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C:\Users\manish kumar\OneDrive\Desktop\"/>
    </mc:Choice>
  </mc:AlternateContent>
  <xr:revisionPtr revIDLastSave="0" documentId="8_{931225D8-073D-4768-A5AA-70956438CDDA}" xr6:coauthVersionLast="47" xr6:coauthVersionMax="47" xr10:uidLastSave="{00000000-0000-0000-0000-000000000000}"/>
  <bookViews>
    <workbookView xWindow="-108" yWindow="-108" windowWidth="23256" windowHeight="13176" activeTab="4" xr2:uid="{0A0D8D68-EFC2-4074-BDCA-85DAF874A3F1}"/>
  </bookViews>
  <sheets>
    <sheet name="Input Data" sheetId="2" r:id="rId1"/>
    <sheet name="Target" sheetId="8" r:id="rId2"/>
    <sheet name="Customer" sheetId="6" r:id="rId3"/>
    <sheet name="Analysis" sheetId="9" r:id="rId4"/>
    <sheet name="Dashboard" sheetId="10" r:id="rId5"/>
  </sheets>
  <definedNames>
    <definedName name="_xlnm._FilterDatabase" localSheetId="2" hidden="1">Customer!$A$1:$B$41</definedName>
    <definedName name="_xlchart.v1.0" hidden="1">Analysis!$Q$21:$Q$35</definedName>
    <definedName name="_xlchart.v1.1" hidden="1">Analysis!$R$21:$R$35</definedName>
    <definedName name="_xlchart.v1.2" hidden="1">Analysis!$Q$21:$Q$35</definedName>
    <definedName name="_xlchart.v1.3" hidden="1">Analysis!$R$21:$R$35</definedName>
    <definedName name="_xlcn.WorksheetConnection_AnalysisN15O241" hidden="1">Analysis!$N$15:$O$24</definedName>
    <definedName name="_xlcn.WorksheetConnection_Sheet1B2C181" hidden="1">Customer!$E$2:$F$16</definedName>
    <definedName name="Slicer_Month">#N/A</definedName>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 id="Range 1" name="Range 1" connection="WorksheetConnection_Analysis!$N$15:$O$24"/>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2" i="9" l="1"/>
  <c r="R22" i="9"/>
  <c r="Q23" i="9"/>
  <c r="R23" i="9"/>
  <c r="Q24" i="9"/>
  <c r="R24" i="9"/>
  <c r="Q25" i="9"/>
  <c r="R25" i="9"/>
  <c r="Q26" i="9"/>
  <c r="R26" i="9"/>
  <c r="Q27" i="9"/>
  <c r="R27" i="9"/>
  <c r="Q28" i="9"/>
  <c r="R28" i="9"/>
  <c r="Q29" i="9"/>
  <c r="R29" i="9"/>
  <c r="Q30" i="9"/>
  <c r="R30" i="9"/>
  <c r="Q31" i="9"/>
  <c r="R31" i="9"/>
  <c r="Q32" i="9"/>
  <c r="R32" i="9"/>
  <c r="Q33" i="9"/>
  <c r="R33" i="9"/>
  <c r="Q34" i="9"/>
  <c r="R34" i="9"/>
  <c r="Q35" i="9"/>
  <c r="R35" i="9"/>
  <c r="R21" i="9"/>
  <c r="Q21" i="9"/>
  <c r="Y16" i="9"/>
  <c r="Z16" i="9"/>
  <c r="Y17" i="9"/>
  <c r="Z17" i="9"/>
  <c r="Y18" i="9"/>
  <c r="Z18" i="9"/>
  <c r="Y19" i="9"/>
  <c r="Z19" i="9"/>
  <c r="Y20" i="9"/>
  <c r="Z20" i="9"/>
  <c r="Y21" i="9"/>
  <c r="Z21" i="9"/>
  <c r="Z15" i="9"/>
  <c r="Y15" i="9"/>
  <c r="N16" i="9"/>
  <c r="O16" i="9"/>
  <c r="N17" i="9"/>
  <c r="O17" i="9"/>
  <c r="N18" i="9"/>
  <c r="O18" i="9"/>
  <c r="N19" i="9"/>
  <c r="O19" i="9"/>
  <c r="N20" i="9"/>
  <c r="O20" i="9"/>
  <c r="N21" i="9"/>
  <c r="O21" i="9"/>
  <c r="N22" i="9"/>
  <c r="O22" i="9"/>
  <c r="N23" i="9"/>
  <c r="O23" i="9"/>
  <c r="N24" i="9"/>
  <c r="O24" i="9"/>
  <c r="O15" i="9"/>
  <c r="N15" i="9"/>
  <c r="K8" i="9"/>
  <c r="J7" i="9"/>
  <c r="J8" i="9"/>
  <c r="J9" i="9"/>
  <c r="K9" i="9"/>
  <c r="K7" i="9"/>
  <c r="D2" i="8"/>
  <c r="F2" i="8" s="1"/>
  <c r="D3" i="8"/>
  <c r="F3" i="8" s="1"/>
  <c r="D4" i="8"/>
  <c r="F4" i="8" s="1"/>
  <c r="D5" i="8"/>
  <c r="F5" i="8" s="1"/>
  <c r="D6" i="8"/>
  <c r="E6" i="8" s="1"/>
  <c r="D7" i="8"/>
  <c r="E7" i="8" s="1"/>
  <c r="D8" i="8"/>
  <c r="E8" i="8" s="1"/>
  <c r="D9" i="8"/>
  <c r="E9" i="8" s="1"/>
  <c r="D10" i="8"/>
  <c r="F10" i="8" s="1"/>
  <c r="D11" i="8"/>
  <c r="F11" i="8" s="1"/>
  <c r="D12" i="8"/>
  <c r="F12" i="8" s="1"/>
  <c r="D13" i="8"/>
  <c r="F13" i="8" s="1"/>
  <c r="J3" i="2"/>
  <c r="J2"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A6" i="9"/>
  <c r="E13" i="8" l="1"/>
  <c r="E5" i="8"/>
  <c r="F9" i="8"/>
  <c r="E12" i="8"/>
  <c r="E4" i="8"/>
  <c r="F8" i="8"/>
  <c r="E11" i="8"/>
  <c r="E3" i="8"/>
  <c r="F7" i="8"/>
  <c r="E10" i="8"/>
  <c r="E2" i="8"/>
  <c r="F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AD764C3-6674-4CB9-8186-16DF0D3BD87D}" name="WorksheetConnection_Analysis!$N$15:$O$24" type="102" refreshedVersion="8" minRefreshableVersion="5">
    <extLst>
      <ext xmlns:x15="http://schemas.microsoft.com/office/spreadsheetml/2010/11/main" uri="{DE250136-89BD-433C-8126-D09CA5730AF9}">
        <x15:connection id="Range 1">
          <x15:rangePr sourceName="_xlcn.WorksheetConnection_AnalysisN15O241"/>
        </x15:connection>
      </ext>
    </extLst>
  </connection>
  <connection id="3"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<sst xmlns="http://schemas.openxmlformats.org/spreadsheetml/2006/main" count="1879" uniqueCount="136">
  <si>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</si>
  <si>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</si>
  <si>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</si>
  <si>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</si>
  <si>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</si>
  <si>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</si>
  <si>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</si>
  <si>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</si>
  <si>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</si>
  <si>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</si>
  <si>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</si>
  <si>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</si>
  <si>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</si>
  <si>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</si>
  <si>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</si>
  <si>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</si>
  <si>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</si>
  <si>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</si>
  <si>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</si>
  <si>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</si>
  <si>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</si>
  <si>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</si>
  <si>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</si>
  <si>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</si>
  <si>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</si>
  <si>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</si>
  <si>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</si>
  <si>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</si>
  <si>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</si>
  <si>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</si>
  <si>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</si>
  <si>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</si>
  <si>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</si>
  <si>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</si>
  <si>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</si>
  <si>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</si>
  <si>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</si>
  <si>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</si>
  <si>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</si>
  <si>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</si>
  <si>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</si>
  <si>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</si>
  <si>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</si>
  <si>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</si>
  <si>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</si>
  <si>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</si>
  <si>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</si>
  <si>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</si>
  <si>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</si>
  <si>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</si>
  <si>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</si>
  <si>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</si>
  <si>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</si>
  <si>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</si>
  <si>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</si>
  <si>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</si>
  <si>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</si>
  <si>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</si>
  <si>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</si>
  <si>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</si>
  <si>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</si>
  <si>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</si>
  <si>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</si>
  <si>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</si>
  <si>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</si>
  <si>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</si>
  <si>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</si>
  <si>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</si>
  <si>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</si>
  <si>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</si>
  <si>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</si>
  <si>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</si>
  <si>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</si>
  <si>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</si>
  <si>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</si>
  <si>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</si>
  <si>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</si>
  <si>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</si>
  <si>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</si>
  <si>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</si>
  <si>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</si>
  <si>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</si>
  <si>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</si>
  <si>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</si>
  <si>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</si>
  <si>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</si>
  <si>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</si>
  <si>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</si>
  <si>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</si>
  <si>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</si>
  <si>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</si>
  <si>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</si>
  <si>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</si>
  <si>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</si>
  <si>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</si>
  <si>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</si>
  <si>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</si>
  <si>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</si>
  <si>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</si>
  <si>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</si>
  <si>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</si>
  <si>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</si>
  <si>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</si>
  <si>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</si>
  <si>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</si>
  <si>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</si>
  <si>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</si>
  <si>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</si>
  <si>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</si>
  <si>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</si>
  <si>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</si>
  <si>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</si>
  <si>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</si>
  <si>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</si>
  <si>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</si>
  <si>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</si>
  <si>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</si>
  <si>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</si>
  <si>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</si>
  <si>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</si>
  <si>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</si>
  <si>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</si>
  <si>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</si>
  <si>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</si>
  <si>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</si>
  <si>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</si>
  <si>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</si>
  <si>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</si>
  <si>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</si>
  <si>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Actual</t>
  </si>
  <si>
    <t>Week</t>
  </si>
  <si>
    <t>Row Labels</t>
  </si>
  <si>
    <t>(blank)</t>
  </si>
  <si>
    <t>Sum of Actual</t>
  </si>
  <si>
    <t>above</t>
  </si>
  <si>
    <t>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</si>
</sst>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00_ ;_ * \-#,##0.00_ ;_ * &quot;-&quot;??_ ;_ @_ "/>
  </numFmts>
  <fonts count="6"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s>
  <fills count="3">
    <fill>
      <patternFill patternType="none"/>
    </fill>
    <fill>
      <patternFill patternType="gray125"/>
    </fill>
    <fill>
      <patternFill patternType="solid">
        <fgColor rgb="FFD1B2E8"/>
        <bgColor indexed="64"/>
      </patternFill>
    </fill>
  </fills>
  <borders count="2">
    <border>
      <left/>
      <right/>
      <top/>
      <bottom/>
      <diagonal/>
    </border>
    <border>
      <left/>
      <right/>
      <top/>
      <bottom style="medium">
        <color rgb="FF7030A0"/>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0" fontId="0" fillId="0" borderId="0" xfId="0" pivotButton="1"/>
    <xf numFmtId="0" fontId="0" fillId="0" borderId="0" xfId="0" applyAlignment="1">
      <alignment horizontal="left"/>
    </xf>
    <xf numFmtId="3" fontId="0" fillId="0" borderId="0" xfId="0" applyNumberFormat="1"/>
    <xf numFmtId="0" fontId="0" fillId="0" borderId="0" xfId="0" applyNumberFormat="1"/>
  </cellXfs>
  <cellStyles count="2">
    <cellStyle name="Comma" xfId="1" builtinId="3"/>
    <cellStyle name="Normal" xfId="0" builtinId="0"/>
  </cellStyles>
  <dxfs count="286">
    <dxf>
      <numFmt numFmtId="3" formatCode="#,##0"/>
    </dxf>
    <dxf>
      <numFmt numFmtId="3" formatCode="#,##0"/>
    </dxf>
    <dxf>
      <numFmt numFmtId="3" formatCode="#,##0"/>
    </dxf>
    <dxf>
      <numFmt numFmtId="3" formatCode="#,##0"/>
    </dxf>
    <dxf>
      <numFmt numFmtId="3" formatCode="#,##0"/>
    </dxf>
    <dxf>
      <font>
        <b val="0"/>
        <i val="0"/>
        <sz val="10"/>
        <color theme="0"/>
        <name val="Poppins"/>
      </font>
      <fill>
        <patternFill>
          <bgColor theme="1" tint="0.14996795556505021"/>
        </patternFill>
      </fill>
      <border diagonalUp="0" diagonalDown="0">
        <left/>
        <right/>
        <top/>
        <bottom/>
        <vertical/>
        <horizontal/>
      </border>
    </dxf>
    <dxf>
      <font>
        <b val="0"/>
        <i val="0"/>
        <sz val="12"/>
        <color theme="0"/>
        <name val="Calibri Light"/>
        <family val="2"/>
        <scheme val="major"/>
      </font>
      <fill>
        <patternFill>
          <bgColor theme="1" tint="0.14996795556505021"/>
        </patternFill>
      </fill>
      <border diagonalUp="0" diagonalDown="0">
        <left/>
        <right/>
        <top/>
        <bottom/>
        <vertical/>
        <horizontal/>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9"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2" defaultTableStyle="TableStyleMedium2" defaultPivotStyle="PivotStyleLight16">
    <tableStyle name="Manish Slicer" pivot="0" table="0" count="10" xr9:uid="{B74023D8-E9D0-4743-BDCA-FCDB24441325}">
      <tableStyleElement type="wholeTable" dxfId="6"/>
      <tableStyleElement type="headerRow" dxfId="5"/>
    </tableStyle>
    <tableStyle name="SLICER" pivot="0" table="0" count="10" xr9:uid="{C2F4C036-8D81-403F-996E-142D1BF5CBC0}">
      <tableStyleElement type="wholeTable" dxfId="285"/>
      <tableStyleElement type="headerRow" dxfId="284"/>
    </tableStyle>
  </tableStyles>
  <colors>
    <mruColors>
      <color rgb="FFE7EFFF"/>
      <color rgb="FFE2D364"/>
      <color rgb="FF0000FF"/>
      <color rgb="FFFF0000"/>
      <color rgb="FF000000"/>
      <color rgb="FF00FF00"/>
      <color rgb="FFF3F3F3"/>
    </mruColors>
  </colors>
  <extLst>
    <ext xmlns:x14="http://schemas.microsoft.com/office/spreadsheetml/2009/9/main" uri="{46F421CA-312F-682f-3DD2-61675219B42D}">
      <x14:dxfs count="6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rgb="FF828282"/>
          </font>
          <fill>
            <patternFill patternType="solid">
              <fgColor theme="4" tint="0.79995117038483843"/>
              <bgColor theme="4" tint="0.59996337778862885"/>
            </patternFill>
          </fill>
          <border>
            <left style="thin">
              <color rgb="FFCCCCCC"/>
            </left>
            <right style="thin">
              <color rgb="FFCCCCCC"/>
            </right>
            <top style="thin">
              <color rgb="FFCCCCCC"/>
            </top>
            <bottom style="thin">
              <color rgb="FFCCCCCC"/>
            </bottom>
            <vertical/>
            <horizontal/>
          </border>
        </dxf>
        <dxf>
          <font>
            <b val="0"/>
            <i val="0"/>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rgb="FF000000"/>
          </font>
          <fill>
            <patternFill patternType="solid">
              <fgColor rgb="FFFFFFFF"/>
              <bgColor theme="7"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rgb="FF828282"/>
          </font>
          <fill>
            <patternFill patternType="solid">
              <fgColor theme="4" tint="0.79995117038483843"/>
              <bgColor theme="4" tint="0.59996337778862885"/>
            </patternFill>
          </fill>
          <border>
            <left style="thin">
              <color rgb="FFCCCCCC"/>
            </left>
            <right style="thin">
              <color rgb="FFCCCCCC"/>
            </right>
            <top style="thin">
              <color rgb="FFCCCCCC"/>
            </top>
            <bottom style="thin">
              <color rgb="FFCCCCCC"/>
            </bottom>
            <vertical/>
            <horizontal/>
          </border>
        </dxf>
        <dxf>
          <font>
            <b val="0"/>
            <i val="0"/>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rgb="FF000000"/>
          </font>
          <fill>
            <patternFill patternType="solid">
              <fgColor rgb="FFFFFFFF"/>
              <bgColor theme="7"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rgb="FF828282"/>
          </font>
          <fill>
            <patternFill patternType="solid">
              <fgColor theme="4" tint="0.79995117038483843"/>
              <bgColor theme="4" tint="0.59996337778862885"/>
            </patternFill>
          </fill>
          <border>
            <left style="thin">
              <color rgb="FFCCCCCC"/>
            </left>
            <right style="thin">
              <color rgb="FFCCCCCC"/>
            </right>
            <top style="thin">
              <color rgb="FFCCCCCC"/>
            </top>
            <bottom style="thin">
              <color rgb="FFCCCCCC"/>
            </bottom>
            <vertical/>
            <horizontal/>
          </border>
        </dxf>
        <dxf>
          <font>
            <b val="0"/>
            <i val="0"/>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rgb="FF000000"/>
          </font>
          <fill>
            <patternFill patternType="solid">
              <fgColor rgb="FFFFFFFF"/>
              <bgColor theme="7"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59996337778862885"/>
            </patternFill>
          </fill>
          <border>
            <left style="thin">
              <color rgb="FFCCCCCC"/>
            </left>
            <right style="thin">
              <color rgb="FFCCCCCC"/>
            </right>
            <top style="thin">
              <color rgb="FFCCCCCC"/>
            </top>
            <bottom style="thin">
              <color rgb="FFCCCCCC"/>
            </bottom>
            <vertical/>
            <horizontal/>
          </border>
        </dxf>
        <dxf>
          <font>
            <b val="0"/>
            <i val="0"/>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rgb="FF000000"/>
          </font>
          <fill>
            <patternFill patternType="solid">
              <fgColor rgb="FFFFFFFF"/>
              <bgColor theme="7"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59996337778862885"/>
            </patternFill>
          </fill>
          <border>
            <left style="thin">
              <color rgb="FFCCCCCC"/>
            </left>
            <right style="thin">
              <color rgb="FFCCCCCC"/>
            </right>
            <top style="thin">
              <color rgb="FFCCCCCC"/>
            </top>
            <bottom style="thin">
              <color rgb="FFCCCCCC"/>
            </bottom>
            <vertical/>
            <horizontal/>
          </border>
        </dxf>
        <dxf>
          <font>
            <b val="0"/>
            <i val="0"/>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rgb="FF000000"/>
          </font>
          <fill>
            <patternFill patternType="solid">
              <fgColor rgb="FFFFFFFF"/>
              <bgColor theme="7"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59996337778862885"/>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7"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59996337778862885"/>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7"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anish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Target!$E$1</c:f>
              <c:strCache>
                <c:ptCount val="1"/>
                <c:pt idx="0">
                  <c:v>above</c:v>
                </c:pt>
              </c:strCache>
            </c:strRef>
          </c:tx>
          <c:spPr>
            <a:gradFill>
              <a:gsLst>
                <a:gs pos="100000">
                  <a:schemeClr val="accent4">
                    <a:lumMod val="0"/>
                    <a:lumOff val="100000"/>
                  </a:schemeClr>
                </a:gs>
                <a:gs pos="22000">
                  <a:schemeClr val="accent2">
                    <a:lumMod val="75000"/>
                  </a:schemeClr>
                </a:gs>
              </a:gsLst>
              <a:path path="circle">
                <a:fillToRect l="50000" t="-80000" r="50000" b="180000"/>
              </a:path>
            </a:gra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General</c:formatCode>
                <c:ptCount val="12"/>
                <c:pt idx="0">
                  <c:v>#N/A</c:v>
                </c:pt>
                <c:pt idx="1">
                  <c:v>91137.049999999988</c:v>
                </c:pt>
                <c:pt idx="2">
                  <c:v>97920.72</c:v>
                </c:pt>
                <c:pt idx="3">
                  <c:v>72320.89</c:v>
                </c:pt>
                <c:pt idx="4">
                  <c:v>70511.75999999998</c:v>
                </c:pt>
                <c:pt idx="5">
                  <c:v>66727.399999999994</c:v>
                </c:pt>
                <c:pt idx="6">
                  <c:v>#N/A</c:v>
                </c:pt>
                <c:pt idx="7">
                  <c:v>69125.749999999985</c:v>
                </c:pt>
                <c:pt idx="8">
                  <c:v>78253.529999999984</c:v>
                </c:pt>
                <c:pt idx="9">
                  <c:v>#N/A</c:v>
                </c:pt>
                <c:pt idx="10">
                  <c:v>75659.86</c:v>
                </c:pt>
                <c:pt idx="11">
                  <c:v>#N/A</c:v>
                </c:pt>
              </c:numCache>
            </c:numRef>
          </c:val>
          <c:extLst>
            <c:ext xmlns:c16="http://schemas.microsoft.com/office/drawing/2014/chart" uri="{C3380CC4-5D6E-409C-BE32-E72D297353CC}">
              <c16:uniqueId val="{00000000-8414-49AE-895C-2EEB5A56C457}"/>
            </c:ext>
          </c:extLst>
        </c:ser>
        <c:ser>
          <c:idx val="2"/>
          <c:order val="2"/>
          <c:tx>
            <c:strRef>
              <c:f>Target!$F$1</c:f>
              <c:strCache>
                <c:ptCount val="1"/>
                <c:pt idx="0">
                  <c:v>below</c:v>
                </c:pt>
              </c:strCache>
            </c:strRef>
          </c:tx>
          <c:spPr>
            <a:gradFill flip="none" rotWithShape="1">
              <a:gsLst>
                <a:gs pos="0">
                  <a:srgbClr val="FFF4D1"/>
                </a:gs>
                <a:gs pos="36000">
                  <a:schemeClr val="accent4">
                    <a:lumMod val="0"/>
                    <a:lumOff val="100000"/>
                    <a:alpha val="1000"/>
                  </a:schemeClr>
                </a:gs>
                <a:gs pos="67000">
                  <a:srgbClr val="FFCE38"/>
                </a:gs>
                <a:gs pos="100000">
                  <a:schemeClr val="accent4">
                    <a:lumMod val="0"/>
                    <a:lumOff val="100000"/>
                  </a:schemeClr>
                </a:gs>
                <a:gs pos="32000">
                  <a:schemeClr val="accent4">
                    <a:lumMod val="100000"/>
                  </a:schemeClr>
                </a:gs>
              </a:gsLst>
              <a:path path="circle">
                <a:fillToRect l="50000" t="-80000" r="50000" b="180000"/>
              </a:path>
              <a:tileRect/>
            </a:gra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General</c:formatCode>
                <c:ptCount val="12"/>
                <c:pt idx="0">
                  <c:v>92118.789999999964</c:v>
                </c:pt>
                <c:pt idx="1">
                  <c:v>#N/A</c:v>
                </c:pt>
                <c:pt idx="2">
                  <c:v>#N/A</c:v>
                </c:pt>
                <c:pt idx="3">
                  <c:v>#N/A</c:v>
                </c:pt>
                <c:pt idx="4">
                  <c:v>#N/A</c:v>
                </c:pt>
                <c:pt idx="5">
                  <c:v>#N/A</c:v>
                </c:pt>
                <c:pt idx="6">
                  <c:v>92661.550000000017</c:v>
                </c:pt>
                <c:pt idx="7">
                  <c:v>#N/A</c:v>
                </c:pt>
                <c:pt idx="8">
                  <c:v>#N/A</c:v>
                </c:pt>
                <c:pt idx="9">
                  <c:v>87136.37</c:v>
                </c:pt>
                <c:pt idx="10">
                  <c:v>#N/A</c:v>
                </c:pt>
                <c:pt idx="11">
                  <c:v>90997.389999999985</c:v>
                </c:pt>
              </c:numCache>
            </c:numRef>
          </c:val>
          <c:extLst>
            <c:ext xmlns:c16="http://schemas.microsoft.com/office/drawing/2014/chart" uri="{C3380CC4-5D6E-409C-BE32-E72D297353CC}">
              <c16:uniqueId val="{00000001-8414-49AE-895C-2EEB5A56C457}"/>
            </c:ext>
          </c:extLst>
        </c:ser>
        <c:dLbls>
          <c:showLegendKey val="0"/>
          <c:showVal val="0"/>
          <c:showCatName val="0"/>
          <c:showSerName val="0"/>
          <c:showPercent val="0"/>
          <c:showBubbleSize val="0"/>
        </c:dLbls>
        <c:gapWidth val="50"/>
        <c:overlap val="100"/>
        <c:axId val="1614221759"/>
        <c:axId val="1614220511"/>
      </c:barChart>
      <c:lineChart>
        <c:grouping val="standard"/>
        <c:varyColors val="0"/>
        <c:ser>
          <c:idx val="0"/>
          <c:order val="0"/>
          <c:tx>
            <c:strRef>
              <c:f>Target!$C$1</c:f>
              <c:strCache>
                <c:ptCount val="1"/>
                <c:pt idx="0">
                  <c:v>Target ($)</c:v>
                </c:pt>
              </c:strCache>
            </c:strRef>
          </c:tx>
          <c:spPr>
            <a:ln w="12700" cap="rnd">
              <a:solidFill>
                <a:schemeClr val="bg1"/>
              </a:solidFill>
              <a:round/>
            </a:ln>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2-8414-49AE-895C-2EEB5A56C457}"/>
            </c:ext>
          </c:extLst>
        </c:ser>
        <c:dLbls>
          <c:showLegendKey val="0"/>
          <c:showVal val="0"/>
          <c:showCatName val="0"/>
          <c:showSerName val="0"/>
          <c:showPercent val="0"/>
          <c:showBubbleSize val="0"/>
        </c:dLbls>
        <c:marker val="1"/>
        <c:smooth val="0"/>
        <c:axId val="1614221759"/>
        <c:axId val="1614220511"/>
      </c:lineChart>
      <c:catAx>
        <c:axId val="161422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accent2"/>
                </a:solidFill>
                <a:latin typeface="+mn-lt"/>
                <a:ea typeface="+mn-ea"/>
                <a:cs typeface="+mn-cs"/>
              </a:defRPr>
            </a:pPr>
            <a:endParaRPr lang="en-US"/>
          </a:p>
        </c:txPr>
        <c:crossAx val="1614220511"/>
        <c:crosses val="autoZero"/>
        <c:auto val="1"/>
        <c:lblAlgn val="ctr"/>
        <c:lblOffset val="100"/>
        <c:noMultiLvlLbl val="0"/>
      </c:catAx>
      <c:valAx>
        <c:axId val="1614220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accent2"/>
                </a:solidFill>
                <a:latin typeface="+mn-lt"/>
                <a:ea typeface="+mn-ea"/>
                <a:cs typeface="+mn-cs"/>
              </a:defRPr>
            </a:pPr>
            <a:endParaRPr lang="en-US"/>
          </a:p>
        </c:txPr>
        <c:crossAx val="161422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i="1">
          <a:solidFill>
            <a:schemeClr val="accent2"/>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1 excel.xlsx]Analysis!Week</c:name>
    <c:fmtId val="6"/>
  </c:pivotSource>
  <c:chart>
    <c:autoTitleDeleted val="1"/>
    <c:pivotFmts>
      <c:pivotFmt>
        <c:idx val="0"/>
        <c:spPr>
          <a:gradFill>
            <a:gsLst>
              <a:gs pos="62932">
                <a:srgbClr val="D99566"/>
              </a:gs>
              <a:gs pos="82528">
                <a:srgbClr val="E8C0A3"/>
              </a:gs>
              <a:gs pos="76000">
                <a:srgbClr val="E0A881"/>
              </a:gs>
              <a:gs pos="100000">
                <a:schemeClr val="accent4">
                  <a:lumMod val="0"/>
                  <a:lumOff val="100000"/>
                </a:schemeClr>
              </a:gs>
              <a:gs pos="0">
                <a:schemeClr val="accent2">
                  <a:lumMod val="75000"/>
                </a:schemeClr>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62932">
                <a:srgbClr val="D99566"/>
              </a:gs>
              <a:gs pos="82528">
                <a:srgbClr val="E8C0A3"/>
              </a:gs>
              <a:gs pos="76000">
                <a:srgbClr val="E0A881"/>
              </a:gs>
              <a:gs pos="100000">
                <a:schemeClr val="accent4">
                  <a:lumMod val="0"/>
                  <a:lumOff val="100000"/>
                </a:schemeClr>
              </a:gs>
              <a:gs pos="0">
                <a:schemeClr val="accent2">
                  <a:lumMod val="75000"/>
                </a:schemeClr>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2932">
                <a:srgbClr val="D99566"/>
              </a:gs>
              <a:gs pos="82528">
                <a:srgbClr val="E8C0A3"/>
              </a:gs>
              <a:gs pos="76000">
                <a:srgbClr val="E0A881"/>
              </a:gs>
              <a:gs pos="100000">
                <a:schemeClr val="accent4">
                  <a:lumMod val="0"/>
                  <a:lumOff val="100000"/>
                </a:schemeClr>
              </a:gs>
              <a:gs pos="0">
                <a:schemeClr val="accent2">
                  <a:lumMod val="75000"/>
                </a:schemeClr>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Analysis!$H$1</c:f>
              <c:strCache>
                <c:ptCount val="1"/>
                <c:pt idx="0">
                  <c:v>Total</c:v>
                </c:pt>
              </c:strCache>
            </c:strRef>
          </c:tx>
          <c:spPr>
            <a:gradFill>
              <a:gsLst>
                <a:gs pos="62932">
                  <a:srgbClr val="D99566"/>
                </a:gs>
                <a:gs pos="82528">
                  <a:srgbClr val="E8C0A3"/>
                </a:gs>
                <a:gs pos="76000">
                  <a:srgbClr val="E0A881"/>
                </a:gs>
                <a:gs pos="100000">
                  <a:schemeClr val="accent4">
                    <a:lumMod val="0"/>
                    <a:lumOff val="100000"/>
                  </a:schemeClr>
                </a:gs>
                <a:gs pos="0">
                  <a:schemeClr val="accent2">
                    <a:lumMod val="75000"/>
                  </a:schemeClr>
                </a:gs>
              </a:gsLst>
              <a:path path="circle">
                <a:fillToRect l="50000" t="-80000" r="50000" b="180000"/>
              </a:path>
            </a:gradFill>
            <a:ln>
              <a:noFill/>
            </a:ln>
            <a:effectLst/>
          </c:spPr>
          <c:cat>
            <c:strRef>
              <c:f>Analysis!$G$2:$G$55</c:f>
              <c:strCach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(blank)</c:v>
                </c:pt>
              </c:strCache>
            </c:strRef>
          </c:cat>
          <c:val>
            <c:numRef>
              <c:f>Analysis!$H$2:$H$55</c:f>
              <c:numCache>
                <c:formatCode>General</c:formatCode>
                <c:ptCount val="54"/>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4D75-49E0-9181-26B687DCD0BB}"/>
            </c:ext>
          </c:extLst>
        </c:ser>
        <c:dLbls>
          <c:showLegendKey val="0"/>
          <c:showVal val="0"/>
          <c:showCatName val="0"/>
          <c:showSerName val="0"/>
          <c:showPercent val="0"/>
          <c:showBubbleSize val="0"/>
        </c:dLbls>
        <c:axId val="324879519"/>
        <c:axId val="324879935"/>
      </c:areaChart>
      <c:catAx>
        <c:axId val="32487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accent2"/>
                </a:solidFill>
                <a:latin typeface="+mn-lt"/>
                <a:ea typeface="+mn-ea"/>
                <a:cs typeface="+mn-cs"/>
              </a:defRPr>
            </a:pPr>
            <a:endParaRPr lang="en-US"/>
          </a:p>
        </c:txPr>
        <c:crossAx val="324879935"/>
        <c:crosses val="autoZero"/>
        <c:auto val="1"/>
        <c:lblAlgn val="ctr"/>
        <c:lblOffset val="100"/>
        <c:noMultiLvlLbl val="0"/>
      </c:catAx>
      <c:valAx>
        <c:axId val="32487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accent2"/>
                </a:solidFill>
                <a:latin typeface="+mn-lt"/>
                <a:ea typeface="+mn-ea"/>
                <a:cs typeface="+mn-cs"/>
              </a:defRPr>
            </a:pPr>
            <a:endParaRPr lang="en-US"/>
          </a:p>
        </c:txPr>
        <c:crossAx val="324879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i="1">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a:gsLst>
                <a:gs pos="20988">
                  <a:srgbClr val="FFE38C"/>
                </a:gs>
                <a:gs pos="100000">
                  <a:srgbClr val="FFF7DE">
                    <a:alpha val="29000"/>
                    <a:lumMod val="0"/>
                    <a:lumOff val="100000"/>
                  </a:srgbClr>
                </a:gs>
                <a:gs pos="64000">
                  <a:schemeClr val="accent4">
                    <a:lumMod val="5000"/>
                    <a:lumOff val="95000"/>
                  </a:schemeClr>
                </a:gs>
                <a:gs pos="0">
                  <a:schemeClr val="accent4">
                    <a:lumMod val="45000"/>
                    <a:lumOff val="55000"/>
                  </a:schemeClr>
                </a:gs>
                <a:gs pos="44000">
                  <a:schemeClr val="accent4">
                    <a:lumMod val="45000"/>
                    <a:lumOff val="55000"/>
                  </a:schemeClr>
                </a:gs>
                <a:gs pos="100000">
                  <a:schemeClr val="accent4">
                    <a:lumMod val="30000"/>
                    <a:lumOff val="70000"/>
                  </a:schemeClr>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Analysis!$N$15:$N$24</c:f>
              <c:strCache>
                <c:ptCount val="10"/>
                <c:pt idx="0">
                  <c:v>Product30</c:v>
                </c:pt>
                <c:pt idx="1">
                  <c:v>Product41</c:v>
                </c:pt>
                <c:pt idx="2">
                  <c:v>Product24</c:v>
                </c:pt>
                <c:pt idx="3">
                  <c:v>Product19</c:v>
                </c:pt>
                <c:pt idx="4">
                  <c:v>Product22</c:v>
                </c:pt>
                <c:pt idx="5">
                  <c:v>Product32</c:v>
                </c:pt>
                <c:pt idx="6">
                  <c:v>Product21</c:v>
                </c:pt>
                <c:pt idx="7">
                  <c:v>Product05</c:v>
                </c:pt>
                <c:pt idx="8">
                  <c:v>Product42</c:v>
                </c:pt>
                <c:pt idx="9">
                  <c:v>Product10</c:v>
                </c:pt>
              </c:strCache>
            </c:strRef>
          </c:cat>
          <c:val>
            <c:numRef>
              <c:f>Analysis!$O$15:$O$24</c:f>
              <c:numCache>
                <c:formatCode>General</c:formatCode>
                <c:ptCount val="10"/>
                <c:pt idx="0">
                  <c:v>57968.639999999992</c:v>
                </c:pt>
                <c:pt idx="1">
                  <c:v>57554.28</c:v>
                </c:pt>
                <c:pt idx="2">
                  <c:v>49599.360000000008</c:v>
                </c:pt>
                <c:pt idx="3">
                  <c:v>41580</c:v>
                </c:pt>
                <c:pt idx="4">
                  <c:v>41055.299999999996</c:v>
                </c:pt>
                <c:pt idx="5">
                  <c:v>40883.039999999994</c:v>
                </c:pt>
                <c:pt idx="6">
                  <c:v>39659.759999999995</c:v>
                </c:pt>
                <c:pt idx="7">
                  <c:v>38591.280000000006</c:v>
                </c:pt>
                <c:pt idx="8">
                  <c:v>38232</c:v>
                </c:pt>
                <c:pt idx="9">
                  <c:v>34991.64</c:v>
                </c:pt>
              </c:numCache>
            </c:numRef>
          </c:val>
          <c:extLst>
            <c:ext xmlns:c16="http://schemas.microsoft.com/office/drawing/2014/chart" uri="{C3380CC4-5D6E-409C-BE32-E72D297353CC}">
              <c16:uniqueId val="{00000000-CA5F-4611-8CA4-ACA0D2B09986}"/>
            </c:ext>
          </c:extLst>
        </c:ser>
        <c:dLbls>
          <c:showLegendKey val="0"/>
          <c:showVal val="0"/>
          <c:showCatName val="0"/>
          <c:showSerName val="0"/>
          <c:showPercent val="0"/>
          <c:showBubbleSize val="0"/>
        </c:dLbls>
        <c:gapWidth val="182"/>
        <c:axId val="439317632"/>
        <c:axId val="439322208"/>
      </c:barChart>
      <c:catAx>
        <c:axId val="4393176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chemeClr val="accent2"/>
                </a:solidFill>
                <a:latin typeface="+mn-lt"/>
                <a:ea typeface="+mn-ea"/>
                <a:cs typeface="+mn-cs"/>
              </a:defRPr>
            </a:pPr>
            <a:endParaRPr lang="en-US"/>
          </a:p>
        </c:txPr>
        <c:crossAx val="439322208"/>
        <c:crosses val="autoZero"/>
        <c:auto val="1"/>
        <c:lblAlgn val="ctr"/>
        <c:lblOffset val="100"/>
        <c:noMultiLvlLbl val="0"/>
      </c:catAx>
      <c:valAx>
        <c:axId val="439322208"/>
        <c:scaling>
          <c:orientation val="minMax"/>
        </c:scaling>
        <c:delete val="1"/>
        <c:axPos val="t"/>
        <c:numFmt formatCode="General" sourceLinked="1"/>
        <c:majorTickMark val="none"/>
        <c:minorTickMark val="none"/>
        <c:tickLblPos val="nextTo"/>
        <c:crossAx val="43931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F2F2-4084-8AFC-872EA72106D7}"/>
              </c:ext>
            </c:extLst>
          </c:dPt>
          <c:dPt>
            <c:idx val="1"/>
            <c:bubble3D val="0"/>
            <c:spPr>
              <a:solidFill>
                <a:schemeClr val="accent2"/>
              </a:solidFill>
              <a:ln w="19050">
                <a:noFill/>
              </a:ln>
              <a:effectLst/>
            </c:spPr>
            <c:extLst>
              <c:ext xmlns:c16="http://schemas.microsoft.com/office/drawing/2014/chart" uri="{C3380CC4-5D6E-409C-BE32-E72D297353CC}">
                <c16:uniqueId val="{00000003-F2F2-4084-8AFC-872EA72106D7}"/>
              </c:ext>
            </c:extLst>
          </c:dPt>
          <c:dPt>
            <c:idx val="2"/>
            <c:bubble3D val="0"/>
            <c:spPr>
              <a:solidFill>
                <a:schemeClr val="accent3"/>
              </a:solidFill>
              <a:ln w="19050">
                <a:noFill/>
              </a:ln>
              <a:effectLst/>
            </c:spPr>
            <c:extLst>
              <c:ext xmlns:c16="http://schemas.microsoft.com/office/drawing/2014/chart" uri="{C3380CC4-5D6E-409C-BE32-E72D297353CC}">
                <c16:uniqueId val="{00000005-F2F2-4084-8AFC-872EA72106D7}"/>
              </c:ext>
            </c:extLst>
          </c:dPt>
          <c:dPt>
            <c:idx val="3"/>
            <c:bubble3D val="0"/>
            <c:spPr>
              <a:solidFill>
                <a:schemeClr val="accent4"/>
              </a:solidFill>
              <a:ln w="19050">
                <a:noFill/>
              </a:ln>
              <a:effectLst/>
            </c:spPr>
            <c:extLst>
              <c:ext xmlns:c16="http://schemas.microsoft.com/office/drawing/2014/chart" uri="{C3380CC4-5D6E-409C-BE32-E72D297353CC}">
                <c16:uniqueId val="{00000007-F2F2-4084-8AFC-872EA72106D7}"/>
              </c:ext>
            </c:extLst>
          </c:dPt>
          <c:dPt>
            <c:idx val="4"/>
            <c:bubble3D val="0"/>
            <c:spPr>
              <a:solidFill>
                <a:schemeClr val="accent5"/>
              </a:solidFill>
              <a:ln w="19050">
                <a:noFill/>
              </a:ln>
              <a:effectLst/>
            </c:spPr>
            <c:extLst>
              <c:ext xmlns:c16="http://schemas.microsoft.com/office/drawing/2014/chart" uri="{C3380CC4-5D6E-409C-BE32-E72D297353CC}">
                <c16:uniqueId val="{00000009-F2F2-4084-8AFC-872EA72106D7}"/>
              </c:ext>
            </c:extLst>
          </c:dPt>
          <c:dPt>
            <c:idx val="5"/>
            <c:bubble3D val="0"/>
            <c:spPr>
              <a:solidFill>
                <a:schemeClr val="accent6"/>
              </a:solidFill>
              <a:ln w="19050">
                <a:noFill/>
              </a:ln>
              <a:effectLst/>
            </c:spPr>
            <c:extLst>
              <c:ext xmlns:c16="http://schemas.microsoft.com/office/drawing/2014/chart" uri="{C3380CC4-5D6E-409C-BE32-E72D297353CC}">
                <c16:uniqueId val="{0000000B-F2F2-4084-8AFC-872EA72106D7}"/>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F2F2-4084-8AFC-872EA72106D7}"/>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1" i="1"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Analysis!$Y$15:$Y$21</c:f>
              <c:strCache>
                <c:ptCount val="7"/>
                <c:pt idx="0">
                  <c:v>Central</c:v>
                </c:pt>
                <c:pt idx="1">
                  <c:v>East</c:v>
                </c:pt>
                <c:pt idx="2">
                  <c:v>Export</c:v>
                </c:pt>
                <c:pt idx="3">
                  <c:v>North</c:v>
                </c:pt>
                <c:pt idx="4">
                  <c:v>Northeast</c:v>
                </c:pt>
                <c:pt idx="5">
                  <c:v>South</c:v>
                </c:pt>
                <c:pt idx="6">
                  <c:v>Western</c:v>
                </c:pt>
              </c:strCache>
            </c:strRef>
          </c:cat>
          <c:val>
            <c:numRef>
              <c:f>Analysis!$Z$15:$Z$21</c:f>
              <c:numCache>
                <c:formatCode>#,##0</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F2F2-4084-8AFC-872EA72106D7}"/>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1" i="1"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3F59E68-E982-4606-B687-7831B8393FCE}">
          <cx:spPr>
            <a:ln>
              <a:noFill/>
            </a:ln>
            <a:effectLst>
              <a:outerShdw blurRad="50800" dist="38100" algn="l" rotWithShape="0">
                <a:prstClr val="black">
                  <a:alpha val="40000"/>
                </a:prstClr>
              </a:outerShdw>
            </a:effectLst>
          </cx:spPr>
          <cx:dataPt idx="0">
            <cx:spPr>
              <a:ln>
                <a:noFill/>
              </a:ln>
            </cx:spPr>
          </cx:dataPt>
          <cx:dataPt idx="1">
            <cx:spPr>
              <a:ln>
                <a:noFill/>
              </a:ln>
            </cx:spPr>
          </cx:dataPt>
          <cx:dataPt idx="2">
            <cx:spPr>
              <a:ln>
                <a:noFill/>
              </a:ln>
            </cx:spPr>
          </cx:dataPt>
          <cx:dataPt idx="3">
            <cx:spPr>
              <a:ln>
                <a:noFill/>
              </a:ln>
            </cx:spPr>
          </cx:dataPt>
          <cx:dataPt idx="5">
            <cx:spPr>
              <a:solidFill>
                <a:srgbClr val="ED7D31">
                  <a:lumMod val="75000"/>
                </a:srgbClr>
              </a:solidFill>
            </cx:spPr>
          </cx:dataPt>
          <cx:dataPt idx="8">
            <cx:spPr>
              <a:ln>
                <a:noFill/>
              </a:ln>
            </cx:spPr>
          </cx:dataPt>
          <cx:dataPt idx="11">
            <cx:spPr>
              <a:ln>
                <a:noFill/>
              </a:ln>
            </cx:spPr>
          </cx:dataPt>
          <cx:dataPt idx="12">
            <cx:spPr>
              <a:ln>
                <a:noFill/>
              </a:ln>
            </cx:spPr>
          </cx:dataPt>
          <cx:dataPt idx="13">
            <cx:spPr>
              <a:ln>
                <a:noFill/>
              </a:ln>
            </cx:spPr>
          </cx:dataPt>
          <cx:dataLabels>
            <cx:txPr>
              <a:bodyPr spcFirstLastPara="1" vertOverflow="ellipsis" horzOverflow="overflow" wrap="square" lIns="0" tIns="0" rIns="0" bIns="0" anchor="ctr" anchorCtr="1"/>
              <a:lstStyle/>
              <a:p>
                <a:pPr algn="ctr" rtl="0">
                  <a:defRPr sz="900"/>
                </a:pPr>
                <a:endParaRPr lang="en-US" sz="900" b="0" i="0" u="none" strike="noStrike" baseline="0">
                  <a:solidFill>
                    <a:sysClr val="window" lastClr="FFFFFF"/>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www.linkedin.com/in/manish-kumar0912/" TargetMode="Externa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12095</xdr:colOff>
      <xdr:row>0</xdr:row>
      <xdr:rowOff>0</xdr:rowOff>
    </xdr:from>
    <xdr:to>
      <xdr:col>19</xdr:col>
      <xdr:colOff>392396</xdr:colOff>
      <xdr:row>39</xdr:row>
      <xdr:rowOff>112057</xdr:rowOff>
    </xdr:to>
    <xdr:sp macro="" textlink="">
      <xdr:nvSpPr>
        <xdr:cNvPr id="22" name="Rectangle: Rounded Corners 21">
          <a:extLst>
            <a:ext uri="{FF2B5EF4-FFF2-40B4-BE49-F238E27FC236}">
              <a16:creationId xmlns:a16="http://schemas.microsoft.com/office/drawing/2014/main" id="{DA554321-42B7-EFC0-9582-E860E3203112}"/>
            </a:ext>
          </a:extLst>
        </xdr:cNvPr>
        <xdr:cNvSpPr/>
      </xdr:nvSpPr>
      <xdr:spPr>
        <a:xfrm>
          <a:off x="12095" y="0"/>
          <a:ext cx="11917457" cy="7077213"/>
        </a:xfrm>
        <a:prstGeom prst="roundRect">
          <a:avLst>
            <a:gd name="adj" fmla="val 1927"/>
          </a:avLst>
        </a:prstGeom>
        <a:solidFill>
          <a:schemeClr val="tx2">
            <a:lumMod val="1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105508</xdr:colOff>
      <xdr:row>26</xdr:row>
      <xdr:rowOff>164123</xdr:rowOff>
    </xdr:from>
    <xdr:to>
      <xdr:col>10</xdr:col>
      <xdr:colOff>187569</xdr:colOff>
      <xdr:row>38</xdr:row>
      <xdr:rowOff>164123</xdr:rowOff>
    </xdr:to>
    <xdr:sp macro="" textlink="">
      <xdr:nvSpPr>
        <xdr:cNvPr id="21" name="Rectangle: Rounded Corners 20">
          <a:extLst>
            <a:ext uri="{FF2B5EF4-FFF2-40B4-BE49-F238E27FC236}">
              <a16:creationId xmlns:a16="http://schemas.microsoft.com/office/drawing/2014/main" id="{1D619D4A-AB98-4C17-B1D9-4D46A27B09C6}"/>
            </a:ext>
          </a:extLst>
        </xdr:cNvPr>
        <xdr:cNvSpPr/>
      </xdr:nvSpPr>
      <xdr:spPr>
        <a:xfrm>
          <a:off x="105508" y="5040923"/>
          <a:ext cx="6178061" cy="2250831"/>
        </a:xfrm>
        <a:prstGeom prst="roundRect">
          <a:avLst>
            <a:gd name="adj" fmla="val 5900"/>
          </a:avLst>
        </a:prstGeom>
        <a:solidFill>
          <a:schemeClr val="bg2">
            <a:lumMod val="2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300" b="1">
            <a:solidFill>
              <a:schemeClr val="accent2">
                <a:lumMod val="75000"/>
              </a:schemeClr>
            </a:solidFill>
            <a:latin typeface="Bahnschrift" panose="020B0502040204020203" pitchFamily="34" charset="0"/>
          </a:endParaRPr>
        </a:p>
      </xdr:txBody>
    </xdr:sp>
    <xdr:clientData/>
  </xdr:twoCellAnchor>
  <xdr:twoCellAnchor>
    <xdr:from>
      <xdr:col>0</xdr:col>
      <xdr:colOff>98712</xdr:colOff>
      <xdr:row>0</xdr:row>
      <xdr:rowOff>84267</xdr:rowOff>
    </xdr:from>
    <xdr:to>
      <xdr:col>19</xdr:col>
      <xdr:colOff>261272</xdr:colOff>
      <xdr:row>6</xdr:row>
      <xdr:rowOff>55188</xdr:rowOff>
    </xdr:to>
    <xdr:sp macro="" textlink="">
      <xdr:nvSpPr>
        <xdr:cNvPr id="23" name="Freeform: Shape 22">
          <a:extLst>
            <a:ext uri="{FF2B5EF4-FFF2-40B4-BE49-F238E27FC236}">
              <a16:creationId xmlns:a16="http://schemas.microsoft.com/office/drawing/2014/main" id="{7BA9EF9B-BBA9-81C3-C46C-99370B4091A9}"/>
            </a:ext>
          </a:extLst>
        </xdr:cNvPr>
        <xdr:cNvSpPr/>
      </xdr:nvSpPr>
      <xdr:spPr>
        <a:xfrm>
          <a:off x="98712" y="84267"/>
          <a:ext cx="11796667" cy="1032278"/>
        </a:xfrm>
        <a:custGeom>
          <a:avLst/>
          <a:gdLst>
            <a:gd name="connsiteX0" fmla="*/ 8456102 w 11962701"/>
            <a:gd name="connsiteY0" fmla="*/ 0 h 1040236"/>
            <a:gd name="connsiteX1" fmla="*/ 11962701 w 11962701"/>
            <a:gd name="connsiteY1" fmla="*/ 0 h 1040236"/>
            <a:gd name="connsiteX2" fmla="*/ 11962701 w 11962701"/>
            <a:gd name="connsiteY2" fmla="*/ 805345 h 1040236"/>
            <a:gd name="connsiteX3" fmla="*/ 8486266 w 11962701"/>
            <a:gd name="connsiteY3" fmla="*/ 805345 h 1040236"/>
            <a:gd name="connsiteX4" fmla="*/ 8380065 w 11962701"/>
            <a:gd name="connsiteY4" fmla="*/ 1040236 h 1040236"/>
            <a:gd name="connsiteX5" fmla="*/ 8221211 w 11962701"/>
            <a:gd name="connsiteY5" fmla="*/ 1040236 h 1040236"/>
            <a:gd name="connsiteX6" fmla="*/ 7650760 w 11962701"/>
            <a:gd name="connsiteY6" fmla="*/ 1040236 h 1040236"/>
            <a:gd name="connsiteX7" fmla="*/ 0 w 11962701"/>
            <a:gd name="connsiteY7" fmla="*/ 1040236 h 1040236"/>
            <a:gd name="connsiteX8" fmla="*/ 0 w 11962701"/>
            <a:gd name="connsiteY8" fmla="*/ 805346 h 1040236"/>
            <a:gd name="connsiteX9" fmla="*/ 7756961 w 11962701"/>
            <a:gd name="connsiteY9" fmla="*/ 805346 h 1040236"/>
            <a:gd name="connsiteX10" fmla="*/ 8121081 w 11962701"/>
            <a:gd name="connsiteY10" fmla="*/ 1 h 1040236"/>
            <a:gd name="connsiteX11" fmla="*/ 8456102 w 11962701"/>
            <a:gd name="connsiteY11" fmla="*/ 1 h 10402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1962701" h="1040236">
              <a:moveTo>
                <a:pt x="8456102" y="0"/>
              </a:moveTo>
              <a:lnTo>
                <a:pt x="11962701" y="0"/>
              </a:lnTo>
              <a:lnTo>
                <a:pt x="11962701" y="805345"/>
              </a:lnTo>
              <a:lnTo>
                <a:pt x="8486266" y="805345"/>
              </a:lnTo>
              <a:lnTo>
                <a:pt x="8380065" y="1040236"/>
              </a:lnTo>
              <a:lnTo>
                <a:pt x="8221211" y="1040236"/>
              </a:lnTo>
              <a:lnTo>
                <a:pt x="7650760" y="1040236"/>
              </a:lnTo>
              <a:lnTo>
                <a:pt x="0" y="1040236"/>
              </a:lnTo>
              <a:lnTo>
                <a:pt x="0" y="805346"/>
              </a:lnTo>
              <a:lnTo>
                <a:pt x="7756961" y="805346"/>
              </a:lnTo>
              <a:lnTo>
                <a:pt x="8121081" y="1"/>
              </a:lnTo>
              <a:lnTo>
                <a:pt x="8456102" y="1"/>
              </a:lnTo>
              <a:close/>
            </a:path>
          </a:pathLst>
        </a:custGeom>
        <a:solidFill>
          <a:schemeClr val="accent2">
            <a:lumMod val="50000"/>
          </a:schemeClr>
        </a:solidFill>
        <a:effectLst>
          <a:innerShdw blurRad="63500" dist="50800">
            <a:prstClr val="black">
              <a:alpha val="50000"/>
            </a:prstClr>
          </a:innerShdw>
        </a:effectLst>
      </xdr:spPr>
      <xdr:style>
        <a:lnRef idx="0">
          <a:schemeClr val="accent1"/>
        </a:lnRef>
        <a:fillRef idx="3">
          <a:schemeClr val="accent1"/>
        </a:fillRef>
        <a:effectRef idx="3">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408266</xdr:colOff>
      <xdr:row>0</xdr:row>
      <xdr:rowOff>0</xdr:rowOff>
    </xdr:from>
    <xdr:to>
      <xdr:col>11</xdr:col>
      <xdr:colOff>369118</xdr:colOff>
      <xdr:row>3</xdr:row>
      <xdr:rowOff>107245</xdr:rowOff>
    </xdr:to>
    <xdr:sp macro="" textlink="">
      <xdr:nvSpPr>
        <xdr:cNvPr id="24" name="Rectangle 23">
          <a:extLst>
            <a:ext uri="{FF2B5EF4-FFF2-40B4-BE49-F238E27FC236}">
              <a16:creationId xmlns:a16="http://schemas.microsoft.com/office/drawing/2014/main" id="{6B7A820D-230D-BA8C-346F-B039DD05EDB9}"/>
            </a:ext>
          </a:extLst>
        </xdr:cNvPr>
        <xdr:cNvSpPr/>
      </xdr:nvSpPr>
      <xdr:spPr>
        <a:xfrm>
          <a:off x="1020587" y="0"/>
          <a:ext cx="6084067" cy="637924"/>
        </a:xfrm>
        <a:prstGeom prst="rect">
          <a:avLst/>
        </a:prstGeom>
        <a:no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3600" b="1" cap="none" spc="0">
              <a:ln/>
              <a:solidFill>
                <a:schemeClr val="bg1"/>
              </a:solidFill>
              <a:effectLst/>
            </a:rPr>
            <a:t>Sales Distribution Dashboard</a:t>
          </a:r>
        </a:p>
      </xdr:txBody>
    </xdr:sp>
    <xdr:clientData/>
  </xdr:twoCellAnchor>
  <xdr:twoCellAnchor>
    <xdr:from>
      <xdr:col>1</xdr:col>
      <xdr:colOff>408266</xdr:colOff>
      <xdr:row>3</xdr:row>
      <xdr:rowOff>19196</xdr:rowOff>
    </xdr:from>
    <xdr:to>
      <xdr:col>5</xdr:col>
      <xdr:colOff>588630</xdr:colOff>
      <xdr:row>5</xdr:row>
      <xdr:rowOff>2209</xdr:rowOff>
    </xdr:to>
    <xdr:sp macro="" textlink="">
      <xdr:nvSpPr>
        <xdr:cNvPr id="25" name="Rectangle 24">
          <a:extLst>
            <a:ext uri="{FF2B5EF4-FFF2-40B4-BE49-F238E27FC236}">
              <a16:creationId xmlns:a16="http://schemas.microsoft.com/office/drawing/2014/main" id="{B95512B3-412C-4513-8E85-C201C207CA27}"/>
            </a:ext>
          </a:extLst>
        </xdr:cNvPr>
        <xdr:cNvSpPr/>
      </xdr:nvSpPr>
      <xdr:spPr>
        <a:xfrm>
          <a:off x="1020587" y="549875"/>
          <a:ext cx="2629650" cy="336798"/>
        </a:xfrm>
        <a:prstGeom prst="rect">
          <a:avLst/>
        </a:prstGeom>
        <a:no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ln/>
              <a:solidFill>
                <a:schemeClr val="bg1"/>
              </a:solidFill>
            </a:rPr>
            <a:t>BY : Manish Kumar (NITJ)</a:t>
          </a:r>
          <a:endParaRPr lang="en-US" sz="1600" b="1" cap="none" spc="0">
            <a:ln/>
            <a:solidFill>
              <a:schemeClr val="bg1"/>
            </a:solidFill>
          </a:endParaRPr>
        </a:p>
      </xdr:txBody>
    </xdr:sp>
    <xdr:clientData/>
  </xdr:twoCellAnchor>
  <xdr:twoCellAnchor>
    <xdr:from>
      <xdr:col>0</xdr:col>
      <xdr:colOff>98711</xdr:colOff>
      <xdr:row>6</xdr:row>
      <xdr:rowOff>139455</xdr:rowOff>
    </xdr:from>
    <xdr:to>
      <xdr:col>5</xdr:col>
      <xdr:colOff>276837</xdr:colOff>
      <xdr:row>13</xdr:row>
      <xdr:rowOff>145032</xdr:rowOff>
    </xdr:to>
    <xdr:sp macro="" textlink="">
      <xdr:nvSpPr>
        <xdr:cNvPr id="26" name="Rectangle: Rounded Corners 25">
          <a:extLst>
            <a:ext uri="{FF2B5EF4-FFF2-40B4-BE49-F238E27FC236}">
              <a16:creationId xmlns:a16="http://schemas.microsoft.com/office/drawing/2014/main" id="{2670FFD3-4983-2A2B-39A4-132223EBDC82}"/>
            </a:ext>
          </a:extLst>
        </xdr:cNvPr>
        <xdr:cNvSpPr/>
      </xdr:nvSpPr>
      <xdr:spPr>
        <a:xfrm>
          <a:off x="98711" y="1200812"/>
          <a:ext cx="3239733" cy="1243827"/>
        </a:xfrm>
        <a:prstGeom prst="roundRect">
          <a:avLst>
            <a:gd name="adj" fmla="val 8881"/>
          </a:avLst>
        </a:prstGeom>
        <a:solidFill>
          <a:schemeClr val="bg2">
            <a:lumMod val="2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300" b="1" kern="1200">
            <a:solidFill>
              <a:schemeClr val="accent2">
                <a:lumMod val="75000"/>
              </a:schemeClr>
            </a:solidFill>
            <a:latin typeface="Bahnschrift" panose="020B0502040204020203" pitchFamily="34" charset="0"/>
            <a:ea typeface="+mn-ea"/>
            <a:cs typeface="+mn-cs"/>
          </a:endParaRPr>
        </a:p>
      </xdr:txBody>
    </xdr:sp>
    <xdr:clientData/>
  </xdr:twoCellAnchor>
  <xdr:twoCellAnchor>
    <xdr:from>
      <xdr:col>5</xdr:col>
      <xdr:colOff>375548</xdr:colOff>
      <xdr:row>6</xdr:row>
      <xdr:rowOff>139455</xdr:rowOff>
    </xdr:from>
    <xdr:to>
      <xdr:col>10</xdr:col>
      <xdr:colOff>198541</xdr:colOff>
      <xdr:row>13</xdr:row>
      <xdr:rowOff>145032</xdr:rowOff>
    </xdr:to>
    <xdr:sp macro="" textlink="">
      <xdr:nvSpPr>
        <xdr:cNvPr id="27" name="Rectangle: Rounded Corners 26">
          <a:extLst>
            <a:ext uri="{FF2B5EF4-FFF2-40B4-BE49-F238E27FC236}">
              <a16:creationId xmlns:a16="http://schemas.microsoft.com/office/drawing/2014/main" id="{0BAC3938-F11C-FC8E-8044-A1E4EC18809E}"/>
            </a:ext>
          </a:extLst>
        </xdr:cNvPr>
        <xdr:cNvSpPr/>
      </xdr:nvSpPr>
      <xdr:spPr>
        <a:xfrm>
          <a:off x="3437155" y="1200812"/>
          <a:ext cx="2884600" cy="1243827"/>
        </a:xfrm>
        <a:prstGeom prst="roundRect">
          <a:avLst>
            <a:gd name="adj" fmla="val 7151"/>
          </a:avLst>
        </a:prstGeom>
        <a:solidFill>
          <a:schemeClr val="bg2">
            <a:lumMod val="2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300" b="1" kern="1200">
            <a:solidFill>
              <a:schemeClr val="accent2">
                <a:lumMod val="75000"/>
              </a:schemeClr>
            </a:solidFill>
            <a:latin typeface="Bahnschrift" panose="020B0502040204020203" pitchFamily="34" charset="0"/>
            <a:ea typeface="+mn-ea"/>
            <a:cs typeface="+mn-cs"/>
          </a:endParaRPr>
        </a:p>
      </xdr:txBody>
    </xdr:sp>
    <xdr:clientData/>
  </xdr:twoCellAnchor>
  <xdr:twoCellAnchor>
    <xdr:from>
      <xdr:col>10</xdr:col>
      <xdr:colOff>297252</xdr:colOff>
      <xdr:row>6</xdr:row>
      <xdr:rowOff>139455</xdr:rowOff>
    </xdr:from>
    <xdr:to>
      <xdr:col>13</xdr:col>
      <xdr:colOff>374710</xdr:colOff>
      <xdr:row>18</xdr:row>
      <xdr:rowOff>173194</xdr:rowOff>
    </xdr:to>
    <xdr:sp macro="" textlink="">
      <xdr:nvSpPr>
        <xdr:cNvPr id="28" name="Rectangle: Rounded Corners 27">
          <a:extLst>
            <a:ext uri="{FF2B5EF4-FFF2-40B4-BE49-F238E27FC236}">
              <a16:creationId xmlns:a16="http://schemas.microsoft.com/office/drawing/2014/main" id="{99BC3116-E79D-13DB-E585-94B4537532A3}"/>
            </a:ext>
          </a:extLst>
        </xdr:cNvPr>
        <xdr:cNvSpPr/>
      </xdr:nvSpPr>
      <xdr:spPr>
        <a:xfrm>
          <a:off x="6420466" y="1200812"/>
          <a:ext cx="1914423" cy="2156453"/>
        </a:xfrm>
        <a:prstGeom prst="roundRect">
          <a:avLst>
            <a:gd name="adj" fmla="val 7308"/>
          </a:avLst>
        </a:prstGeom>
        <a:solidFill>
          <a:schemeClr val="bg2">
            <a:lumMod val="2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300" b="1" kern="1200">
            <a:solidFill>
              <a:schemeClr val="accent2">
                <a:lumMod val="75000"/>
              </a:schemeClr>
            </a:solidFill>
            <a:latin typeface="Bahnschrift" panose="020B0502040204020203" pitchFamily="34" charset="0"/>
            <a:ea typeface="+mn-ea"/>
            <a:cs typeface="+mn-cs"/>
          </a:endParaRPr>
        </a:p>
      </xdr:txBody>
    </xdr:sp>
    <xdr:clientData/>
  </xdr:twoCellAnchor>
  <xdr:twoCellAnchor>
    <xdr:from>
      <xdr:col>13</xdr:col>
      <xdr:colOff>473421</xdr:colOff>
      <xdr:row>5</xdr:row>
      <xdr:rowOff>75509</xdr:rowOff>
    </xdr:from>
    <xdr:to>
      <xdr:col>19</xdr:col>
      <xdr:colOff>261272</xdr:colOff>
      <xdr:row>18</xdr:row>
      <xdr:rowOff>173194</xdr:rowOff>
    </xdr:to>
    <xdr:sp macro="" textlink="">
      <xdr:nvSpPr>
        <xdr:cNvPr id="29" name="Rectangle: Rounded Corners 28">
          <a:extLst>
            <a:ext uri="{FF2B5EF4-FFF2-40B4-BE49-F238E27FC236}">
              <a16:creationId xmlns:a16="http://schemas.microsoft.com/office/drawing/2014/main" id="{38F931C0-71D8-E31E-D595-0A0A3C64547A}"/>
            </a:ext>
          </a:extLst>
        </xdr:cNvPr>
        <xdr:cNvSpPr/>
      </xdr:nvSpPr>
      <xdr:spPr>
        <a:xfrm>
          <a:off x="8433600" y="959973"/>
          <a:ext cx="3461779" cy="2397292"/>
        </a:xfrm>
        <a:prstGeom prst="roundRect">
          <a:avLst>
            <a:gd name="adj" fmla="val 5657"/>
          </a:avLst>
        </a:prstGeom>
        <a:solidFill>
          <a:schemeClr val="bg2">
            <a:lumMod val="2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300" b="1" kern="1200">
            <a:solidFill>
              <a:schemeClr val="accent2">
                <a:lumMod val="75000"/>
              </a:schemeClr>
            </a:solidFill>
            <a:latin typeface="Bahnschrift" panose="020B0502040204020203" pitchFamily="34" charset="0"/>
            <a:ea typeface="+mn-ea"/>
            <a:cs typeface="+mn-cs"/>
          </a:endParaRPr>
        </a:p>
      </xdr:txBody>
    </xdr:sp>
    <xdr:clientData/>
  </xdr:twoCellAnchor>
  <xdr:twoCellAnchor>
    <xdr:from>
      <xdr:col>0</xdr:col>
      <xdr:colOff>98711</xdr:colOff>
      <xdr:row>14</xdr:row>
      <xdr:rowOff>46419</xdr:rowOff>
    </xdr:from>
    <xdr:to>
      <xdr:col>2</xdr:col>
      <xdr:colOff>337519</xdr:colOff>
      <xdr:row>26</xdr:row>
      <xdr:rowOff>74565</xdr:rowOff>
    </xdr:to>
    <xdr:sp macro="" textlink="">
      <xdr:nvSpPr>
        <xdr:cNvPr id="30" name="Rectangle: Rounded Corners 29">
          <a:extLst>
            <a:ext uri="{FF2B5EF4-FFF2-40B4-BE49-F238E27FC236}">
              <a16:creationId xmlns:a16="http://schemas.microsoft.com/office/drawing/2014/main" id="{80B6DD42-FDF1-BD6A-E668-DA93083205F8}"/>
            </a:ext>
          </a:extLst>
        </xdr:cNvPr>
        <xdr:cNvSpPr/>
      </xdr:nvSpPr>
      <xdr:spPr>
        <a:xfrm>
          <a:off x="98711" y="2522919"/>
          <a:ext cx="1463451" cy="2150860"/>
        </a:xfrm>
        <a:prstGeom prst="roundRect">
          <a:avLst>
            <a:gd name="adj" fmla="val 9396"/>
          </a:avLst>
        </a:prstGeom>
        <a:solidFill>
          <a:schemeClr val="bg2">
            <a:lumMod val="2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300" b="1">
            <a:solidFill>
              <a:schemeClr val="accent2">
                <a:lumMod val="75000"/>
              </a:schemeClr>
            </a:solidFill>
            <a:latin typeface="Bahnschrift" panose="020B0502040204020203" pitchFamily="34" charset="0"/>
          </a:endParaRPr>
        </a:p>
      </xdr:txBody>
    </xdr:sp>
    <xdr:clientData/>
  </xdr:twoCellAnchor>
  <xdr:twoCellAnchor>
    <xdr:from>
      <xdr:col>2</xdr:col>
      <xdr:colOff>436230</xdr:colOff>
      <xdr:row>14</xdr:row>
      <xdr:rowOff>46419</xdr:rowOff>
    </xdr:from>
    <xdr:to>
      <xdr:col>10</xdr:col>
      <xdr:colOff>198541</xdr:colOff>
      <xdr:row>26</xdr:row>
      <xdr:rowOff>102728</xdr:rowOff>
    </xdr:to>
    <xdr:sp macro="" textlink="">
      <xdr:nvSpPr>
        <xdr:cNvPr id="31" name="Rectangle: Rounded Corners 30">
          <a:extLst>
            <a:ext uri="{FF2B5EF4-FFF2-40B4-BE49-F238E27FC236}">
              <a16:creationId xmlns:a16="http://schemas.microsoft.com/office/drawing/2014/main" id="{6AF89BD0-E35F-E94E-7F2C-C5E27057BFBE}"/>
            </a:ext>
          </a:extLst>
        </xdr:cNvPr>
        <xdr:cNvSpPr/>
      </xdr:nvSpPr>
      <xdr:spPr>
        <a:xfrm>
          <a:off x="1660873" y="2522919"/>
          <a:ext cx="4660882" cy="2179023"/>
        </a:xfrm>
        <a:prstGeom prst="roundRect">
          <a:avLst>
            <a:gd name="adj" fmla="val 5900"/>
          </a:avLst>
        </a:prstGeom>
        <a:solidFill>
          <a:schemeClr val="bg2">
            <a:lumMod val="2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300" b="1" kern="1200">
            <a:solidFill>
              <a:schemeClr val="accent2">
                <a:lumMod val="75000"/>
              </a:schemeClr>
            </a:solidFill>
            <a:latin typeface="Bahnschrift" panose="020B0502040204020203" pitchFamily="34" charset="0"/>
            <a:ea typeface="+mn-ea"/>
            <a:cs typeface="+mn-cs"/>
          </a:endParaRPr>
        </a:p>
      </xdr:txBody>
    </xdr:sp>
    <xdr:clientData/>
  </xdr:twoCellAnchor>
  <xdr:twoCellAnchor>
    <xdr:from>
      <xdr:col>0</xdr:col>
      <xdr:colOff>98711</xdr:colOff>
      <xdr:row>27</xdr:row>
      <xdr:rowOff>4115</xdr:rowOff>
    </xdr:from>
    <xdr:to>
      <xdr:col>10</xdr:col>
      <xdr:colOff>198540</xdr:colOff>
      <xdr:row>39</xdr:row>
      <xdr:rowOff>11205</xdr:rowOff>
    </xdr:to>
    <xdr:sp macro="" textlink="">
      <xdr:nvSpPr>
        <xdr:cNvPr id="32" name="Rectangle: Rounded Corners 31">
          <a:extLst>
            <a:ext uri="{FF2B5EF4-FFF2-40B4-BE49-F238E27FC236}">
              <a16:creationId xmlns:a16="http://schemas.microsoft.com/office/drawing/2014/main" id="{8C6B7727-D867-DC8E-EBA0-28775F9E381E}"/>
            </a:ext>
          </a:extLst>
        </xdr:cNvPr>
        <xdr:cNvSpPr/>
      </xdr:nvSpPr>
      <xdr:spPr>
        <a:xfrm>
          <a:off x="98711" y="4780222"/>
          <a:ext cx="6223043" cy="2129804"/>
        </a:xfrm>
        <a:prstGeom prst="roundRect">
          <a:avLst>
            <a:gd name="adj" fmla="val 9089"/>
          </a:avLst>
        </a:prstGeom>
        <a:no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300" b="1">
            <a:solidFill>
              <a:schemeClr val="accent2">
                <a:lumMod val="75000"/>
              </a:schemeClr>
            </a:solidFill>
            <a:latin typeface="Bahnschrift" panose="020B0502040204020203" pitchFamily="34" charset="0"/>
          </a:endParaRPr>
        </a:p>
      </xdr:txBody>
    </xdr:sp>
    <xdr:clientData/>
  </xdr:twoCellAnchor>
  <xdr:twoCellAnchor>
    <xdr:from>
      <xdr:col>10</xdr:col>
      <xdr:colOff>288636</xdr:colOff>
      <xdr:row>19</xdr:row>
      <xdr:rowOff>74581</xdr:rowOff>
    </xdr:from>
    <xdr:to>
      <xdr:col>14</xdr:col>
      <xdr:colOff>415637</xdr:colOff>
      <xdr:row>38</xdr:row>
      <xdr:rowOff>156882</xdr:rowOff>
    </xdr:to>
    <xdr:sp macro="" textlink="">
      <xdr:nvSpPr>
        <xdr:cNvPr id="33" name="Rectangle: Rounded Corners 32">
          <a:extLst>
            <a:ext uri="{FF2B5EF4-FFF2-40B4-BE49-F238E27FC236}">
              <a16:creationId xmlns:a16="http://schemas.microsoft.com/office/drawing/2014/main" id="{52272472-D413-2589-DC24-F1DDEEA349E7}"/>
            </a:ext>
          </a:extLst>
        </xdr:cNvPr>
        <xdr:cNvSpPr/>
      </xdr:nvSpPr>
      <xdr:spPr>
        <a:xfrm>
          <a:off x="6411850" y="3435545"/>
          <a:ext cx="2576287" cy="3443266"/>
        </a:xfrm>
        <a:prstGeom prst="roundRect">
          <a:avLst>
            <a:gd name="adj" fmla="val 4367"/>
          </a:avLst>
        </a:prstGeom>
        <a:solidFill>
          <a:schemeClr val="bg2">
            <a:lumMod val="2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300" b="1" kern="1200">
            <a:solidFill>
              <a:schemeClr val="accent2">
                <a:lumMod val="75000"/>
              </a:schemeClr>
            </a:solidFill>
            <a:latin typeface="Bahnschrift" panose="020B0502040204020203" pitchFamily="34" charset="0"/>
            <a:ea typeface="+mn-ea"/>
            <a:cs typeface="+mn-cs"/>
          </a:endParaRPr>
        </a:p>
      </xdr:txBody>
    </xdr:sp>
    <xdr:clientData/>
  </xdr:twoCellAnchor>
  <xdr:twoCellAnchor>
    <xdr:from>
      <xdr:col>14</xdr:col>
      <xdr:colOff>461817</xdr:colOff>
      <xdr:row>19</xdr:row>
      <xdr:rowOff>74581</xdr:rowOff>
    </xdr:from>
    <xdr:to>
      <xdr:col>19</xdr:col>
      <xdr:colOff>261272</xdr:colOff>
      <xdr:row>38</xdr:row>
      <xdr:rowOff>168088</xdr:rowOff>
    </xdr:to>
    <xdr:sp macro="" textlink="">
      <xdr:nvSpPr>
        <xdr:cNvPr id="34" name="Rectangle: Rounded Corners 33">
          <a:extLst>
            <a:ext uri="{FF2B5EF4-FFF2-40B4-BE49-F238E27FC236}">
              <a16:creationId xmlns:a16="http://schemas.microsoft.com/office/drawing/2014/main" id="{FFD6ED85-61AF-6F66-E536-4039B00C5B8B}"/>
            </a:ext>
          </a:extLst>
        </xdr:cNvPr>
        <xdr:cNvSpPr/>
      </xdr:nvSpPr>
      <xdr:spPr>
        <a:xfrm>
          <a:off x="9034317" y="3435545"/>
          <a:ext cx="2861062" cy="3454472"/>
        </a:xfrm>
        <a:prstGeom prst="roundRect">
          <a:avLst>
            <a:gd name="adj" fmla="val 1801"/>
          </a:avLst>
        </a:prstGeom>
        <a:solidFill>
          <a:schemeClr val="bg2">
            <a:lumMod val="2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300" b="1" kern="1200">
            <a:solidFill>
              <a:schemeClr val="accent2">
                <a:lumMod val="75000"/>
              </a:schemeClr>
            </a:solidFill>
            <a:latin typeface="Bahnschrift" panose="020B0502040204020203" pitchFamily="34" charset="0"/>
            <a:ea typeface="+mn-ea"/>
            <a:cs typeface="+mn-cs"/>
          </a:endParaRPr>
        </a:p>
      </xdr:txBody>
    </xdr:sp>
    <xdr:clientData/>
  </xdr:twoCellAnchor>
  <xdr:twoCellAnchor>
    <xdr:from>
      <xdr:col>5</xdr:col>
      <xdr:colOff>449651</xdr:colOff>
      <xdr:row>7</xdr:row>
      <xdr:rowOff>46833</xdr:rowOff>
    </xdr:from>
    <xdr:to>
      <xdr:col>10</xdr:col>
      <xdr:colOff>68232</xdr:colOff>
      <xdr:row>8</xdr:row>
      <xdr:rowOff>65349</xdr:rowOff>
    </xdr:to>
    <xdr:sp macro="" textlink="">
      <xdr:nvSpPr>
        <xdr:cNvPr id="35" name="Rectangle: Rounded Corners 34">
          <a:extLst>
            <a:ext uri="{FF2B5EF4-FFF2-40B4-BE49-F238E27FC236}">
              <a16:creationId xmlns:a16="http://schemas.microsoft.com/office/drawing/2014/main" id="{970E4443-9A1A-DC90-099F-459402FEB55C}"/>
            </a:ext>
          </a:extLst>
        </xdr:cNvPr>
        <xdr:cNvSpPr/>
      </xdr:nvSpPr>
      <xdr:spPr>
        <a:xfrm>
          <a:off x="3511258" y="1285083"/>
          <a:ext cx="2680188" cy="195409"/>
        </a:xfrm>
        <a:prstGeom prst="roundRect">
          <a:avLst>
            <a:gd name="adj" fmla="val 8881"/>
          </a:avLst>
        </a:prstGeom>
        <a:solidFill>
          <a:schemeClr val="tx2">
            <a:lumMod val="7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300" b="1">
              <a:solidFill>
                <a:schemeClr val="accent2">
                  <a:lumMod val="75000"/>
                </a:schemeClr>
              </a:solidFill>
              <a:latin typeface="Bahnschrift" panose="020B0502040204020203" pitchFamily="34" charset="0"/>
            </a:rPr>
            <a:t>TOTAL SALES</a:t>
          </a:r>
          <a:endParaRPr lang="en-IN" sz="1300" b="1">
            <a:solidFill>
              <a:schemeClr val="accent2">
                <a:lumMod val="75000"/>
              </a:schemeClr>
            </a:solidFill>
            <a:latin typeface="Bahnschrift" panose="020B0502040204020203" pitchFamily="34" charset="0"/>
          </a:endParaRPr>
        </a:p>
      </xdr:txBody>
    </xdr:sp>
    <xdr:clientData/>
  </xdr:twoCellAnchor>
  <xdr:twoCellAnchor>
    <xdr:from>
      <xdr:col>10</xdr:col>
      <xdr:colOff>431010</xdr:colOff>
      <xdr:row>7</xdr:row>
      <xdr:rowOff>47503</xdr:rowOff>
    </xdr:from>
    <xdr:to>
      <xdr:col>13</xdr:col>
      <xdr:colOff>343111</xdr:colOff>
      <xdr:row>8</xdr:row>
      <xdr:rowOff>65349</xdr:rowOff>
    </xdr:to>
    <xdr:sp macro="" textlink="">
      <xdr:nvSpPr>
        <xdr:cNvPr id="36" name="Rectangle: Rounded Corners 35">
          <a:extLst>
            <a:ext uri="{FF2B5EF4-FFF2-40B4-BE49-F238E27FC236}">
              <a16:creationId xmlns:a16="http://schemas.microsoft.com/office/drawing/2014/main" id="{BC85F7C2-F3C9-0D02-99BD-4CAD040D5EBF}"/>
            </a:ext>
          </a:extLst>
        </xdr:cNvPr>
        <xdr:cNvSpPr/>
      </xdr:nvSpPr>
      <xdr:spPr>
        <a:xfrm>
          <a:off x="6554224" y="1285753"/>
          <a:ext cx="1749066" cy="194739"/>
        </a:xfrm>
        <a:prstGeom prst="roundRect">
          <a:avLst>
            <a:gd name="adj" fmla="val 8881"/>
          </a:avLst>
        </a:prstGeom>
        <a:solidFill>
          <a:schemeClr val="tx2">
            <a:lumMod val="7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300" b="1">
              <a:solidFill>
                <a:schemeClr val="accent2">
                  <a:lumMod val="75000"/>
                </a:schemeClr>
              </a:solidFill>
              <a:latin typeface="Bahnschrift" panose="020B0502040204020203" pitchFamily="34" charset="0"/>
            </a:rPr>
            <a:t>TOP CUSTOMER</a:t>
          </a:r>
          <a:endParaRPr lang="en-IN" sz="1300" b="1">
            <a:solidFill>
              <a:schemeClr val="accent2">
                <a:lumMod val="75000"/>
              </a:schemeClr>
            </a:solidFill>
            <a:latin typeface="Bahnschrift" panose="020B0502040204020203" pitchFamily="34" charset="0"/>
          </a:endParaRPr>
        </a:p>
      </xdr:txBody>
    </xdr:sp>
    <xdr:clientData/>
  </xdr:twoCellAnchor>
  <xdr:twoCellAnchor>
    <xdr:from>
      <xdr:col>14</xdr:col>
      <xdr:colOff>67114</xdr:colOff>
      <xdr:row>5</xdr:row>
      <xdr:rowOff>121041</xdr:rowOff>
    </xdr:from>
    <xdr:to>
      <xdr:col>19</xdr:col>
      <xdr:colOff>41946</xdr:colOff>
      <xdr:row>6</xdr:row>
      <xdr:rowOff>139455</xdr:rowOff>
    </xdr:to>
    <xdr:sp macro="" textlink="">
      <xdr:nvSpPr>
        <xdr:cNvPr id="37" name="Rectangle: Rounded Corners 36">
          <a:extLst>
            <a:ext uri="{FF2B5EF4-FFF2-40B4-BE49-F238E27FC236}">
              <a16:creationId xmlns:a16="http://schemas.microsoft.com/office/drawing/2014/main" id="{F5857C53-C404-225E-5A34-0CBD7FC5336D}"/>
            </a:ext>
          </a:extLst>
        </xdr:cNvPr>
        <xdr:cNvSpPr/>
      </xdr:nvSpPr>
      <xdr:spPr>
        <a:xfrm>
          <a:off x="8639614" y="1005505"/>
          <a:ext cx="3036439" cy="195307"/>
        </a:xfrm>
        <a:prstGeom prst="roundRect">
          <a:avLst>
            <a:gd name="adj" fmla="val 8881"/>
          </a:avLst>
        </a:prstGeom>
        <a:solidFill>
          <a:schemeClr val="tx2">
            <a:lumMod val="7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300" b="1">
              <a:solidFill>
                <a:schemeClr val="accent2">
                  <a:lumMod val="75000"/>
                </a:schemeClr>
              </a:solidFill>
              <a:latin typeface="Bahnschrift" panose="020B0502040204020203" pitchFamily="34" charset="0"/>
            </a:rPr>
            <a:t>COUNTRY</a:t>
          </a:r>
          <a:endParaRPr lang="en-IN" sz="1300" b="1">
            <a:solidFill>
              <a:schemeClr val="accent2">
                <a:lumMod val="75000"/>
              </a:schemeClr>
            </a:solidFill>
            <a:latin typeface="Bahnschrift" panose="020B0502040204020203" pitchFamily="34" charset="0"/>
          </a:endParaRPr>
        </a:p>
      </xdr:txBody>
    </xdr:sp>
    <xdr:clientData/>
  </xdr:twoCellAnchor>
  <xdr:twoCellAnchor>
    <xdr:from>
      <xdr:col>3</xdr:col>
      <xdr:colOff>58071</xdr:colOff>
      <xdr:row>15</xdr:row>
      <xdr:rowOff>17697</xdr:rowOff>
    </xdr:from>
    <xdr:to>
      <xdr:col>10</xdr:col>
      <xdr:colOff>12818</xdr:colOff>
      <xdr:row>16</xdr:row>
      <xdr:rowOff>56580</xdr:rowOff>
    </xdr:to>
    <xdr:sp macro="" textlink="">
      <xdr:nvSpPr>
        <xdr:cNvPr id="38" name="Rectangle: Rounded Corners 37">
          <a:extLst>
            <a:ext uri="{FF2B5EF4-FFF2-40B4-BE49-F238E27FC236}">
              <a16:creationId xmlns:a16="http://schemas.microsoft.com/office/drawing/2014/main" id="{CB3429DE-DEE8-3639-F63B-02562FC7D821}"/>
            </a:ext>
          </a:extLst>
        </xdr:cNvPr>
        <xdr:cNvSpPr/>
      </xdr:nvSpPr>
      <xdr:spPr>
        <a:xfrm>
          <a:off x="1895035" y="2671090"/>
          <a:ext cx="4240997" cy="215776"/>
        </a:xfrm>
        <a:prstGeom prst="roundRect">
          <a:avLst>
            <a:gd name="adj" fmla="val 8881"/>
          </a:avLst>
        </a:prstGeom>
        <a:solidFill>
          <a:schemeClr val="tx2">
            <a:lumMod val="7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300" b="1">
              <a:solidFill>
                <a:schemeClr val="accent2">
                  <a:lumMod val="75000"/>
                </a:schemeClr>
              </a:solidFill>
              <a:latin typeface="Bahnschrift" panose="020B0502040204020203" pitchFamily="34" charset="0"/>
            </a:rPr>
            <a:t>MONTHLY (Target Vs Actual)</a:t>
          </a:r>
          <a:endParaRPr lang="en-IN" sz="1300" b="1">
            <a:solidFill>
              <a:schemeClr val="accent2">
                <a:lumMod val="75000"/>
              </a:schemeClr>
            </a:solidFill>
            <a:latin typeface="Bahnschrift" panose="020B0502040204020203" pitchFamily="34" charset="0"/>
          </a:endParaRPr>
        </a:p>
      </xdr:txBody>
    </xdr:sp>
    <xdr:clientData/>
  </xdr:twoCellAnchor>
  <xdr:twoCellAnchor>
    <xdr:from>
      <xdr:col>10</xdr:col>
      <xdr:colOff>431009</xdr:colOff>
      <xdr:row>19</xdr:row>
      <xdr:rowOff>134715</xdr:rowOff>
    </xdr:from>
    <xdr:to>
      <xdr:col>14</xdr:col>
      <xdr:colOff>150090</xdr:colOff>
      <xdr:row>21</xdr:row>
      <xdr:rowOff>0</xdr:rowOff>
    </xdr:to>
    <xdr:sp macro="" textlink="">
      <xdr:nvSpPr>
        <xdr:cNvPr id="39" name="Rectangle: Rounded Corners 38">
          <a:extLst>
            <a:ext uri="{FF2B5EF4-FFF2-40B4-BE49-F238E27FC236}">
              <a16:creationId xmlns:a16="http://schemas.microsoft.com/office/drawing/2014/main" id="{6B0B019A-45F3-70BA-C8F8-112F68E0B33A}"/>
            </a:ext>
          </a:extLst>
        </xdr:cNvPr>
        <xdr:cNvSpPr/>
      </xdr:nvSpPr>
      <xdr:spPr>
        <a:xfrm>
          <a:off x="6554223" y="3495679"/>
          <a:ext cx="2168367" cy="219071"/>
        </a:xfrm>
        <a:prstGeom prst="roundRect">
          <a:avLst>
            <a:gd name="adj" fmla="val 8881"/>
          </a:avLst>
        </a:prstGeom>
        <a:solidFill>
          <a:schemeClr val="tx2">
            <a:lumMod val="7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300" b="1">
              <a:solidFill>
                <a:schemeClr val="accent2">
                  <a:lumMod val="75000"/>
                </a:schemeClr>
              </a:solidFill>
              <a:latin typeface="Bahnschrift" panose="020B0502040204020203" pitchFamily="34" charset="0"/>
            </a:rPr>
            <a:t>TOP 10 PRODUCTS</a:t>
          </a:r>
          <a:endParaRPr lang="en-IN" sz="1300" b="1">
            <a:solidFill>
              <a:schemeClr val="accent2">
                <a:lumMod val="75000"/>
              </a:schemeClr>
            </a:solidFill>
            <a:latin typeface="Bahnschrift" panose="020B0502040204020203" pitchFamily="34" charset="0"/>
          </a:endParaRPr>
        </a:p>
      </xdr:txBody>
    </xdr:sp>
    <xdr:clientData/>
  </xdr:twoCellAnchor>
  <xdr:twoCellAnchor>
    <xdr:from>
      <xdr:col>14</xdr:col>
      <xdr:colOff>531091</xdr:colOff>
      <xdr:row>19</xdr:row>
      <xdr:rowOff>131101</xdr:rowOff>
    </xdr:from>
    <xdr:to>
      <xdr:col>19</xdr:col>
      <xdr:colOff>75760</xdr:colOff>
      <xdr:row>20</xdr:row>
      <xdr:rowOff>150091</xdr:rowOff>
    </xdr:to>
    <xdr:sp macro="" textlink="">
      <xdr:nvSpPr>
        <xdr:cNvPr id="40" name="Rectangle: Rounded Corners 39">
          <a:extLst>
            <a:ext uri="{FF2B5EF4-FFF2-40B4-BE49-F238E27FC236}">
              <a16:creationId xmlns:a16="http://schemas.microsoft.com/office/drawing/2014/main" id="{BC5683E9-9419-1976-569F-8428D0259DC1}"/>
            </a:ext>
          </a:extLst>
        </xdr:cNvPr>
        <xdr:cNvSpPr/>
      </xdr:nvSpPr>
      <xdr:spPr>
        <a:xfrm>
          <a:off x="9103591" y="3492065"/>
          <a:ext cx="2606276" cy="195883"/>
        </a:xfrm>
        <a:prstGeom prst="roundRect">
          <a:avLst>
            <a:gd name="adj" fmla="val 8881"/>
          </a:avLst>
        </a:prstGeom>
        <a:solidFill>
          <a:schemeClr val="tx2">
            <a:lumMod val="7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300" b="1">
              <a:solidFill>
                <a:schemeClr val="accent2">
                  <a:lumMod val="75000"/>
                </a:schemeClr>
              </a:solidFill>
              <a:latin typeface="Bahnschrift" panose="020B0502040204020203" pitchFamily="34" charset="0"/>
            </a:rPr>
            <a:t>REGION</a:t>
          </a:r>
        </a:p>
      </xdr:txBody>
    </xdr:sp>
    <xdr:clientData/>
  </xdr:twoCellAnchor>
  <xdr:twoCellAnchor>
    <xdr:from>
      <xdr:col>0</xdr:col>
      <xdr:colOff>210472</xdr:colOff>
      <xdr:row>27</xdr:row>
      <xdr:rowOff>95365</xdr:rowOff>
    </xdr:from>
    <xdr:to>
      <xdr:col>10</xdr:col>
      <xdr:colOff>12818</xdr:colOff>
      <xdr:row>28</xdr:row>
      <xdr:rowOff>126308</xdr:rowOff>
    </xdr:to>
    <xdr:sp macro="" textlink="">
      <xdr:nvSpPr>
        <xdr:cNvPr id="41" name="Rectangle: Rounded Corners 40">
          <a:extLst>
            <a:ext uri="{FF2B5EF4-FFF2-40B4-BE49-F238E27FC236}">
              <a16:creationId xmlns:a16="http://schemas.microsoft.com/office/drawing/2014/main" id="{A988F228-C49F-FA8F-1222-34A9D5FD7B77}"/>
            </a:ext>
          </a:extLst>
        </xdr:cNvPr>
        <xdr:cNvSpPr/>
      </xdr:nvSpPr>
      <xdr:spPr>
        <a:xfrm>
          <a:off x="210472" y="4871472"/>
          <a:ext cx="5925560" cy="207836"/>
        </a:xfrm>
        <a:prstGeom prst="roundRect">
          <a:avLst>
            <a:gd name="adj" fmla="val 8881"/>
          </a:avLst>
        </a:prstGeom>
        <a:solidFill>
          <a:schemeClr val="tx2">
            <a:lumMod val="7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300" b="1">
              <a:solidFill>
                <a:schemeClr val="accent2">
                  <a:lumMod val="75000"/>
                </a:schemeClr>
              </a:solidFill>
              <a:latin typeface="Bahnschrift" panose="020B0502040204020203" pitchFamily="34" charset="0"/>
            </a:rPr>
            <a:t>WEEKLY</a:t>
          </a:r>
          <a:endParaRPr lang="en-IN" sz="1300" b="1">
            <a:solidFill>
              <a:schemeClr val="accent2">
                <a:lumMod val="75000"/>
              </a:schemeClr>
            </a:solidFill>
            <a:latin typeface="Bahnschrift" panose="020B0502040204020203" pitchFamily="34" charset="0"/>
          </a:endParaRPr>
        </a:p>
      </xdr:txBody>
    </xdr:sp>
    <xdr:clientData/>
  </xdr:twoCellAnchor>
  <xdr:twoCellAnchor>
    <xdr:from>
      <xdr:col>3</xdr:col>
      <xdr:colOff>63500</xdr:colOff>
      <xdr:row>16</xdr:row>
      <xdr:rowOff>127000</xdr:rowOff>
    </xdr:from>
    <xdr:to>
      <xdr:col>9</xdr:col>
      <xdr:colOff>603250</xdr:colOff>
      <xdr:row>25</xdr:row>
      <xdr:rowOff>158750</xdr:rowOff>
    </xdr:to>
    <xdr:graphicFrame macro="">
      <xdr:nvGraphicFramePr>
        <xdr:cNvPr id="2" name="Chart 1">
          <a:extLst>
            <a:ext uri="{FF2B5EF4-FFF2-40B4-BE49-F238E27FC236}">
              <a16:creationId xmlns:a16="http://schemas.microsoft.com/office/drawing/2014/main" id="{E0449185-9168-4FD1-8579-FAB28BA88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235323</xdr:colOff>
      <xdr:row>28</xdr:row>
      <xdr:rowOff>171059</xdr:rowOff>
    </xdr:from>
    <xdr:to>
      <xdr:col>10</xdr:col>
      <xdr:colOff>89646</xdr:colOff>
      <xdr:row>38</xdr:row>
      <xdr:rowOff>168088</xdr:rowOff>
    </xdr:to>
    <xdr:graphicFrame macro="">
      <xdr:nvGraphicFramePr>
        <xdr:cNvPr id="3" name="Chart 2">
          <a:extLst>
            <a:ext uri="{FF2B5EF4-FFF2-40B4-BE49-F238E27FC236}">
              <a16:creationId xmlns:a16="http://schemas.microsoft.com/office/drawing/2014/main" id="{07E2FCBE-B6C4-489D-915C-B8CBB7D35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416001</xdr:colOff>
      <xdr:row>9</xdr:row>
      <xdr:rowOff>44127</xdr:rowOff>
    </xdr:from>
    <xdr:to>
      <xdr:col>11</xdr:col>
      <xdr:colOff>138548</xdr:colOff>
      <xdr:row>11</xdr:row>
      <xdr:rowOff>72483</xdr:rowOff>
    </xdr:to>
    <xdr:sp macro="" textlink="">
      <xdr:nvSpPr>
        <xdr:cNvPr id="4" name="Oval 3">
          <a:extLst>
            <a:ext uri="{FF2B5EF4-FFF2-40B4-BE49-F238E27FC236}">
              <a16:creationId xmlns:a16="http://schemas.microsoft.com/office/drawing/2014/main" id="{EF1F707A-044E-ACE5-9BD9-0156096FD079}"/>
            </a:ext>
          </a:extLst>
        </xdr:cNvPr>
        <xdr:cNvSpPr/>
      </xdr:nvSpPr>
      <xdr:spPr>
        <a:xfrm>
          <a:off x="6539215" y="1636163"/>
          <a:ext cx="334869" cy="382141"/>
        </a:xfrm>
        <a:prstGeom prst="ellipse">
          <a:avLst/>
        </a:prstGeom>
        <a:solidFill>
          <a:schemeClr val="accent2">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1">
              <a:solidFill>
                <a:schemeClr val="accent2">
                  <a:lumMod val="75000"/>
                </a:schemeClr>
              </a:solidFill>
            </a:rPr>
            <a:t>1</a:t>
          </a:r>
        </a:p>
      </xdr:txBody>
    </xdr:sp>
    <xdr:clientData/>
  </xdr:twoCellAnchor>
  <xdr:twoCellAnchor>
    <xdr:from>
      <xdr:col>10</xdr:col>
      <xdr:colOff>416001</xdr:colOff>
      <xdr:row>12</xdr:row>
      <xdr:rowOff>112230</xdr:rowOff>
    </xdr:from>
    <xdr:to>
      <xdr:col>11</xdr:col>
      <xdr:colOff>138548</xdr:colOff>
      <xdr:row>14</xdr:row>
      <xdr:rowOff>144491</xdr:rowOff>
    </xdr:to>
    <xdr:sp macro="" textlink="">
      <xdr:nvSpPr>
        <xdr:cNvPr id="5" name="Oval 4">
          <a:extLst>
            <a:ext uri="{FF2B5EF4-FFF2-40B4-BE49-F238E27FC236}">
              <a16:creationId xmlns:a16="http://schemas.microsoft.com/office/drawing/2014/main" id="{8BC7D5C3-7F5F-4EAC-A922-590C52BE4D06}"/>
            </a:ext>
          </a:extLst>
        </xdr:cNvPr>
        <xdr:cNvSpPr/>
      </xdr:nvSpPr>
      <xdr:spPr>
        <a:xfrm>
          <a:off x="6539215" y="2234944"/>
          <a:ext cx="334869" cy="386047"/>
        </a:xfrm>
        <a:prstGeom prst="ellipse">
          <a:avLst/>
        </a:prstGeom>
        <a:solidFill>
          <a:schemeClr val="accent2">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1">
              <a:solidFill>
                <a:schemeClr val="accent2">
                  <a:lumMod val="75000"/>
                </a:schemeClr>
              </a:solidFill>
            </a:rPr>
            <a:t>2</a:t>
          </a:r>
        </a:p>
      </xdr:txBody>
    </xdr:sp>
    <xdr:clientData/>
  </xdr:twoCellAnchor>
  <xdr:twoCellAnchor>
    <xdr:from>
      <xdr:col>10</xdr:col>
      <xdr:colOff>416001</xdr:colOff>
      <xdr:row>16</xdr:row>
      <xdr:rowOff>7346</xdr:rowOff>
    </xdr:from>
    <xdr:to>
      <xdr:col>11</xdr:col>
      <xdr:colOff>138548</xdr:colOff>
      <xdr:row>18</xdr:row>
      <xdr:rowOff>31773</xdr:rowOff>
    </xdr:to>
    <xdr:sp macro="" textlink="">
      <xdr:nvSpPr>
        <xdr:cNvPr id="6" name="Oval 5">
          <a:extLst>
            <a:ext uri="{FF2B5EF4-FFF2-40B4-BE49-F238E27FC236}">
              <a16:creationId xmlns:a16="http://schemas.microsoft.com/office/drawing/2014/main" id="{CA935CA0-463B-419A-9A25-75849599D1F2}"/>
            </a:ext>
          </a:extLst>
        </xdr:cNvPr>
        <xdr:cNvSpPr/>
      </xdr:nvSpPr>
      <xdr:spPr>
        <a:xfrm>
          <a:off x="6539215" y="2837632"/>
          <a:ext cx="334869" cy="378212"/>
        </a:xfrm>
        <a:prstGeom prst="ellipse">
          <a:avLst/>
        </a:prstGeom>
        <a:solidFill>
          <a:schemeClr val="accent2">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1">
              <a:solidFill>
                <a:schemeClr val="accent2">
                  <a:lumMod val="75000"/>
                </a:schemeClr>
              </a:solidFill>
            </a:rPr>
            <a:t>3</a:t>
          </a:r>
        </a:p>
      </xdr:txBody>
    </xdr:sp>
    <xdr:clientData/>
  </xdr:twoCellAnchor>
  <xdr:twoCellAnchor>
    <xdr:from>
      <xdr:col>11</xdr:col>
      <xdr:colOff>206603</xdr:colOff>
      <xdr:row>9</xdr:row>
      <xdr:rowOff>36405</xdr:rowOff>
    </xdr:from>
    <xdr:to>
      <xdr:col>13</xdr:col>
      <xdr:colOff>86385</xdr:colOff>
      <xdr:row>10</xdr:row>
      <xdr:rowOff>67781</xdr:rowOff>
    </xdr:to>
    <xdr:sp macro="" textlink="Analysis!J7">
      <xdr:nvSpPr>
        <xdr:cNvPr id="8" name="TextBox 7">
          <a:extLst>
            <a:ext uri="{FF2B5EF4-FFF2-40B4-BE49-F238E27FC236}">
              <a16:creationId xmlns:a16="http://schemas.microsoft.com/office/drawing/2014/main" id="{7796F055-2407-4D99-A7FE-FCD17B4CFBD4}"/>
            </a:ext>
          </a:extLst>
        </xdr:cNvPr>
        <xdr:cNvSpPr txBox="1"/>
      </xdr:nvSpPr>
      <xdr:spPr>
        <a:xfrm>
          <a:off x="6942139" y="1628441"/>
          <a:ext cx="1104425" cy="208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D6C217-9411-4F40-B8EC-4B2FA333E6B9}" type="TxLink">
            <a:rPr lang="en-US" sz="1200" b="1" i="0" u="none" strike="noStrike">
              <a:solidFill>
                <a:schemeClr val="bg1"/>
              </a:solidFill>
              <a:latin typeface="Gadugi" panose="020B0502040204020203" pitchFamily="34" charset="0"/>
              <a:ea typeface="Gadugi" panose="020B0502040204020203" pitchFamily="34" charset="0"/>
              <a:cs typeface="Calibri"/>
            </a:rPr>
            <a:pPr algn="ctr"/>
            <a:t>Customer33</a:t>
          </a:fld>
          <a:endParaRPr lang="en-IN" sz="2000" b="1">
            <a:solidFill>
              <a:schemeClr val="bg1"/>
            </a:solidFill>
            <a:latin typeface="Gadugi" panose="020B0502040204020203" pitchFamily="34" charset="0"/>
            <a:ea typeface="Gadugi" panose="020B0502040204020203" pitchFamily="34" charset="0"/>
          </a:endParaRPr>
        </a:p>
      </xdr:txBody>
    </xdr:sp>
    <xdr:clientData/>
  </xdr:twoCellAnchor>
  <xdr:twoCellAnchor>
    <xdr:from>
      <xdr:col>11</xdr:col>
      <xdr:colOff>206603</xdr:colOff>
      <xdr:row>12</xdr:row>
      <xdr:rowOff>98613</xdr:rowOff>
    </xdr:from>
    <xdr:to>
      <xdr:col>13</xdr:col>
      <xdr:colOff>86385</xdr:colOff>
      <xdr:row>13</xdr:row>
      <xdr:rowOff>129988</xdr:rowOff>
    </xdr:to>
    <xdr:sp macro="" textlink="Analysis!J8">
      <xdr:nvSpPr>
        <xdr:cNvPr id="9" name="TextBox 8">
          <a:extLst>
            <a:ext uri="{FF2B5EF4-FFF2-40B4-BE49-F238E27FC236}">
              <a16:creationId xmlns:a16="http://schemas.microsoft.com/office/drawing/2014/main" id="{FADCBC86-E8C9-4D68-8BBE-916D4ECE0E02}"/>
            </a:ext>
          </a:extLst>
        </xdr:cNvPr>
        <xdr:cNvSpPr txBox="1"/>
      </xdr:nvSpPr>
      <xdr:spPr>
        <a:xfrm>
          <a:off x="6942139" y="2221327"/>
          <a:ext cx="1104425" cy="208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E00323-B1EA-4843-BECC-613B8A51D008}" type="TxLink">
            <a:rPr lang="en-US" sz="1200" b="1" i="0" u="none" strike="noStrike">
              <a:solidFill>
                <a:schemeClr val="bg1"/>
              </a:solidFill>
              <a:latin typeface="Gadugi" panose="020B0502040204020203" pitchFamily="34" charset="0"/>
              <a:ea typeface="Gadugi" panose="020B0502040204020203" pitchFamily="34" charset="0"/>
              <a:cs typeface="Calibri"/>
            </a:rPr>
            <a:pPr algn="ctr"/>
            <a:t>Customer22</a:t>
          </a:fld>
          <a:endParaRPr lang="en-IN" sz="2000" b="1">
            <a:solidFill>
              <a:schemeClr val="bg1"/>
            </a:solidFill>
            <a:latin typeface="Gadugi" panose="020B0502040204020203" pitchFamily="34" charset="0"/>
            <a:ea typeface="Gadugi" panose="020B0502040204020203" pitchFamily="34" charset="0"/>
          </a:endParaRPr>
        </a:p>
      </xdr:txBody>
    </xdr:sp>
    <xdr:clientData/>
  </xdr:twoCellAnchor>
  <xdr:twoCellAnchor>
    <xdr:from>
      <xdr:col>11</xdr:col>
      <xdr:colOff>206603</xdr:colOff>
      <xdr:row>15</xdr:row>
      <xdr:rowOff>103094</xdr:rowOff>
    </xdr:from>
    <xdr:to>
      <xdr:col>13</xdr:col>
      <xdr:colOff>86385</xdr:colOff>
      <xdr:row>16</xdr:row>
      <xdr:rowOff>134470</xdr:rowOff>
    </xdr:to>
    <xdr:sp macro="" textlink="Analysis!J9">
      <xdr:nvSpPr>
        <xdr:cNvPr id="10" name="TextBox 9">
          <a:extLst>
            <a:ext uri="{FF2B5EF4-FFF2-40B4-BE49-F238E27FC236}">
              <a16:creationId xmlns:a16="http://schemas.microsoft.com/office/drawing/2014/main" id="{9E3945CF-B426-4DDF-8D32-D83FE4A34980}"/>
            </a:ext>
          </a:extLst>
        </xdr:cNvPr>
        <xdr:cNvSpPr txBox="1"/>
      </xdr:nvSpPr>
      <xdr:spPr>
        <a:xfrm>
          <a:off x="6942139" y="2756487"/>
          <a:ext cx="1104425" cy="208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330A7C-A7A1-47EE-B5AA-CEF8CE80AF8C}" type="TxLink">
            <a:rPr lang="en-US" sz="1200" b="1" i="0" u="none" strike="noStrike">
              <a:solidFill>
                <a:schemeClr val="bg1"/>
              </a:solidFill>
              <a:latin typeface="Gadugi" panose="020B0502040204020203" pitchFamily="34" charset="0"/>
              <a:ea typeface="Gadugi" panose="020B0502040204020203" pitchFamily="34" charset="0"/>
              <a:cs typeface="Calibri"/>
            </a:rPr>
            <a:pPr algn="ctr"/>
            <a:t>Customer23</a:t>
          </a:fld>
          <a:endParaRPr lang="en-IN" sz="2000" b="1">
            <a:solidFill>
              <a:schemeClr val="bg1"/>
            </a:solidFill>
            <a:latin typeface="Gadugi" panose="020B0502040204020203" pitchFamily="34" charset="0"/>
            <a:ea typeface="Gadugi" panose="020B0502040204020203" pitchFamily="34" charset="0"/>
          </a:endParaRPr>
        </a:p>
      </xdr:txBody>
    </xdr:sp>
    <xdr:clientData/>
  </xdr:twoCellAnchor>
  <xdr:twoCellAnchor>
    <xdr:from>
      <xdr:col>11</xdr:col>
      <xdr:colOff>201977</xdr:colOff>
      <xdr:row>10</xdr:row>
      <xdr:rowOff>2998</xdr:rowOff>
    </xdr:from>
    <xdr:to>
      <xdr:col>13</xdr:col>
      <xdr:colOff>121290</xdr:colOff>
      <xdr:row>12</xdr:row>
      <xdr:rowOff>2585</xdr:rowOff>
    </xdr:to>
    <xdr:sp macro="" textlink="Analysis!K7">
      <xdr:nvSpPr>
        <xdr:cNvPr id="12" name="TextBox 11">
          <a:extLst>
            <a:ext uri="{FF2B5EF4-FFF2-40B4-BE49-F238E27FC236}">
              <a16:creationId xmlns:a16="http://schemas.microsoft.com/office/drawing/2014/main" id="{3C7FF4A8-F882-4683-AEFA-61CFA7E38278}"/>
            </a:ext>
          </a:extLst>
        </xdr:cNvPr>
        <xdr:cNvSpPr txBox="1"/>
      </xdr:nvSpPr>
      <xdr:spPr>
        <a:xfrm>
          <a:off x="6937513" y="1771927"/>
          <a:ext cx="1143956" cy="353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EAA99B4-3FAB-4969-AC06-BCFE48B46E09}" type="TxLink">
            <a:rPr lang="en-US" sz="2000" b="1" i="0" u="none" strike="noStrike">
              <a:solidFill>
                <a:schemeClr val="accent2">
                  <a:lumMod val="75000"/>
                </a:schemeClr>
              </a:solidFill>
              <a:latin typeface="Gadugi" panose="020B0502040204020203" pitchFamily="34" charset="0"/>
              <a:ea typeface="Gadugi" panose="020B0502040204020203" pitchFamily="34" charset="0"/>
              <a:cs typeface="Calibri"/>
            </a:rPr>
            <a:pPr marL="0" indent="0" algn="ctr"/>
            <a:t>60,929</a:t>
          </a:fld>
          <a:endParaRPr lang="en-IN" sz="2000" b="1" i="0" u="none" strike="noStrike">
            <a:solidFill>
              <a:schemeClr val="accent2">
                <a:lumMod val="75000"/>
              </a:schemeClr>
            </a:solidFill>
            <a:latin typeface="Gadugi" panose="020B0502040204020203" pitchFamily="34" charset="0"/>
            <a:ea typeface="Gadugi" panose="020B0502040204020203" pitchFamily="34" charset="0"/>
            <a:cs typeface="Calibri"/>
          </a:endParaRPr>
        </a:p>
      </xdr:txBody>
    </xdr:sp>
    <xdr:clientData/>
  </xdr:twoCellAnchor>
  <xdr:twoCellAnchor>
    <xdr:from>
      <xdr:col>11</xdr:col>
      <xdr:colOff>193012</xdr:colOff>
      <xdr:row>13</xdr:row>
      <xdr:rowOff>44695</xdr:rowOff>
    </xdr:from>
    <xdr:to>
      <xdr:col>13</xdr:col>
      <xdr:colOff>112325</xdr:colOff>
      <xdr:row>15</xdr:row>
      <xdr:rowOff>44282</xdr:rowOff>
    </xdr:to>
    <xdr:sp macro="" textlink="Analysis!K8">
      <xdr:nvSpPr>
        <xdr:cNvPr id="13" name="TextBox 12">
          <a:extLst>
            <a:ext uri="{FF2B5EF4-FFF2-40B4-BE49-F238E27FC236}">
              <a16:creationId xmlns:a16="http://schemas.microsoft.com/office/drawing/2014/main" id="{839EA311-8AEC-44A4-A528-8E6A29C6593A}"/>
            </a:ext>
          </a:extLst>
        </xdr:cNvPr>
        <xdr:cNvSpPr txBox="1"/>
      </xdr:nvSpPr>
      <xdr:spPr>
        <a:xfrm>
          <a:off x="6928548" y="2344302"/>
          <a:ext cx="1143956" cy="353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DD1535-515D-4395-BDE1-33FDCD5D1126}" type="TxLink">
            <a:rPr lang="en-US" sz="2000" b="1" i="0" u="none" strike="noStrike">
              <a:solidFill>
                <a:schemeClr val="accent2">
                  <a:lumMod val="75000"/>
                </a:schemeClr>
              </a:solidFill>
              <a:latin typeface="Gadugi" panose="020B0502040204020203" pitchFamily="34" charset="0"/>
              <a:ea typeface="Gadugi" panose="020B0502040204020203" pitchFamily="34" charset="0"/>
              <a:cs typeface="Calibri"/>
            </a:rPr>
            <a:pPr marL="0" indent="0" algn="ctr"/>
            <a:t>45,113</a:t>
          </a:fld>
          <a:endParaRPr lang="en-IN" sz="2000" b="1" i="0" u="none" strike="noStrike">
            <a:solidFill>
              <a:schemeClr val="accent2">
                <a:lumMod val="75000"/>
              </a:schemeClr>
            </a:solidFill>
            <a:latin typeface="Gadugi" panose="020B0502040204020203" pitchFamily="34" charset="0"/>
            <a:ea typeface="Gadugi" panose="020B0502040204020203" pitchFamily="34" charset="0"/>
            <a:cs typeface="Calibri"/>
          </a:endParaRPr>
        </a:p>
      </xdr:txBody>
    </xdr:sp>
    <xdr:clientData/>
  </xdr:twoCellAnchor>
  <xdr:twoCellAnchor>
    <xdr:from>
      <xdr:col>11</xdr:col>
      <xdr:colOff>201977</xdr:colOff>
      <xdr:row>16</xdr:row>
      <xdr:rowOff>69686</xdr:rowOff>
    </xdr:from>
    <xdr:to>
      <xdr:col>13</xdr:col>
      <xdr:colOff>121290</xdr:colOff>
      <xdr:row>18</xdr:row>
      <xdr:rowOff>69274</xdr:rowOff>
    </xdr:to>
    <xdr:sp macro="" textlink="Analysis!K9">
      <xdr:nvSpPr>
        <xdr:cNvPr id="14" name="TextBox 13">
          <a:extLst>
            <a:ext uri="{FF2B5EF4-FFF2-40B4-BE49-F238E27FC236}">
              <a16:creationId xmlns:a16="http://schemas.microsoft.com/office/drawing/2014/main" id="{87736660-9963-4DEE-AA07-73706BB7E082}"/>
            </a:ext>
          </a:extLst>
        </xdr:cNvPr>
        <xdr:cNvSpPr txBox="1"/>
      </xdr:nvSpPr>
      <xdr:spPr>
        <a:xfrm>
          <a:off x="6937513" y="2899972"/>
          <a:ext cx="1143956" cy="353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8B756F-1A7C-4784-8106-3CC155E6FA64}" type="TxLink">
            <a:rPr lang="en-US" sz="2000" b="1" i="0" u="none" strike="noStrike">
              <a:solidFill>
                <a:schemeClr val="accent2">
                  <a:lumMod val="75000"/>
                </a:schemeClr>
              </a:solidFill>
              <a:latin typeface="Gadugi" panose="020B0502040204020203" pitchFamily="34" charset="0"/>
              <a:ea typeface="Gadugi" panose="020B0502040204020203" pitchFamily="34" charset="0"/>
              <a:cs typeface="Calibri"/>
            </a:rPr>
            <a:pPr marL="0" indent="0" algn="ctr"/>
            <a:t>43,063</a:t>
          </a:fld>
          <a:endParaRPr lang="en-IN" sz="2000" b="1" i="0" u="none" strike="noStrike">
            <a:solidFill>
              <a:schemeClr val="accent2">
                <a:lumMod val="75000"/>
              </a:schemeClr>
            </a:solidFill>
            <a:latin typeface="Gadugi" panose="020B0502040204020203" pitchFamily="34" charset="0"/>
            <a:ea typeface="Gadugi" panose="020B0502040204020203" pitchFamily="34" charset="0"/>
            <a:cs typeface="Calibri"/>
          </a:endParaRPr>
        </a:p>
      </xdr:txBody>
    </xdr:sp>
    <xdr:clientData/>
  </xdr:twoCellAnchor>
  <xdr:oneCellAnchor>
    <xdr:from>
      <xdr:col>6</xdr:col>
      <xdr:colOff>63658</xdr:colOff>
      <xdr:row>8</xdr:row>
      <xdr:rowOff>143434</xdr:rowOff>
    </xdr:from>
    <xdr:ext cx="2326251" cy="734020"/>
    <xdr:sp macro="" textlink="Analysis!A6">
      <xdr:nvSpPr>
        <xdr:cNvPr id="15" name="TextBox 14">
          <a:extLst>
            <a:ext uri="{FF2B5EF4-FFF2-40B4-BE49-F238E27FC236}">
              <a16:creationId xmlns:a16="http://schemas.microsoft.com/office/drawing/2014/main" id="{33149FEF-9219-366C-81AB-61EED5BB6576}"/>
            </a:ext>
          </a:extLst>
        </xdr:cNvPr>
        <xdr:cNvSpPr txBox="1"/>
      </xdr:nvSpPr>
      <xdr:spPr>
        <a:xfrm>
          <a:off x="3737587" y="1558577"/>
          <a:ext cx="2326251" cy="734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B9B3B1-8ECE-4CA5-9B19-098CADF7581F}" type="TxLink">
            <a:rPr lang="en-US" sz="3200" b="1" i="0" u="none" strike="noStrike">
              <a:solidFill>
                <a:schemeClr val="bg1"/>
              </a:solidFill>
              <a:latin typeface="Dutch801 XBd BT" panose="02020903060505020304" pitchFamily="18" charset="0"/>
              <a:ea typeface="Gadugi" panose="020B0502040204020203" pitchFamily="34" charset="0"/>
              <a:cs typeface="Calibri"/>
            </a:rPr>
            <a:pPr marL="0" indent="0" algn="ctr"/>
            <a:t>984571.06</a:t>
          </a:fld>
          <a:endParaRPr lang="en-IN" sz="3200" b="1" i="0" u="none" strike="noStrike">
            <a:solidFill>
              <a:schemeClr val="bg1"/>
            </a:solidFill>
            <a:latin typeface="Dutch801 XBd BT" panose="02020903060505020304" pitchFamily="18" charset="0"/>
            <a:ea typeface="Gadugi" panose="020B0502040204020203" pitchFamily="34" charset="0"/>
            <a:cs typeface="Calibri"/>
          </a:endParaRPr>
        </a:p>
      </xdr:txBody>
    </xdr:sp>
    <xdr:clientData/>
  </xdr:oneCellAnchor>
  <xdr:twoCellAnchor>
    <xdr:from>
      <xdr:col>10</xdr:col>
      <xdr:colOff>263974</xdr:colOff>
      <xdr:row>21</xdr:row>
      <xdr:rowOff>11545</xdr:rowOff>
    </xdr:from>
    <xdr:to>
      <xdr:col>14</xdr:col>
      <xdr:colOff>381000</xdr:colOff>
      <xdr:row>39</xdr:row>
      <xdr:rowOff>11545</xdr:rowOff>
    </xdr:to>
    <xdr:graphicFrame macro="">
      <xdr:nvGraphicFramePr>
        <xdr:cNvPr id="17" name="Chart 16">
          <a:extLst>
            <a:ext uri="{FF2B5EF4-FFF2-40B4-BE49-F238E27FC236}">
              <a16:creationId xmlns:a16="http://schemas.microsoft.com/office/drawing/2014/main" id="{9F3D99FF-21B7-4BED-9D99-D7F1FD361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439118</xdr:colOff>
      <xdr:row>20</xdr:row>
      <xdr:rowOff>10763</xdr:rowOff>
    </xdr:from>
    <xdr:to>
      <xdr:col>19</xdr:col>
      <xdr:colOff>322880</xdr:colOff>
      <xdr:row>38</xdr:row>
      <xdr:rowOff>25831</xdr:rowOff>
    </xdr:to>
    <xdr:graphicFrame macro="">
      <xdr:nvGraphicFramePr>
        <xdr:cNvPr id="18" name="Chart 17">
          <a:extLst>
            <a:ext uri="{FF2B5EF4-FFF2-40B4-BE49-F238E27FC236}">
              <a16:creationId xmlns:a16="http://schemas.microsoft.com/office/drawing/2014/main" id="{1A69B358-D9F0-4317-96D0-E88F838AD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503695</xdr:colOff>
      <xdr:row>7</xdr:row>
      <xdr:rowOff>25830</xdr:rowOff>
    </xdr:from>
    <xdr:to>
      <xdr:col>19</xdr:col>
      <xdr:colOff>142068</xdr:colOff>
      <xdr:row>18</xdr:row>
      <xdr:rowOff>38746</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44768E5-FF15-44FD-AA90-A93E6BA058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463874" y="1264080"/>
              <a:ext cx="3312301" cy="19587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253741</xdr:colOff>
      <xdr:row>14</xdr:row>
      <xdr:rowOff>86745</xdr:rowOff>
    </xdr:from>
    <xdr:to>
      <xdr:col>2</xdr:col>
      <xdr:colOff>197303</xdr:colOff>
      <xdr:row>25</xdr:row>
      <xdr:rowOff>113959</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13F326F1-726D-4971-A882-6A1D3EEA39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3741" y="2596863"/>
              <a:ext cx="1153797" cy="1999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248475</xdr:colOff>
      <xdr:row>7</xdr:row>
      <xdr:rowOff>47625</xdr:rowOff>
    </xdr:from>
    <xdr:to>
      <xdr:col>5</xdr:col>
      <xdr:colOff>164987</xdr:colOff>
      <xdr:row>13</xdr:row>
      <xdr:rowOff>95250</xdr:rowOff>
    </xdr:to>
    <mc:AlternateContent xmlns:mc="http://schemas.openxmlformats.org/markup-compatibility/2006">
      <mc:Choice xmlns:a14="http://schemas.microsoft.com/office/drawing/2010/main" Requires="a14">
        <xdr:graphicFrame macro="">
          <xdr:nvGraphicFramePr>
            <xdr:cNvPr id="19" name="Month">
              <a:extLst>
                <a:ext uri="{FF2B5EF4-FFF2-40B4-BE49-F238E27FC236}">
                  <a16:creationId xmlns:a16="http://schemas.microsoft.com/office/drawing/2014/main" id="{3089298C-5D4D-4F47-A137-163917FCE06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48475" y="1302684"/>
              <a:ext cx="2942100" cy="1123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381177</xdr:colOff>
      <xdr:row>3</xdr:row>
      <xdr:rowOff>99559</xdr:rowOff>
    </xdr:from>
    <xdr:to>
      <xdr:col>5</xdr:col>
      <xdr:colOff>588819</xdr:colOff>
      <xdr:row>4</xdr:row>
      <xdr:rowOff>118021</xdr:rowOff>
    </xdr:to>
    <xdr:pic>
      <xdr:nvPicPr>
        <xdr:cNvPr id="45" name="Picture 44">
          <a:hlinkClick xmlns:r="http://schemas.openxmlformats.org/officeDocument/2006/relationships" r:id="rId6"/>
          <a:extLst>
            <a:ext uri="{FF2B5EF4-FFF2-40B4-BE49-F238E27FC236}">
              <a16:creationId xmlns:a16="http://schemas.microsoft.com/office/drawing/2014/main" id="{7D642202-173C-5B59-ACD6-4ED59E45C7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26291" y="645082"/>
          <a:ext cx="207642" cy="2003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kumar" refreshedDate="44937.954453356484" createdVersion="8" refreshedVersion="8" minRefreshableVersion="3" recordCount="833" xr:uid="{E271A6A2-462D-4310-939C-F7A8A1163F16}">
  <cacheSource type="worksheet">
    <worksheetSource ref="A1:J1048576" sheet="Input Data"/>
  </cacheSource>
  <cacheFields count="10">
    <cacheField name="DATE" numFmtId="0">
      <sharedItems containsNonDate="0" containsDate="1" containsString="0" containsBlank="1" minDate="2021-01-01T00:00:00" maxDate="2022-01-01T00:00:00"/>
    </cacheField>
    <cacheField name="CUSTOMER NAME" numFmtId="0">
      <sharedItems containsBlank="1" count="41">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m/>
      </sharedItems>
    </cacheField>
    <cacheField name="PRODUCT" numFmtId="0">
      <sharedItems containsBlank="1" count="45">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m/>
      </sharedItems>
    </cacheField>
    <cacheField name="UNIT PRICE ($)" numFmtId="0">
      <sharedItems containsString="0" containsBlank="1" containsNumber="1" minValue="6.7" maxValue="210"/>
    </cacheField>
    <cacheField name="QUANTITY" numFmtId="0">
      <sharedItems containsString="0" containsBlank="1" containsNumber="1" containsInteger="1" minValue="1" maxValue="39"/>
    </cacheField>
    <cacheField name="Actual" numFmtId="0">
      <sharedItems containsString="0" containsBlank="1" containsNumber="1" minValue="6.7" maxValue="8190" count="575">
        <n v="1412.64"/>
        <n v="141.57"/>
        <n v="1198.8"/>
        <n v="119.7"/>
        <n v="31.439999999999998"/>
        <n v="1149.96"/>
        <n v="732.48"/>
        <n v="393"/>
        <n v="3081.12"/>
        <n v="747.72"/>
        <n v="2477.52"/>
        <n v="244.20000000000002"/>
        <n v="53.11"/>
        <n v="753.36"/>
        <n v="80.400000000000006"/>
        <n v="1057.32"/>
        <n v="2940"/>
        <n v="1240.98"/>
        <n v="104.16"/>
        <n v="33.32"/>
        <n v="3020.64"/>
        <n v="3225.6"/>
        <n v="647.52"/>
        <n v="1409.76"/>
        <n v="3427.2000000000003"/>
        <n v="816.19999999999993"/>
        <n v="60.300000000000004"/>
        <n v="257.28000000000003"/>
        <n v="586.88"/>
        <n v="677.6"/>
        <n v="648"/>
        <n v="234.96"/>
        <n v="1620"/>
        <n v="249.60000000000002"/>
        <n v="1260"/>
        <n v="715.95"/>
        <n v="1415.6999999999998"/>
        <n v="1613.92"/>
        <n v="460.8"/>
        <n v="851.58"/>
        <n v="448.38"/>
        <n v="1067.04"/>
        <n v="40.200000000000003"/>
        <n v="233.2"/>
        <n v="305"/>
        <n v="325.08"/>
        <n v="1027.04"/>
        <n v="732.6"/>
        <n v="972"/>
        <n v="728.46"/>
        <n v="623.28"/>
        <n v="714"/>
        <n v="1608.54"/>
        <n v="1296"/>
        <n v="3019.2"/>
        <n v="1458.24"/>
        <n v="46.9"/>
        <n v="349.79999999999995"/>
        <n v="2194.92"/>
        <n v="4551.84"/>
        <n v="738.72"/>
        <n v="727.16"/>
        <n v="598.5"/>
        <n v="164.28"/>
        <n v="352.44"/>
        <n v="806.4"/>
        <n v="5757.5700000000006"/>
        <n v="4410"/>
        <n v="183.04000000000002"/>
        <n v="106.22"/>
        <n v="488.40000000000003"/>
        <n v="3924"/>
        <n v="166.16"/>
        <n v="114.24000000000001"/>
        <n v="1142.4000000000001"/>
        <n v="125.43"/>
        <n v="1564.92"/>
        <n v="2671.02"/>
        <n v="896.76"/>
        <n v="1400.4900000000002"/>
        <n v="283.14"/>
        <n v="8190"/>
        <n v="2157.84"/>
        <n v="1173.76"/>
        <n v="216.32"/>
        <n v="3201.12"/>
        <n v="343.04"/>
        <n v="3814.72"/>
        <n v="24.990000000000002"/>
        <n v="1942.56"/>
        <n v="1616.8999999999999"/>
        <n v="155.61000000000001"/>
        <n v="581.55999999999995"/>
        <n v="295.26"/>
        <n v="235.79999999999998"/>
        <n v="856.80000000000007"/>
        <n v="6.7"/>
        <n v="194.3"/>
        <n v="83.2"/>
        <n v="146.52000000000001"/>
        <n v="1711.71"/>
        <n v="4492.8"/>
        <n v="2415.36"/>
        <n v="5201.28"/>
        <n v="1644.72"/>
        <n v="840"/>
        <n v="3595.5600000000004"/>
        <n v="1345.14"/>
        <n v="2135.64"/>
        <n v="662.34"/>
        <n v="1375.98"/>
        <n v="5446.35"/>
        <n v="466.4"/>
        <n v="197.28"/>
        <n v="1487.08"/>
        <n v="228.48000000000002"/>
        <n v="408.71999999999997"/>
        <n v="117.48"/>
        <n v="1578.52"/>
        <n v="2274.3000000000002"/>
        <n v="164.16"/>
        <n v="94.32"/>
        <n v="1856.4"/>
        <n v="565.02"/>
        <n v="2214.08"/>
        <n v="1476.3"/>
        <n v="610.4"/>
        <n v="311.22000000000003"/>
        <n v="770.4"/>
        <n v="1220.8"/>
        <n v="1292.28"/>
        <n v="402.56"/>
        <n v="571.20000000000005"/>
        <n v="4394.88"/>
        <n v="15.719999999999999"/>
        <n v="58.31"/>
        <n v="288.89999999999998"/>
        <n v="541.31000000000006"/>
        <n v="2334.15"/>
        <n v="659.19"/>
        <n v="1286.4000000000001"/>
        <n v="1170.68"/>
        <n v="3296.1600000000003"/>
        <n v="142.80000000000001"/>
        <n v="3116.3999999999996"/>
        <n v="48.4"/>
        <n v="2792.7"/>
        <n v="320.58"/>
        <n v="1123.3200000000002"/>
        <n v="216.58"/>
        <n v="3801.6"/>
        <n v="97.68"/>
        <n v="80.94"/>
        <n v="1462.86"/>
        <n v="3919.5"/>
        <n v="3114.54"/>
        <n v="342.72"/>
        <n v="492.48"/>
        <n v="603.84"/>
        <n v="537.24"/>
        <n v="318.65999999999997"/>
        <n v="1436.4"/>
        <n v="939.84"/>
        <n v="91.63"/>
        <n v="3390.12"/>
        <n v="67"/>
        <n v="418.1"/>
        <n v="2123.5499999999997"/>
        <n v="33.28"/>
        <n v="5184"/>
        <n v="866.69999999999993"/>
        <n v="468.04999999999995"/>
        <n v="1318.38"/>
        <n v="4105.53"/>
        <n v="420"/>
        <n v="765.9"/>
        <n v="1453.5"/>
        <n v="376.29"/>
        <n v="2142"/>
        <n v="1043.28"/>
        <n v="3610.0800000000004"/>
        <n v="1678.32"/>
        <n v="297.84999999999997"/>
        <n v="1869.84"/>
        <n v="991.25"/>
        <n v="376.68"/>
        <n v="1713.6000000000001"/>
        <n v="424.88"/>
        <n v="207.76"/>
        <n v="4076.28"/>
        <n v="2197.44"/>
        <n v="342"/>
        <n v="159.84"/>
        <n v="1478.52"/>
        <n v="415.52"/>
        <n v="162"/>
        <n v="2992.5"/>
        <n v="1497.6000000000001"/>
        <n v="381.84000000000003"/>
        <n v="214.4"/>
        <n v="79.92"/>
        <n v="1350.44"/>
        <n v="486"/>
        <n v="5135.13"/>
        <n v="145.19999999999999"/>
        <n v="285.60000000000002"/>
        <n v="2058.2400000000002"/>
        <n v="428.40000000000003"/>
        <n v="70.739999999999995"/>
        <n v="1166"/>
        <n v="3531.92"/>
        <n v="1562.3999999999999"/>
        <n v="2743.98"/>
        <n v="6339.0599999999995"/>
        <n v="230.4"/>
        <n v="172.62"/>
        <n v="1285.2"/>
        <n v="466.83000000000004"/>
        <n v="510.59999999999997"/>
        <n v="1254.24"/>
        <n v="1981.98"/>
        <n v="2955.96"/>
        <n v="3087.36"/>
        <n v="62.879999999999995"/>
        <n v="514.08000000000004"/>
        <n v="220.07999999999998"/>
        <n v="1556.1000000000001"/>
        <n v="212.44"/>
        <n v="390.72"/>
        <n v="232.96"/>
        <n v="3370.5"/>
        <n v="600.32000000000005"/>
        <n v="470.34000000000003"/>
        <n v="632.32000000000005"/>
        <n v="738.15"/>
        <n v="149.33999999999997"/>
        <n v="2730"/>
        <n v="96.8"/>
        <n v="719.28"/>
        <n v="822.8"/>
        <n v="98.42"/>
        <n v="345.24"/>
        <n v="1827.76"/>
        <n v="3466.7999999999997"/>
        <n v="1231.2"/>
        <n v="439.56000000000006"/>
        <n v="2054.08"/>
        <n v="2287.5"/>
        <n v="2113.02"/>
        <n v="1408.96"/>
        <n v="456.96000000000004"/>
        <n v="208.32"/>
        <n v="524.69999999999993"/>
        <n v="718.2"/>
        <n v="147.63"/>
        <n v="488.32"/>
        <n v="174.89999999999998"/>
        <n v="1587.04"/>
        <n v="204.35999999999999"/>
        <n v="762.5"/>
        <n v="102.17999999999999"/>
        <n v="2584.56"/>
        <n v="47.16"/>
        <n v="408.09999999999997"/>
        <n v="1419.3000000000002"/>
        <n v="49.21"/>
        <n v="57.120000000000005"/>
        <n v="648.96"/>
        <n v="1656.48"/>
        <n v="919.6"/>
        <n v="990.99"/>
        <n v="334.48"/>
        <n v="99.84"/>
        <n v="1881.3600000000001"/>
        <n v="5807.52"/>
        <n v="167.24"/>
        <n v="221.94"/>
        <n v="338.8"/>
        <n v="4928.3999999999996"/>
        <n v="49.92"/>
        <n v="100.5"/>
        <n v="470.85"/>
        <n v="2304"/>
        <n v="1324.68"/>
        <n v="381.25"/>
        <n v="1354.08"/>
        <n v="3994.32"/>
        <n v="639.36"/>
        <n v="85.5"/>
        <n v="382.95"/>
        <n v="1342.8799999999999"/>
        <n v="324"/>
        <n v="107.2"/>
        <n v="188.64"/>
        <n v="3397.68"/>
        <n v="1624.5"/>
        <n v="1267.2"/>
        <n v="449.28000000000003"/>
        <n v="517.86"/>
        <n v="999.60000000000014"/>
        <n v="1820.77"/>
        <n v="83.62"/>
        <n v="1067.5"/>
        <n v="586.08000000000004"/>
        <n v="473.1"/>
        <n v="1738.8"/>
        <n v="723.34999999999991"/>
        <n v="622.44000000000005"/>
        <n v="1942.98"/>
        <n v="359.1"/>
        <n v="1361.6"/>
        <n v="1625.3999999999999"/>
        <n v="610"/>
        <n v="915"/>
        <n v="499.20000000000005"/>
        <n v="251.51999999999998"/>
        <n v="3428.04"/>
        <n v="459.91"/>
        <n v="3686.4"/>
        <n v="553.15"/>
        <n v="975.24"/>
        <n v="147.96"/>
        <n v="2831.3999999999996"/>
        <n v="13.4"/>
        <n v="83.3"/>
        <n v="2430"/>
        <n v="1050"/>
        <n v="796.65"/>
        <n v="2700.88"/>
        <n v="5040"/>
        <n v="2040.5"/>
        <n v="108.29"/>
        <n v="902.88"/>
        <n v="869.4"/>
        <n v="16.64"/>
        <n v="1452"/>
        <n v="1152"/>
        <n v="66.56"/>
        <n v="2081.6400000000003"/>
        <n v="629.19999999999993"/>
        <n v="1753.75"/>
        <n v="344.47"/>
        <n v="996.96"/>
        <n v="55.019999999999996"/>
        <n v="664.64"/>
        <n v="2534.4"/>
        <n v="1807.08"/>
        <n v="174.93"/>
        <n v="1795.5"/>
        <n v="1077.3"/>
        <n v="334.11"/>
        <n v="1217.1599999999999"/>
        <n v="125.75999999999999"/>
        <n v="1726.5600000000002"/>
        <n v="2608.1999999999998"/>
        <n v="347.76"/>
        <n v="940.5"/>
        <n v="2464.1999999999998"/>
        <n v="501.72"/>
        <n v="170.2"/>
        <n v="210"/>
        <n v="707.84999999999991"/>
        <n v="1224.21"/>
        <n v="1495.44"/>
        <n v="3876.84"/>
        <n v="1195.68"/>
        <n v="3645.6"/>
        <n v="3947.4399999999996"/>
        <n v="2548.2599999999998"/>
        <n v="4483.8"/>
        <n v="1391.04"/>
        <n v="799.68000000000006"/>
        <n v="1971.3600000000001"/>
        <n v="879.12"/>
        <n v="415.4"/>
        <n v="209.05"/>
        <n v="3171.96"/>
        <n v="73.98"/>
        <n v="686.08"/>
        <n v="674.1"/>
        <n v="1197"/>
        <n v="1052.22"/>
        <n v="24.66"/>
        <n v="809.4"/>
        <n v="1457.5"/>
        <n v="3659.4"/>
        <n v="7447.36"/>
        <n v="2137.5"/>
        <n v="1155.5999999999999"/>
        <n v="1130.04"/>
        <n v="5022"/>
        <n v="1142.6799999999998"/>
        <n v="699.59999999999991"/>
        <n v="1840.4099999999999"/>
        <n v="394.56"/>
        <n v="585.34"/>
        <n v="85.76"/>
        <n v="149.76"/>
        <n v="1787.9399999999998"/>
        <n v="597.3599999999999"/>
        <n v="3036.96"/>
        <n v="820.8"/>
        <n v="513"/>
        <n v="597.84"/>
        <n v="4025.6"/>
        <n v="2817.92"/>
        <n v="110.03999999999999"/>
        <n v="484"/>
        <n v="243.65999999999997"/>
        <n v="242.82"/>
        <n v="122.08"/>
        <n v="49.980000000000004"/>
        <n v="1009.09"/>
        <n v="328.56"/>
        <n v="143.19"/>
        <n v="1675.8"/>
        <n v="1143.75"/>
        <n v="934.99"/>
        <n v="937.43999999999994"/>
        <n v="543.53"/>
        <n v="2956.59"/>
        <n v="743.54"/>
        <n v="778.05000000000007"/>
        <n v="6607.44"/>
        <n v="1224.3"/>
        <n v="2925.72"/>
        <n v="298.67999999999995"/>
        <n v="638.25"/>
        <n v="3285.6"/>
        <n v="212.75"/>
        <n v="2077"/>
        <n v="1886.72"/>
        <n v="41.65"/>
        <n v="498.48"/>
        <n v="73.7"/>
        <n v="1133.1599999999999"/>
        <n v="156.96"/>
        <n v="172.92"/>
        <n v="465.92"/>
        <n v="2241.9"/>
        <n v="292.67"/>
        <n v="1670.5500000000002"/>
        <n v="2083.1999999999998"/>
        <n v="1867.3200000000002"/>
        <n v="2165.91"/>
        <n v="328.32"/>
        <n v="1258.3999999999999"/>
        <n v="319.68"/>
        <n v="934.92"/>
        <n v="1207.68"/>
        <n v="49.32"/>
        <n v="159.32999999999998"/>
        <n v="838.44"/>
        <n v="1306.8"/>
        <n v="239.76"/>
        <n v="2268"/>
        <n v="2291.52"/>
        <n v="957.6"/>
        <n v="1038.8"/>
        <n v="4569.6000000000004"/>
        <n v="533.75"/>
        <n v="123.3"/>
        <n v="688.94"/>
        <n v="3413.3399999999997"/>
        <n v="683.76"/>
        <n v="1137.78"/>
        <n v="590.52"/>
        <n v="2509.14"/>
        <n v="58.3"/>
        <n v="385.2"/>
        <n v="3999.24"/>
        <n v="757.9"/>
        <n v="1320.48"/>
        <n v="427.5"/>
        <n v="2200.8000000000002"/>
        <n v="3141.6000000000004"/>
        <n v="1890"/>
        <n v="242"/>
        <n v="5650.56"/>
        <n v="2176.2600000000002"/>
        <n v="1412.36"/>
        <n v="1118.8800000000001"/>
        <n v="399.6"/>
        <n v="93.8"/>
        <n v="984.96"/>
        <n v="946.2"/>
        <n v="726"/>
        <n v="1438.56"/>
        <n v="157.19999999999999"/>
        <n v="2825.28"/>
        <n v="1477.44"/>
        <n v="1040.8200000000002"/>
        <n v="485.64"/>
        <n v="133.28"/>
        <n v="7.8599999999999994"/>
        <n v="2040.48"/>
        <n v="1021.1999999999999"/>
        <n v="2118.6"/>
        <n v="478.8"/>
        <n v="293.04000000000002"/>
        <n v="94.62"/>
        <n v="261.3"/>
        <n v="3284.4"/>
        <n v="6038.4"/>
        <n v="308.20999999999998"/>
        <n v="1412.55"/>
        <n v="33.5"/>
        <n v="838.75"/>
        <n v="1464.96"/>
        <n v="3150"/>
        <n v="1080.04"/>
        <n v="2106"/>
        <n v="963"/>
        <n v="1059.3"/>
        <n v="2100"/>
        <n v="1279.46"/>
        <n v="941.7"/>
        <n v="290.39999999999998"/>
        <n v="1382.4"/>
        <n v="1278.72"/>
        <n v="492.84000000000003"/>
        <n v="2056.3200000000002"/>
        <n v="2637.36"/>
        <n v="196.84"/>
        <n v="4813.38"/>
        <n v="4173.12"/>
        <n v="457.5"/>
        <n v="146.72"/>
        <n v="5487.3"/>
        <n v="196.5"/>
        <n v="587.4"/>
        <n v="874.5"/>
        <n v="3351.6"/>
        <n v="187.6"/>
        <n v="5238.09"/>
        <n v="833.28"/>
        <n v="166.4"/>
        <n v="1680"/>
        <n v="116.6"/>
        <n v="1562.88"/>
        <n v="246.6"/>
        <n v="99.960000000000008"/>
        <n v="959.04"/>
        <n v="2308.5"/>
        <n v="976.64"/>
        <n v="5564.16"/>
        <n v="1149.1199999999999"/>
        <n v="763.68000000000006"/>
        <n v="940.68000000000006"/>
        <n v="1629.44"/>
        <n v="1467.2"/>
        <n v="1098.72"/>
        <n v="1811.52"/>
        <n v="6642.24"/>
        <n v="493.2"/>
        <n v="1132.56"/>
        <n v="161.88"/>
        <n v="134"/>
        <n v="574.55999999999995"/>
        <n v="86.46"/>
        <n v="1793.52"/>
        <n v="160.80000000000001"/>
        <n v="855"/>
        <n v="1220"/>
        <n v="2265.12"/>
        <n v="6085.8"/>
        <n v="810"/>
        <n v="1403.6"/>
        <n v="324.87"/>
        <n v="1728"/>
        <n v="2434.3199999999997"/>
        <n v="4271.28"/>
        <n v="2223"/>
        <n v="6239.68"/>
        <m/>
      </sharedItems>
    </cacheField>
    <cacheField name="Country" numFmtId="0">
      <sharedItems containsBlank="1" count="16">
        <s v="India"/>
        <s v="Germany"/>
        <s v="United Kingdom"/>
        <s v="United States of America"/>
        <s v="Pakistan"/>
        <s v="Russia"/>
        <s v="Nigeria"/>
        <s v="South Africa"/>
        <s v="Mexico"/>
        <s v="Saudi Arabia"/>
        <s v="Ethiopia"/>
        <s v="Brazil"/>
        <s v="Bangladesh"/>
        <s v="France"/>
        <s v="Indonesia"/>
        <m/>
      </sharedItems>
    </cacheField>
    <cacheField name="Region" numFmtId="0">
      <sharedItems containsBlank="1" count="8">
        <s v="Western"/>
        <s v="South"/>
        <s v="North"/>
        <s v="Northeast"/>
        <s v="Export"/>
        <s v="Central"/>
        <s v="East"/>
        <m/>
      </sharedItems>
    </cacheField>
    <cacheField name="Month" numFmtId="0">
      <sharedItems containsBlank="1" count="13">
        <s v="Jan"/>
        <s v="Feb"/>
        <s v="Mar"/>
        <s v="Apr"/>
        <s v="May"/>
        <s v="Jun"/>
        <s v="Jul"/>
        <s v="Aug"/>
        <s v="Sep"/>
        <s v="Oct"/>
        <s v="Nov"/>
        <s v="Dec"/>
        <m/>
      </sharedItems>
    </cacheField>
    <cacheField name="Week" numFmtId="0">
      <sharedItems containsString="0" containsBlank="1" containsNumber="1" containsInteger="1" minValue="1" maxValue="53" count="5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m/>
      </sharedItems>
    </cacheField>
  </cacheFields>
  <extLst>
    <ext xmlns:x14="http://schemas.microsoft.com/office/spreadsheetml/2009/9/main" uri="{725AE2AE-9491-48be-B2B4-4EB974FC3084}">
      <x14:pivotCacheDefinition pivotCacheId="1019037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3">
  <r>
    <d v="2021-01-01T00:00:00"/>
    <x v="0"/>
    <x v="0"/>
    <n v="156.96"/>
    <n v="9"/>
    <x v="0"/>
    <x v="0"/>
    <x v="0"/>
    <x v="0"/>
    <x v="0"/>
  </r>
  <r>
    <d v="2021-01-01T00:00:00"/>
    <x v="1"/>
    <x v="1"/>
    <n v="141.57"/>
    <n v="1"/>
    <x v="1"/>
    <x v="0"/>
    <x v="1"/>
    <x v="0"/>
    <x v="0"/>
  </r>
  <r>
    <d v="2021-01-02T00:00:00"/>
    <x v="2"/>
    <x v="2"/>
    <n v="79.92"/>
    <n v="15"/>
    <x v="2"/>
    <x v="0"/>
    <x v="2"/>
    <x v="0"/>
    <x v="0"/>
  </r>
  <r>
    <d v="2021-01-02T00:00:00"/>
    <x v="3"/>
    <x v="3"/>
    <n v="119.7"/>
    <n v="1"/>
    <x v="3"/>
    <x v="0"/>
    <x v="3"/>
    <x v="0"/>
    <x v="0"/>
  </r>
  <r>
    <d v="2021-01-02T00:00:00"/>
    <x v="4"/>
    <x v="4"/>
    <n v="15.719999999999999"/>
    <n v="2"/>
    <x v="4"/>
    <x v="0"/>
    <x v="3"/>
    <x v="0"/>
    <x v="0"/>
  </r>
  <r>
    <d v="2021-01-02T00:00:00"/>
    <x v="5"/>
    <x v="5"/>
    <n v="164.28"/>
    <n v="7"/>
    <x v="5"/>
    <x v="0"/>
    <x v="2"/>
    <x v="0"/>
    <x v="0"/>
  </r>
  <r>
    <d v="2021-01-02T00:00:00"/>
    <x v="6"/>
    <x v="6"/>
    <n v="122.08"/>
    <n v="6"/>
    <x v="6"/>
    <x v="0"/>
    <x v="3"/>
    <x v="0"/>
    <x v="0"/>
  </r>
  <r>
    <d v="2021-01-02T00:00:00"/>
    <x v="7"/>
    <x v="4"/>
    <n v="15.719999999999999"/>
    <n v="25"/>
    <x v="7"/>
    <x v="1"/>
    <x v="4"/>
    <x v="0"/>
    <x v="0"/>
  </r>
  <r>
    <d v="2021-01-03T00:00:00"/>
    <x v="8"/>
    <x v="7"/>
    <n v="146.72"/>
    <n v="21"/>
    <x v="8"/>
    <x v="0"/>
    <x v="3"/>
    <x v="0"/>
    <x v="1"/>
  </r>
  <r>
    <d v="2021-01-03T00:00:00"/>
    <x v="9"/>
    <x v="8"/>
    <n v="83.08"/>
    <n v="9"/>
    <x v="9"/>
    <x v="0"/>
    <x v="0"/>
    <x v="0"/>
    <x v="1"/>
  </r>
  <r>
    <d v="2021-01-03T00:00:00"/>
    <x v="10"/>
    <x v="2"/>
    <n v="79.92"/>
    <n v="31"/>
    <x v="10"/>
    <x v="2"/>
    <x v="4"/>
    <x v="0"/>
    <x v="1"/>
  </r>
  <r>
    <d v="2021-01-03T00:00:00"/>
    <x v="11"/>
    <x v="9"/>
    <n v="48.84"/>
    <n v="5"/>
    <x v="11"/>
    <x v="3"/>
    <x v="4"/>
    <x v="0"/>
    <x v="1"/>
  </r>
  <r>
    <d v="2021-01-04T00:00:00"/>
    <x v="12"/>
    <x v="10"/>
    <n v="53.11"/>
    <n v="1"/>
    <x v="12"/>
    <x v="4"/>
    <x v="4"/>
    <x v="0"/>
    <x v="1"/>
  </r>
  <r>
    <d v="2021-01-04T00:00:00"/>
    <x v="13"/>
    <x v="11"/>
    <n v="94.17"/>
    <n v="8"/>
    <x v="13"/>
    <x v="5"/>
    <x v="4"/>
    <x v="0"/>
    <x v="1"/>
  </r>
  <r>
    <d v="2021-01-04T00:00:00"/>
    <x v="14"/>
    <x v="12"/>
    <n v="6.7"/>
    <n v="12"/>
    <x v="14"/>
    <x v="0"/>
    <x v="3"/>
    <x v="0"/>
    <x v="1"/>
  </r>
  <r>
    <d v="2021-01-06T00:00:00"/>
    <x v="15"/>
    <x v="13"/>
    <n v="117.48"/>
    <n v="9"/>
    <x v="15"/>
    <x v="4"/>
    <x v="4"/>
    <x v="0"/>
    <x v="1"/>
  </r>
  <r>
    <d v="2021-01-08T00:00:00"/>
    <x v="13"/>
    <x v="14"/>
    <n v="210"/>
    <n v="14"/>
    <x v="16"/>
    <x v="5"/>
    <x v="4"/>
    <x v="0"/>
    <x v="1"/>
  </r>
  <r>
    <d v="2021-01-09T00:00:00"/>
    <x v="16"/>
    <x v="15"/>
    <n v="47.730000000000004"/>
    <n v="26"/>
    <x v="17"/>
    <x v="6"/>
    <x v="4"/>
    <x v="0"/>
    <x v="1"/>
  </r>
  <r>
    <d v="2021-01-09T00:00:00"/>
    <x v="4"/>
    <x v="16"/>
    <n v="104.16"/>
    <n v="1"/>
    <x v="18"/>
    <x v="0"/>
    <x v="3"/>
    <x v="0"/>
    <x v="1"/>
  </r>
  <r>
    <d v="2021-01-09T00:00:00"/>
    <x v="8"/>
    <x v="17"/>
    <n v="8.33"/>
    <n v="4"/>
    <x v="19"/>
    <x v="0"/>
    <x v="3"/>
    <x v="0"/>
    <x v="1"/>
  </r>
  <r>
    <d v="2021-01-09T00:00:00"/>
    <x v="17"/>
    <x v="16"/>
    <n v="104.16"/>
    <n v="29"/>
    <x v="20"/>
    <x v="5"/>
    <x v="4"/>
    <x v="0"/>
    <x v="1"/>
  </r>
  <r>
    <d v="2021-01-09T00:00:00"/>
    <x v="18"/>
    <x v="18"/>
    <n v="115.2"/>
    <n v="28"/>
    <x v="21"/>
    <x v="0"/>
    <x v="5"/>
    <x v="0"/>
    <x v="1"/>
  </r>
  <r>
    <d v="2021-01-09T00:00:00"/>
    <x v="10"/>
    <x v="19"/>
    <n v="80.94"/>
    <n v="8"/>
    <x v="22"/>
    <x v="2"/>
    <x v="4"/>
    <x v="0"/>
    <x v="1"/>
  </r>
  <r>
    <d v="2021-01-09T00:00:00"/>
    <x v="19"/>
    <x v="13"/>
    <n v="117.48"/>
    <n v="12"/>
    <x v="23"/>
    <x v="4"/>
    <x v="4"/>
    <x v="0"/>
    <x v="1"/>
  </r>
  <r>
    <d v="2021-01-10T00:00:00"/>
    <x v="3"/>
    <x v="20"/>
    <n v="142.80000000000001"/>
    <n v="24"/>
    <x v="24"/>
    <x v="0"/>
    <x v="3"/>
    <x v="0"/>
    <x v="2"/>
  </r>
  <r>
    <d v="2021-01-10T00:00:00"/>
    <x v="20"/>
    <x v="21"/>
    <n v="58.3"/>
    <n v="14"/>
    <x v="25"/>
    <x v="7"/>
    <x v="4"/>
    <x v="0"/>
    <x v="2"/>
  </r>
  <r>
    <d v="2021-01-10T00:00:00"/>
    <x v="19"/>
    <x v="12"/>
    <n v="6.7"/>
    <n v="9"/>
    <x v="26"/>
    <x v="4"/>
    <x v="4"/>
    <x v="0"/>
    <x v="2"/>
  </r>
  <r>
    <d v="2021-01-11T00:00:00"/>
    <x v="3"/>
    <x v="22"/>
    <n v="85.76"/>
    <n v="3"/>
    <x v="27"/>
    <x v="0"/>
    <x v="3"/>
    <x v="0"/>
    <x v="2"/>
  </r>
  <r>
    <d v="2021-01-11T00:00:00"/>
    <x v="21"/>
    <x v="7"/>
    <n v="146.72"/>
    <n v="4"/>
    <x v="28"/>
    <x v="8"/>
    <x v="4"/>
    <x v="0"/>
    <x v="2"/>
  </r>
  <r>
    <d v="2021-01-11T00:00:00"/>
    <x v="8"/>
    <x v="23"/>
    <n v="48.4"/>
    <n v="14"/>
    <x v="29"/>
    <x v="0"/>
    <x v="3"/>
    <x v="0"/>
    <x v="2"/>
  </r>
  <r>
    <d v="2021-01-11T00:00:00"/>
    <x v="22"/>
    <x v="24"/>
    <n v="162"/>
    <n v="4"/>
    <x v="30"/>
    <x v="9"/>
    <x v="4"/>
    <x v="0"/>
    <x v="2"/>
  </r>
  <r>
    <d v="2021-01-11T00:00:00"/>
    <x v="10"/>
    <x v="13"/>
    <n v="117.48"/>
    <n v="2"/>
    <x v="31"/>
    <x v="2"/>
    <x v="4"/>
    <x v="0"/>
    <x v="2"/>
  </r>
  <r>
    <d v="2021-01-12T00:00:00"/>
    <x v="4"/>
    <x v="24"/>
    <n v="162"/>
    <n v="10"/>
    <x v="32"/>
    <x v="0"/>
    <x v="3"/>
    <x v="0"/>
    <x v="2"/>
  </r>
  <r>
    <d v="2021-01-13T00:00:00"/>
    <x v="2"/>
    <x v="25"/>
    <n v="16.64"/>
    <n v="15"/>
    <x v="33"/>
    <x v="0"/>
    <x v="2"/>
    <x v="0"/>
    <x v="2"/>
  </r>
  <r>
    <d v="2021-01-13T00:00:00"/>
    <x v="15"/>
    <x v="14"/>
    <n v="210"/>
    <n v="6"/>
    <x v="34"/>
    <x v="4"/>
    <x v="4"/>
    <x v="0"/>
    <x v="2"/>
  </r>
  <r>
    <d v="2021-01-14T00:00:00"/>
    <x v="6"/>
    <x v="23"/>
    <n v="48.4"/>
    <n v="14"/>
    <x v="29"/>
    <x v="0"/>
    <x v="3"/>
    <x v="0"/>
    <x v="2"/>
  </r>
  <r>
    <d v="2021-01-15T00:00:00"/>
    <x v="23"/>
    <x v="15"/>
    <n v="47.730000000000004"/>
    <n v="15"/>
    <x v="35"/>
    <x v="0"/>
    <x v="6"/>
    <x v="0"/>
    <x v="2"/>
  </r>
  <r>
    <d v="2021-01-15T00:00:00"/>
    <x v="10"/>
    <x v="1"/>
    <n v="141.57"/>
    <n v="10"/>
    <x v="36"/>
    <x v="2"/>
    <x v="4"/>
    <x v="0"/>
    <x v="2"/>
  </r>
  <r>
    <d v="2021-01-16T00:00:00"/>
    <x v="12"/>
    <x v="7"/>
    <n v="146.72"/>
    <n v="11"/>
    <x v="37"/>
    <x v="4"/>
    <x v="4"/>
    <x v="0"/>
    <x v="2"/>
  </r>
  <r>
    <d v="2021-01-17T00:00:00"/>
    <x v="24"/>
    <x v="18"/>
    <n v="115.2"/>
    <n v="4"/>
    <x v="38"/>
    <x v="2"/>
    <x v="4"/>
    <x v="0"/>
    <x v="3"/>
  </r>
  <r>
    <d v="2021-01-18T00:00:00"/>
    <x v="15"/>
    <x v="26"/>
    <n v="94.62"/>
    <n v="9"/>
    <x v="39"/>
    <x v="4"/>
    <x v="4"/>
    <x v="0"/>
    <x v="3"/>
  </r>
  <r>
    <d v="2021-01-18T00:00:00"/>
    <x v="18"/>
    <x v="27"/>
    <n v="149.46"/>
    <n v="3"/>
    <x v="40"/>
    <x v="0"/>
    <x v="5"/>
    <x v="0"/>
    <x v="3"/>
  </r>
  <r>
    <d v="2021-01-18T00:00:00"/>
    <x v="25"/>
    <x v="28"/>
    <n v="82.08"/>
    <n v="13"/>
    <x v="41"/>
    <x v="0"/>
    <x v="2"/>
    <x v="0"/>
    <x v="3"/>
  </r>
  <r>
    <d v="2021-01-19T00:00:00"/>
    <x v="10"/>
    <x v="12"/>
    <n v="6.7"/>
    <n v="6"/>
    <x v="42"/>
    <x v="2"/>
    <x v="4"/>
    <x v="0"/>
    <x v="3"/>
  </r>
  <r>
    <d v="2021-01-20T00:00:00"/>
    <x v="13"/>
    <x v="21"/>
    <n v="58.3"/>
    <n v="4"/>
    <x v="43"/>
    <x v="5"/>
    <x v="4"/>
    <x v="0"/>
    <x v="3"/>
  </r>
  <r>
    <d v="2021-01-20T00:00:00"/>
    <x v="5"/>
    <x v="29"/>
    <n v="76.25"/>
    <n v="4"/>
    <x v="44"/>
    <x v="0"/>
    <x v="2"/>
    <x v="0"/>
    <x v="3"/>
  </r>
  <r>
    <d v="2021-01-20T00:00:00"/>
    <x v="9"/>
    <x v="30"/>
    <n v="162.54"/>
    <n v="2"/>
    <x v="45"/>
    <x v="0"/>
    <x v="0"/>
    <x v="0"/>
    <x v="3"/>
  </r>
  <r>
    <d v="2021-01-20T00:00:00"/>
    <x v="26"/>
    <x v="7"/>
    <n v="146.72"/>
    <n v="7"/>
    <x v="46"/>
    <x v="10"/>
    <x v="4"/>
    <x v="0"/>
    <x v="3"/>
  </r>
  <r>
    <d v="2021-01-21T00:00:00"/>
    <x v="19"/>
    <x v="9"/>
    <n v="48.84"/>
    <n v="15"/>
    <x v="47"/>
    <x v="4"/>
    <x v="4"/>
    <x v="0"/>
    <x v="3"/>
  </r>
  <r>
    <d v="2021-01-21T00:00:00"/>
    <x v="6"/>
    <x v="24"/>
    <n v="162"/>
    <n v="6"/>
    <x v="48"/>
    <x v="0"/>
    <x v="3"/>
    <x v="0"/>
    <x v="3"/>
  </r>
  <r>
    <d v="2021-01-21T00:00:00"/>
    <x v="1"/>
    <x v="19"/>
    <n v="80.94"/>
    <n v="9"/>
    <x v="49"/>
    <x v="0"/>
    <x v="1"/>
    <x v="0"/>
    <x v="3"/>
  </r>
  <r>
    <d v="2021-01-22T00:00:00"/>
    <x v="27"/>
    <x v="31"/>
    <n v="103.88"/>
    <n v="6"/>
    <x v="50"/>
    <x v="0"/>
    <x v="1"/>
    <x v="0"/>
    <x v="3"/>
  </r>
  <r>
    <d v="2021-01-23T00:00:00"/>
    <x v="21"/>
    <x v="20"/>
    <n v="142.80000000000001"/>
    <n v="5"/>
    <x v="51"/>
    <x v="8"/>
    <x v="4"/>
    <x v="0"/>
    <x v="3"/>
  </r>
  <r>
    <d v="2021-01-23T00:00:00"/>
    <x v="9"/>
    <x v="26"/>
    <n v="94.62"/>
    <n v="17"/>
    <x v="52"/>
    <x v="0"/>
    <x v="0"/>
    <x v="0"/>
    <x v="3"/>
  </r>
  <r>
    <d v="2021-01-23T00:00:00"/>
    <x v="18"/>
    <x v="24"/>
    <n v="162"/>
    <n v="8"/>
    <x v="53"/>
    <x v="0"/>
    <x v="5"/>
    <x v="0"/>
    <x v="3"/>
  </r>
  <r>
    <d v="2021-01-24T00:00:00"/>
    <x v="14"/>
    <x v="32"/>
    <n v="201.28"/>
    <n v="15"/>
    <x v="54"/>
    <x v="0"/>
    <x v="3"/>
    <x v="0"/>
    <x v="4"/>
  </r>
  <r>
    <d v="2021-01-25T00:00:00"/>
    <x v="16"/>
    <x v="16"/>
    <n v="104.16"/>
    <n v="14"/>
    <x v="55"/>
    <x v="6"/>
    <x v="4"/>
    <x v="0"/>
    <x v="4"/>
  </r>
  <r>
    <d v="2021-01-25T00:00:00"/>
    <x v="2"/>
    <x v="12"/>
    <n v="6.7"/>
    <n v="7"/>
    <x v="56"/>
    <x v="0"/>
    <x v="2"/>
    <x v="0"/>
    <x v="4"/>
  </r>
  <r>
    <d v="2021-01-25T00:00:00"/>
    <x v="24"/>
    <x v="21"/>
    <n v="58.3"/>
    <n v="6"/>
    <x v="57"/>
    <x v="2"/>
    <x v="4"/>
    <x v="0"/>
    <x v="4"/>
  </r>
  <r>
    <d v="2021-01-25T00:00:00"/>
    <x v="20"/>
    <x v="33"/>
    <n v="156.78"/>
    <n v="14"/>
    <x v="58"/>
    <x v="7"/>
    <x v="4"/>
    <x v="0"/>
    <x v="4"/>
  </r>
  <r>
    <d v="2021-01-26T00:00:00"/>
    <x v="2"/>
    <x v="0"/>
    <n v="156.96"/>
    <n v="29"/>
    <x v="59"/>
    <x v="0"/>
    <x v="2"/>
    <x v="0"/>
    <x v="4"/>
  </r>
  <r>
    <d v="2021-01-26T00:00:00"/>
    <x v="15"/>
    <x v="28"/>
    <n v="82.08"/>
    <n v="9"/>
    <x v="60"/>
    <x v="4"/>
    <x v="4"/>
    <x v="0"/>
    <x v="4"/>
  </r>
  <r>
    <d v="2021-01-26T00:00:00"/>
    <x v="8"/>
    <x v="31"/>
    <n v="103.88"/>
    <n v="7"/>
    <x v="61"/>
    <x v="0"/>
    <x v="3"/>
    <x v="0"/>
    <x v="4"/>
  </r>
  <r>
    <d v="2021-01-26T00:00:00"/>
    <x v="22"/>
    <x v="34"/>
    <n v="85.5"/>
    <n v="7"/>
    <x v="62"/>
    <x v="9"/>
    <x v="4"/>
    <x v="0"/>
    <x v="4"/>
  </r>
  <r>
    <d v="2021-01-26T00:00:00"/>
    <x v="9"/>
    <x v="5"/>
    <n v="164.28"/>
    <n v="1"/>
    <x v="63"/>
    <x v="0"/>
    <x v="0"/>
    <x v="0"/>
    <x v="4"/>
  </r>
  <r>
    <d v="2021-01-27T00:00:00"/>
    <x v="24"/>
    <x v="13"/>
    <n v="117.48"/>
    <n v="3"/>
    <x v="64"/>
    <x v="2"/>
    <x v="4"/>
    <x v="0"/>
    <x v="4"/>
  </r>
  <r>
    <d v="2021-01-27T00:00:00"/>
    <x v="28"/>
    <x v="18"/>
    <n v="115.2"/>
    <n v="7"/>
    <x v="65"/>
    <x v="11"/>
    <x v="4"/>
    <x v="0"/>
    <x v="4"/>
  </r>
  <r>
    <d v="2021-01-27T00:00:00"/>
    <x v="17"/>
    <x v="35"/>
    <n v="155.61000000000001"/>
    <n v="37"/>
    <x v="66"/>
    <x v="5"/>
    <x v="4"/>
    <x v="0"/>
    <x v="4"/>
  </r>
  <r>
    <d v="2021-01-27T00:00:00"/>
    <x v="26"/>
    <x v="14"/>
    <n v="210"/>
    <n v="21"/>
    <x v="67"/>
    <x v="10"/>
    <x v="4"/>
    <x v="0"/>
    <x v="4"/>
  </r>
  <r>
    <d v="2021-01-28T00:00:00"/>
    <x v="2"/>
    <x v="25"/>
    <n v="16.64"/>
    <n v="11"/>
    <x v="68"/>
    <x v="0"/>
    <x v="2"/>
    <x v="0"/>
    <x v="4"/>
  </r>
  <r>
    <d v="2021-01-28T00:00:00"/>
    <x v="3"/>
    <x v="10"/>
    <n v="53.11"/>
    <n v="2"/>
    <x v="69"/>
    <x v="0"/>
    <x v="3"/>
    <x v="0"/>
    <x v="4"/>
  </r>
  <r>
    <d v="2021-01-28T00:00:00"/>
    <x v="7"/>
    <x v="9"/>
    <n v="48.84"/>
    <n v="10"/>
    <x v="70"/>
    <x v="1"/>
    <x v="4"/>
    <x v="0"/>
    <x v="4"/>
  </r>
  <r>
    <d v="2021-01-29T00:00:00"/>
    <x v="0"/>
    <x v="9"/>
    <n v="48.84"/>
    <n v="10"/>
    <x v="70"/>
    <x v="0"/>
    <x v="0"/>
    <x v="0"/>
    <x v="4"/>
  </r>
  <r>
    <d v="2021-01-29T00:00:00"/>
    <x v="18"/>
    <x v="0"/>
    <n v="156.96"/>
    <n v="25"/>
    <x v="71"/>
    <x v="0"/>
    <x v="5"/>
    <x v="0"/>
    <x v="4"/>
  </r>
  <r>
    <d v="2021-01-29T00:00:00"/>
    <x v="19"/>
    <x v="7"/>
    <n v="146.72"/>
    <n v="21"/>
    <x v="8"/>
    <x v="4"/>
    <x v="4"/>
    <x v="0"/>
    <x v="4"/>
  </r>
  <r>
    <d v="2021-01-30T00:00:00"/>
    <x v="5"/>
    <x v="8"/>
    <n v="83.08"/>
    <n v="2"/>
    <x v="72"/>
    <x v="0"/>
    <x v="2"/>
    <x v="0"/>
    <x v="4"/>
  </r>
  <r>
    <d v="2021-01-30T00:00:00"/>
    <x v="20"/>
    <x v="36"/>
    <n v="57.120000000000005"/>
    <n v="2"/>
    <x v="73"/>
    <x v="7"/>
    <x v="4"/>
    <x v="0"/>
    <x v="4"/>
  </r>
  <r>
    <d v="2021-01-31T00:00:00"/>
    <x v="0"/>
    <x v="36"/>
    <n v="57.120000000000005"/>
    <n v="20"/>
    <x v="74"/>
    <x v="0"/>
    <x v="0"/>
    <x v="0"/>
    <x v="5"/>
  </r>
  <r>
    <d v="2021-01-31T00:00:00"/>
    <x v="0"/>
    <x v="37"/>
    <n v="41.81"/>
    <n v="3"/>
    <x v="75"/>
    <x v="0"/>
    <x v="0"/>
    <x v="0"/>
    <x v="5"/>
  </r>
  <r>
    <d v="2021-01-31T00:00:00"/>
    <x v="29"/>
    <x v="38"/>
    <n v="173.88"/>
    <n v="9"/>
    <x v="76"/>
    <x v="0"/>
    <x v="6"/>
    <x v="0"/>
    <x v="5"/>
  </r>
  <r>
    <d v="2021-01-31T00:00:00"/>
    <x v="7"/>
    <x v="19"/>
    <n v="80.94"/>
    <n v="33"/>
    <x v="77"/>
    <x v="1"/>
    <x v="4"/>
    <x v="0"/>
    <x v="5"/>
  </r>
  <r>
    <d v="2021-01-31T00:00:00"/>
    <x v="30"/>
    <x v="27"/>
    <n v="149.46"/>
    <n v="6"/>
    <x v="78"/>
    <x v="8"/>
    <x v="4"/>
    <x v="0"/>
    <x v="5"/>
  </r>
  <r>
    <d v="2021-02-01T00:00:00"/>
    <x v="16"/>
    <x v="35"/>
    <n v="155.61000000000001"/>
    <n v="9"/>
    <x v="79"/>
    <x v="6"/>
    <x v="4"/>
    <x v="1"/>
    <x v="5"/>
  </r>
  <r>
    <d v="2021-02-02T00:00:00"/>
    <x v="5"/>
    <x v="5"/>
    <n v="164.28"/>
    <n v="7"/>
    <x v="5"/>
    <x v="0"/>
    <x v="2"/>
    <x v="1"/>
    <x v="5"/>
  </r>
  <r>
    <d v="2021-02-03T00:00:00"/>
    <x v="2"/>
    <x v="1"/>
    <n v="141.57"/>
    <n v="2"/>
    <x v="80"/>
    <x v="0"/>
    <x v="2"/>
    <x v="1"/>
    <x v="5"/>
  </r>
  <r>
    <d v="2021-02-03T00:00:00"/>
    <x v="0"/>
    <x v="14"/>
    <n v="210"/>
    <n v="39"/>
    <x v="81"/>
    <x v="0"/>
    <x v="0"/>
    <x v="1"/>
    <x v="5"/>
  </r>
  <r>
    <d v="2021-02-03T00:00:00"/>
    <x v="26"/>
    <x v="2"/>
    <n v="79.92"/>
    <n v="27"/>
    <x v="82"/>
    <x v="10"/>
    <x v="4"/>
    <x v="1"/>
    <x v="5"/>
  </r>
  <r>
    <d v="2021-02-03T00:00:00"/>
    <x v="27"/>
    <x v="7"/>
    <n v="146.72"/>
    <n v="8"/>
    <x v="83"/>
    <x v="0"/>
    <x v="1"/>
    <x v="1"/>
    <x v="5"/>
  </r>
  <r>
    <d v="2021-02-03T00:00:00"/>
    <x v="1"/>
    <x v="25"/>
    <n v="16.64"/>
    <n v="13"/>
    <x v="84"/>
    <x v="0"/>
    <x v="1"/>
    <x v="1"/>
    <x v="5"/>
  </r>
  <r>
    <d v="2021-02-04T00:00:00"/>
    <x v="19"/>
    <x v="28"/>
    <n v="82.08"/>
    <n v="39"/>
    <x v="85"/>
    <x v="4"/>
    <x v="4"/>
    <x v="1"/>
    <x v="5"/>
  </r>
  <r>
    <d v="2021-02-04T00:00:00"/>
    <x v="26"/>
    <x v="22"/>
    <n v="85.76"/>
    <n v="4"/>
    <x v="86"/>
    <x v="10"/>
    <x v="4"/>
    <x v="1"/>
    <x v="5"/>
  </r>
  <r>
    <d v="2021-02-04T00:00:00"/>
    <x v="14"/>
    <x v="7"/>
    <n v="146.72"/>
    <n v="26"/>
    <x v="87"/>
    <x v="0"/>
    <x v="3"/>
    <x v="1"/>
    <x v="5"/>
  </r>
  <r>
    <d v="2021-02-04T00:00:00"/>
    <x v="27"/>
    <x v="17"/>
    <n v="8.33"/>
    <n v="3"/>
    <x v="88"/>
    <x v="0"/>
    <x v="1"/>
    <x v="1"/>
    <x v="5"/>
  </r>
  <r>
    <d v="2021-02-05T00:00:00"/>
    <x v="16"/>
    <x v="19"/>
    <n v="80.94"/>
    <n v="24"/>
    <x v="89"/>
    <x v="6"/>
    <x v="4"/>
    <x v="1"/>
    <x v="5"/>
  </r>
  <r>
    <d v="2021-02-05T00:00:00"/>
    <x v="12"/>
    <x v="39"/>
    <n v="42.55"/>
    <n v="38"/>
    <x v="90"/>
    <x v="4"/>
    <x v="4"/>
    <x v="1"/>
    <x v="5"/>
  </r>
  <r>
    <d v="2021-02-05T00:00:00"/>
    <x v="21"/>
    <x v="35"/>
    <n v="155.61000000000001"/>
    <n v="1"/>
    <x v="91"/>
    <x v="8"/>
    <x v="4"/>
    <x v="1"/>
    <x v="5"/>
  </r>
  <r>
    <d v="2021-02-05T00:00:00"/>
    <x v="17"/>
    <x v="8"/>
    <n v="83.08"/>
    <n v="7"/>
    <x v="92"/>
    <x v="5"/>
    <x v="4"/>
    <x v="1"/>
    <x v="5"/>
  </r>
  <r>
    <d v="2021-02-05T00:00:00"/>
    <x v="10"/>
    <x v="8"/>
    <n v="83.08"/>
    <n v="9"/>
    <x v="9"/>
    <x v="2"/>
    <x v="4"/>
    <x v="1"/>
    <x v="5"/>
  </r>
  <r>
    <d v="2021-02-05T00:00:00"/>
    <x v="30"/>
    <x v="40"/>
    <n v="49.21"/>
    <n v="6"/>
    <x v="93"/>
    <x v="8"/>
    <x v="4"/>
    <x v="1"/>
    <x v="5"/>
  </r>
  <r>
    <d v="2021-02-06T00:00:00"/>
    <x v="2"/>
    <x v="41"/>
    <n v="7.8599999999999994"/>
    <n v="30"/>
    <x v="94"/>
    <x v="0"/>
    <x v="2"/>
    <x v="1"/>
    <x v="5"/>
  </r>
  <r>
    <d v="2021-02-06T00:00:00"/>
    <x v="29"/>
    <x v="20"/>
    <n v="142.80000000000001"/>
    <n v="6"/>
    <x v="95"/>
    <x v="0"/>
    <x v="6"/>
    <x v="1"/>
    <x v="5"/>
  </r>
  <r>
    <d v="2021-02-06T00:00:00"/>
    <x v="1"/>
    <x v="12"/>
    <n v="6.7"/>
    <n v="1"/>
    <x v="96"/>
    <x v="0"/>
    <x v="1"/>
    <x v="1"/>
    <x v="5"/>
  </r>
  <r>
    <d v="2021-02-07T00:00:00"/>
    <x v="24"/>
    <x v="12"/>
    <n v="6.7"/>
    <n v="29"/>
    <x v="97"/>
    <x v="2"/>
    <x v="4"/>
    <x v="1"/>
    <x v="6"/>
  </r>
  <r>
    <d v="2021-02-07T00:00:00"/>
    <x v="26"/>
    <x v="25"/>
    <n v="16.64"/>
    <n v="5"/>
    <x v="98"/>
    <x v="10"/>
    <x v="4"/>
    <x v="1"/>
    <x v="6"/>
  </r>
  <r>
    <d v="2021-02-08T00:00:00"/>
    <x v="3"/>
    <x v="9"/>
    <n v="48.84"/>
    <n v="3"/>
    <x v="99"/>
    <x v="0"/>
    <x v="3"/>
    <x v="1"/>
    <x v="6"/>
  </r>
  <r>
    <d v="2021-02-08T00:00:00"/>
    <x v="12"/>
    <x v="35"/>
    <n v="155.61000000000001"/>
    <n v="11"/>
    <x v="100"/>
    <x v="4"/>
    <x v="4"/>
    <x v="1"/>
    <x v="6"/>
  </r>
  <r>
    <d v="2021-02-08T00:00:00"/>
    <x v="15"/>
    <x v="18"/>
    <n v="115.2"/>
    <n v="39"/>
    <x v="101"/>
    <x v="4"/>
    <x v="4"/>
    <x v="1"/>
    <x v="6"/>
  </r>
  <r>
    <d v="2021-02-08T00:00:00"/>
    <x v="15"/>
    <x v="32"/>
    <n v="201.28"/>
    <n v="12"/>
    <x v="102"/>
    <x v="4"/>
    <x v="4"/>
    <x v="1"/>
    <x v="6"/>
  </r>
  <r>
    <d v="2021-02-09T00:00:00"/>
    <x v="17"/>
    <x v="21"/>
    <n v="58.3"/>
    <n v="14"/>
    <x v="25"/>
    <x v="5"/>
    <x v="4"/>
    <x v="1"/>
    <x v="6"/>
  </r>
  <r>
    <d v="2021-02-09T00:00:00"/>
    <x v="17"/>
    <x v="30"/>
    <n v="162.54"/>
    <n v="32"/>
    <x v="103"/>
    <x v="5"/>
    <x v="4"/>
    <x v="1"/>
    <x v="6"/>
  </r>
  <r>
    <d v="2021-02-09T00:00:00"/>
    <x v="30"/>
    <x v="13"/>
    <n v="117.48"/>
    <n v="14"/>
    <x v="104"/>
    <x v="8"/>
    <x v="4"/>
    <x v="1"/>
    <x v="6"/>
  </r>
  <r>
    <d v="2021-02-10T00:00:00"/>
    <x v="31"/>
    <x v="14"/>
    <n v="210"/>
    <n v="4"/>
    <x v="105"/>
    <x v="9"/>
    <x v="4"/>
    <x v="1"/>
    <x v="6"/>
  </r>
  <r>
    <d v="2021-02-10T00:00:00"/>
    <x v="18"/>
    <x v="26"/>
    <n v="94.62"/>
    <n v="38"/>
    <x v="106"/>
    <x v="0"/>
    <x v="5"/>
    <x v="1"/>
    <x v="6"/>
  </r>
  <r>
    <d v="2021-02-12T00:00:00"/>
    <x v="16"/>
    <x v="27"/>
    <n v="149.46"/>
    <n v="9"/>
    <x v="107"/>
    <x v="6"/>
    <x v="4"/>
    <x v="1"/>
    <x v="6"/>
  </r>
  <r>
    <d v="2021-02-12T00:00:00"/>
    <x v="0"/>
    <x v="5"/>
    <n v="164.28"/>
    <n v="13"/>
    <x v="108"/>
    <x v="0"/>
    <x v="0"/>
    <x v="1"/>
    <x v="6"/>
  </r>
  <r>
    <d v="2021-02-12T00:00:00"/>
    <x v="28"/>
    <x v="26"/>
    <n v="94.62"/>
    <n v="7"/>
    <x v="109"/>
    <x v="11"/>
    <x v="4"/>
    <x v="1"/>
    <x v="6"/>
  </r>
  <r>
    <d v="2021-02-13T00:00:00"/>
    <x v="0"/>
    <x v="19"/>
    <n v="80.94"/>
    <n v="17"/>
    <x v="110"/>
    <x v="0"/>
    <x v="0"/>
    <x v="1"/>
    <x v="6"/>
  </r>
  <r>
    <d v="2021-02-13T00:00:00"/>
    <x v="19"/>
    <x v="35"/>
    <n v="155.61000000000001"/>
    <n v="35"/>
    <x v="111"/>
    <x v="4"/>
    <x v="4"/>
    <x v="1"/>
    <x v="6"/>
  </r>
  <r>
    <d v="2021-02-14T00:00:00"/>
    <x v="16"/>
    <x v="37"/>
    <n v="41.81"/>
    <n v="3"/>
    <x v="75"/>
    <x v="6"/>
    <x v="4"/>
    <x v="1"/>
    <x v="7"/>
  </r>
  <r>
    <d v="2021-02-14T00:00:00"/>
    <x v="20"/>
    <x v="21"/>
    <n v="58.3"/>
    <n v="8"/>
    <x v="112"/>
    <x v="7"/>
    <x v="4"/>
    <x v="1"/>
    <x v="7"/>
  </r>
  <r>
    <d v="2021-02-14T00:00:00"/>
    <x v="30"/>
    <x v="42"/>
    <n v="24.66"/>
    <n v="8"/>
    <x v="113"/>
    <x v="8"/>
    <x v="4"/>
    <x v="1"/>
    <x v="7"/>
  </r>
  <r>
    <d v="2021-02-15T00:00:00"/>
    <x v="16"/>
    <x v="10"/>
    <n v="53.11"/>
    <n v="28"/>
    <x v="114"/>
    <x v="6"/>
    <x v="4"/>
    <x v="1"/>
    <x v="7"/>
  </r>
  <r>
    <d v="2021-02-15T00:00:00"/>
    <x v="15"/>
    <x v="36"/>
    <n v="57.120000000000005"/>
    <n v="4"/>
    <x v="115"/>
    <x v="4"/>
    <x v="4"/>
    <x v="1"/>
    <x v="7"/>
  </r>
  <r>
    <d v="2021-02-16T00:00:00"/>
    <x v="0"/>
    <x v="4"/>
    <n v="15.719999999999999"/>
    <n v="26"/>
    <x v="116"/>
    <x v="0"/>
    <x v="0"/>
    <x v="1"/>
    <x v="7"/>
  </r>
  <r>
    <d v="2021-02-16T00:00:00"/>
    <x v="7"/>
    <x v="13"/>
    <n v="117.48"/>
    <n v="1"/>
    <x v="117"/>
    <x v="1"/>
    <x v="4"/>
    <x v="1"/>
    <x v="7"/>
  </r>
  <r>
    <d v="2021-02-17T00:00:00"/>
    <x v="28"/>
    <x v="8"/>
    <n v="83.08"/>
    <n v="19"/>
    <x v="118"/>
    <x v="11"/>
    <x v="4"/>
    <x v="1"/>
    <x v="7"/>
  </r>
  <r>
    <d v="2021-02-17T00:00:00"/>
    <x v="28"/>
    <x v="3"/>
    <n v="119.7"/>
    <n v="19"/>
    <x v="119"/>
    <x v="11"/>
    <x v="4"/>
    <x v="1"/>
    <x v="7"/>
  </r>
  <r>
    <d v="2021-02-17T00:00:00"/>
    <x v="25"/>
    <x v="28"/>
    <n v="82.08"/>
    <n v="2"/>
    <x v="120"/>
    <x v="0"/>
    <x v="2"/>
    <x v="1"/>
    <x v="7"/>
  </r>
  <r>
    <d v="2021-02-18T00:00:00"/>
    <x v="28"/>
    <x v="4"/>
    <n v="15.719999999999999"/>
    <n v="6"/>
    <x v="121"/>
    <x v="11"/>
    <x v="4"/>
    <x v="1"/>
    <x v="7"/>
  </r>
  <r>
    <d v="2021-02-19T00:00:00"/>
    <x v="0"/>
    <x v="20"/>
    <n v="142.80000000000001"/>
    <n v="13"/>
    <x v="122"/>
    <x v="0"/>
    <x v="0"/>
    <x v="1"/>
    <x v="7"/>
  </r>
  <r>
    <d v="2021-02-20T00:00:00"/>
    <x v="29"/>
    <x v="11"/>
    <n v="94.17"/>
    <n v="6"/>
    <x v="123"/>
    <x v="0"/>
    <x v="6"/>
    <x v="1"/>
    <x v="7"/>
  </r>
  <r>
    <d v="2021-02-20T00:00:00"/>
    <x v="19"/>
    <x v="32"/>
    <n v="201.28"/>
    <n v="11"/>
    <x v="124"/>
    <x v="4"/>
    <x v="4"/>
    <x v="1"/>
    <x v="7"/>
  </r>
  <r>
    <d v="2021-02-21T00:00:00"/>
    <x v="31"/>
    <x v="40"/>
    <n v="49.21"/>
    <n v="30"/>
    <x v="125"/>
    <x v="9"/>
    <x v="4"/>
    <x v="1"/>
    <x v="8"/>
  </r>
  <r>
    <d v="2021-02-22T00:00:00"/>
    <x v="10"/>
    <x v="6"/>
    <n v="122.08"/>
    <n v="5"/>
    <x v="126"/>
    <x v="2"/>
    <x v="4"/>
    <x v="1"/>
    <x v="8"/>
  </r>
  <r>
    <d v="2021-02-23T00:00:00"/>
    <x v="16"/>
    <x v="6"/>
    <n v="122.08"/>
    <n v="6"/>
    <x v="6"/>
    <x v="6"/>
    <x v="4"/>
    <x v="1"/>
    <x v="8"/>
  </r>
  <r>
    <d v="2021-02-23T00:00:00"/>
    <x v="13"/>
    <x v="17"/>
    <n v="8.33"/>
    <n v="3"/>
    <x v="88"/>
    <x v="5"/>
    <x v="4"/>
    <x v="1"/>
    <x v="8"/>
  </r>
  <r>
    <d v="2021-02-23T00:00:00"/>
    <x v="5"/>
    <x v="25"/>
    <n v="16.64"/>
    <n v="15"/>
    <x v="33"/>
    <x v="0"/>
    <x v="2"/>
    <x v="1"/>
    <x v="8"/>
  </r>
  <r>
    <d v="2021-02-23T00:00:00"/>
    <x v="23"/>
    <x v="35"/>
    <n v="155.61000000000001"/>
    <n v="2"/>
    <x v="127"/>
    <x v="0"/>
    <x v="6"/>
    <x v="1"/>
    <x v="8"/>
  </r>
  <r>
    <d v="2021-02-23T00:00:00"/>
    <x v="19"/>
    <x v="43"/>
    <n v="96.3"/>
    <n v="8"/>
    <x v="128"/>
    <x v="4"/>
    <x v="4"/>
    <x v="1"/>
    <x v="8"/>
  </r>
  <r>
    <d v="2021-02-25T00:00:00"/>
    <x v="23"/>
    <x v="6"/>
    <n v="122.08"/>
    <n v="10"/>
    <x v="129"/>
    <x v="0"/>
    <x v="6"/>
    <x v="1"/>
    <x v="8"/>
  </r>
  <r>
    <d v="2021-02-25T00:00:00"/>
    <x v="29"/>
    <x v="39"/>
    <n v="42.55"/>
    <n v="38"/>
    <x v="90"/>
    <x v="0"/>
    <x v="6"/>
    <x v="1"/>
    <x v="8"/>
  </r>
  <r>
    <d v="2021-02-25T00:00:00"/>
    <x v="26"/>
    <x v="13"/>
    <n v="117.48"/>
    <n v="11"/>
    <x v="130"/>
    <x v="10"/>
    <x v="4"/>
    <x v="1"/>
    <x v="8"/>
  </r>
  <r>
    <d v="2021-02-25T00:00:00"/>
    <x v="27"/>
    <x v="32"/>
    <n v="201.28"/>
    <n v="2"/>
    <x v="131"/>
    <x v="0"/>
    <x v="1"/>
    <x v="1"/>
    <x v="8"/>
  </r>
  <r>
    <d v="2021-02-25T00:00:00"/>
    <x v="1"/>
    <x v="20"/>
    <n v="142.80000000000001"/>
    <n v="4"/>
    <x v="132"/>
    <x v="0"/>
    <x v="1"/>
    <x v="1"/>
    <x v="8"/>
  </r>
  <r>
    <d v="2021-02-26T00:00:00"/>
    <x v="28"/>
    <x v="0"/>
    <n v="156.96"/>
    <n v="28"/>
    <x v="133"/>
    <x v="11"/>
    <x v="4"/>
    <x v="1"/>
    <x v="8"/>
  </r>
  <r>
    <d v="2021-02-26T00:00:00"/>
    <x v="10"/>
    <x v="41"/>
    <n v="7.8599999999999994"/>
    <n v="2"/>
    <x v="134"/>
    <x v="2"/>
    <x v="4"/>
    <x v="1"/>
    <x v="8"/>
  </r>
  <r>
    <d v="2021-02-27T00:00:00"/>
    <x v="32"/>
    <x v="17"/>
    <n v="8.33"/>
    <n v="7"/>
    <x v="135"/>
    <x v="0"/>
    <x v="5"/>
    <x v="1"/>
    <x v="8"/>
  </r>
  <r>
    <d v="2021-02-27T00:00:00"/>
    <x v="5"/>
    <x v="43"/>
    <n v="96.3"/>
    <n v="3"/>
    <x v="136"/>
    <x v="0"/>
    <x v="2"/>
    <x v="1"/>
    <x v="8"/>
  </r>
  <r>
    <d v="2021-02-27T00:00:00"/>
    <x v="29"/>
    <x v="40"/>
    <n v="49.21"/>
    <n v="11"/>
    <x v="137"/>
    <x v="0"/>
    <x v="6"/>
    <x v="1"/>
    <x v="8"/>
  </r>
  <r>
    <d v="2021-02-27T00:00:00"/>
    <x v="19"/>
    <x v="35"/>
    <n v="155.61000000000001"/>
    <n v="15"/>
    <x v="138"/>
    <x v="4"/>
    <x v="4"/>
    <x v="1"/>
    <x v="8"/>
  </r>
  <r>
    <d v="2021-02-27T00:00:00"/>
    <x v="30"/>
    <x v="11"/>
    <n v="94.17"/>
    <n v="7"/>
    <x v="139"/>
    <x v="8"/>
    <x v="4"/>
    <x v="1"/>
    <x v="8"/>
  </r>
  <r>
    <d v="2021-02-28T00:00:00"/>
    <x v="7"/>
    <x v="22"/>
    <n v="85.76"/>
    <n v="15"/>
    <x v="140"/>
    <x v="1"/>
    <x v="4"/>
    <x v="1"/>
    <x v="9"/>
  </r>
  <r>
    <d v="2021-03-01T00:00:00"/>
    <x v="25"/>
    <x v="37"/>
    <n v="41.81"/>
    <n v="28"/>
    <x v="141"/>
    <x v="0"/>
    <x v="2"/>
    <x v="2"/>
    <x v="9"/>
  </r>
  <r>
    <d v="2021-03-02T00:00:00"/>
    <x v="28"/>
    <x v="0"/>
    <n v="156.96"/>
    <n v="21"/>
    <x v="142"/>
    <x v="11"/>
    <x v="4"/>
    <x v="2"/>
    <x v="9"/>
  </r>
  <r>
    <d v="2021-03-02T00:00:00"/>
    <x v="9"/>
    <x v="20"/>
    <n v="142.80000000000001"/>
    <n v="1"/>
    <x v="143"/>
    <x v="0"/>
    <x v="0"/>
    <x v="2"/>
    <x v="9"/>
  </r>
  <r>
    <d v="2021-03-02T00:00:00"/>
    <x v="29"/>
    <x v="31"/>
    <n v="103.88"/>
    <n v="30"/>
    <x v="144"/>
    <x v="0"/>
    <x v="6"/>
    <x v="2"/>
    <x v="9"/>
  </r>
  <r>
    <d v="2021-03-03T00:00:00"/>
    <x v="13"/>
    <x v="23"/>
    <n v="48.4"/>
    <n v="1"/>
    <x v="145"/>
    <x v="5"/>
    <x v="4"/>
    <x v="2"/>
    <x v="9"/>
  </r>
  <r>
    <d v="2021-03-03T00:00:00"/>
    <x v="32"/>
    <x v="43"/>
    <n v="96.3"/>
    <n v="29"/>
    <x v="146"/>
    <x v="0"/>
    <x v="5"/>
    <x v="2"/>
    <x v="9"/>
  </r>
  <r>
    <d v="2021-03-04T00:00:00"/>
    <x v="9"/>
    <x v="42"/>
    <n v="24.66"/>
    <n v="13"/>
    <x v="147"/>
    <x v="0"/>
    <x v="0"/>
    <x v="2"/>
    <x v="9"/>
  </r>
  <r>
    <d v="2021-03-04T00:00:00"/>
    <x v="25"/>
    <x v="9"/>
    <n v="48.84"/>
    <n v="23"/>
    <x v="148"/>
    <x v="0"/>
    <x v="2"/>
    <x v="2"/>
    <x v="9"/>
  </r>
  <r>
    <d v="2021-03-04T00:00:00"/>
    <x v="26"/>
    <x v="17"/>
    <n v="8.33"/>
    <n v="26"/>
    <x v="149"/>
    <x v="10"/>
    <x v="4"/>
    <x v="2"/>
    <x v="9"/>
  </r>
  <r>
    <d v="2021-03-05T00:00:00"/>
    <x v="29"/>
    <x v="18"/>
    <n v="115.2"/>
    <n v="33"/>
    <x v="150"/>
    <x v="0"/>
    <x v="6"/>
    <x v="2"/>
    <x v="9"/>
  </r>
  <r>
    <d v="2021-03-06T00:00:00"/>
    <x v="9"/>
    <x v="9"/>
    <n v="48.84"/>
    <n v="2"/>
    <x v="151"/>
    <x v="0"/>
    <x v="0"/>
    <x v="2"/>
    <x v="9"/>
  </r>
  <r>
    <d v="2021-03-07T00:00:00"/>
    <x v="16"/>
    <x v="19"/>
    <n v="80.94"/>
    <n v="1"/>
    <x v="152"/>
    <x v="6"/>
    <x v="4"/>
    <x v="2"/>
    <x v="10"/>
  </r>
  <r>
    <d v="2021-03-07T00:00:00"/>
    <x v="0"/>
    <x v="30"/>
    <n v="162.54"/>
    <n v="9"/>
    <x v="153"/>
    <x v="0"/>
    <x v="0"/>
    <x v="2"/>
    <x v="10"/>
  </r>
  <r>
    <d v="2021-03-07T00:00:00"/>
    <x v="32"/>
    <x v="33"/>
    <n v="156.78"/>
    <n v="25"/>
    <x v="154"/>
    <x v="0"/>
    <x v="5"/>
    <x v="2"/>
    <x v="10"/>
  </r>
  <r>
    <d v="2021-03-08T00:00:00"/>
    <x v="2"/>
    <x v="1"/>
    <n v="141.57"/>
    <n v="22"/>
    <x v="155"/>
    <x v="0"/>
    <x v="2"/>
    <x v="2"/>
    <x v="10"/>
  </r>
  <r>
    <d v="2021-03-08T00:00:00"/>
    <x v="9"/>
    <x v="28"/>
    <n v="82.08"/>
    <n v="9"/>
    <x v="60"/>
    <x v="0"/>
    <x v="0"/>
    <x v="2"/>
    <x v="10"/>
  </r>
  <r>
    <d v="2021-03-08T00:00:00"/>
    <x v="26"/>
    <x v="36"/>
    <n v="57.120000000000005"/>
    <n v="6"/>
    <x v="156"/>
    <x v="10"/>
    <x v="4"/>
    <x v="2"/>
    <x v="10"/>
  </r>
  <r>
    <d v="2021-03-08T00:00:00"/>
    <x v="30"/>
    <x v="28"/>
    <n v="82.08"/>
    <n v="6"/>
    <x v="157"/>
    <x v="8"/>
    <x v="4"/>
    <x v="2"/>
    <x v="10"/>
  </r>
  <r>
    <d v="2021-03-09T00:00:00"/>
    <x v="31"/>
    <x v="32"/>
    <n v="201.28"/>
    <n v="3"/>
    <x v="158"/>
    <x v="9"/>
    <x v="4"/>
    <x v="2"/>
    <x v="10"/>
  </r>
  <r>
    <d v="2021-03-09T00:00:00"/>
    <x v="17"/>
    <x v="9"/>
    <n v="48.84"/>
    <n v="11"/>
    <x v="159"/>
    <x v="5"/>
    <x v="4"/>
    <x v="2"/>
    <x v="10"/>
  </r>
  <r>
    <d v="2021-03-09T00:00:00"/>
    <x v="9"/>
    <x v="10"/>
    <n v="53.11"/>
    <n v="6"/>
    <x v="160"/>
    <x v="0"/>
    <x v="0"/>
    <x v="2"/>
    <x v="10"/>
  </r>
  <r>
    <d v="2021-03-10T00:00:00"/>
    <x v="33"/>
    <x v="3"/>
    <n v="119.7"/>
    <n v="12"/>
    <x v="161"/>
    <x v="12"/>
    <x v="4"/>
    <x v="2"/>
    <x v="10"/>
  </r>
  <r>
    <d v="2021-03-10T00:00:00"/>
    <x v="17"/>
    <x v="20"/>
    <n v="142.80000000000001"/>
    <n v="6"/>
    <x v="95"/>
    <x v="5"/>
    <x v="4"/>
    <x v="2"/>
    <x v="10"/>
  </r>
  <r>
    <d v="2021-03-11T00:00:00"/>
    <x v="22"/>
    <x v="13"/>
    <n v="117.48"/>
    <n v="8"/>
    <x v="162"/>
    <x v="9"/>
    <x v="4"/>
    <x v="2"/>
    <x v="10"/>
  </r>
  <r>
    <d v="2021-03-11T00:00:00"/>
    <x v="9"/>
    <x v="17"/>
    <n v="8.33"/>
    <n v="11"/>
    <x v="163"/>
    <x v="0"/>
    <x v="0"/>
    <x v="2"/>
    <x v="10"/>
  </r>
  <r>
    <d v="2021-03-11T00:00:00"/>
    <x v="1"/>
    <x v="11"/>
    <n v="94.17"/>
    <n v="36"/>
    <x v="164"/>
    <x v="0"/>
    <x v="1"/>
    <x v="2"/>
    <x v="10"/>
  </r>
  <r>
    <d v="2021-03-13T00:00:00"/>
    <x v="13"/>
    <x v="12"/>
    <n v="6.7"/>
    <n v="10"/>
    <x v="165"/>
    <x v="5"/>
    <x v="4"/>
    <x v="2"/>
    <x v="10"/>
  </r>
  <r>
    <d v="2021-03-13T00:00:00"/>
    <x v="23"/>
    <x v="37"/>
    <n v="41.81"/>
    <n v="10"/>
    <x v="166"/>
    <x v="0"/>
    <x v="6"/>
    <x v="2"/>
    <x v="10"/>
  </r>
  <r>
    <d v="2021-03-14T00:00:00"/>
    <x v="31"/>
    <x v="1"/>
    <n v="141.57"/>
    <n v="15"/>
    <x v="167"/>
    <x v="9"/>
    <x v="4"/>
    <x v="2"/>
    <x v="11"/>
  </r>
  <r>
    <d v="2021-03-14T00:00:00"/>
    <x v="28"/>
    <x v="25"/>
    <n v="16.64"/>
    <n v="2"/>
    <x v="168"/>
    <x v="11"/>
    <x v="4"/>
    <x v="2"/>
    <x v="11"/>
  </r>
  <r>
    <d v="2021-03-14T00:00:00"/>
    <x v="10"/>
    <x v="24"/>
    <n v="162"/>
    <n v="32"/>
    <x v="169"/>
    <x v="2"/>
    <x v="4"/>
    <x v="2"/>
    <x v="11"/>
  </r>
  <r>
    <d v="2021-03-14T00:00:00"/>
    <x v="7"/>
    <x v="42"/>
    <n v="24.66"/>
    <n v="13"/>
    <x v="147"/>
    <x v="1"/>
    <x v="4"/>
    <x v="2"/>
    <x v="11"/>
  </r>
  <r>
    <d v="2021-03-15T00:00:00"/>
    <x v="23"/>
    <x v="43"/>
    <n v="96.3"/>
    <n v="9"/>
    <x v="170"/>
    <x v="0"/>
    <x v="6"/>
    <x v="2"/>
    <x v="11"/>
  </r>
  <r>
    <d v="2021-03-15T00:00:00"/>
    <x v="29"/>
    <x v="39"/>
    <n v="42.55"/>
    <n v="11"/>
    <x v="171"/>
    <x v="0"/>
    <x v="6"/>
    <x v="2"/>
    <x v="11"/>
  </r>
  <r>
    <d v="2021-03-16T00:00:00"/>
    <x v="31"/>
    <x v="11"/>
    <n v="94.17"/>
    <n v="14"/>
    <x v="172"/>
    <x v="9"/>
    <x v="4"/>
    <x v="2"/>
    <x v="11"/>
  </r>
  <r>
    <d v="2021-03-16T00:00:00"/>
    <x v="30"/>
    <x v="1"/>
    <n v="141.57"/>
    <n v="29"/>
    <x v="173"/>
    <x v="8"/>
    <x v="4"/>
    <x v="2"/>
    <x v="11"/>
  </r>
  <r>
    <d v="2021-03-18T00:00:00"/>
    <x v="31"/>
    <x v="24"/>
    <n v="162"/>
    <n v="8"/>
    <x v="53"/>
    <x v="9"/>
    <x v="4"/>
    <x v="2"/>
    <x v="11"/>
  </r>
  <r>
    <d v="2021-03-18T00:00:00"/>
    <x v="24"/>
    <x v="14"/>
    <n v="210"/>
    <n v="2"/>
    <x v="174"/>
    <x v="2"/>
    <x v="4"/>
    <x v="2"/>
    <x v="11"/>
  </r>
  <r>
    <d v="2021-03-18T00:00:00"/>
    <x v="13"/>
    <x v="36"/>
    <n v="57.120000000000005"/>
    <n v="10"/>
    <x v="132"/>
    <x v="5"/>
    <x v="4"/>
    <x v="2"/>
    <x v="11"/>
  </r>
  <r>
    <d v="2021-03-19T00:00:00"/>
    <x v="15"/>
    <x v="39"/>
    <n v="42.55"/>
    <n v="18"/>
    <x v="175"/>
    <x v="4"/>
    <x v="4"/>
    <x v="2"/>
    <x v="11"/>
  </r>
  <r>
    <d v="2021-03-19T00:00:00"/>
    <x v="28"/>
    <x v="34"/>
    <n v="85.5"/>
    <n v="17"/>
    <x v="176"/>
    <x v="11"/>
    <x v="4"/>
    <x v="2"/>
    <x v="11"/>
  </r>
  <r>
    <d v="2021-03-19T00:00:00"/>
    <x v="20"/>
    <x v="37"/>
    <n v="41.81"/>
    <n v="9"/>
    <x v="177"/>
    <x v="7"/>
    <x v="4"/>
    <x v="2"/>
    <x v="11"/>
  </r>
  <r>
    <d v="2021-03-19T00:00:00"/>
    <x v="25"/>
    <x v="34"/>
    <n v="85.5"/>
    <n v="17"/>
    <x v="176"/>
    <x v="0"/>
    <x v="2"/>
    <x v="2"/>
    <x v="11"/>
  </r>
  <r>
    <d v="2021-03-19T00:00:00"/>
    <x v="14"/>
    <x v="20"/>
    <n v="142.80000000000001"/>
    <n v="15"/>
    <x v="178"/>
    <x v="0"/>
    <x v="3"/>
    <x v="2"/>
    <x v="11"/>
  </r>
  <r>
    <d v="2021-03-19T00:00:00"/>
    <x v="27"/>
    <x v="38"/>
    <n v="173.88"/>
    <n v="6"/>
    <x v="179"/>
    <x v="0"/>
    <x v="1"/>
    <x v="2"/>
    <x v="11"/>
  </r>
  <r>
    <d v="2021-03-20T00:00:00"/>
    <x v="33"/>
    <x v="0"/>
    <n v="156.96"/>
    <n v="23"/>
    <x v="180"/>
    <x v="12"/>
    <x v="4"/>
    <x v="2"/>
    <x v="11"/>
  </r>
  <r>
    <d v="2021-03-20T00:00:00"/>
    <x v="4"/>
    <x v="2"/>
    <n v="79.92"/>
    <n v="21"/>
    <x v="181"/>
    <x v="0"/>
    <x v="3"/>
    <x v="2"/>
    <x v="11"/>
  </r>
  <r>
    <d v="2021-03-20T00:00:00"/>
    <x v="5"/>
    <x v="25"/>
    <n v="16.64"/>
    <n v="13"/>
    <x v="84"/>
    <x v="0"/>
    <x v="2"/>
    <x v="2"/>
    <x v="11"/>
  </r>
  <r>
    <d v="2021-03-21T00:00:00"/>
    <x v="13"/>
    <x v="39"/>
    <n v="42.55"/>
    <n v="7"/>
    <x v="182"/>
    <x v="5"/>
    <x v="4"/>
    <x v="2"/>
    <x v="12"/>
  </r>
  <r>
    <d v="2021-03-21T00:00:00"/>
    <x v="32"/>
    <x v="31"/>
    <n v="103.88"/>
    <n v="18"/>
    <x v="183"/>
    <x v="0"/>
    <x v="5"/>
    <x v="2"/>
    <x v="12"/>
  </r>
  <r>
    <d v="2021-03-21T00:00:00"/>
    <x v="5"/>
    <x v="29"/>
    <n v="76.25"/>
    <n v="13"/>
    <x v="184"/>
    <x v="0"/>
    <x v="2"/>
    <x v="2"/>
    <x v="12"/>
  </r>
  <r>
    <d v="2021-03-22T00:00:00"/>
    <x v="32"/>
    <x v="20"/>
    <n v="142.80000000000001"/>
    <n v="8"/>
    <x v="74"/>
    <x v="0"/>
    <x v="5"/>
    <x v="2"/>
    <x v="12"/>
  </r>
  <r>
    <d v="2021-03-22T00:00:00"/>
    <x v="23"/>
    <x v="11"/>
    <n v="94.17"/>
    <n v="4"/>
    <x v="185"/>
    <x v="0"/>
    <x v="6"/>
    <x v="2"/>
    <x v="12"/>
  </r>
  <r>
    <d v="2021-03-22T00:00:00"/>
    <x v="26"/>
    <x v="36"/>
    <n v="57.120000000000005"/>
    <n v="30"/>
    <x v="186"/>
    <x v="10"/>
    <x v="4"/>
    <x v="2"/>
    <x v="12"/>
  </r>
  <r>
    <d v="2021-03-23T00:00:00"/>
    <x v="27"/>
    <x v="13"/>
    <n v="117.48"/>
    <n v="9"/>
    <x v="15"/>
    <x v="0"/>
    <x v="1"/>
    <x v="2"/>
    <x v="12"/>
  </r>
  <r>
    <d v="2021-03-25T00:00:00"/>
    <x v="3"/>
    <x v="10"/>
    <n v="53.11"/>
    <n v="8"/>
    <x v="187"/>
    <x v="0"/>
    <x v="3"/>
    <x v="2"/>
    <x v="12"/>
  </r>
  <r>
    <d v="2021-03-25T00:00:00"/>
    <x v="31"/>
    <x v="31"/>
    <n v="103.88"/>
    <n v="2"/>
    <x v="188"/>
    <x v="9"/>
    <x v="4"/>
    <x v="2"/>
    <x v="12"/>
  </r>
  <r>
    <d v="2021-03-25T00:00:00"/>
    <x v="31"/>
    <x v="33"/>
    <n v="156.78"/>
    <n v="26"/>
    <x v="189"/>
    <x v="9"/>
    <x v="4"/>
    <x v="2"/>
    <x v="12"/>
  </r>
  <r>
    <d v="2021-03-25T00:00:00"/>
    <x v="13"/>
    <x v="32"/>
    <n v="201.28"/>
    <n v="11"/>
    <x v="124"/>
    <x v="5"/>
    <x v="4"/>
    <x v="2"/>
    <x v="12"/>
  </r>
  <r>
    <d v="2021-03-25T00:00:00"/>
    <x v="23"/>
    <x v="0"/>
    <n v="156.96"/>
    <n v="14"/>
    <x v="190"/>
    <x v="0"/>
    <x v="6"/>
    <x v="2"/>
    <x v="12"/>
  </r>
  <r>
    <d v="2021-03-25T00:00:00"/>
    <x v="28"/>
    <x v="34"/>
    <n v="85.5"/>
    <n v="4"/>
    <x v="191"/>
    <x v="11"/>
    <x v="4"/>
    <x v="2"/>
    <x v="12"/>
  </r>
  <r>
    <d v="2021-03-25T00:00:00"/>
    <x v="29"/>
    <x v="2"/>
    <n v="79.92"/>
    <n v="2"/>
    <x v="192"/>
    <x v="0"/>
    <x v="6"/>
    <x v="2"/>
    <x v="12"/>
  </r>
  <r>
    <d v="2021-03-26T00:00:00"/>
    <x v="15"/>
    <x v="5"/>
    <n v="164.28"/>
    <n v="9"/>
    <x v="193"/>
    <x v="4"/>
    <x v="4"/>
    <x v="2"/>
    <x v="12"/>
  </r>
  <r>
    <d v="2021-03-26T00:00:00"/>
    <x v="0"/>
    <x v="31"/>
    <n v="103.88"/>
    <n v="4"/>
    <x v="194"/>
    <x v="0"/>
    <x v="0"/>
    <x v="2"/>
    <x v="12"/>
  </r>
  <r>
    <d v="2021-03-26T00:00:00"/>
    <x v="5"/>
    <x v="24"/>
    <n v="162"/>
    <n v="1"/>
    <x v="195"/>
    <x v="0"/>
    <x v="2"/>
    <x v="2"/>
    <x v="12"/>
  </r>
  <r>
    <d v="2021-03-26T00:00:00"/>
    <x v="30"/>
    <x v="3"/>
    <n v="119.7"/>
    <n v="25"/>
    <x v="196"/>
    <x v="8"/>
    <x v="4"/>
    <x v="2"/>
    <x v="12"/>
  </r>
  <r>
    <d v="2021-03-27T00:00:00"/>
    <x v="19"/>
    <x v="32"/>
    <n v="201.28"/>
    <n v="3"/>
    <x v="158"/>
    <x v="4"/>
    <x v="4"/>
    <x v="2"/>
    <x v="12"/>
  </r>
  <r>
    <d v="2021-03-28T00:00:00"/>
    <x v="16"/>
    <x v="18"/>
    <n v="115.2"/>
    <n v="13"/>
    <x v="197"/>
    <x v="6"/>
    <x v="4"/>
    <x v="2"/>
    <x v="13"/>
  </r>
  <r>
    <d v="2021-03-28T00:00:00"/>
    <x v="33"/>
    <x v="22"/>
    <n v="85.76"/>
    <n v="3"/>
    <x v="27"/>
    <x v="12"/>
    <x v="4"/>
    <x v="2"/>
    <x v="13"/>
  </r>
  <r>
    <d v="2021-03-28T00:00:00"/>
    <x v="14"/>
    <x v="15"/>
    <n v="47.730000000000004"/>
    <n v="8"/>
    <x v="198"/>
    <x v="0"/>
    <x v="3"/>
    <x v="2"/>
    <x v="13"/>
  </r>
  <r>
    <d v="2021-03-29T00:00:00"/>
    <x v="33"/>
    <x v="13"/>
    <n v="117.48"/>
    <n v="12"/>
    <x v="23"/>
    <x v="12"/>
    <x v="4"/>
    <x v="2"/>
    <x v="13"/>
  </r>
  <r>
    <d v="2021-03-29T00:00:00"/>
    <x v="26"/>
    <x v="12"/>
    <n v="6.7"/>
    <n v="32"/>
    <x v="199"/>
    <x v="10"/>
    <x v="4"/>
    <x v="2"/>
    <x v="13"/>
  </r>
  <r>
    <d v="2021-03-30T00:00:00"/>
    <x v="31"/>
    <x v="2"/>
    <n v="79.92"/>
    <n v="1"/>
    <x v="200"/>
    <x v="9"/>
    <x v="4"/>
    <x v="2"/>
    <x v="13"/>
  </r>
  <r>
    <d v="2021-03-30T00:00:00"/>
    <x v="23"/>
    <x v="31"/>
    <n v="103.88"/>
    <n v="13"/>
    <x v="201"/>
    <x v="0"/>
    <x v="6"/>
    <x v="2"/>
    <x v="13"/>
  </r>
  <r>
    <d v="2021-03-31T00:00:00"/>
    <x v="9"/>
    <x v="24"/>
    <n v="162"/>
    <n v="3"/>
    <x v="202"/>
    <x v="0"/>
    <x v="0"/>
    <x v="2"/>
    <x v="13"/>
  </r>
  <r>
    <d v="2021-03-31T00:00:00"/>
    <x v="30"/>
    <x v="35"/>
    <n v="155.61000000000001"/>
    <n v="33"/>
    <x v="203"/>
    <x v="8"/>
    <x v="4"/>
    <x v="2"/>
    <x v="13"/>
  </r>
  <r>
    <d v="2021-04-01T00:00:00"/>
    <x v="24"/>
    <x v="23"/>
    <n v="48.4"/>
    <n v="3"/>
    <x v="204"/>
    <x v="2"/>
    <x v="4"/>
    <x v="3"/>
    <x v="13"/>
  </r>
  <r>
    <d v="2021-04-01T00:00:00"/>
    <x v="1"/>
    <x v="20"/>
    <n v="142.80000000000001"/>
    <n v="2"/>
    <x v="205"/>
    <x v="0"/>
    <x v="1"/>
    <x v="3"/>
    <x v="13"/>
  </r>
  <r>
    <d v="2021-04-02T00:00:00"/>
    <x v="33"/>
    <x v="22"/>
    <n v="85.76"/>
    <n v="24"/>
    <x v="206"/>
    <x v="12"/>
    <x v="4"/>
    <x v="3"/>
    <x v="13"/>
  </r>
  <r>
    <d v="2021-04-02T00:00:00"/>
    <x v="32"/>
    <x v="20"/>
    <n v="142.80000000000001"/>
    <n v="3"/>
    <x v="207"/>
    <x v="0"/>
    <x v="5"/>
    <x v="3"/>
    <x v="13"/>
  </r>
  <r>
    <d v="2021-04-04T00:00:00"/>
    <x v="33"/>
    <x v="41"/>
    <n v="7.8599999999999994"/>
    <n v="9"/>
    <x v="208"/>
    <x v="12"/>
    <x v="4"/>
    <x v="3"/>
    <x v="14"/>
  </r>
  <r>
    <d v="2021-04-04T00:00:00"/>
    <x v="31"/>
    <x v="21"/>
    <n v="58.3"/>
    <n v="20"/>
    <x v="209"/>
    <x v="9"/>
    <x v="4"/>
    <x v="3"/>
    <x v="14"/>
  </r>
  <r>
    <d v="2021-04-04T00:00:00"/>
    <x v="19"/>
    <x v="18"/>
    <n v="115.2"/>
    <n v="4"/>
    <x v="38"/>
    <x v="4"/>
    <x v="4"/>
    <x v="3"/>
    <x v="14"/>
  </r>
  <r>
    <d v="2021-04-05T00:00:00"/>
    <x v="0"/>
    <x v="31"/>
    <n v="103.88"/>
    <n v="34"/>
    <x v="210"/>
    <x v="0"/>
    <x v="0"/>
    <x v="3"/>
    <x v="14"/>
  </r>
  <r>
    <d v="2021-04-05T00:00:00"/>
    <x v="20"/>
    <x v="16"/>
    <n v="104.16"/>
    <n v="15"/>
    <x v="211"/>
    <x v="7"/>
    <x v="4"/>
    <x v="3"/>
    <x v="14"/>
  </r>
  <r>
    <d v="2021-04-05T00:00:00"/>
    <x v="19"/>
    <x v="26"/>
    <n v="94.62"/>
    <n v="29"/>
    <x v="212"/>
    <x v="4"/>
    <x v="4"/>
    <x v="3"/>
    <x v="14"/>
  </r>
  <r>
    <d v="2021-04-06T00:00:00"/>
    <x v="0"/>
    <x v="30"/>
    <n v="162.54"/>
    <n v="39"/>
    <x v="213"/>
    <x v="0"/>
    <x v="0"/>
    <x v="3"/>
    <x v="14"/>
  </r>
  <r>
    <d v="2021-04-06T00:00:00"/>
    <x v="22"/>
    <x v="18"/>
    <n v="115.2"/>
    <n v="2"/>
    <x v="214"/>
    <x v="9"/>
    <x v="4"/>
    <x v="3"/>
    <x v="14"/>
  </r>
  <r>
    <d v="2021-04-07T00:00:00"/>
    <x v="23"/>
    <x v="42"/>
    <n v="24.66"/>
    <n v="7"/>
    <x v="215"/>
    <x v="0"/>
    <x v="6"/>
    <x v="3"/>
    <x v="14"/>
  </r>
  <r>
    <d v="2021-04-09T00:00:00"/>
    <x v="24"/>
    <x v="20"/>
    <n v="142.80000000000001"/>
    <n v="9"/>
    <x v="216"/>
    <x v="2"/>
    <x v="4"/>
    <x v="3"/>
    <x v="14"/>
  </r>
  <r>
    <d v="2021-04-09T00:00:00"/>
    <x v="22"/>
    <x v="35"/>
    <n v="155.61000000000001"/>
    <n v="3"/>
    <x v="217"/>
    <x v="9"/>
    <x v="4"/>
    <x v="3"/>
    <x v="14"/>
  </r>
  <r>
    <d v="2021-04-09T00:00:00"/>
    <x v="22"/>
    <x v="39"/>
    <n v="42.55"/>
    <n v="12"/>
    <x v="218"/>
    <x v="9"/>
    <x v="4"/>
    <x v="3"/>
    <x v="14"/>
  </r>
  <r>
    <d v="2021-04-09T00:00:00"/>
    <x v="34"/>
    <x v="33"/>
    <n v="156.78"/>
    <n v="8"/>
    <x v="219"/>
    <x v="0"/>
    <x v="0"/>
    <x v="3"/>
    <x v="14"/>
  </r>
  <r>
    <d v="2021-04-10T00:00:00"/>
    <x v="0"/>
    <x v="1"/>
    <n v="141.57"/>
    <n v="14"/>
    <x v="220"/>
    <x v="0"/>
    <x v="0"/>
    <x v="3"/>
    <x v="14"/>
  </r>
  <r>
    <d v="2021-04-10T00:00:00"/>
    <x v="32"/>
    <x v="38"/>
    <n v="173.88"/>
    <n v="17"/>
    <x v="221"/>
    <x v="0"/>
    <x v="5"/>
    <x v="3"/>
    <x v="14"/>
  </r>
  <r>
    <d v="2021-04-10T00:00:00"/>
    <x v="10"/>
    <x v="22"/>
    <n v="85.76"/>
    <n v="36"/>
    <x v="222"/>
    <x v="2"/>
    <x v="4"/>
    <x v="3"/>
    <x v="14"/>
  </r>
  <r>
    <d v="2021-04-11T00:00:00"/>
    <x v="35"/>
    <x v="41"/>
    <n v="7.8599999999999994"/>
    <n v="8"/>
    <x v="223"/>
    <x v="13"/>
    <x v="4"/>
    <x v="3"/>
    <x v="15"/>
  </r>
  <r>
    <d v="2021-04-12T00:00:00"/>
    <x v="31"/>
    <x v="36"/>
    <n v="57.120000000000005"/>
    <n v="9"/>
    <x v="224"/>
    <x v="9"/>
    <x v="4"/>
    <x v="3"/>
    <x v="15"/>
  </r>
  <r>
    <d v="2021-04-12T00:00:00"/>
    <x v="4"/>
    <x v="4"/>
    <n v="15.719999999999999"/>
    <n v="14"/>
    <x v="225"/>
    <x v="0"/>
    <x v="3"/>
    <x v="3"/>
    <x v="15"/>
  </r>
  <r>
    <d v="2021-04-12T00:00:00"/>
    <x v="24"/>
    <x v="22"/>
    <n v="85.76"/>
    <n v="3"/>
    <x v="27"/>
    <x v="2"/>
    <x v="4"/>
    <x v="3"/>
    <x v="15"/>
  </r>
  <r>
    <d v="2021-04-12T00:00:00"/>
    <x v="23"/>
    <x v="3"/>
    <n v="119.7"/>
    <n v="13"/>
    <x v="226"/>
    <x v="0"/>
    <x v="6"/>
    <x v="3"/>
    <x v="15"/>
  </r>
  <r>
    <d v="2021-04-12T00:00:00"/>
    <x v="29"/>
    <x v="10"/>
    <n v="53.11"/>
    <n v="4"/>
    <x v="227"/>
    <x v="0"/>
    <x v="6"/>
    <x v="3"/>
    <x v="15"/>
  </r>
  <r>
    <d v="2021-04-13T00:00:00"/>
    <x v="3"/>
    <x v="9"/>
    <n v="48.84"/>
    <n v="8"/>
    <x v="228"/>
    <x v="0"/>
    <x v="3"/>
    <x v="3"/>
    <x v="15"/>
  </r>
  <r>
    <d v="2021-04-13T00:00:00"/>
    <x v="15"/>
    <x v="25"/>
    <n v="16.64"/>
    <n v="14"/>
    <x v="229"/>
    <x v="4"/>
    <x v="4"/>
    <x v="3"/>
    <x v="15"/>
  </r>
  <r>
    <d v="2021-04-13T00:00:00"/>
    <x v="21"/>
    <x v="43"/>
    <n v="96.3"/>
    <n v="35"/>
    <x v="230"/>
    <x v="8"/>
    <x v="4"/>
    <x v="3"/>
    <x v="15"/>
  </r>
  <r>
    <d v="2021-04-14T00:00:00"/>
    <x v="20"/>
    <x v="22"/>
    <n v="85.76"/>
    <n v="7"/>
    <x v="231"/>
    <x v="7"/>
    <x v="4"/>
    <x v="3"/>
    <x v="15"/>
  </r>
  <r>
    <d v="2021-04-15T00:00:00"/>
    <x v="27"/>
    <x v="33"/>
    <n v="156.78"/>
    <n v="3"/>
    <x v="232"/>
    <x v="0"/>
    <x v="1"/>
    <x v="3"/>
    <x v="15"/>
  </r>
  <r>
    <d v="2021-04-16T00:00:00"/>
    <x v="5"/>
    <x v="25"/>
    <n v="16.64"/>
    <n v="38"/>
    <x v="233"/>
    <x v="0"/>
    <x v="2"/>
    <x v="3"/>
    <x v="15"/>
  </r>
  <r>
    <d v="2021-04-16T00:00:00"/>
    <x v="30"/>
    <x v="40"/>
    <n v="49.21"/>
    <n v="15"/>
    <x v="234"/>
    <x v="8"/>
    <x v="4"/>
    <x v="3"/>
    <x v="15"/>
  </r>
  <r>
    <d v="2021-04-17T00:00:00"/>
    <x v="17"/>
    <x v="41"/>
    <n v="7.8599999999999994"/>
    <n v="19"/>
    <x v="235"/>
    <x v="5"/>
    <x v="4"/>
    <x v="3"/>
    <x v="15"/>
  </r>
  <r>
    <d v="2021-04-18T00:00:00"/>
    <x v="0"/>
    <x v="38"/>
    <n v="173.88"/>
    <n v="9"/>
    <x v="76"/>
    <x v="0"/>
    <x v="0"/>
    <x v="3"/>
    <x v="16"/>
  </r>
  <r>
    <d v="2021-04-18T00:00:00"/>
    <x v="28"/>
    <x v="14"/>
    <n v="210"/>
    <n v="13"/>
    <x v="236"/>
    <x v="11"/>
    <x v="4"/>
    <x v="3"/>
    <x v="16"/>
  </r>
  <r>
    <d v="2021-04-18T00:00:00"/>
    <x v="35"/>
    <x v="23"/>
    <n v="48.4"/>
    <n v="2"/>
    <x v="237"/>
    <x v="13"/>
    <x v="4"/>
    <x v="3"/>
    <x v="16"/>
  </r>
  <r>
    <d v="2021-04-18T00:00:00"/>
    <x v="1"/>
    <x v="2"/>
    <n v="79.92"/>
    <n v="9"/>
    <x v="238"/>
    <x v="0"/>
    <x v="1"/>
    <x v="3"/>
    <x v="16"/>
  </r>
  <r>
    <d v="2021-04-19T00:00:00"/>
    <x v="35"/>
    <x v="23"/>
    <n v="48.4"/>
    <n v="17"/>
    <x v="239"/>
    <x v="13"/>
    <x v="4"/>
    <x v="3"/>
    <x v="16"/>
  </r>
  <r>
    <d v="2021-04-20T00:00:00"/>
    <x v="0"/>
    <x v="40"/>
    <n v="49.21"/>
    <n v="2"/>
    <x v="240"/>
    <x v="0"/>
    <x v="0"/>
    <x v="3"/>
    <x v="16"/>
  </r>
  <r>
    <d v="2021-04-20T00:00:00"/>
    <x v="9"/>
    <x v="11"/>
    <n v="94.17"/>
    <n v="4"/>
    <x v="185"/>
    <x v="0"/>
    <x v="0"/>
    <x v="3"/>
    <x v="16"/>
  </r>
  <r>
    <d v="2021-04-21T00:00:00"/>
    <x v="34"/>
    <x v="32"/>
    <n v="201.28"/>
    <n v="2"/>
    <x v="131"/>
    <x v="0"/>
    <x v="0"/>
    <x v="3"/>
    <x v="16"/>
  </r>
  <r>
    <d v="2021-04-21T00:00:00"/>
    <x v="25"/>
    <x v="42"/>
    <n v="24.66"/>
    <n v="14"/>
    <x v="241"/>
    <x v="0"/>
    <x v="2"/>
    <x v="3"/>
    <x v="16"/>
  </r>
  <r>
    <d v="2021-04-22T00:00:00"/>
    <x v="4"/>
    <x v="8"/>
    <n v="83.08"/>
    <n v="22"/>
    <x v="242"/>
    <x v="0"/>
    <x v="3"/>
    <x v="3"/>
    <x v="16"/>
  </r>
  <r>
    <d v="2021-04-22T00:00:00"/>
    <x v="20"/>
    <x v="43"/>
    <n v="96.3"/>
    <n v="36"/>
    <x v="243"/>
    <x v="7"/>
    <x v="4"/>
    <x v="3"/>
    <x v="16"/>
  </r>
  <r>
    <d v="2021-04-23T00:00:00"/>
    <x v="3"/>
    <x v="37"/>
    <n v="41.81"/>
    <n v="10"/>
    <x v="166"/>
    <x v="0"/>
    <x v="3"/>
    <x v="3"/>
    <x v="16"/>
  </r>
  <r>
    <d v="2021-04-23T00:00:00"/>
    <x v="20"/>
    <x v="28"/>
    <n v="82.08"/>
    <n v="15"/>
    <x v="244"/>
    <x v="7"/>
    <x v="4"/>
    <x v="3"/>
    <x v="16"/>
  </r>
  <r>
    <d v="2021-04-23T00:00:00"/>
    <x v="1"/>
    <x v="24"/>
    <n v="162"/>
    <n v="6"/>
    <x v="48"/>
    <x v="0"/>
    <x v="1"/>
    <x v="3"/>
    <x v="16"/>
  </r>
  <r>
    <d v="2021-04-24T00:00:00"/>
    <x v="3"/>
    <x v="21"/>
    <n v="58.3"/>
    <n v="4"/>
    <x v="43"/>
    <x v="0"/>
    <x v="3"/>
    <x v="3"/>
    <x v="16"/>
  </r>
  <r>
    <d v="2021-04-24T00:00:00"/>
    <x v="21"/>
    <x v="2"/>
    <n v="79.92"/>
    <n v="1"/>
    <x v="200"/>
    <x v="8"/>
    <x v="4"/>
    <x v="3"/>
    <x v="16"/>
  </r>
  <r>
    <d v="2021-04-24T00:00:00"/>
    <x v="35"/>
    <x v="32"/>
    <n v="201.28"/>
    <n v="2"/>
    <x v="131"/>
    <x v="13"/>
    <x v="4"/>
    <x v="3"/>
    <x v="16"/>
  </r>
  <r>
    <d v="2021-04-24T00:00:00"/>
    <x v="1"/>
    <x v="30"/>
    <n v="162.54"/>
    <n v="39"/>
    <x v="213"/>
    <x v="0"/>
    <x v="1"/>
    <x v="3"/>
    <x v="16"/>
  </r>
  <r>
    <d v="2021-04-25T00:00:00"/>
    <x v="3"/>
    <x v="19"/>
    <n v="80.94"/>
    <n v="8"/>
    <x v="22"/>
    <x v="0"/>
    <x v="3"/>
    <x v="3"/>
    <x v="17"/>
  </r>
  <r>
    <d v="2021-04-25T00:00:00"/>
    <x v="34"/>
    <x v="9"/>
    <n v="48.84"/>
    <n v="9"/>
    <x v="245"/>
    <x v="0"/>
    <x v="0"/>
    <x v="3"/>
    <x v="17"/>
  </r>
  <r>
    <d v="2021-04-26T00:00:00"/>
    <x v="23"/>
    <x v="22"/>
    <n v="85.76"/>
    <n v="3"/>
    <x v="27"/>
    <x v="0"/>
    <x v="6"/>
    <x v="3"/>
    <x v="17"/>
  </r>
  <r>
    <d v="2021-04-26T00:00:00"/>
    <x v="14"/>
    <x v="36"/>
    <n v="57.120000000000005"/>
    <n v="2"/>
    <x v="73"/>
    <x v="0"/>
    <x v="3"/>
    <x v="3"/>
    <x v="17"/>
  </r>
  <r>
    <d v="2021-04-28T00:00:00"/>
    <x v="33"/>
    <x v="7"/>
    <n v="146.72"/>
    <n v="14"/>
    <x v="246"/>
    <x v="12"/>
    <x v="4"/>
    <x v="3"/>
    <x v="17"/>
  </r>
  <r>
    <d v="2021-04-28T00:00:00"/>
    <x v="30"/>
    <x v="29"/>
    <n v="76.25"/>
    <n v="30"/>
    <x v="247"/>
    <x v="8"/>
    <x v="4"/>
    <x v="3"/>
    <x v="17"/>
  </r>
  <r>
    <d v="2021-04-29T00:00:00"/>
    <x v="32"/>
    <x v="30"/>
    <n v="162.54"/>
    <n v="13"/>
    <x v="248"/>
    <x v="0"/>
    <x v="5"/>
    <x v="3"/>
    <x v="17"/>
  </r>
  <r>
    <d v="2021-04-29T00:00:00"/>
    <x v="1"/>
    <x v="32"/>
    <n v="201.28"/>
    <n v="7"/>
    <x v="249"/>
    <x v="0"/>
    <x v="1"/>
    <x v="3"/>
    <x v="17"/>
  </r>
  <r>
    <d v="2021-04-30T00:00:00"/>
    <x v="5"/>
    <x v="25"/>
    <n v="16.64"/>
    <n v="13"/>
    <x v="84"/>
    <x v="0"/>
    <x v="2"/>
    <x v="3"/>
    <x v="17"/>
  </r>
  <r>
    <d v="2021-04-30T00:00:00"/>
    <x v="28"/>
    <x v="10"/>
    <n v="53.11"/>
    <n v="1"/>
    <x v="12"/>
    <x v="11"/>
    <x v="4"/>
    <x v="3"/>
    <x v="17"/>
  </r>
  <r>
    <d v="2021-04-30T00:00:00"/>
    <x v="20"/>
    <x v="36"/>
    <n v="57.120000000000005"/>
    <n v="8"/>
    <x v="250"/>
    <x v="7"/>
    <x v="4"/>
    <x v="3"/>
    <x v="17"/>
  </r>
  <r>
    <d v="2021-05-01T00:00:00"/>
    <x v="13"/>
    <x v="16"/>
    <n v="104.16"/>
    <n v="2"/>
    <x v="251"/>
    <x v="5"/>
    <x v="4"/>
    <x v="4"/>
    <x v="17"/>
  </r>
  <r>
    <d v="2021-05-01T00:00:00"/>
    <x v="32"/>
    <x v="21"/>
    <n v="58.3"/>
    <n v="9"/>
    <x v="252"/>
    <x v="0"/>
    <x v="5"/>
    <x v="4"/>
    <x v="17"/>
  </r>
  <r>
    <d v="2021-05-01T00:00:00"/>
    <x v="5"/>
    <x v="3"/>
    <n v="119.7"/>
    <n v="6"/>
    <x v="253"/>
    <x v="0"/>
    <x v="2"/>
    <x v="4"/>
    <x v="17"/>
  </r>
  <r>
    <d v="2021-05-01T00:00:00"/>
    <x v="29"/>
    <x v="24"/>
    <n v="162"/>
    <n v="1"/>
    <x v="195"/>
    <x v="0"/>
    <x v="6"/>
    <x v="4"/>
    <x v="17"/>
  </r>
  <r>
    <d v="2021-05-01T00:00:00"/>
    <x v="25"/>
    <x v="40"/>
    <n v="49.21"/>
    <n v="3"/>
    <x v="254"/>
    <x v="0"/>
    <x v="2"/>
    <x v="4"/>
    <x v="17"/>
  </r>
  <r>
    <d v="2021-05-02T00:00:00"/>
    <x v="23"/>
    <x v="6"/>
    <n v="122.08"/>
    <n v="4"/>
    <x v="255"/>
    <x v="0"/>
    <x v="6"/>
    <x v="4"/>
    <x v="18"/>
  </r>
  <r>
    <d v="2021-05-03T00:00:00"/>
    <x v="16"/>
    <x v="21"/>
    <n v="58.3"/>
    <n v="3"/>
    <x v="256"/>
    <x v="6"/>
    <x v="4"/>
    <x v="4"/>
    <x v="18"/>
  </r>
  <r>
    <d v="2021-05-03T00:00:00"/>
    <x v="27"/>
    <x v="6"/>
    <n v="122.08"/>
    <n v="13"/>
    <x v="257"/>
    <x v="0"/>
    <x v="1"/>
    <x v="4"/>
    <x v="18"/>
  </r>
  <r>
    <d v="2021-05-04T00:00:00"/>
    <x v="32"/>
    <x v="7"/>
    <n v="146.72"/>
    <n v="4"/>
    <x v="28"/>
    <x v="0"/>
    <x v="5"/>
    <x v="4"/>
    <x v="18"/>
  </r>
  <r>
    <d v="2021-05-04T00:00:00"/>
    <x v="28"/>
    <x v="4"/>
    <n v="15.719999999999999"/>
    <n v="13"/>
    <x v="258"/>
    <x v="11"/>
    <x v="4"/>
    <x v="4"/>
    <x v="18"/>
  </r>
  <r>
    <d v="2021-05-04T00:00:00"/>
    <x v="27"/>
    <x v="29"/>
    <n v="76.25"/>
    <n v="10"/>
    <x v="259"/>
    <x v="0"/>
    <x v="1"/>
    <x v="4"/>
    <x v="18"/>
  </r>
  <r>
    <d v="2021-05-05T00:00:00"/>
    <x v="31"/>
    <x v="41"/>
    <n v="7.8599999999999994"/>
    <n v="13"/>
    <x v="260"/>
    <x v="9"/>
    <x v="4"/>
    <x v="4"/>
    <x v="18"/>
  </r>
  <r>
    <d v="2021-05-05T00:00:00"/>
    <x v="26"/>
    <x v="13"/>
    <n v="117.48"/>
    <n v="22"/>
    <x v="261"/>
    <x v="10"/>
    <x v="4"/>
    <x v="4"/>
    <x v="18"/>
  </r>
  <r>
    <d v="2021-05-06T00:00:00"/>
    <x v="0"/>
    <x v="41"/>
    <n v="7.8599999999999994"/>
    <n v="6"/>
    <x v="262"/>
    <x v="0"/>
    <x v="0"/>
    <x v="4"/>
    <x v="18"/>
  </r>
  <r>
    <d v="2021-05-06T00:00:00"/>
    <x v="0"/>
    <x v="21"/>
    <n v="58.3"/>
    <n v="7"/>
    <x v="263"/>
    <x v="0"/>
    <x v="0"/>
    <x v="4"/>
    <x v="18"/>
  </r>
  <r>
    <d v="2021-05-06T00:00:00"/>
    <x v="14"/>
    <x v="26"/>
    <n v="94.62"/>
    <n v="15"/>
    <x v="264"/>
    <x v="0"/>
    <x v="3"/>
    <x v="4"/>
    <x v="18"/>
  </r>
  <r>
    <d v="2021-05-07T00:00:00"/>
    <x v="16"/>
    <x v="4"/>
    <n v="15.719999999999999"/>
    <n v="4"/>
    <x v="223"/>
    <x v="6"/>
    <x v="4"/>
    <x v="4"/>
    <x v="18"/>
  </r>
  <r>
    <d v="2021-05-07T00:00:00"/>
    <x v="15"/>
    <x v="40"/>
    <n v="49.21"/>
    <n v="1"/>
    <x v="265"/>
    <x v="4"/>
    <x v="4"/>
    <x v="4"/>
    <x v="18"/>
  </r>
  <r>
    <d v="2021-05-07T00:00:00"/>
    <x v="32"/>
    <x v="36"/>
    <n v="57.120000000000005"/>
    <n v="1"/>
    <x v="266"/>
    <x v="0"/>
    <x v="5"/>
    <x v="4"/>
    <x v="18"/>
  </r>
  <r>
    <d v="2021-05-07T00:00:00"/>
    <x v="20"/>
    <x v="25"/>
    <n v="16.64"/>
    <n v="39"/>
    <x v="267"/>
    <x v="7"/>
    <x v="4"/>
    <x v="4"/>
    <x v="18"/>
  </r>
  <r>
    <d v="2021-05-07T00:00:00"/>
    <x v="29"/>
    <x v="36"/>
    <n v="57.120000000000005"/>
    <n v="29"/>
    <x v="268"/>
    <x v="0"/>
    <x v="6"/>
    <x v="4"/>
    <x v="18"/>
  </r>
  <r>
    <d v="2021-05-08T00:00:00"/>
    <x v="0"/>
    <x v="23"/>
    <n v="48.4"/>
    <n v="19"/>
    <x v="269"/>
    <x v="0"/>
    <x v="0"/>
    <x v="4"/>
    <x v="18"/>
  </r>
  <r>
    <d v="2021-05-08T00:00:00"/>
    <x v="25"/>
    <x v="1"/>
    <n v="141.57"/>
    <n v="7"/>
    <x v="270"/>
    <x v="0"/>
    <x v="2"/>
    <x v="4"/>
    <x v="18"/>
  </r>
  <r>
    <d v="2021-05-09T00:00:00"/>
    <x v="16"/>
    <x v="37"/>
    <n v="41.81"/>
    <n v="8"/>
    <x v="271"/>
    <x v="6"/>
    <x v="4"/>
    <x v="4"/>
    <x v="19"/>
  </r>
  <r>
    <d v="2021-05-09T00:00:00"/>
    <x v="21"/>
    <x v="25"/>
    <n v="16.64"/>
    <n v="6"/>
    <x v="272"/>
    <x v="8"/>
    <x v="4"/>
    <x v="4"/>
    <x v="19"/>
  </r>
  <r>
    <d v="2021-05-09T00:00:00"/>
    <x v="32"/>
    <x v="33"/>
    <n v="156.78"/>
    <n v="12"/>
    <x v="273"/>
    <x v="0"/>
    <x v="5"/>
    <x v="4"/>
    <x v="19"/>
  </r>
  <r>
    <d v="2021-05-09T00:00:00"/>
    <x v="34"/>
    <x v="0"/>
    <n v="156.96"/>
    <n v="37"/>
    <x v="274"/>
    <x v="0"/>
    <x v="0"/>
    <x v="4"/>
    <x v="19"/>
  </r>
  <r>
    <d v="2021-05-09T00:00:00"/>
    <x v="1"/>
    <x v="37"/>
    <n v="41.81"/>
    <n v="4"/>
    <x v="275"/>
    <x v="0"/>
    <x v="1"/>
    <x v="4"/>
    <x v="19"/>
  </r>
  <r>
    <d v="2021-05-10T00:00:00"/>
    <x v="0"/>
    <x v="41"/>
    <n v="7.8599999999999994"/>
    <n v="6"/>
    <x v="262"/>
    <x v="0"/>
    <x v="0"/>
    <x v="4"/>
    <x v="19"/>
  </r>
  <r>
    <d v="2021-05-10T00:00:00"/>
    <x v="22"/>
    <x v="42"/>
    <n v="24.66"/>
    <n v="9"/>
    <x v="276"/>
    <x v="9"/>
    <x v="4"/>
    <x v="4"/>
    <x v="19"/>
  </r>
  <r>
    <d v="2021-05-12T00:00:00"/>
    <x v="33"/>
    <x v="43"/>
    <n v="96.3"/>
    <n v="3"/>
    <x v="136"/>
    <x v="12"/>
    <x v="4"/>
    <x v="4"/>
    <x v="19"/>
  </r>
  <r>
    <d v="2021-05-12T00:00:00"/>
    <x v="23"/>
    <x v="23"/>
    <n v="48.4"/>
    <n v="7"/>
    <x v="277"/>
    <x v="0"/>
    <x v="6"/>
    <x v="4"/>
    <x v="19"/>
  </r>
  <r>
    <d v="2021-05-12T00:00:00"/>
    <x v="26"/>
    <x v="5"/>
    <n v="164.28"/>
    <n v="30"/>
    <x v="278"/>
    <x v="10"/>
    <x v="4"/>
    <x v="4"/>
    <x v="19"/>
  </r>
  <r>
    <d v="2021-05-12T00:00:00"/>
    <x v="14"/>
    <x v="25"/>
    <n v="16.64"/>
    <n v="3"/>
    <x v="279"/>
    <x v="0"/>
    <x v="3"/>
    <x v="4"/>
    <x v="19"/>
  </r>
  <r>
    <d v="2021-05-12T00:00:00"/>
    <x v="1"/>
    <x v="12"/>
    <n v="6.7"/>
    <n v="15"/>
    <x v="280"/>
    <x v="0"/>
    <x v="1"/>
    <x v="4"/>
    <x v="19"/>
  </r>
  <r>
    <d v="2021-05-13T00:00:00"/>
    <x v="21"/>
    <x v="10"/>
    <n v="53.11"/>
    <n v="4"/>
    <x v="227"/>
    <x v="8"/>
    <x v="4"/>
    <x v="4"/>
    <x v="19"/>
  </r>
  <r>
    <d v="2021-05-13T00:00:00"/>
    <x v="27"/>
    <x v="11"/>
    <n v="94.17"/>
    <n v="5"/>
    <x v="281"/>
    <x v="0"/>
    <x v="1"/>
    <x v="4"/>
    <x v="19"/>
  </r>
  <r>
    <d v="2021-05-14T00:00:00"/>
    <x v="4"/>
    <x v="18"/>
    <n v="115.2"/>
    <n v="20"/>
    <x v="282"/>
    <x v="0"/>
    <x v="3"/>
    <x v="4"/>
    <x v="19"/>
  </r>
  <r>
    <d v="2021-05-14T00:00:00"/>
    <x v="17"/>
    <x v="26"/>
    <n v="94.62"/>
    <n v="14"/>
    <x v="283"/>
    <x v="5"/>
    <x v="4"/>
    <x v="4"/>
    <x v="19"/>
  </r>
  <r>
    <d v="2021-05-15T00:00:00"/>
    <x v="15"/>
    <x v="6"/>
    <n v="122.08"/>
    <n v="6"/>
    <x v="6"/>
    <x v="4"/>
    <x v="4"/>
    <x v="4"/>
    <x v="19"/>
  </r>
  <r>
    <d v="2021-05-15T00:00:00"/>
    <x v="21"/>
    <x v="29"/>
    <n v="76.25"/>
    <n v="5"/>
    <x v="284"/>
    <x v="8"/>
    <x v="4"/>
    <x v="4"/>
    <x v="19"/>
  </r>
  <r>
    <d v="2021-05-16T00:00:00"/>
    <x v="13"/>
    <x v="5"/>
    <n v="164.28"/>
    <n v="13"/>
    <x v="108"/>
    <x v="5"/>
    <x v="4"/>
    <x v="4"/>
    <x v="20"/>
  </r>
  <r>
    <d v="2021-05-16T00:00:00"/>
    <x v="27"/>
    <x v="16"/>
    <n v="104.16"/>
    <n v="13"/>
    <x v="285"/>
    <x v="0"/>
    <x v="1"/>
    <x v="4"/>
    <x v="20"/>
  </r>
  <r>
    <d v="2021-05-17T00:00:00"/>
    <x v="29"/>
    <x v="13"/>
    <n v="117.48"/>
    <n v="34"/>
    <x v="286"/>
    <x v="0"/>
    <x v="6"/>
    <x v="4"/>
    <x v="20"/>
  </r>
  <r>
    <d v="2021-05-17T00:00:00"/>
    <x v="30"/>
    <x v="36"/>
    <n v="57.120000000000005"/>
    <n v="8"/>
    <x v="250"/>
    <x v="8"/>
    <x v="4"/>
    <x v="4"/>
    <x v="20"/>
  </r>
  <r>
    <d v="2021-05-18T00:00:00"/>
    <x v="15"/>
    <x v="36"/>
    <n v="57.120000000000005"/>
    <n v="4"/>
    <x v="115"/>
    <x v="4"/>
    <x v="4"/>
    <x v="4"/>
    <x v="20"/>
  </r>
  <r>
    <d v="2021-05-18T00:00:00"/>
    <x v="21"/>
    <x v="2"/>
    <n v="79.92"/>
    <n v="8"/>
    <x v="287"/>
    <x v="8"/>
    <x v="4"/>
    <x v="4"/>
    <x v="20"/>
  </r>
  <r>
    <d v="2021-05-18T00:00:00"/>
    <x v="10"/>
    <x v="34"/>
    <n v="85.5"/>
    <n v="1"/>
    <x v="288"/>
    <x v="2"/>
    <x v="4"/>
    <x v="4"/>
    <x v="20"/>
  </r>
  <r>
    <d v="2021-05-19T00:00:00"/>
    <x v="9"/>
    <x v="39"/>
    <n v="42.55"/>
    <n v="9"/>
    <x v="289"/>
    <x v="0"/>
    <x v="0"/>
    <x v="4"/>
    <x v="20"/>
  </r>
  <r>
    <d v="2021-05-20T00:00:00"/>
    <x v="0"/>
    <x v="6"/>
    <n v="122.08"/>
    <n v="11"/>
    <x v="290"/>
    <x v="0"/>
    <x v="0"/>
    <x v="4"/>
    <x v="20"/>
  </r>
  <r>
    <d v="2021-05-20T00:00:00"/>
    <x v="29"/>
    <x v="28"/>
    <n v="82.08"/>
    <n v="15"/>
    <x v="244"/>
    <x v="0"/>
    <x v="6"/>
    <x v="4"/>
    <x v="20"/>
  </r>
  <r>
    <d v="2021-05-20T00:00:00"/>
    <x v="27"/>
    <x v="24"/>
    <n v="162"/>
    <n v="2"/>
    <x v="291"/>
    <x v="0"/>
    <x v="1"/>
    <x v="4"/>
    <x v="20"/>
  </r>
  <r>
    <d v="2021-05-21T00:00:00"/>
    <x v="0"/>
    <x v="2"/>
    <n v="79.92"/>
    <n v="21"/>
    <x v="181"/>
    <x v="0"/>
    <x v="0"/>
    <x v="4"/>
    <x v="20"/>
  </r>
  <r>
    <d v="2021-05-21T00:00:00"/>
    <x v="18"/>
    <x v="12"/>
    <n v="6.7"/>
    <n v="16"/>
    <x v="292"/>
    <x v="0"/>
    <x v="5"/>
    <x v="4"/>
    <x v="20"/>
  </r>
  <r>
    <d v="2021-05-22T00:00:00"/>
    <x v="3"/>
    <x v="4"/>
    <n v="15.719999999999999"/>
    <n v="12"/>
    <x v="293"/>
    <x v="0"/>
    <x v="3"/>
    <x v="4"/>
    <x v="20"/>
  </r>
  <r>
    <d v="2021-05-22T00:00:00"/>
    <x v="13"/>
    <x v="1"/>
    <n v="141.57"/>
    <n v="24"/>
    <x v="294"/>
    <x v="5"/>
    <x v="4"/>
    <x v="4"/>
    <x v="20"/>
  </r>
  <r>
    <d v="2021-05-22T00:00:00"/>
    <x v="18"/>
    <x v="34"/>
    <n v="85.5"/>
    <n v="19"/>
    <x v="295"/>
    <x v="0"/>
    <x v="5"/>
    <x v="4"/>
    <x v="20"/>
  </r>
  <r>
    <d v="2021-05-23T00:00:00"/>
    <x v="9"/>
    <x v="18"/>
    <n v="115.2"/>
    <n v="11"/>
    <x v="296"/>
    <x v="0"/>
    <x v="0"/>
    <x v="4"/>
    <x v="21"/>
  </r>
  <r>
    <d v="2021-05-23T00:00:00"/>
    <x v="35"/>
    <x v="25"/>
    <n v="16.64"/>
    <n v="27"/>
    <x v="297"/>
    <x v="13"/>
    <x v="4"/>
    <x v="4"/>
    <x v="21"/>
  </r>
  <r>
    <d v="2021-05-24T00:00:00"/>
    <x v="5"/>
    <x v="42"/>
    <n v="24.66"/>
    <n v="21"/>
    <x v="298"/>
    <x v="0"/>
    <x v="2"/>
    <x v="4"/>
    <x v="21"/>
  </r>
  <r>
    <d v="2021-05-25T00:00:00"/>
    <x v="10"/>
    <x v="20"/>
    <n v="142.80000000000001"/>
    <n v="7"/>
    <x v="299"/>
    <x v="2"/>
    <x v="4"/>
    <x v="4"/>
    <x v="21"/>
  </r>
  <r>
    <d v="2021-05-25T00:00:00"/>
    <x v="30"/>
    <x v="40"/>
    <n v="49.21"/>
    <n v="37"/>
    <x v="300"/>
    <x v="8"/>
    <x v="4"/>
    <x v="4"/>
    <x v="21"/>
  </r>
  <r>
    <d v="2021-05-26T00:00:00"/>
    <x v="3"/>
    <x v="36"/>
    <n v="57.120000000000005"/>
    <n v="2"/>
    <x v="73"/>
    <x v="0"/>
    <x v="3"/>
    <x v="4"/>
    <x v="21"/>
  </r>
  <r>
    <d v="2021-05-26T00:00:00"/>
    <x v="4"/>
    <x v="37"/>
    <n v="41.81"/>
    <n v="2"/>
    <x v="301"/>
    <x v="0"/>
    <x v="3"/>
    <x v="4"/>
    <x v="21"/>
  </r>
  <r>
    <d v="2021-05-26T00:00:00"/>
    <x v="23"/>
    <x v="34"/>
    <n v="85.5"/>
    <n v="1"/>
    <x v="288"/>
    <x v="0"/>
    <x v="6"/>
    <x v="4"/>
    <x v="21"/>
  </r>
  <r>
    <d v="2021-05-28T00:00:00"/>
    <x v="3"/>
    <x v="29"/>
    <n v="76.25"/>
    <n v="14"/>
    <x v="302"/>
    <x v="0"/>
    <x v="3"/>
    <x v="4"/>
    <x v="21"/>
  </r>
  <r>
    <d v="2021-05-28T00:00:00"/>
    <x v="24"/>
    <x v="10"/>
    <n v="53.11"/>
    <n v="4"/>
    <x v="227"/>
    <x v="2"/>
    <x v="4"/>
    <x v="4"/>
    <x v="21"/>
  </r>
  <r>
    <d v="2021-05-28T00:00:00"/>
    <x v="24"/>
    <x v="5"/>
    <n v="164.28"/>
    <n v="9"/>
    <x v="193"/>
    <x v="2"/>
    <x v="4"/>
    <x v="4"/>
    <x v="21"/>
  </r>
  <r>
    <d v="2021-05-28T00:00:00"/>
    <x v="13"/>
    <x v="9"/>
    <n v="48.84"/>
    <n v="12"/>
    <x v="303"/>
    <x v="5"/>
    <x v="4"/>
    <x v="4"/>
    <x v="21"/>
  </r>
  <r>
    <d v="2021-05-28T00:00:00"/>
    <x v="27"/>
    <x v="26"/>
    <n v="94.62"/>
    <n v="5"/>
    <x v="304"/>
    <x v="0"/>
    <x v="1"/>
    <x v="4"/>
    <x v="21"/>
  </r>
  <r>
    <d v="2021-05-28T00:00:00"/>
    <x v="30"/>
    <x v="38"/>
    <n v="173.88"/>
    <n v="10"/>
    <x v="305"/>
    <x v="8"/>
    <x v="4"/>
    <x v="4"/>
    <x v="21"/>
  </r>
  <r>
    <d v="2021-05-28T00:00:00"/>
    <x v="30"/>
    <x v="39"/>
    <n v="42.55"/>
    <n v="17"/>
    <x v="306"/>
    <x v="8"/>
    <x v="4"/>
    <x v="4"/>
    <x v="21"/>
  </r>
  <r>
    <d v="2021-05-30T00:00:00"/>
    <x v="15"/>
    <x v="35"/>
    <n v="155.61000000000001"/>
    <n v="4"/>
    <x v="307"/>
    <x v="4"/>
    <x v="4"/>
    <x v="4"/>
    <x v="22"/>
  </r>
  <r>
    <d v="2021-05-30T00:00:00"/>
    <x v="5"/>
    <x v="27"/>
    <n v="149.46"/>
    <n v="13"/>
    <x v="308"/>
    <x v="0"/>
    <x v="2"/>
    <x v="4"/>
    <x v="22"/>
  </r>
  <r>
    <d v="2021-05-30T00:00:00"/>
    <x v="10"/>
    <x v="9"/>
    <n v="48.84"/>
    <n v="23"/>
    <x v="148"/>
    <x v="2"/>
    <x v="4"/>
    <x v="4"/>
    <x v="22"/>
  </r>
  <r>
    <d v="2021-05-30T00:00:00"/>
    <x v="29"/>
    <x v="6"/>
    <n v="122.08"/>
    <n v="6"/>
    <x v="6"/>
    <x v="0"/>
    <x v="6"/>
    <x v="4"/>
    <x v="22"/>
  </r>
  <r>
    <d v="2021-05-30T00:00:00"/>
    <x v="27"/>
    <x v="28"/>
    <n v="82.08"/>
    <n v="9"/>
    <x v="60"/>
    <x v="0"/>
    <x v="1"/>
    <x v="4"/>
    <x v="22"/>
  </r>
  <r>
    <d v="2021-05-30T00:00:00"/>
    <x v="35"/>
    <x v="3"/>
    <n v="119.7"/>
    <n v="3"/>
    <x v="309"/>
    <x v="13"/>
    <x v="4"/>
    <x v="4"/>
    <x v="22"/>
  </r>
  <r>
    <d v="2021-06-02T00:00:00"/>
    <x v="4"/>
    <x v="36"/>
    <n v="57.120000000000005"/>
    <n v="15"/>
    <x v="95"/>
    <x v="0"/>
    <x v="3"/>
    <x v="5"/>
    <x v="22"/>
  </r>
  <r>
    <d v="2021-06-03T00:00:00"/>
    <x v="24"/>
    <x v="39"/>
    <n v="42.55"/>
    <n v="32"/>
    <x v="310"/>
    <x v="2"/>
    <x v="4"/>
    <x v="5"/>
    <x v="22"/>
  </r>
  <r>
    <d v="2021-06-03T00:00:00"/>
    <x v="28"/>
    <x v="26"/>
    <n v="94.62"/>
    <n v="14"/>
    <x v="283"/>
    <x v="11"/>
    <x v="4"/>
    <x v="5"/>
    <x v="22"/>
  </r>
  <r>
    <d v="2021-06-03T00:00:00"/>
    <x v="10"/>
    <x v="30"/>
    <n v="162.54"/>
    <n v="10"/>
    <x v="311"/>
    <x v="2"/>
    <x v="4"/>
    <x v="5"/>
    <x v="22"/>
  </r>
  <r>
    <d v="2021-06-04T00:00:00"/>
    <x v="15"/>
    <x v="29"/>
    <n v="76.25"/>
    <n v="8"/>
    <x v="312"/>
    <x v="4"/>
    <x v="4"/>
    <x v="5"/>
    <x v="22"/>
  </r>
  <r>
    <d v="2021-06-04T00:00:00"/>
    <x v="21"/>
    <x v="29"/>
    <n v="76.25"/>
    <n v="12"/>
    <x v="313"/>
    <x v="8"/>
    <x v="4"/>
    <x v="5"/>
    <x v="22"/>
  </r>
  <r>
    <d v="2021-06-04T00:00:00"/>
    <x v="22"/>
    <x v="25"/>
    <n v="16.64"/>
    <n v="30"/>
    <x v="314"/>
    <x v="9"/>
    <x v="4"/>
    <x v="5"/>
    <x v="22"/>
  </r>
  <r>
    <d v="2021-06-05T00:00:00"/>
    <x v="24"/>
    <x v="1"/>
    <n v="141.57"/>
    <n v="15"/>
    <x v="167"/>
    <x v="2"/>
    <x v="4"/>
    <x v="5"/>
    <x v="22"/>
  </r>
  <r>
    <d v="2021-06-05T00:00:00"/>
    <x v="24"/>
    <x v="11"/>
    <n v="94.17"/>
    <n v="5"/>
    <x v="281"/>
    <x v="2"/>
    <x v="4"/>
    <x v="5"/>
    <x v="22"/>
  </r>
  <r>
    <d v="2021-06-05T00:00:00"/>
    <x v="17"/>
    <x v="19"/>
    <n v="80.94"/>
    <n v="17"/>
    <x v="110"/>
    <x v="5"/>
    <x v="4"/>
    <x v="5"/>
    <x v="22"/>
  </r>
  <r>
    <d v="2021-06-05T00:00:00"/>
    <x v="10"/>
    <x v="41"/>
    <n v="7.8599999999999994"/>
    <n v="32"/>
    <x v="315"/>
    <x v="2"/>
    <x v="4"/>
    <x v="5"/>
    <x v="22"/>
  </r>
  <r>
    <d v="2021-06-05T00:00:00"/>
    <x v="30"/>
    <x v="12"/>
    <n v="6.7"/>
    <n v="10"/>
    <x v="165"/>
    <x v="8"/>
    <x v="4"/>
    <x v="5"/>
    <x v="22"/>
  </r>
  <r>
    <d v="2021-06-06T00:00:00"/>
    <x v="22"/>
    <x v="3"/>
    <n v="119.7"/>
    <n v="6"/>
    <x v="253"/>
    <x v="9"/>
    <x v="4"/>
    <x v="5"/>
    <x v="23"/>
  </r>
  <r>
    <d v="2021-06-06T00:00:00"/>
    <x v="35"/>
    <x v="31"/>
    <n v="103.88"/>
    <n v="33"/>
    <x v="316"/>
    <x v="13"/>
    <x v="4"/>
    <x v="5"/>
    <x v="23"/>
  </r>
  <r>
    <d v="2021-06-08T00:00:00"/>
    <x v="32"/>
    <x v="37"/>
    <n v="41.81"/>
    <n v="11"/>
    <x v="317"/>
    <x v="0"/>
    <x v="5"/>
    <x v="5"/>
    <x v="23"/>
  </r>
  <r>
    <d v="2021-06-08T00:00:00"/>
    <x v="34"/>
    <x v="9"/>
    <n v="48.84"/>
    <n v="11"/>
    <x v="159"/>
    <x v="0"/>
    <x v="0"/>
    <x v="5"/>
    <x v="23"/>
  </r>
  <r>
    <d v="2021-06-09T00:00:00"/>
    <x v="20"/>
    <x v="31"/>
    <n v="103.88"/>
    <n v="7"/>
    <x v="61"/>
    <x v="7"/>
    <x v="4"/>
    <x v="5"/>
    <x v="23"/>
  </r>
  <r>
    <d v="2021-06-09T00:00:00"/>
    <x v="27"/>
    <x v="18"/>
    <n v="115.2"/>
    <n v="32"/>
    <x v="318"/>
    <x v="0"/>
    <x v="1"/>
    <x v="5"/>
    <x v="23"/>
  </r>
  <r>
    <d v="2021-06-10T00:00:00"/>
    <x v="33"/>
    <x v="37"/>
    <n v="41.81"/>
    <n v="8"/>
    <x v="271"/>
    <x v="12"/>
    <x v="4"/>
    <x v="5"/>
    <x v="23"/>
  </r>
  <r>
    <d v="2021-06-11T00:00:00"/>
    <x v="0"/>
    <x v="13"/>
    <n v="117.48"/>
    <n v="12"/>
    <x v="23"/>
    <x v="0"/>
    <x v="0"/>
    <x v="5"/>
    <x v="23"/>
  </r>
  <r>
    <d v="2021-06-11T00:00:00"/>
    <x v="0"/>
    <x v="35"/>
    <n v="155.61000000000001"/>
    <n v="9"/>
    <x v="79"/>
    <x v="0"/>
    <x v="0"/>
    <x v="5"/>
    <x v="23"/>
  </r>
  <r>
    <d v="2021-06-11T00:00:00"/>
    <x v="28"/>
    <x v="39"/>
    <n v="42.55"/>
    <n v="13"/>
    <x v="319"/>
    <x v="11"/>
    <x v="4"/>
    <x v="5"/>
    <x v="23"/>
  </r>
  <r>
    <d v="2021-06-11T00:00:00"/>
    <x v="14"/>
    <x v="30"/>
    <n v="162.54"/>
    <n v="6"/>
    <x v="320"/>
    <x v="0"/>
    <x v="3"/>
    <x v="5"/>
    <x v="23"/>
  </r>
  <r>
    <d v="2021-06-12T00:00:00"/>
    <x v="22"/>
    <x v="38"/>
    <n v="173.88"/>
    <n v="6"/>
    <x v="179"/>
    <x v="9"/>
    <x v="4"/>
    <x v="5"/>
    <x v="23"/>
  </r>
  <r>
    <d v="2021-06-13T00:00:00"/>
    <x v="15"/>
    <x v="42"/>
    <n v="24.66"/>
    <n v="6"/>
    <x v="321"/>
    <x v="4"/>
    <x v="4"/>
    <x v="5"/>
    <x v="24"/>
  </r>
  <r>
    <d v="2021-06-13T00:00:00"/>
    <x v="36"/>
    <x v="4"/>
    <n v="15.719999999999999"/>
    <n v="3"/>
    <x v="262"/>
    <x v="0"/>
    <x v="1"/>
    <x v="5"/>
    <x v="24"/>
  </r>
  <r>
    <d v="2021-06-13T00:00:00"/>
    <x v="17"/>
    <x v="1"/>
    <n v="141.57"/>
    <n v="20"/>
    <x v="322"/>
    <x v="5"/>
    <x v="4"/>
    <x v="5"/>
    <x v="24"/>
  </r>
  <r>
    <d v="2021-06-13T00:00:00"/>
    <x v="26"/>
    <x v="12"/>
    <n v="6.7"/>
    <n v="2"/>
    <x v="323"/>
    <x v="10"/>
    <x v="4"/>
    <x v="5"/>
    <x v="24"/>
  </r>
  <r>
    <d v="2021-06-14T00:00:00"/>
    <x v="15"/>
    <x v="17"/>
    <n v="8.33"/>
    <n v="10"/>
    <x v="324"/>
    <x v="4"/>
    <x v="4"/>
    <x v="5"/>
    <x v="24"/>
  </r>
  <r>
    <d v="2021-06-15T00:00:00"/>
    <x v="30"/>
    <x v="24"/>
    <n v="162"/>
    <n v="15"/>
    <x v="325"/>
    <x v="8"/>
    <x v="4"/>
    <x v="5"/>
    <x v="24"/>
  </r>
  <r>
    <d v="2021-06-16T00:00:00"/>
    <x v="32"/>
    <x v="14"/>
    <n v="210"/>
    <n v="5"/>
    <x v="326"/>
    <x v="0"/>
    <x v="5"/>
    <x v="5"/>
    <x v="24"/>
  </r>
  <r>
    <d v="2021-06-16T00:00:00"/>
    <x v="20"/>
    <x v="39"/>
    <n v="42.55"/>
    <n v="11"/>
    <x v="171"/>
    <x v="7"/>
    <x v="4"/>
    <x v="5"/>
    <x v="24"/>
  </r>
  <r>
    <d v="2021-06-16T00:00:00"/>
    <x v="29"/>
    <x v="4"/>
    <n v="15.719999999999999"/>
    <n v="12"/>
    <x v="293"/>
    <x v="0"/>
    <x v="6"/>
    <x v="5"/>
    <x v="24"/>
  </r>
  <r>
    <d v="2021-06-16T00:00:00"/>
    <x v="7"/>
    <x v="10"/>
    <n v="53.11"/>
    <n v="15"/>
    <x v="327"/>
    <x v="1"/>
    <x v="4"/>
    <x v="5"/>
    <x v="24"/>
  </r>
  <r>
    <d v="2021-06-16T00:00:00"/>
    <x v="30"/>
    <x v="31"/>
    <n v="103.88"/>
    <n v="26"/>
    <x v="328"/>
    <x v="8"/>
    <x v="4"/>
    <x v="5"/>
    <x v="24"/>
  </r>
  <r>
    <d v="2021-06-17T00:00:00"/>
    <x v="32"/>
    <x v="25"/>
    <n v="16.64"/>
    <n v="38"/>
    <x v="233"/>
    <x v="0"/>
    <x v="5"/>
    <x v="5"/>
    <x v="24"/>
  </r>
  <r>
    <d v="2021-06-17T00:00:00"/>
    <x v="7"/>
    <x v="14"/>
    <n v="210"/>
    <n v="24"/>
    <x v="329"/>
    <x v="1"/>
    <x v="4"/>
    <x v="5"/>
    <x v="24"/>
  </r>
  <r>
    <d v="2021-06-18T00:00:00"/>
    <x v="0"/>
    <x v="21"/>
    <n v="58.3"/>
    <n v="35"/>
    <x v="330"/>
    <x v="0"/>
    <x v="0"/>
    <x v="5"/>
    <x v="24"/>
  </r>
  <r>
    <d v="2021-06-18T00:00:00"/>
    <x v="21"/>
    <x v="17"/>
    <n v="8.33"/>
    <n v="13"/>
    <x v="331"/>
    <x v="8"/>
    <x v="4"/>
    <x v="5"/>
    <x v="24"/>
  </r>
  <r>
    <d v="2021-06-18T00:00:00"/>
    <x v="10"/>
    <x v="6"/>
    <n v="122.08"/>
    <n v="5"/>
    <x v="126"/>
    <x v="2"/>
    <x v="4"/>
    <x v="5"/>
    <x v="24"/>
  </r>
  <r>
    <d v="2021-06-18T00:00:00"/>
    <x v="20"/>
    <x v="13"/>
    <n v="117.48"/>
    <n v="8"/>
    <x v="162"/>
    <x v="7"/>
    <x v="4"/>
    <x v="5"/>
    <x v="24"/>
  </r>
  <r>
    <d v="2021-06-19T00:00:00"/>
    <x v="13"/>
    <x v="28"/>
    <n v="82.08"/>
    <n v="11"/>
    <x v="332"/>
    <x v="5"/>
    <x v="4"/>
    <x v="5"/>
    <x v="24"/>
  </r>
  <r>
    <d v="2021-06-19T00:00:00"/>
    <x v="23"/>
    <x v="20"/>
    <n v="142.80000000000001"/>
    <n v="8"/>
    <x v="74"/>
    <x v="0"/>
    <x v="6"/>
    <x v="5"/>
    <x v="24"/>
  </r>
  <r>
    <d v="2021-06-19T00:00:00"/>
    <x v="22"/>
    <x v="38"/>
    <n v="173.88"/>
    <n v="5"/>
    <x v="333"/>
    <x v="9"/>
    <x v="4"/>
    <x v="5"/>
    <x v="24"/>
  </r>
  <r>
    <d v="2021-06-20T00:00:00"/>
    <x v="15"/>
    <x v="25"/>
    <n v="16.64"/>
    <n v="1"/>
    <x v="334"/>
    <x v="4"/>
    <x v="4"/>
    <x v="5"/>
    <x v="25"/>
  </r>
  <r>
    <d v="2021-06-20T00:00:00"/>
    <x v="30"/>
    <x v="23"/>
    <n v="48.4"/>
    <n v="30"/>
    <x v="335"/>
    <x v="8"/>
    <x v="4"/>
    <x v="5"/>
    <x v="25"/>
  </r>
  <r>
    <d v="2021-06-21T00:00:00"/>
    <x v="0"/>
    <x v="33"/>
    <n v="156.78"/>
    <n v="14"/>
    <x v="58"/>
    <x v="0"/>
    <x v="0"/>
    <x v="5"/>
    <x v="25"/>
  </r>
  <r>
    <d v="2021-06-22T00:00:00"/>
    <x v="16"/>
    <x v="31"/>
    <n v="103.88"/>
    <n v="4"/>
    <x v="194"/>
    <x v="6"/>
    <x v="4"/>
    <x v="5"/>
    <x v="25"/>
  </r>
  <r>
    <d v="2021-06-22T00:00:00"/>
    <x v="24"/>
    <x v="18"/>
    <n v="115.2"/>
    <n v="10"/>
    <x v="336"/>
    <x v="2"/>
    <x v="4"/>
    <x v="5"/>
    <x v="25"/>
  </r>
  <r>
    <d v="2021-06-23T00:00:00"/>
    <x v="28"/>
    <x v="25"/>
    <n v="16.64"/>
    <n v="4"/>
    <x v="337"/>
    <x v="11"/>
    <x v="4"/>
    <x v="5"/>
    <x v="25"/>
  </r>
  <r>
    <d v="2021-06-23T00:00:00"/>
    <x v="26"/>
    <x v="26"/>
    <n v="94.62"/>
    <n v="22"/>
    <x v="338"/>
    <x v="10"/>
    <x v="4"/>
    <x v="5"/>
    <x v="25"/>
  </r>
  <r>
    <d v="2021-06-23T00:00:00"/>
    <x v="30"/>
    <x v="9"/>
    <n v="48.84"/>
    <n v="8"/>
    <x v="228"/>
    <x v="8"/>
    <x v="4"/>
    <x v="5"/>
    <x v="25"/>
  </r>
  <r>
    <d v="2021-06-24T00:00:00"/>
    <x v="21"/>
    <x v="18"/>
    <n v="115.2"/>
    <n v="10"/>
    <x v="336"/>
    <x v="8"/>
    <x v="4"/>
    <x v="5"/>
    <x v="25"/>
  </r>
  <r>
    <d v="2021-06-24T00:00:00"/>
    <x v="32"/>
    <x v="23"/>
    <n v="48.4"/>
    <n v="13"/>
    <x v="339"/>
    <x v="0"/>
    <x v="5"/>
    <x v="5"/>
    <x v="25"/>
  </r>
  <r>
    <d v="2021-06-24T00:00:00"/>
    <x v="29"/>
    <x v="29"/>
    <n v="76.25"/>
    <n v="23"/>
    <x v="340"/>
    <x v="0"/>
    <x v="6"/>
    <x v="5"/>
    <x v="25"/>
  </r>
  <r>
    <d v="2021-06-24T00:00:00"/>
    <x v="35"/>
    <x v="40"/>
    <n v="49.21"/>
    <n v="7"/>
    <x v="341"/>
    <x v="13"/>
    <x v="4"/>
    <x v="5"/>
    <x v="25"/>
  </r>
  <r>
    <d v="2021-06-25T00:00:00"/>
    <x v="32"/>
    <x v="11"/>
    <n v="94.17"/>
    <n v="7"/>
    <x v="139"/>
    <x v="0"/>
    <x v="5"/>
    <x v="5"/>
    <x v="25"/>
  </r>
  <r>
    <d v="2021-06-26T00:00:00"/>
    <x v="15"/>
    <x v="8"/>
    <n v="83.08"/>
    <n v="12"/>
    <x v="342"/>
    <x v="4"/>
    <x v="4"/>
    <x v="5"/>
    <x v="25"/>
  </r>
  <r>
    <d v="2021-06-26T00:00:00"/>
    <x v="14"/>
    <x v="41"/>
    <n v="7.8599999999999994"/>
    <n v="7"/>
    <x v="343"/>
    <x v="0"/>
    <x v="3"/>
    <x v="5"/>
    <x v="25"/>
  </r>
  <r>
    <d v="2021-06-26T00:00:00"/>
    <x v="30"/>
    <x v="21"/>
    <n v="58.3"/>
    <n v="4"/>
    <x v="43"/>
    <x v="8"/>
    <x v="4"/>
    <x v="5"/>
    <x v="25"/>
  </r>
  <r>
    <d v="2021-06-27T00:00:00"/>
    <x v="35"/>
    <x v="35"/>
    <n v="155.61000000000001"/>
    <n v="11"/>
    <x v="100"/>
    <x v="13"/>
    <x v="4"/>
    <x v="5"/>
    <x v="26"/>
  </r>
  <r>
    <d v="2021-06-28T00:00:00"/>
    <x v="15"/>
    <x v="30"/>
    <n v="162.54"/>
    <n v="2"/>
    <x v="45"/>
    <x v="4"/>
    <x v="4"/>
    <x v="5"/>
    <x v="26"/>
  </r>
  <r>
    <d v="2021-06-28T00:00:00"/>
    <x v="18"/>
    <x v="12"/>
    <n v="6.7"/>
    <n v="7"/>
    <x v="56"/>
    <x v="0"/>
    <x v="5"/>
    <x v="5"/>
    <x v="26"/>
  </r>
  <r>
    <d v="2021-06-29T00:00:00"/>
    <x v="22"/>
    <x v="7"/>
    <n v="146.72"/>
    <n v="4"/>
    <x v="28"/>
    <x v="9"/>
    <x v="4"/>
    <x v="5"/>
    <x v="26"/>
  </r>
  <r>
    <d v="2021-06-30T00:00:00"/>
    <x v="23"/>
    <x v="8"/>
    <n v="83.08"/>
    <n v="8"/>
    <x v="344"/>
    <x v="0"/>
    <x v="6"/>
    <x v="5"/>
    <x v="26"/>
  </r>
  <r>
    <d v="2021-07-01T00:00:00"/>
    <x v="16"/>
    <x v="35"/>
    <n v="155.61000000000001"/>
    <n v="11"/>
    <x v="100"/>
    <x v="6"/>
    <x v="4"/>
    <x v="6"/>
    <x v="26"/>
  </r>
  <r>
    <d v="2021-07-01T00:00:00"/>
    <x v="30"/>
    <x v="18"/>
    <n v="115.2"/>
    <n v="22"/>
    <x v="345"/>
    <x v="8"/>
    <x v="4"/>
    <x v="6"/>
    <x v="26"/>
  </r>
  <r>
    <d v="2021-07-02T00:00:00"/>
    <x v="13"/>
    <x v="5"/>
    <n v="164.28"/>
    <n v="11"/>
    <x v="346"/>
    <x v="5"/>
    <x v="4"/>
    <x v="6"/>
    <x v="26"/>
  </r>
  <r>
    <d v="2021-07-02T00:00:00"/>
    <x v="5"/>
    <x v="17"/>
    <n v="8.33"/>
    <n v="21"/>
    <x v="347"/>
    <x v="0"/>
    <x v="2"/>
    <x v="6"/>
    <x v="26"/>
  </r>
  <r>
    <d v="2021-07-02T00:00:00"/>
    <x v="29"/>
    <x v="36"/>
    <n v="57.120000000000005"/>
    <n v="2"/>
    <x v="73"/>
    <x v="0"/>
    <x v="6"/>
    <x v="6"/>
    <x v="26"/>
  </r>
  <r>
    <d v="2021-07-03T00:00:00"/>
    <x v="33"/>
    <x v="19"/>
    <n v="80.94"/>
    <n v="8"/>
    <x v="22"/>
    <x v="12"/>
    <x v="4"/>
    <x v="6"/>
    <x v="26"/>
  </r>
  <r>
    <d v="2021-07-03T00:00:00"/>
    <x v="28"/>
    <x v="3"/>
    <n v="119.7"/>
    <n v="15"/>
    <x v="348"/>
    <x v="11"/>
    <x v="4"/>
    <x v="6"/>
    <x v="26"/>
  </r>
  <r>
    <d v="2021-07-03T00:00:00"/>
    <x v="20"/>
    <x v="3"/>
    <n v="119.7"/>
    <n v="9"/>
    <x v="349"/>
    <x v="7"/>
    <x v="4"/>
    <x v="6"/>
    <x v="26"/>
  </r>
  <r>
    <d v="2021-07-04T00:00:00"/>
    <x v="29"/>
    <x v="15"/>
    <n v="47.730000000000004"/>
    <n v="7"/>
    <x v="350"/>
    <x v="0"/>
    <x v="6"/>
    <x v="6"/>
    <x v="27"/>
  </r>
  <r>
    <d v="2021-07-04T00:00:00"/>
    <x v="26"/>
    <x v="38"/>
    <n v="173.88"/>
    <n v="7"/>
    <x v="351"/>
    <x v="10"/>
    <x v="4"/>
    <x v="6"/>
    <x v="27"/>
  </r>
  <r>
    <d v="2021-07-05T00:00:00"/>
    <x v="4"/>
    <x v="17"/>
    <n v="8.33"/>
    <n v="7"/>
    <x v="135"/>
    <x v="0"/>
    <x v="3"/>
    <x v="6"/>
    <x v="27"/>
  </r>
  <r>
    <d v="2021-07-05T00:00:00"/>
    <x v="22"/>
    <x v="4"/>
    <n v="15.719999999999999"/>
    <n v="8"/>
    <x v="352"/>
    <x v="9"/>
    <x v="4"/>
    <x v="6"/>
    <x v="27"/>
  </r>
  <r>
    <d v="2021-07-05T00:00:00"/>
    <x v="20"/>
    <x v="20"/>
    <n v="142.80000000000001"/>
    <n v="8"/>
    <x v="74"/>
    <x v="7"/>
    <x v="4"/>
    <x v="6"/>
    <x v="27"/>
  </r>
  <r>
    <d v="2021-07-06T00:00:00"/>
    <x v="4"/>
    <x v="0"/>
    <n v="156.96"/>
    <n v="11"/>
    <x v="353"/>
    <x v="0"/>
    <x v="3"/>
    <x v="6"/>
    <x v="27"/>
  </r>
  <r>
    <d v="2021-07-06T00:00:00"/>
    <x v="17"/>
    <x v="38"/>
    <n v="173.88"/>
    <n v="15"/>
    <x v="354"/>
    <x v="5"/>
    <x v="4"/>
    <x v="6"/>
    <x v="27"/>
  </r>
  <r>
    <d v="2021-07-06T00:00:00"/>
    <x v="22"/>
    <x v="38"/>
    <n v="173.88"/>
    <n v="2"/>
    <x v="355"/>
    <x v="9"/>
    <x v="4"/>
    <x v="6"/>
    <x v="27"/>
  </r>
  <r>
    <d v="2021-07-08T00:00:00"/>
    <x v="29"/>
    <x v="40"/>
    <n v="49.21"/>
    <n v="2"/>
    <x v="240"/>
    <x v="0"/>
    <x v="6"/>
    <x v="6"/>
    <x v="27"/>
  </r>
  <r>
    <d v="2021-07-08T00:00:00"/>
    <x v="35"/>
    <x v="9"/>
    <n v="48.84"/>
    <n v="10"/>
    <x v="70"/>
    <x v="13"/>
    <x v="4"/>
    <x v="6"/>
    <x v="27"/>
  </r>
  <r>
    <d v="2021-07-09T00:00:00"/>
    <x v="17"/>
    <x v="34"/>
    <n v="85.5"/>
    <n v="11"/>
    <x v="356"/>
    <x v="5"/>
    <x v="4"/>
    <x v="6"/>
    <x v="27"/>
  </r>
  <r>
    <d v="2021-07-10T00:00:00"/>
    <x v="37"/>
    <x v="5"/>
    <n v="164.28"/>
    <n v="15"/>
    <x v="357"/>
    <x v="14"/>
    <x v="4"/>
    <x v="6"/>
    <x v="27"/>
  </r>
  <r>
    <d v="2021-07-10T00:00:00"/>
    <x v="29"/>
    <x v="13"/>
    <n v="117.48"/>
    <n v="12"/>
    <x v="23"/>
    <x v="0"/>
    <x v="6"/>
    <x v="6"/>
    <x v="27"/>
  </r>
  <r>
    <d v="2021-07-10T00:00:00"/>
    <x v="35"/>
    <x v="21"/>
    <n v="58.3"/>
    <n v="6"/>
    <x v="57"/>
    <x v="13"/>
    <x v="4"/>
    <x v="6"/>
    <x v="27"/>
  </r>
  <r>
    <d v="2021-07-11T00:00:00"/>
    <x v="30"/>
    <x v="41"/>
    <n v="7.8599999999999994"/>
    <n v="4"/>
    <x v="4"/>
    <x v="8"/>
    <x v="4"/>
    <x v="6"/>
    <x v="28"/>
  </r>
  <r>
    <d v="2021-07-12T00:00:00"/>
    <x v="15"/>
    <x v="37"/>
    <n v="41.81"/>
    <n v="12"/>
    <x v="358"/>
    <x v="4"/>
    <x v="4"/>
    <x v="6"/>
    <x v="28"/>
  </r>
  <r>
    <d v="2021-07-12T00:00:00"/>
    <x v="22"/>
    <x v="39"/>
    <n v="42.55"/>
    <n v="4"/>
    <x v="359"/>
    <x v="9"/>
    <x v="4"/>
    <x v="6"/>
    <x v="28"/>
  </r>
  <r>
    <d v="2021-07-13T00:00:00"/>
    <x v="16"/>
    <x v="14"/>
    <n v="210"/>
    <n v="1"/>
    <x v="360"/>
    <x v="6"/>
    <x v="4"/>
    <x v="6"/>
    <x v="28"/>
  </r>
  <r>
    <d v="2021-07-13T00:00:00"/>
    <x v="20"/>
    <x v="17"/>
    <n v="8.33"/>
    <n v="7"/>
    <x v="135"/>
    <x v="7"/>
    <x v="4"/>
    <x v="6"/>
    <x v="28"/>
  </r>
  <r>
    <d v="2021-07-13T00:00:00"/>
    <x v="1"/>
    <x v="1"/>
    <n v="141.57"/>
    <n v="5"/>
    <x v="361"/>
    <x v="0"/>
    <x v="1"/>
    <x v="6"/>
    <x v="28"/>
  </r>
  <r>
    <d v="2021-07-14T00:00:00"/>
    <x v="33"/>
    <x v="3"/>
    <n v="119.7"/>
    <n v="9"/>
    <x v="349"/>
    <x v="12"/>
    <x v="4"/>
    <x v="6"/>
    <x v="28"/>
  </r>
  <r>
    <d v="2021-07-14T00:00:00"/>
    <x v="20"/>
    <x v="11"/>
    <n v="94.17"/>
    <n v="13"/>
    <x v="362"/>
    <x v="7"/>
    <x v="4"/>
    <x v="6"/>
    <x v="28"/>
  </r>
  <r>
    <d v="2021-07-15T00:00:00"/>
    <x v="17"/>
    <x v="8"/>
    <n v="83.08"/>
    <n v="18"/>
    <x v="363"/>
    <x v="5"/>
    <x v="4"/>
    <x v="6"/>
    <x v="28"/>
  </r>
  <r>
    <d v="2021-07-15T00:00:00"/>
    <x v="30"/>
    <x v="9"/>
    <n v="48.84"/>
    <n v="2"/>
    <x v="151"/>
    <x v="8"/>
    <x v="4"/>
    <x v="6"/>
    <x v="28"/>
  </r>
  <r>
    <d v="2021-07-16T00:00:00"/>
    <x v="15"/>
    <x v="13"/>
    <n v="117.48"/>
    <n v="33"/>
    <x v="364"/>
    <x v="4"/>
    <x v="4"/>
    <x v="6"/>
    <x v="28"/>
  </r>
  <r>
    <d v="2021-07-16T00:00:00"/>
    <x v="36"/>
    <x v="27"/>
    <n v="149.46"/>
    <n v="8"/>
    <x v="365"/>
    <x v="0"/>
    <x v="1"/>
    <x v="6"/>
    <x v="28"/>
  </r>
  <r>
    <d v="2021-07-16T00:00:00"/>
    <x v="21"/>
    <x v="16"/>
    <n v="104.16"/>
    <n v="35"/>
    <x v="366"/>
    <x v="8"/>
    <x v="4"/>
    <x v="6"/>
    <x v="28"/>
  </r>
  <r>
    <d v="2021-07-17T00:00:00"/>
    <x v="24"/>
    <x v="31"/>
    <n v="103.88"/>
    <n v="38"/>
    <x v="367"/>
    <x v="2"/>
    <x v="4"/>
    <x v="6"/>
    <x v="28"/>
  </r>
  <r>
    <d v="2021-07-17T00:00:00"/>
    <x v="17"/>
    <x v="1"/>
    <n v="141.57"/>
    <n v="18"/>
    <x v="368"/>
    <x v="5"/>
    <x v="4"/>
    <x v="6"/>
    <x v="28"/>
  </r>
  <r>
    <d v="2021-07-17T00:00:00"/>
    <x v="34"/>
    <x v="27"/>
    <n v="149.46"/>
    <n v="30"/>
    <x v="369"/>
    <x v="0"/>
    <x v="0"/>
    <x v="6"/>
    <x v="28"/>
  </r>
  <r>
    <d v="2021-07-17T00:00:00"/>
    <x v="25"/>
    <x v="38"/>
    <n v="173.88"/>
    <n v="8"/>
    <x v="370"/>
    <x v="0"/>
    <x v="2"/>
    <x v="6"/>
    <x v="28"/>
  </r>
  <r>
    <d v="2021-07-18T00:00:00"/>
    <x v="10"/>
    <x v="36"/>
    <n v="57.120000000000005"/>
    <n v="14"/>
    <x v="371"/>
    <x v="2"/>
    <x v="4"/>
    <x v="6"/>
    <x v="29"/>
  </r>
  <r>
    <d v="2021-07-18T00:00:00"/>
    <x v="34"/>
    <x v="5"/>
    <n v="164.28"/>
    <n v="12"/>
    <x v="372"/>
    <x v="0"/>
    <x v="0"/>
    <x v="6"/>
    <x v="29"/>
  </r>
  <r>
    <d v="2021-07-20T00:00:00"/>
    <x v="5"/>
    <x v="2"/>
    <n v="79.92"/>
    <n v="11"/>
    <x v="373"/>
    <x v="0"/>
    <x v="2"/>
    <x v="6"/>
    <x v="29"/>
  </r>
  <r>
    <d v="2021-07-20T00:00:00"/>
    <x v="18"/>
    <x v="24"/>
    <n v="162"/>
    <n v="8"/>
    <x v="53"/>
    <x v="0"/>
    <x v="5"/>
    <x v="6"/>
    <x v="29"/>
  </r>
  <r>
    <d v="2021-07-20T00:00:00"/>
    <x v="1"/>
    <x v="8"/>
    <n v="83.08"/>
    <n v="5"/>
    <x v="374"/>
    <x v="0"/>
    <x v="1"/>
    <x v="6"/>
    <x v="29"/>
  </r>
  <r>
    <d v="2021-07-21T00:00:00"/>
    <x v="33"/>
    <x v="10"/>
    <n v="53.11"/>
    <n v="15"/>
    <x v="327"/>
    <x v="12"/>
    <x v="4"/>
    <x v="6"/>
    <x v="29"/>
  </r>
  <r>
    <d v="2021-07-22T00:00:00"/>
    <x v="12"/>
    <x v="37"/>
    <n v="41.81"/>
    <n v="5"/>
    <x v="375"/>
    <x v="4"/>
    <x v="4"/>
    <x v="6"/>
    <x v="29"/>
  </r>
  <r>
    <d v="2021-07-22T00:00:00"/>
    <x v="37"/>
    <x v="0"/>
    <n v="156.96"/>
    <n v="14"/>
    <x v="190"/>
    <x v="14"/>
    <x v="4"/>
    <x v="6"/>
    <x v="29"/>
  </r>
  <r>
    <d v="2021-07-22T00:00:00"/>
    <x v="36"/>
    <x v="13"/>
    <n v="117.48"/>
    <n v="27"/>
    <x v="376"/>
    <x v="0"/>
    <x v="1"/>
    <x v="6"/>
    <x v="29"/>
  </r>
  <r>
    <d v="2021-07-22T00:00:00"/>
    <x v="28"/>
    <x v="42"/>
    <n v="24.66"/>
    <n v="3"/>
    <x v="377"/>
    <x v="11"/>
    <x v="4"/>
    <x v="6"/>
    <x v="29"/>
  </r>
  <r>
    <d v="2021-07-22T00:00:00"/>
    <x v="9"/>
    <x v="21"/>
    <n v="58.3"/>
    <n v="6"/>
    <x v="57"/>
    <x v="0"/>
    <x v="0"/>
    <x v="6"/>
    <x v="29"/>
  </r>
  <r>
    <d v="2021-07-23T00:00:00"/>
    <x v="24"/>
    <x v="40"/>
    <n v="49.21"/>
    <n v="2"/>
    <x v="240"/>
    <x v="2"/>
    <x v="4"/>
    <x v="6"/>
    <x v="29"/>
  </r>
  <r>
    <d v="2021-07-23T00:00:00"/>
    <x v="32"/>
    <x v="8"/>
    <n v="83.08"/>
    <n v="9"/>
    <x v="9"/>
    <x v="0"/>
    <x v="5"/>
    <x v="6"/>
    <x v="29"/>
  </r>
  <r>
    <d v="2021-07-23T00:00:00"/>
    <x v="38"/>
    <x v="22"/>
    <n v="85.76"/>
    <n v="8"/>
    <x v="378"/>
    <x v="11"/>
    <x v="4"/>
    <x v="6"/>
    <x v="29"/>
  </r>
  <r>
    <d v="2021-07-23T00:00:00"/>
    <x v="25"/>
    <x v="43"/>
    <n v="96.3"/>
    <n v="7"/>
    <x v="379"/>
    <x v="0"/>
    <x v="2"/>
    <x v="6"/>
    <x v="29"/>
  </r>
  <r>
    <d v="2021-07-24T00:00:00"/>
    <x v="13"/>
    <x v="34"/>
    <n v="85.5"/>
    <n v="14"/>
    <x v="380"/>
    <x v="5"/>
    <x v="4"/>
    <x v="6"/>
    <x v="29"/>
  </r>
  <r>
    <d v="2021-07-24T00:00:00"/>
    <x v="23"/>
    <x v="41"/>
    <n v="7.8599999999999994"/>
    <n v="4"/>
    <x v="4"/>
    <x v="0"/>
    <x v="6"/>
    <x v="6"/>
    <x v="29"/>
  </r>
  <r>
    <d v="2021-07-24T00:00:00"/>
    <x v="26"/>
    <x v="36"/>
    <n v="57.120000000000005"/>
    <n v="1"/>
    <x v="266"/>
    <x v="10"/>
    <x v="4"/>
    <x v="6"/>
    <x v="29"/>
  </r>
  <r>
    <d v="2021-07-25T00:00:00"/>
    <x v="38"/>
    <x v="19"/>
    <n v="80.94"/>
    <n v="13"/>
    <x v="381"/>
    <x v="11"/>
    <x v="4"/>
    <x v="6"/>
    <x v="30"/>
  </r>
  <r>
    <d v="2021-07-25T00:00:00"/>
    <x v="34"/>
    <x v="28"/>
    <n v="82.08"/>
    <n v="2"/>
    <x v="120"/>
    <x v="0"/>
    <x v="0"/>
    <x v="6"/>
    <x v="30"/>
  </r>
  <r>
    <d v="2021-07-25T00:00:00"/>
    <x v="35"/>
    <x v="33"/>
    <n v="156.78"/>
    <n v="12"/>
    <x v="273"/>
    <x v="13"/>
    <x v="4"/>
    <x v="6"/>
    <x v="30"/>
  </r>
  <r>
    <d v="2021-07-26T00:00:00"/>
    <x v="26"/>
    <x v="42"/>
    <n v="24.66"/>
    <n v="1"/>
    <x v="382"/>
    <x v="10"/>
    <x v="4"/>
    <x v="6"/>
    <x v="30"/>
  </r>
  <r>
    <d v="2021-07-26T00:00:00"/>
    <x v="7"/>
    <x v="19"/>
    <n v="80.94"/>
    <n v="10"/>
    <x v="383"/>
    <x v="1"/>
    <x v="4"/>
    <x v="6"/>
    <x v="30"/>
  </r>
  <r>
    <d v="2021-07-27T00:00:00"/>
    <x v="21"/>
    <x v="21"/>
    <n v="58.3"/>
    <n v="25"/>
    <x v="384"/>
    <x v="8"/>
    <x v="4"/>
    <x v="6"/>
    <x v="30"/>
  </r>
  <r>
    <d v="2021-07-27T00:00:00"/>
    <x v="29"/>
    <x v="43"/>
    <n v="96.3"/>
    <n v="38"/>
    <x v="385"/>
    <x v="0"/>
    <x v="6"/>
    <x v="6"/>
    <x v="30"/>
  </r>
  <r>
    <d v="2021-07-29T00:00:00"/>
    <x v="16"/>
    <x v="32"/>
    <n v="201.28"/>
    <n v="37"/>
    <x v="386"/>
    <x v="6"/>
    <x v="4"/>
    <x v="6"/>
    <x v="30"/>
  </r>
  <r>
    <d v="2021-07-29T00:00:00"/>
    <x v="23"/>
    <x v="28"/>
    <n v="82.08"/>
    <n v="15"/>
    <x v="244"/>
    <x v="0"/>
    <x v="6"/>
    <x v="6"/>
    <x v="30"/>
  </r>
  <r>
    <d v="2021-07-30T00:00:00"/>
    <x v="32"/>
    <x v="34"/>
    <n v="85.5"/>
    <n v="25"/>
    <x v="387"/>
    <x v="0"/>
    <x v="5"/>
    <x v="6"/>
    <x v="30"/>
  </r>
  <r>
    <d v="2021-07-30T00:00:00"/>
    <x v="35"/>
    <x v="43"/>
    <n v="96.3"/>
    <n v="12"/>
    <x v="388"/>
    <x v="13"/>
    <x v="4"/>
    <x v="6"/>
    <x v="30"/>
  </r>
  <r>
    <d v="2021-07-31T00:00:00"/>
    <x v="36"/>
    <x v="11"/>
    <n v="94.17"/>
    <n v="12"/>
    <x v="389"/>
    <x v="0"/>
    <x v="1"/>
    <x v="6"/>
    <x v="30"/>
  </r>
  <r>
    <d v="2021-07-31T00:00:00"/>
    <x v="25"/>
    <x v="24"/>
    <n v="162"/>
    <n v="31"/>
    <x v="390"/>
    <x v="0"/>
    <x v="2"/>
    <x v="6"/>
    <x v="30"/>
  </r>
  <r>
    <d v="2021-08-01T00:00:00"/>
    <x v="1"/>
    <x v="31"/>
    <n v="103.88"/>
    <n v="11"/>
    <x v="391"/>
    <x v="0"/>
    <x v="1"/>
    <x v="7"/>
    <x v="31"/>
  </r>
  <r>
    <d v="2021-08-02T00:00:00"/>
    <x v="17"/>
    <x v="27"/>
    <n v="149.46"/>
    <n v="3"/>
    <x v="40"/>
    <x v="5"/>
    <x v="4"/>
    <x v="7"/>
    <x v="31"/>
  </r>
  <r>
    <d v="2021-08-03T00:00:00"/>
    <x v="24"/>
    <x v="21"/>
    <n v="58.3"/>
    <n v="12"/>
    <x v="392"/>
    <x v="2"/>
    <x v="4"/>
    <x v="7"/>
    <x v="31"/>
  </r>
  <r>
    <d v="2021-08-03T00:00:00"/>
    <x v="20"/>
    <x v="1"/>
    <n v="141.57"/>
    <n v="13"/>
    <x v="393"/>
    <x v="7"/>
    <x v="4"/>
    <x v="7"/>
    <x v="31"/>
  </r>
  <r>
    <d v="2021-08-03T00:00:00"/>
    <x v="20"/>
    <x v="11"/>
    <n v="94.17"/>
    <n v="5"/>
    <x v="281"/>
    <x v="7"/>
    <x v="4"/>
    <x v="7"/>
    <x v="31"/>
  </r>
  <r>
    <d v="2021-08-03T00:00:00"/>
    <x v="7"/>
    <x v="7"/>
    <n v="146.72"/>
    <n v="8"/>
    <x v="83"/>
    <x v="1"/>
    <x v="4"/>
    <x v="7"/>
    <x v="31"/>
  </r>
  <r>
    <d v="2021-08-04T00:00:00"/>
    <x v="33"/>
    <x v="42"/>
    <n v="24.66"/>
    <n v="16"/>
    <x v="394"/>
    <x v="12"/>
    <x v="4"/>
    <x v="7"/>
    <x v="31"/>
  </r>
  <r>
    <d v="2021-08-05T00:00:00"/>
    <x v="21"/>
    <x v="37"/>
    <n v="41.81"/>
    <n v="14"/>
    <x v="395"/>
    <x v="8"/>
    <x v="4"/>
    <x v="7"/>
    <x v="31"/>
  </r>
  <r>
    <d v="2021-08-06T00:00:00"/>
    <x v="4"/>
    <x v="22"/>
    <n v="85.76"/>
    <n v="1"/>
    <x v="396"/>
    <x v="0"/>
    <x v="3"/>
    <x v="7"/>
    <x v="31"/>
  </r>
  <r>
    <d v="2021-08-06T00:00:00"/>
    <x v="20"/>
    <x v="25"/>
    <n v="16.64"/>
    <n v="9"/>
    <x v="397"/>
    <x v="7"/>
    <x v="4"/>
    <x v="7"/>
    <x v="31"/>
  </r>
  <r>
    <d v="2021-08-08T00:00:00"/>
    <x v="31"/>
    <x v="30"/>
    <n v="162.54"/>
    <n v="11"/>
    <x v="398"/>
    <x v="9"/>
    <x v="4"/>
    <x v="7"/>
    <x v="32"/>
  </r>
  <r>
    <d v="2021-08-08T00:00:00"/>
    <x v="32"/>
    <x v="13"/>
    <n v="117.48"/>
    <n v="12"/>
    <x v="23"/>
    <x v="0"/>
    <x v="5"/>
    <x v="7"/>
    <x v="32"/>
  </r>
  <r>
    <d v="2021-08-08T00:00:00"/>
    <x v="28"/>
    <x v="4"/>
    <n v="15.719999999999999"/>
    <n v="38"/>
    <x v="399"/>
    <x v="11"/>
    <x v="4"/>
    <x v="7"/>
    <x v="32"/>
  </r>
  <r>
    <d v="2021-08-08T00:00:00"/>
    <x v="18"/>
    <x v="25"/>
    <n v="16.64"/>
    <n v="2"/>
    <x v="168"/>
    <x v="0"/>
    <x v="5"/>
    <x v="7"/>
    <x v="32"/>
  </r>
  <r>
    <d v="2021-08-10T00:00:00"/>
    <x v="12"/>
    <x v="2"/>
    <n v="79.92"/>
    <n v="38"/>
    <x v="400"/>
    <x v="4"/>
    <x v="4"/>
    <x v="7"/>
    <x v="32"/>
  </r>
  <r>
    <d v="2021-08-10T00:00:00"/>
    <x v="26"/>
    <x v="35"/>
    <n v="155.61000000000001"/>
    <n v="4"/>
    <x v="307"/>
    <x v="10"/>
    <x v="4"/>
    <x v="7"/>
    <x v="32"/>
  </r>
  <r>
    <d v="2021-08-10T00:00:00"/>
    <x v="1"/>
    <x v="28"/>
    <n v="82.08"/>
    <n v="10"/>
    <x v="401"/>
    <x v="0"/>
    <x v="1"/>
    <x v="7"/>
    <x v="32"/>
  </r>
  <r>
    <d v="2021-08-10T00:00:00"/>
    <x v="30"/>
    <x v="34"/>
    <n v="85.5"/>
    <n v="6"/>
    <x v="402"/>
    <x v="8"/>
    <x v="4"/>
    <x v="7"/>
    <x v="32"/>
  </r>
  <r>
    <d v="2021-08-11T00:00:00"/>
    <x v="23"/>
    <x v="27"/>
    <n v="149.46"/>
    <n v="4"/>
    <x v="403"/>
    <x v="0"/>
    <x v="6"/>
    <x v="7"/>
    <x v="32"/>
  </r>
  <r>
    <d v="2021-08-11T00:00:00"/>
    <x v="22"/>
    <x v="32"/>
    <n v="201.28"/>
    <n v="20"/>
    <x v="404"/>
    <x v="9"/>
    <x v="4"/>
    <x v="7"/>
    <x v="32"/>
  </r>
  <r>
    <d v="2021-08-13T00:00:00"/>
    <x v="23"/>
    <x v="23"/>
    <n v="48.4"/>
    <n v="13"/>
    <x v="339"/>
    <x v="0"/>
    <x v="6"/>
    <x v="7"/>
    <x v="32"/>
  </r>
  <r>
    <d v="2021-08-13T00:00:00"/>
    <x v="14"/>
    <x v="36"/>
    <n v="57.120000000000005"/>
    <n v="9"/>
    <x v="224"/>
    <x v="0"/>
    <x v="3"/>
    <x v="7"/>
    <x v="32"/>
  </r>
  <r>
    <d v="2021-08-14T00:00:00"/>
    <x v="33"/>
    <x v="32"/>
    <n v="201.28"/>
    <n v="14"/>
    <x v="405"/>
    <x v="12"/>
    <x v="4"/>
    <x v="7"/>
    <x v="32"/>
  </r>
  <r>
    <d v="2021-08-15T00:00:00"/>
    <x v="23"/>
    <x v="4"/>
    <n v="15.719999999999999"/>
    <n v="7"/>
    <x v="406"/>
    <x v="0"/>
    <x v="6"/>
    <x v="7"/>
    <x v="33"/>
  </r>
  <r>
    <d v="2021-08-15T00:00:00"/>
    <x v="11"/>
    <x v="23"/>
    <n v="48.4"/>
    <n v="10"/>
    <x v="407"/>
    <x v="3"/>
    <x v="4"/>
    <x v="7"/>
    <x v="33"/>
  </r>
  <r>
    <d v="2021-08-16T00:00:00"/>
    <x v="13"/>
    <x v="41"/>
    <n v="7.8599999999999994"/>
    <n v="31"/>
    <x v="408"/>
    <x v="5"/>
    <x v="4"/>
    <x v="7"/>
    <x v="33"/>
  </r>
  <r>
    <d v="2021-08-16T00:00:00"/>
    <x v="10"/>
    <x v="19"/>
    <n v="80.94"/>
    <n v="3"/>
    <x v="409"/>
    <x v="2"/>
    <x v="4"/>
    <x v="7"/>
    <x v="33"/>
  </r>
  <r>
    <d v="2021-08-16T00:00:00"/>
    <x v="14"/>
    <x v="6"/>
    <n v="122.08"/>
    <n v="1"/>
    <x v="410"/>
    <x v="0"/>
    <x v="3"/>
    <x v="7"/>
    <x v="33"/>
  </r>
  <r>
    <d v="2021-08-18T00:00:00"/>
    <x v="21"/>
    <x v="17"/>
    <n v="8.33"/>
    <n v="6"/>
    <x v="411"/>
    <x v="8"/>
    <x v="4"/>
    <x v="7"/>
    <x v="33"/>
  </r>
  <r>
    <d v="2021-08-18T00:00:00"/>
    <x v="10"/>
    <x v="10"/>
    <n v="53.11"/>
    <n v="8"/>
    <x v="187"/>
    <x v="2"/>
    <x v="4"/>
    <x v="7"/>
    <x v="33"/>
  </r>
  <r>
    <d v="2021-08-18T00:00:00"/>
    <x v="34"/>
    <x v="10"/>
    <n v="53.11"/>
    <n v="19"/>
    <x v="412"/>
    <x v="0"/>
    <x v="0"/>
    <x v="7"/>
    <x v="33"/>
  </r>
  <r>
    <d v="2021-08-18T00:00:00"/>
    <x v="11"/>
    <x v="5"/>
    <n v="164.28"/>
    <n v="2"/>
    <x v="413"/>
    <x v="3"/>
    <x v="4"/>
    <x v="7"/>
    <x v="33"/>
  </r>
  <r>
    <d v="2021-08-19T00:00:00"/>
    <x v="31"/>
    <x v="15"/>
    <n v="47.730000000000004"/>
    <n v="3"/>
    <x v="414"/>
    <x v="9"/>
    <x v="4"/>
    <x v="7"/>
    <x v="33"/>
  </r>
  <r>
    <d v="2021-08-20T00:00:00"/>
    <x v="33"/>
    <x v="3"/>
    <n v="119.7"/>
    <n v="14"/>
    <x v="415"/>
    <x v="12"/>
    <x v="4"/>
    <x v="7"/>
    <x v="33"/>
  </r>
  <r>
    <d v="2021-08-20T00:00:00"/>
    <x v="31"/>
    <x v="29"/>
    <n v="76.25"/>
    <n v="15"/>
    <x v="416"/>
    <x v="9"/>
    <x v="4"/>
    <x v="7"/>
    <x v="33"/>
  </r>
  <r>
    <d v="2021-08-20T00:00:00"/>
    <x v="21"/>
    <x v="27"/>
    <n v="149.46"/>
    <n v="13"/>
    <x v="308"/>
    <x v="8"/>
    <x v="4"/>
    <x v="7"/>
    <x v="33"/>
  </r>
  <r>
    <d v="2021-08-20T00:00:00"/>
    <x v="28"/>
    <x v="40"/>
    <n v="49.21"/>
    <n v="19"/>
    <x v="417"/>
    <x v="11"/>
    <x v="4"/>
    <x v="7"/>
    <x v="33"/>
  </r>
  <r>
    <d v="2021-08-20T00:00:00"/>
    <x v="29"/>
    <x v="16"/>
    <n v="104.16"/>
    <n v="9"/>
    <x v="418"/>
    <x v="0"/>
    <x v="6"/>
    <x v="7"/>
    <x v="33"/>
  </r>
  <r>
    <d v="2021-08-20T00:00:00"/>
    <x v="34"/>
    <x v="37"/>
    <n v="41.81"/>
    <n v="13"/>
    <x v="419"/>
    <x v="0"/>
    <x v="0"/>
    <x v="7"/>
    <x v="33"/>
  </r>
  <r>
    <d v="2021-08-21T00:00:00"/>
    <x v="34"/>
    <x v="25"/>
    <n v="16.64"/>
    <n v="4"/>
    <x v="337"/>
    <x v="0"/>
    <x v="0"/>
    <x v="7"/>
    <x v="33"/>
  </r>
  <r>
    <d v="2021-08-22T00:00:00"/>
    <x v="29"/>
    <x v="35"/>
    <n v="155.61000000000001"/>
    <n v="19"/>
    <x v="420"/>
    <x v="0"/>
    <x v="6"/>
    <x v="7"/>
    <x v="34"/>
  </r>
  <r>
    <d v="2021-08-23T00:00:00"/>
    <x v="15"/>
    <x v="28"/>
    <n v="82.08"/>
    <n v="11"/>
    <x v="332"/>
    <x v="4"/>
    <x v="4"/>
    <x v="7"/>
    <x v="34"/>
  </r>
  <r>
    <d v="2021-08-23T00:00:00"/>
    <x v="18"/>
    <x v="10"/>
    <n v="53.11"/>
    <n v="14"/>
    <x v="421"/>
    <x v="0"/>
    <x v="5"/>
    <x v="7"/>
    <x v="34"/>
  </r>
  <r>
    <d v="2021-08-24T00:00:00"/>
    <x v="18"/>
    <x v="35"/>
    <n v="155.61000000000001"/>
    <n v="5"/>
    <x v="422"/>
    <x v="0"/>
    <x v="5"/>
    <x v="7"/>
    <x v="34"/>
  </r>
  <r>
    <d v="2021-08-25T00:00:00"/>
    <x v="14"/>
    <x v="38"/>
    <n v="173.88"/>
    <n v="38"/>
    <x v="423"/>
    <x v="0"/>
    <x v="3"/>
    <x v="7"/>
    <x v="34"/>
  </r>
  <r>
    <d v="2021-08-26T00:00:00"/>
    <x v="12"/>
    <x v="21"/>
    <n v="58.3"/>
    <n v="21"/>
    <x v="424"/>
    <x v="4"/>
    <x v="4"/>
    <x v="7"/>
    <x v="34"/>
  </r>
  <r>
    <d v="2021-08-26T00:00:00"/>
    <x v="13"/>
    <x v="39"/>
    <n v="42.55"/>
    <n v="4"/>
    <x v="359"/>
    <x v="5"/>
    <x v="4"/>
    <x v="7"/>
    <x v="34"/>
  </r>
  <r>
    <d v="2021-08-26T00:00:00"/>
    <x v="32"/>
    <x v="30"/>
    <n v="162.54"/>
    <n v="18"/>
    <x v="425"/>
    <x v="0"/>
    <x v="5"/>
    <x v="7"/>
    <x v="34"/>
  </r>
  <r>
    <d v="2021-08-26T00:00:00"/>
    <x v="18"/>
    <x v="22"/>
    <n v="85.76"/>
    <n v="8"/>
    <x v="378"/>
    <x v="0"/>
    <x v="5"/>
    <x v="7"/>
    <x v="34"/>
  </r>
  <r>
    <d v="2021-08-26T00:00:00"/>
    <x v="11"/>
    <x v="14"/>
    <n v="210"/>
    <n v="13"/>
    <x v="236"/>
    <x v="3"/>
    <x v="4"/>
    <x v="7"/>
    <x v="34"/>
  </r>
  <r>
    <d v="2021-08-26T00:00:00"/>
    <x v="30"/>
    <x v="41"/>
    <n v="7.8599999999999994"/>
    <n v="38"/>
    <x v="426"/>
    <x v="8"/>
    <x v="4"/>
    <x v="7"/>
    <x v="34"/>
  </r>
  <r>
    <d v="2021-08-27T00:00:00"/>
    <x v="9"/>
    <x v="39"/>
    <n v="42.55"/>
    <n v="15"/>
    <x v="427"/>
    <x v="0"/>
    <x v="0"/>
    <x v="7"/>
    <x v="34"/>
  </r>
  <r>
    <d v="2021-08-28T00:00:00"/>
    <x v="33"/>
    <x v="5"/>
    <n v="164.28"/>
    <n v="20"/>
    <x v="428"/>
    <x v="12"/>
    <x v="4"/>
    <x v="7"/>
    <x v="34"/>
  </r>
  <r>
    <d v="2021-08-28T00:00:00"/>
    <x v="12"/>
    <x v="35"/>
    <n v="155.61000000000001"/>
    <n v="9"/>
    <x v="79"/>
    <x v="4"/>
    <x v="4"/>
    <x v="7"/>
    <x v="34"/>
  </r>
  <r>
    <d v="2021-08-28T00:00:00"/>
    <x v="13"/>
    <x v="39"/>
    <n v="42.55"/>
    <n v="5"/>
    <x v="429"/>
    <x v="5"/>
    <x v="4"/>
    <x v="7"/>
    <x v="34"/>
  </r>
  <r>
    <d v="2021-08-28T00:00:00"/>
    <x v="21"/>
    <x v="8"/>
    <n v="83.08"/>
    <n v="25"/>
    <x v="430"/>
    <x v="8"/>
    <x v="4"/>
    <x v="7"/>
    <x v="34"/>
  </r>
  <r>
    <d v="2021-08-28T00:00:00"/>
    <x v="20"/>
    <x v="22"/>
    <n v="85.76"/>
    <n v="22"/>
    <x v="431"/>
    <x v="7"/>
    <x v="4"/>
    <x v="7"/>
    <x v="34"/>
  </r>
  <r>
    <d v="2021-08-29T00:00:00"/>
    <x v="37"/>
    <x v="21"/>
    <n v="58.3"/>
    <n v="12"/>
    <x v="392"/>
    <x v="14"/>
    <x v="4"/>
    <x v="7"/>
    <x v="35"/>
  </r>
  <r>
    <d v="2021-08-30T00:00:00"/>
    <x v="31"/>
    <x v="34"/>
    <n v="85.5"/>
    <n v="6"/>
    <x v="402"/>
    <x v="9"/>
    <x v="4"/>
    <x v="7"/>
    <x v="35"/>
  </r>
  <r>
    <d v="2021-08-30T00:00:00"/>
    <x v="22"/>
    <x v="6"/>
    <n v="122.08"/>
    <n v="13"/>
    <x v="257"/>
    <x v="9"/>
    <x v="4"/>
    <x v="7"/>
    <x v="35"/>
  </r>
  <r>
    <d v="2021-08-30T00:00:00"/>
    <x v="7"/>
    <x v="17"/>
    <n v="8.33"/>
    <n v="5"/>
    <x v="432"/>
    <x v="1"/>
    <x v="4"/>
    <x v="7"/>
    <x v="35"/>
  </r>
  <r>
    <d v="2021-08-30T00:00:00"/>
    <x v="30"/>
    <x v="8"/>
    <n v="83.08"/>
    <n v="6"/>
    <x v="433"/>
    <x v="8"/>
    <x v="4"/>
    <x v="7"/>
    <x v="35"/>
  </r>
  <r>
    <d v="2021-08-31T00:00:00"/>
    <x v="36"/>
    <x v="31"/>
    <n v="103.88"/>
    <n v="2"/>
    <x v="188"/>
    <x v="0"/>
    <x v="1"/>
    <x v="7"/>
    <x v="35"/>
  </r>
  <r>
    <d v="2021-08-31T00:00:00"/>
    <x v="36"/>
    <x v="4"/>
    <n v="15.719999999999999"/>
    <n v="13"/>
    <x v="258"/>
    <x v="0"/>
    <x v="1"/>
    <x v="7"/>
    <x v="35"/>
  </r>
  <r>
    <d v="2021-08-31T00:00:00"/>
    <x v="17"/>
    <x v="12"/>
    <n v="6.7"/>
    <n v="11"/>
    <x v="434"/>
    <x v="5"/>
    <x v="4"/>
    <x v="7"/>
    <x v="35"/>
  </r>
  <r>
    <d v="2021-08-31T00:00:00"/>
    <x v="14"/>
    <x v="30"/>
    <n v="162.54"/>
    <n v="6"/>
    <x v="320"/>
    <x v="0"/>
    <x v="3"/>
    <x v="7"/>
    <x v="35"/>
  </r>
  <r>
    <d v="2021-09-01T00:00:00"/>
    <x v="4"/>
    <x v="19"/>
    <n v="80.94"/>
    <n v="14"/>
    <x v="435"/>
    <x v="0"/>
    <x v="3"/>
    <x v="8"/>
    <x v="35"/>
  </r>
  <r>
    <d v="2021-09-01T00:00:00"/>
    <x v="22"/>
    <x v="0"/>
    <n v="156.96"/>
    <n v="1"/>
    <x v="436"/>
    <x v="9"/>
    <x v="4"/>
    <x v="8"/>
    <x v="35"/>
  </r>
  <r>
    <d v="2021-09-01T00:00:00"/>
    <x v="11"/>
    <x v="4"/>
    <n v="15.719999999999999"/>
    <n v="11"/>
    <x v="437"/>
    <x v="3"/>
    <x v="4"/>
    <x v="8"/>
    <x v="35"/>
  </r>
  <r>
    <d v="2021-09-03T00:00:00"/>
    <x v="14"/>
    <x v="38"/>
    <n v="173.88"/>
    <n v="8"/>
    <x v="370"/>
    <x v="0"/>
    <x v="3"/>
    <x v="8"/>
    <x v="35"/>
  </r>
  <r>
    <d v="2021-09-03T00:00:00"/>
    <x v="1"/>
    <x v="25"/>
    <n v="16.64"/>
    <n v="28"/>
    <x v="438"/>
    <x v="0"/>
    <x v="1"/>
    <x v="8"/>
    <x v="35"/>
  </r>
  <r>
    <d v="2021-09-04T00:00:00"/>
    <x v="18"/>
    <x v="12"/>
    <n v="6.7"/>
    <n v="1"/>
    <x v="96"/>
    <x v="0"/>
    <x v="5"/>
    <x v="8"/>
    <x v="35"/>
  </r>
  <r>
    <d v="2021-09-04T00:00:00"/>
    <x v="29"/>
    <x v="27"/>
    <n v="149.46"/>
    <n v="15"/>
    <x v="439"/>
    <x v="0"/>
    <x v="6"/>
    <x v="8"/>
    <x v="35"/>
  </r>
  <r>
    <d v="2021-09-04T00:00:00"/>
    <x v="26"/>
    <x v="37"/>
    <n v="41.81"/>
    <n v="7"/>
    <x v="440"/>
    <x v="10"/>
    <x v="4"/>
    <x v="8"/>
    <x v="35"/>
  </r>
  <r>
    <d v="2021-09-04T00:00:00"/>
    <x v="26"/>
    <x v="31"/>
    <n v="103.88"/>
    <n v="34"/>
    <x v="210"/>
    <x v="10"/>
    <x v="4"/>
    <x v="8"/>
    <x v="35"/>
  </r>
  <r>
    <d v="2021-09-04T00:00:00"/>
    <x v="26"/>
    <x v="20"/>
    <n v="142.80000000000001"/>
    <n v="1"/>
    <x v="143"/>
    <x v="10"/>
    <x v="4"/>
    <x v="8"/>
    <x v="35"/>
  </r>
  <r>
    <d v="2021-09-05T00:00:00"/>
    <x v="4"/>
    <x v="13"/>
    <n v="117.48"/>
    <n v="1"/>
    <x v="117"/>
    <x v="0"/>
    <x v="3"/>
    <x v="8"/>
    <x v="36"/>
  </r>
  <r>
    <d v="2021-09-05T00:00:00"/>
    <x v="39"/>
    <x v="15"/>
    <n v="47.730000000000004"/>
    <n v="35"/>
    <x v="441"/>
    <x v="3"/>
    <x v="4"/>
    <x v="8"/>
    <x v="36"/>
  </r>
  <r>
    <d v="2021-09-06T00:00:00"/>
    <x v="28"/>
    <x v="16"/>
    <n v="104.16"/>
    <n v="20"/>
    <x v="442"/>
    <x v="11"/>
    <x v="4"/>
    <x v="8"/>
    <x v="36"/>
  </r>
  <r>
    <d v="2021-09-06T00:00:00"/>
    <x v="9"/>
    <x v="35"/>
    <n v="155.61000000000001"/>
    <n v="12"/>
    <x v="443"/>
    <x v="0"/>
    <x v="0"/>
    <x v="8"/>
    <x v="36"/>
  </r>
  <r>
    <d v="2021-09-07T00:00:00"/>
    <x v="16"/>
    <x v="14"/>
    <n v="210"/>
    <n v="5"/>
    <x v="326"/>
    <x v="6"/>
    <x v="4"/>
    <x v="8"/>
    <x v="36"/>
  </r>
  <r>
    <d v="2021-09-08T00:00:00"/>
    <x v="29"/>
    <x v="11"/>
    <n v="94.17"/>
    <n v="23"/>
    <x v="444"/>
    <x v="0"/>
    <x v="6"/>
    <x v="8"/>
    <x v="36"/>
  </r>
  <r>
    <d v="2021-09-09T00:00:00"/>
    <x v="18"/>
    <x v="19"/>
    <n v="80.94"/>
    <n v="3"/>
    <x v="409"/>
    <x v="0"/>
    <x v="5"/>
    <x v="8"/>
    <x v="36"/>
  </r>
  <r>
    <d v="2021-09-09T00:00:00"/>
    <x v="10"/>
    <x v="38"/>
    <n v="173.88"/>
    <n v="9"/>
    <x v="76"/>
    <x v="2"/>
    <x v="4"/>
    <x v="8"/>
    <x v="36"/>
  </r>
  <r>
    <d v="2021-09-09T00:00:00"/>
    <x v="14"/>
    <x v="28"/>
    <n v="82.08"/>
    <n v="4"/>
    <x v="445"/>
    <x v="0"/>
    <x v="3"/>
    <x v="8"/>
    <x v="36"/>
  </r>
  <r>
    <d v="2021-09-09T00:00:00"/>
    <x v="1"/>
    <x v="23"/>
    <n v="48.4"/>
    <n v="26"/>
    <x v="446"/>
    <x v="0"/>
    <x v="1"/>
    <x v="8"/>
    <x v="36"/>
  </r>
  <r>
    <d v="2021-09-10T00:00:00"/>
    <x v="15"/>
    <x v="2"/>
    <n v="79.92"/>
    <n v="4"/>
    <x v="447"/>
    <x v="4"/>
    <x v="4"/>
    <x v="8"/>
    <x v="36"/>
  </r>
  <r>
    <d v="2021-09-10T00:00:00"/>
    <x v="20"/>
    <x v="31"/>
    <n v="103.88"/>
    <n v="9"/>
    <x v="448"/>
    <x v="7"/>
    <x v="4"/>
    <x v="8"/>
    <x v="36"/>
  </r>
  <r>
    <d v="2021-09-10T00:00:00"/>
    <x v="34"/>
    <x v="32"/>
    <n v="201.28"/>
    <n v="6"/>
    <x v="449"/>
    <x v="0"/>
    <x v="0"/>
    <x v="8"/>
    <x v="36"/>
  </r>
  <r>
    <d v="2021-09-10T00:00:00"/>
    <x v="34"/>
    <x v="42"/>
    <n v="24.66"/>
    <n v="2"/>
    <x v="450"/>
    <x v="0"/>
    <x v="0"/>
    <x v="8"/>
    <x v="36"/>
  </r>
  <r>
    <d v="2021-09-10T00:00:00"/>
    <x v="39"/>
    <x v="12"/>
    <n v="6.7"/>
    <n v="15"/>
    <x v="280"/>
    <x v="3"/>
    <x v="4"/>
    <x v="8"/>
    <x v="36"/>
  </r>
  <r>
    <d v="2021-09-11T00:00:00"/>
    <x v="36"/>
    <x v="31"/>
    <n v="103.88"/>
    <n v="6"/>
    <x v="50"/>
    <x v="0"/>
    <x v="1"/>
    <x v="8"/>
    <x v="36"/>
  </r>
  <r>
    <d v="2021-09-13T00:00:00"/>
    <x v="7"/>
    <x v="38"/>
    <n v="173.88"/>
    <n v="7"/>
    <x v="351"/>
    <x v="1"/>
    <x v="4"/>
    <x v="8"/>
    <x v="37"/>
  </r>
  <r>
    <d v="2021-09-14T00:00:00"/>
    <x v="36"/>
    <x v="10"/>
    <n v="53.11"/>
    <n v="3"/>
    <x v="451"/>
    <x v="0"/>
    <x v="1"/>
    <x v="8"/>
    <x v="37"/>
  </r>
  <r>
    <d v="2021-09-14T00:00:00"/>
    <x v="29"/>
    <x v="42"/>
    <n v="24.66"/>
    <n v="34"/>
    <x v="452"/>
    <x v="0"/>
    <x v="6"/>
    <x v="8"/>
    <x v="37"/>
  </r>
  <r>
    <d v="2021-09-14T00:00:00"/>
    <x v="14"/>
    <x v="23"/>
    <n v="48.4"/>
    <n v="27"/>
    <x v="453"/>
    <x v="0"/>
    <x v="3"/>
    <x v="8"/>
    <x v="37"/>
  </r>
  <r>
    <d v="2021-09-15T00:00:00"/>
    <x v="31"/>
    <x v="2"/>
    <n v="79.92"/>
    <n v="3"/>
    <x v="454"/>
    <x v="9"/>
    <x v="4"/>
    <x v="8"/>
    <x v="37"/>
  </r>
  <r>
    <d v="2021-09-15T00:00:00"/>
    <x v="24"/>
    <x v="24"/>
    <n v="162"/>
    <n v="14"/>
    <x v="455"/>
    <x v="2"/>
    <x v="4"/>
    <x v="8"/>
    <x v="37"/>
  </r>
  <r>
    <d v="2021-09-15T00:00:00"/>
    <x v="36"/>
    <x v="24"/>
    <n v="162"/>
    <n v="6"/>
    <x v="48"/>
    <x v="0"/>
    <x v="1"/>
    <x v="8"/>
    <x v="37"/>
  </r>
  <r>
    <d v="2021-09-15T00:00:00"/>
    <x v="22"/>
    <x v="22"/>
    <n v="85.76"/>
    <n v="15"/>
    <x v="140"/>
    <x v="9"/>
    <x v="4"/>
    <x v="8"/>
    <x v="37"/>
  </r>
  <r>
    <d v="2021-09-16T00:00:00"/>
    <x v="21"/>
    <x v="40"/>
    <n v="49.21"/>
    <n v="11"/>
    <x v="137"/>
    <x v="8"/>
    <x v="4"/>
    <x v="8"/>
    <x v="37"/>
  </r>
  <r>
    <d v="2021-09-17T00:00:00"/>
    <x v="21"/>
    <x v="5"/>
    <n v="164.28"/>
    <n v="12"/>
    <x v="372"/>
    <x v="8"/>
    <x v="4"/>
    <x v="8"/>
    <x v="37"/>
  </r>
  <r>
    <d v="2021-09-18T00:00:00"/>
    <x v="13"/>
    <x v="16"/>
    <n v="104.16"/>
    <n v="22"/>
    <x v="456"/>
    <x v="5"/>
    <x v="4"/>
    <x v="8"/>
    <x v="37"/>
  </r>
  <r>
    <d v="2021-09-18T00:00:00"/>
    <x v="29"/>
    <x v="42"/>
    <n v="24.66"/>
    <n v="14"/>
    <x v="241"/>
    <x v="0"/>
    <x v="6"/>
    <x v="8"/>
    <x v="37"/>
  </r>
  <r>
    <d v="2021-09-19T00:00:00"/>
    <x v="17"/>
    <x v="3"/>
    <n v="119.7"/>
    <n v="8"/>
    <x v="457"/>
    <x v="5"/>
    <x v="4"/>
    <x v="8"/>
    <x v="38"/>
  </r>
  <r>
    <d v="2021-09-20T00:00:00"/>
    <x v="33"/>
    <x v="3"/>
    <n v="119.7"/>
    <n v="6"/>
    <x v="253"/>
    <x v="12"/>
    <x v="4"/>
    <x v="8"/>
    <x v="38"/>
  </r>
  <r>
    <d v="2021-09-20T00:00:00"/>
    <x v="32"/>
    <x v="12"/>
    <n v="6.7"/>
    <n v="32"/>
    <x v="199"/>
    <x v="0"/>
    <x v="5"/>
    <x v="8"/>
    <x v="38"/>
  </r>
  <r>
    <d v="2021-09-20T00:00:00"/>
    <x v="14"/>
    <x v="31"/>
    <n v="103.88"/>
    <n v="10"/>
    <x v="458"/>
    <x v="0"/>
    <x v="3"/>
    <x v="8"/>
    <x v="38"/>
  </r>
  <r>
    <d v="2021-09-21T00:00:00"/>
    <x v="13"/>
    <x v="43"/>
    <n v="96.3"/>
    <n v="35"/>
    <x v="230"/>
    <x v="5"/>
    <x v="4"/>
    <x v="8"/>
    <x v="38"/>
  </r>
  <r>
    <d v="2021-09-21T00:00:00"/>
    <x v="23"/>
    <x v="20"/>
    <n v="142.80000000000001"/>
    <n v="32"/>
    <x v="459"/>
    <x v="0"/>
    <x v="6"/>
    <x v="8"/>
    <x v="38"/>
  </r>
  <r>
    <d v="2021-09-21T00:00:00"/>
    <x v="18"/>
    <x v="29"/>
    <n v="76.25"/>
    <n v="7"/>
    <x v="460"/>
    <x v="0"/>
    <x v="5"/>
    <x v="8"/>
    <x v="38"/>
  </r>
  <r>
    <d v="2021-09-21T00:00:00"/>
    <x v="20"/>
    <x v="42"/>
    <n v="24.66"/>
    <n v="5"/>
    <x v="461"/>
    <x v="7"/>
    <x v="4"/>
    <x v="8"/>
    <x v="38"/>
  </r>
  <r>
    <d v="2021-09-21T00:00:00"/>
    <x v="1"/>
    <x v="40"/>
    <n v="49.21"/>
    <n v="14"/>
    <x v="462"/>
    <x v="0"/>
    <x v="1"/>
    <x v="8"/>
    <x v="38"/>
  </r>
  <r>
    <d v="2021-09-22T00:00:00"/>
    <x v="4"/>
    <x v="30"/>
    <n v="162.54"/>
    <n v="21"/>
    <x v="463"/>
    <x v="0"/>
    <x v="3"/>
    <x v="8"/>
    <x v="38"/>
  </r>
  <r>
    <d v="2021-09-22T00:00:00"/>
    <x v="10"/>
    <x v="9"/>
    <n v="48.84"/>
    <n v="14"/>
    <x v="464"/>
    <x v="2"/>
    <x v="4"/>
    <x v="8"/>
    <x v="38"/>
  </r>
  <r>
    <d v="2021-09-22T00:00:00"/>
    <x v="11"/>
    <x v="20"/>
    <n v="142.80000000000001"/>
    <n v="4"/>
    <x v="132"/>
    <x v="3"/>
    <x v="4"/>
    <x v="8"/>
    <x v="38"/>
  </r>
  <r>
    <d v="2021-09-22T00:00:00"/>
    <x v="39"/>
    <x v="18"/>
    <n v="115.2"/>
    <n v="2"/>
    <x v="214"/>
    <x v="3"/>
    <x v="4"/>
    <x v="8"/>
    <x v="38"/>
  </r>
  <r>
    <d v="2021-09-22T00:00:00"/>
    <x v="39"/>
    <x v="8"/>
    <n v="83.08"/>
    <n v="12"/>
    <x v="342"/>
    <x v="3"/>
    <x v="4"/>
    <x v="8"/>
    <x v="38"/>
  </r>
  <r>
    <d v="2021-09-23T00:00:00"/>
    <x v="32"/>
    <x v="11"/>
    <n v="94.17"/>
    <n v="12"/>
    <x v="389"/>
    <x v="0"/>
    <x v="5"/>
    <x v="8"/>
    <x v="38"/>
  </r>
  <r>
    <d v="2021-09-23T00:00:00"/>
    <x v="34"/>
    <x v="30"/>
    <n v="162.54"/>
    <n v="7"/>
    <x v="465"/>
    <x v="0"/>
    <x v="0"/>
    <x v="8"/>
    <x v="38"/>
  </r>
  <r>
    <d v="2021-09-23T00:00:00"/>
    <x v="14"/>
    <x v="40"/>
    <n v="49.21"/>
    <n v="12"/>
    <x v="466"/>
    <x v="0"/>
    <x v="3"/>
    <x v="8"/>
    <x v="38"/>
  </r>
  <r>
    <d v="2021-09-24T00:00:00"/>
    <x v="15"/>
    <x v="13"/>
    <n v="117.48"/>
    <n v="34"/>
    <x v="286"/>
    <x v="4"/>
    <x v="4"/>
    <x v="8"/>
    <x v="38"/>
  </r>
  <r>
    <d v="2021-09-24T00:00:00"/>
    <x v="36"/>
    <x v="13"/>
    <n v="117.48"/>
    <n v="8"/>
    <x v="162"/>
    <x v="0"/>
    <x v="1"/>
    <x v="8"/>
    <x v="38"/>
  </r>
  <r>
    <d v="2021-09-24T00:00:00"/>
    <x v="23"/>
    <x v="13"/>
    <n v="117.48"/>
    <n v="14"/>
    <x v="104"/>
    <x v="0"/>
    <x v="6"/>
    <x v="8"/>
    <x v="38"/>
  </r>
  <r>
    <d v="2021-09-25T00:00:00"/>
    <x v="32"/>
    <x v="19"/>
    <n v="80.94"/>
    <n v="31"/>
    <x v="467"/>
    <x v="0"/>
    <x v="5"/>
    <x v="8"/>
    <x v="38"/>
  </r>
  <r>
    <d v="2021-09-27T00:00:00"/>
    <x v="31"/>
    <x v="21"/>
    <n v="58.3"/>
    <n v="1"/>
    <x v="468"/>
    <x v="9"/>
    <x v="4"/>
    <x v="8"/>
    <x v="39"/>
  </r>
  <r>
    <d v="2021-09-27T00:00:00"/>
    <x v="4"/>
    <x v="35"/>
    <n v="155.61000000000001"/>
    <n v="11"/>
    <x v="100"/>
    <x v="0"/>
    <x v="3"/>
    <x v="8"/>
    <x v="39"/>
  </r>
  <r>
    <d v="2021-09-27T00:00:00"/>
    <x v="22"/>
    <x v="43"/>
    <n v="96.3"/>
    <n v="4"/>
    <x v="469"/>
    <x v="9"/>
    <x v="4"/>
    <x v="8"/>
    <x v="39"/>
  </r>
  <r>
    <d v="2021-09-27T00:00:00"/>
    <x v="9"/>
    <x v="2"/>
    <n v="79.92"/>
    <n v="3"/>
    <x v="454"/>
    <x v="0"/>
    <x v="0"/>
    <x v="8"/>
    <x v="39"/>
  </r>
  <r>
    <d v="2021-09-27T00:00:00"/>
    <x v="34"/>
    <x v="38"/>
    <n v="173.88"/>
    <n v="23"/>
    <x v="470"/>
    <x v="0"/>
    <x v="0"/>
    <x v="8"/>
    <x v="39"/>
  </r>
  <r>
    <d v="2021-09-27T00:00:00"/>
    <x v="39"/>
    <x v="28"/>
    <n v="82.08"/>
    <n v="9"/>
    <x v="60"/>
    <x v="3"/>
    <x v="4"/>
    <x v="8"/>
    <x v="39"/>
  </r>
  <r>
    <d v="2021-09-29T00:00:00"/>
    <x v="26"/>
    <x v="21"/>
    <n v="58.3"/>
    <n v="13"/>
    <x v="471"/>
    <x v="10"/>
    <x v="4"/>
    <x v="8"/>
    <x v="39"/>
  </r>
  <r>
    <d v="2021-09-30T00:00:00"/>
    <x v="16"/>
    <x v="7"/>
    <n v="146.72"/>
    <n v="9"/>
    <x v="472"/>
    <x v="6"/>
    <x v="4"/>
    <x v="8"/>
    <x v="39"/>
  </r>
  <r>
    <d v="2021-09-30T00:00:00"/>
    <x v="11"/>
    <x v="34"/>
    <n v="85.5"/>
    <n v="5"/>
    <x v="473"/>
    <x v="3"/>
    <x v="4"/>
    <x v="8"/>
    <x v="39"/>
  </r>
  <r>
    <d v="2021-10-01T00:00:00"/>
    <x v="1"/>
    <x v="32"/>
    <n v="201.28"/>
    <n v="14"/>
    <x v="405"/>
    <x v="0"/>
    <x v="1"/>
    <x v="9"/>
    <x v="39"/>
  </r>
  <r>
    <d v="2021-10-02T00:00:00"/>
    <x v="24"/>
    <x v="7"/>
    <n v="146.72"/>
    <n v="15"/>
    <x v="474"/>
    <x v="2"/>
    <x v="4"/>
    <x v="9"/>
    <x v="39"/>
  </r>
  <r>
    <d v="2021-10-02T00:00:00"/>
    <x v="21"/>
    <x v="20"/>
    <n v="142.80000000000001"/>
    <n v="22"/>
    <x v="475"/>
    <x v="8"/>
    <x v="4"/>
    <x v="9"/>
    <x v="39"/>
  </r>
  <r>
    <d v="2021-10-03T00:00:00"/>
    <x v="12"/>
    <x v="14"/>
    <n v="210"/>
    <n v="9"/>
    <x v="476"/>
    <x v="4"/>
    <x v="4"/>
    <x v="9"/>
    <x v="40"/>
  </r>
  <r>
    <d v="2021-10-03T00:00:00"/>
    <x v="15"/>
    <x v="38"/>
    <n v="173.88"/>
    <n v="23"/>
    <x v="470"/>
    <x v="4"/>
    <x v="4"/>
    <x v="9"/>
    <x v="40"/>
  </r>
  <r>
    <d v="2021-10-03T00:00:00"/>
    <x v="23"/>
    <x v="23"/>
    <n v="48.4"/>
    <n v="5"/>
    <x v="477"/>
    <x v="0"/>
    <x v="6"/>
    <x v="9"/>
    <x v="40"/>
  </r>
  <r>
    <d v="2021-10-04T00:00:00"/>
    <x v="29"/>
    <x v="15"/>
    <n v="47.730000000000004"/>
    <n v="15"/>
    <x v="35"/>
    <x v="0"/>
    <x v="6"/>
    <x v="9"/>
    <x v="40"/>
  </r>
  <r>
    <d v="2021-10-05T00:00:00"/>
    <x v="34"/>
    <x v="0"/>
    <n v="156.96"/>
    <n v="36"/>
    <x v="478"/>
    <x v="0"/>
    <x v="0"/>
    <x v="9"/>
    <x v="40"/>
  </r>
  <r>
    <d v="2021-10-05T00:00:00"/>
    <x v="14"/>
    <x v="0"/>
    <n v="156.96"/>
    <n v="23"/>
    <x v="180"/>
    <x v="0"/>
    <x v="3"/>
    <x v="9"/>
    <x v="40"/>
  </r>
  <r>
    <d v="2021-10-06T00:00:00"/>
    <x v="31"/>
    <x v="12"/>
    <n v="6.7"/>
    <n v="1"/>
    <x v="96"/>
    <x v="9"/>
    <x v="4"/>
    <x v="9"/>
    <x v="40"/>
  </r>
  <r>
    <d v="2021-10-06T00:00:00"/>
    <x v="21"/>
    <x v="26"/>
    <n v="94.62"/>
    <n v="23"/>
    <x v="479"/>
    <x v="8"/>
    <x v="4"/>
    <x v="9"/>
    <x v="40"/>
  </r>
  <r>
    <d v="2021-10-06T00:00:00"/>
    <x v="32"/>
    <x v="8"/>
    <n v="83.08"/>
    <n v="17"/>
    <x v="480"/>
    <x v="0"/>
    <x v="5"/>
    <x v="9"/>
    <x v="40"/>
  </r>
  <r>
    <d v="2021-10-06T00:00:00"/>
    <x v="28"/>
    <x v="30"/>
    <n v="162.54"/>
    <n v="10"/>
    <x v="311"/>
    <x v="11"/>
    <x v="4"/>
    <x v="9"/>
    <x v="40"/>
  </r>
  <r>
    <d v="2021-10-06T00:00:00"/>
    <x v="9"/>
    <x v="43"/>
    <n v="96.3"/>
    <n v="12"/>
    <x v="388"/>
    <x v="0"/>
    <x v="0"/>
    <x v="9"/>
    <x v="40"/>
  </r>
  <r>
    <d v="2021-10-06T00:00:00"/>
    <x v="39"/>
    <x v="12"/>
    <n v="6.7"/>
    <n v="1"/>
    <x v="96"/>
    <x v="3"/>
    <x v="4"/>
    <x v="9"/>
    <x v="40"/>
  </r>
  <r>
    <d v="2021-10-07T00:00:00"/>
    <x v="28"/>
    <x v="42"/>
    <n v="24.66"/>
    <n v="6"/>
    <x v="321"/>
    <x v="11"/>
    <x v="4"/>
    <x v="9"/>
    <x v="40"/>
  </r>
  <r>
    <d v="2021-10-09T00:00:00"/>
    <x v="16"/>
    <x v="2"/>
    <n v="79.92"/>
    <n v="14"/>
    <x v="481"/>
    <x v="6"/>
    <x v="4"/>
    <x v="9"/>
    <x v="40"/>
  </r>
  <r>
    <d v="2021-10-09T00:00:00"/>
    <x v="33"/>
    <x v="2"/>
    <n v="79.92"/>
    <n v="5"/>
    <x v="482"/>
    <x v="12"/>
    <x v="4"/>
    <x v="9"/>
    <x v="40"/>
  </r>
  <r>
    <d v="2021-10-09T00:00:00"/>
    <x v="23"/>
    <x v="13"/>
    <n v="117.48"/>
    <n v="11"/>
    <x v="130"/>
    <x v="0"/>
    <x v="6"/>
    <x v="9"/>
    <x v="40"/>
  </r>
  <r>
    <d v="2021-10-10T00:00:00"/>
    <x v="31"/>
    <x v="12"/>
    <n v="6.7"/>
    <n v="14"/>
    <x v="483"/>
    <x v="9"/>
    <x v="4"/>
    <x v="9"/>
    <x v="41"/>
  </r>
  <r>
    <d v="2021-10-10T00:00:00"/>
    <x v="31"/>
    <x v="14"/>
    <n v="210"/>
    <n v="9"/>
    <x v="476"/>
    <x v="9"/>
    <x v="4"/>
    <x v="9"/>
    <x v="41"/>
  </r>
  <r>
    <d v="2021-10-10T00:00:00"/>
    <x v="28"/>
    <x v="28"/>
    <n v="82.08"/>
    <n v="12"/>
    <x v="484"/>
    <x v="11"/>
    <x v="4"/>
    <x v="9"/>
    <x v="41"/>
  </r>
  <r>
    <d v="2021-10-11T00:00:00"/>
    <x v="34"/>
    <x v="26"/>
    <n v="94.62"/>
    <n v="10"/>
    <x v="485"/>
    <x v="0"/>
    <x v="0"/>
    <x v="9"/>
    <x v="41"/>
  </r>
  <r>
    <d v="2021-10-11T00:00:00"/>
    <x v="26"/>
    <x v="23"/>
    <n v="48.4"/>
    <n v="15"/>
    <x v="486"/>
    <x v="10"/>
    <x v="4"/>
    <x v="9"/>
    <x v="41"/>
  </r>
  <r>
    <d v="2021-10-12T00:00:00"/>
    <x v="17"/>
    <x v="36"/>
    <n v="57.120000000000005"/>
    <n v="8"/>
    <x v="250"/>
    <x v="5"/>
    <x v="4"/>
    <x v="9"/>
    <x v="41"/>
  </r>
  <r>
    <d v="2021-10-13T00:00:00"/>
    <x v="33"/>
    <x v="20"/>
    <n v="142.80000000000001"/>
    <n v="15"/>
    <x v="178"/>
    <x v="12"/>
    <x v="4"/>
    <x v="9"/>
    <x v="41"/>
  </r>
  <r>
    <d v="2021-10-13T00:00:00"/>
    <x v="9"/>
    <x v="2"/>
    <n v="79.92"/>
    <n v="18"/>
    <x v="487"/>
    <x v="0"/>
    <x v="0"/>
    <x v="9"/>
    <x v="41"/>
  </r>
  <r>
    <d v="2021-10-14T00:00:00"/>
    <x v="37"/>
    <x v="28"/>
    <n v="82.08"/>
    <n v="15"/>
    <x v="244"/>
    <x v="14"/>
    <x v="4"/>
    <x v="9"/>
    <x v="41"/>
  </r>
  <r>
    <d v="2021-10-15T00:00:00"/>
    <x v="36"/>
    <x v="4"/>
    <n v="15.719999999999999"/>
    <n v="10"/>
    <x v="488"/>
    <x v="0"/>
    <x v="1"/>
    <x v="9"/>
    <x v="41"/>
  </r>
  <r>
    <d v="2021-10-16T00:00:00"/>
    <x v="20"/>
    <x v="43"/>
    <n v="96.3"/>
    <n v="3"/>
    <x v="136"/>
    <x v="7"/>
    <x v="4"/>
    <x v="9"/>
    <x v="41"/>
  </r>
  <r>
    <d v="2021-10-16T00:00:00"/>
    <x v="26"/>
    <x v="0"/>
    <n v="156.96"/>
    <n v="18"/>
    <x v="489"/>
    <x v="10"/>
    <x v="4"/>
    <x v="9"/>
    <x v="41"/>
  </r>
  <r>
    <d v="2021-10-16T00:00:00"/>
    <x v="14"/>
    <x v="28"/>
    <n v="82.08"/>
    <n v="18"/>
    <x v="490"/>
    <x v="0"/>
    <x v="3"/>
    <x v="9"/>
    <x v="41"/>
  </r>
  <r>
    <d v="2021-10-17T00:00:00"/>
    <x v="26"/>
    <x v="31"/>
    <n v="103.88"/>
    <n v="13"/>
    <x v="201"/>
    <x v="10"/>
    <x v="4"/>
    <x v="9"/>
    <x v="42"/>
  </r>
  <r>
    <d v="2021-10-18T00:00:00"/>
    <x v="16"/>
    <x v="24"/>
    <n v="162"/>
    <n v="31"/>
    <x v="390"/>
    <x v="6"/>
    <x v="4"/>
    <x v="9"/>
    <x v="42"/>
  </r>
  <r>
    <d v="2021-10-18T00:00:00"/>
    <x v="12"/>
    <x v="26"/>
    <n v="94.62"/>
    <n v="11"/>
    <x v="491"/>
    <x v="4"/>
    <x v="4"/>
    <x v="9"/>
    <x v="42"/>
  </r>
  <r>
    <d v="2021-10-18T00:00:00"/>
    <x v="13"/>
    <x v="19"/>
    <n v="80.94"/>
    <n v="6"/>
    <x v="492"/>
    <x v="5"/>
    <x v="4"/>
    <x v="9"/>
    <x v="42"/>
  </r>
  <r>
    <d v="2021-10-18T00:00:00"/>
    <x v="0"/>
    <x v="17"/>
    <n v="8.33"/>
    <n v="16"/>
    <x v="493"/>
    <x v="0"/>
    <x v="0"/>
    <x v="9"/>
    <x v="42"/>
  </r>
  <r>
    <d v="2021-10-18T00:00:00"/>
    <x v="34"/>
    <x v="17"/>
    <n v="8.33"/>
    <n v="6"/>
    <x v="411"/>
    <x v="0"/>
    <x v="0"/>
    <x v="9"/>
    <x v="42"/>
  </r>
  <r>
    <d v="2021-10-18T00:00:00"/>
    <x v="34"/>
    <x v="30"/>
    <n v="162.54"/>
    <n v="13"/>
    <x v="248"/>
    <x v="0"/>
    <x v="0"/>
    <x v="9"/>
    <x v="42"/>
  </r>
  <r>
    <d v="2021-10-22T00:00:00"/>
    <x v="31"/>
    <x v="23"/>
    <n v="48.4"/>
    <n v="7"/>
    <x v="277"/>
    <x v="9"/>
    <x v="4"/>
    <x v="9"/>
    <x v="42"/>
  </r>
  <r>
    <d v="2021-10-22T00:00:00"/>
    <x v="15"/>
    <x v="41"/>
    <n v="7.8599999999999994"/>
    <n v="1"/>
    <x v="494"/>
    <x v="4"/>
    <x v="4"/>
    <x v="9"/>
    <x v="42"/>
  </r>
  <r>
    <d v="2021-10-22T00:00:00"/>
    <x v="24"/>
    <x v="0"/>
    <n v="156.96"/>
    <n v="13"/>
    <x v="495"/>
    <x v="2"/>
    <x v="4"/>
    <x v="9"/>
    <x v="42"/>
  </r>
  <r>
    <d v="2021-10-22T00:00:00"/>
    <x v="21"/>
    <x v="13"/>
    <n v="117.48"/>
    <n v="34"/>
    <x v="286"/>
    <x v="8"/>
    <x v="4"/>
    <x v="9"/>
    <x v="42"/>
  </r>
  <r>
    <d v="2021-10-22T00:00:00"/>
    <x v="22"/>
    <x v="39"/>
    <n v="42.55"/>
    <n v="24"/>
    <x v="496"/>
    <x v="9"/>
    <x v="4"/>
    <x v="9"/>
    <x v="42"/>
  </r>
  <r>
    <d v="2021-10-23T00:00:00"/>
    <x v="29"/>
    <x v="0"/>
    <n v="156.96"/>
    <n v="14"/>
    <x v="190"/>
    <x v="0"/>
    <x v="6"/>
    <x v="9"/>
    <x v="42"/>
  </r>
  <r>
    <d v="2021-10-24T00:00:00"/>
    <x v="0"/>
    <x v="43"/>
    <n v="96.3"/>
    <n v="22"/>
    <x v="497"/>
    <x v="0"/>
    <x v="0"/>
    <x v="9"/>
    <x v="43"/>
  </r>
  <r>
    <d v="2021-10-24T00:00:00"/>
    <x v="34"/>
    <x v="23"/>
    <n v="48.4"/>
    <n v="3"/>
    <x v="204"/>
    <x v="0"/>
    <x v="0"/>
    <x v="9"/>
    <x v="43"/>
  </r>
  <r>
    <d v="2021-10-24T00:00:00"/>
    <x v="34"/>
    <x v="17"/>
    <n v="8.33"/>
    <n v="21"/>
    <x v="347"/>
    <x v="0"/>
    <x v="0"/>
    <x v="9"/>
    <x v="43"/>
  </r>
  <r>
    <d v="2021-10-24T00:00:00"/>
    <x v="39"/>
    <x v="3"/>
    <n v="119.7"/>
    <n v="4"/>
    <x v="498"/>
    <x v="3"/>
    <x v="4"/>
    <x v="9"/>
    <x v="43"/>
  </r>
  <r>
    <d v="2021-10-25T00:00:00"/>
    <x v="28"/>
    <x v="28"/>
    <n v="82.08"/>
    <n v="9"/>
    <x v="60"/>
    <x v="11"/>
    <x v="4"/>
    <x v="9"/>
    <x v="43"/>
  </r>
  <r>
    <d v="2021-10-25T00:00:00"/>
    <x v="29"/>
    <x v="31"/>
    <n v="103.88"/>
    <n v="18"/>
    <x v="183"/>
    <x v="0"/>
    <x v="6"/>
    <x v="9"/>
    <x v="43"/>
  </r>
  <r>
    <d v="2021-10-26T00:00:00"/>
    <x v="37"/>
    <x v="9"/>
    <n v="48.84"/>
    <n v="6"/>
    <x v="499"/>
    <x v="14"/>
    <x v="4"/>
    <x v="9"/>
    <x v="43"/>
  </r>
  <r>
    <d v="2021-10-28T00:00:00"/>
    <x v="11"/>
    <x v="26"/>
    <n v="94.62"/>
    <n v="1"/>
    <x v="500"/>
    <x v="3"/>
    <x v="4"/>
    <x v="9"/>
    <x v="43"/>
  </r>
  <r>
    <d v="2021-10-28T00:00:00"/>
    <x v="26"/>
    <x v="12"/>
    <n v="6.7"/>
    <n v="39"/>
    <x v="501"/>
    <x v="10"/>
    <x v="4"/>
    <x v="9"/>
    <x v="43"/>
  </r>
  <r>
    <d v="2021-10-29T00:00:00"/>
    <x v="36"/>
    <x v="20"/>
    <n v="142.80000000000001"/>
    <n v="23"/>
    <x v="502"/>
    <x v="0"/>
    <x v="1"/>
    <x v="9"/>
    <x v="43"/>
  </r>
  <r>
    <d v="2021-10-29T00:00:00"/>
    <x v="23"/>
    <x v="2"/>
    <n v="79.92"/>
    <n v="14"/>
    <x v="481"/>
    <x v="0"/>
    <x v="6"/>
    <x v="9"/>
    <x v="43"/>
  </r>
  <r>
    <d v="2021-10-30T00:00:00"/>
    <x v="16"/>
    <x v="32"/>
    <n v="201.28"/>
    <n v="30"/>
    <x v="503"/>
    <x v="6"/>
    <x v="4"/>
    <x v="9"/>
    <x v="43"/>
  </r>
  <r>
    <d v="2021-10-30T00:00:00"/>
    <x v="28"/>
    <x v="17"/>
    <n v="8.33"/>
    <n v="37"/>
    <x v="504"/>
    <x v="11"/>
    <x v="4"/>
    <x v="9"/>
    <x v="43"/>
  </r>
  <r>
    <d v="2021-10-30T00:00:00"/>
    <x v="17"/>
    <x v="24"/>
    <n v="162"/>
    <n v="3"/>
    <x v="202"/>
    <x v="5"/>
    <x v="4"/>
    <x v="9"/>
    <x v="43"/>
  </r>
  <r>
    <d v="2021-10-30T00:00:00"/>
    <x v="14"/>
    <x v="41"/>
    <n v="7.8599999999999994"/>
    <n v="6"/>
    <x v="262"/>
    <x v="0"/>
    <x v="3"/>
    <x v="9"/>
    <x v="43"/>
  </r>
  <r>
    <d v="2021-10-31T00:00:00"/>
    <x v="16"/>
    <x v="2"/>
    <n v="79.92"/>
    <n v="8"/>
    <x v="287"/>
    <x v="6"/>
    <x v="4"/>
    <x v="9"/>
    <x v="44"/>
  </r>
  <r>
    <d v="2021-10-31T00:00:00"/>
    <x v="37"/>
    <x v="30"/>
    <n v="162.54"/>
    <n v="6"/>
    <x v="320"/>
    <x v="14"/>
    <x v="4"/>
    <x v="9"/>
    <x v="44"/>
  </r>
  <r>
    <d v="2021-11-01T00:00:00"/>
    <x v="4"/>
    <x v="11"/>
    <n v="94.17"/>
    <n v="15"/>
    <x v="505"/>
    <x v="0"/>
    <x v="3"/>
    <x v="10"/>
    <x v="44"/>
  </r>
  <r>
    <d v="2021-11-02T00:00:00"/>
    <x v="23"/>
    <x v="4"/>
    <n v="15.719999999999999"/>
    <n v="15"/>
    <x v="94"/>
    <x v="0"/>
    <x v="6"/>
    <x v="10"/>
    <x v="44"/>
  </r>
  <r>
    <d v="2021-11-02T00:00:00"/>
    <x v="29"/>
    <x v="12"/>
    <n v="6.7"/>
    <n v="5"/>
    <x v="506"/>
    <x v="0"/>
    <x v="6"/>
    <x v="10"/>
    <x v="44"/>
  </r>
  <r>
    <d v="2021-11-02T00:00:00"/>
    <x v="34"/>
    <x v="32"/>
    <n v="201.28"/>
    <n v="15"/>
    <x v="54"/>
    <x v="0"/>
    <x v="0"/>
    <x v="10"/>
    <x v="44"/>
  </r>
  <r>
    <d v="2021-11-03T00:00:00"/>
    <x v="15"/>
    <x v="29"/>
    <n v="76.25"/>
    <n v="11"/>
    <x v="507"/>
    <x v="4"/>
    <x v="4"/>
    <x v="10"/>
    <x v="44"/>
  </r>
  <r>
    <d v="2021-11-03T00:00:00"/>
    <x v="10"/>
    <x v="6"/>
    <n v="122.08"/>
    <n v="12"/>
    <x v="508"/>
    <x v="2"/>
    <x v="4"/>
    <x v="10"/>
    <x v="44"/>
  </r>
  <r>
    <d v="2021-11-04T00:00:00"/>
    <x v="36"/>
    <x v="26"/>
    <n v="94.62"/>
    <n v="10"/>
    <x v="485"/>
    <x v="0"/>
    <x v="1"/>
    <x v="10"/>
    <x v="44"/>
  </r>
  <r>
    <d v="2021-11-05T00:00:00"/>
    <x v="23"/>
    <x v="14"/>
    <n v="210"/>
    <n v="15"/>
    <x v="509"/>
    <x v="0"/>
    <x v="6"/>
    <x v="10"/>
    <x v="44"/>
  </r>
  <r>
    <d v="2021-11-06T00:00:00"/>
    <x v="16"/>
    <x v="8"/>
    <n v="83.08"/>
    <n v="13"/>
    <x v="510"/>
    <x v="6"/>
    <x v="4"/>
    <x v="10"/>
    <x v="44"/>
  </r>
  <r>
    <d v="2021-11-06T00:00:00"/>
    <x v="4"/>
    <x v="24"/>
    <n v="162"/>
    <n v="13"/>
    <x v="511"/>
    <x v="0"/>
    <x v="3"/>
    <x v="10"/>
    <x v="44"/>
  </r>
  <r>
    <d v="2021-11-06T00:00:00"/>
    <x v="9"/>
    <x v="43"/>
    <n v="96.3"/>
    <n v="10"/>
    <x v="512"/>
    <x v="0"/>
    <x v="0"/>
    <x v="10"/>
    <x v="44"/>
  </r>
  <r>
    <d v="2021-11-06T00:00:00"/>
    <x v="20"/>
    <x v="4"/>
    <n v="15.719999999999999"/>
    <n v="13"/>
    <x v="258"/>
    <x v="7"/>
    <x v="4"/>
    <x v="10"/>
    <x v="44"/>
  </r>
  <r>
    <d v="2021-11-07T00:00:00"/>
    <x v="23"/>
    <x v="32"/>
    <n v="201.28"/>
    <n v="11"/>
    <x v="124"/>
    <x v="0"/>
    <x v="6"/>
    <x v="10"/>
    <x v="45"/>
  </r>
  <r>
    <d v="2021-11-07T00:00:00"/>
    <x v="11"/>
    <x v="35"/>
    <n v="155.61000000000001"/>
    <n v="3"/>
    <x v="217"/>
    <x v="3"/>
    <x v="4"/>
    <x v="10"/>
    <x v="45"/>
  </r>
  <r>
    <d v="2021-11-07T00:00:00"/>
    <x v="1"/>
    <x v="18"/>
    <n v="115.2"/>
    <n v="13"/>
    <x v="197"/>
    <x v="0"/>
    <x v="1"/>
    <x v="10"/>
    <x v="45"/>
  </r>
  <r>
    <d v="2021-11-08T00:00:00"/>
    <x v="0"/>
    <x v="15"/>
    <n v="47.730000000000004"/>
    <n v="15"/>
    <x v="35"/>
    <x v="0"/>
    <x v="0"/>
    <x v="10"/>
    <x v="45"/>
  </r>
  <r>
    <d v="2021-11-08T00:00:00"/>
    <x v="38"/>
    <x v="43"/>
    <n v="96.3"/>
    <n v="11"/>
    <x v="513"/>
    <x v="11"/>
    <x v="4"/>
    <x v="10"/>
    <x v="45"/>
  </r>
  <r>
    <d v="2021-11-08T00:00:00"/>
    <x v="10"/>
    <x v="14"/>
    <n v="210"/>
    <n v="10"/>
    <x v="514"/>
    <x v="2"/>
    <x v="4"/>
    <x v="10"/>
    <x v="45"/>
  </r>
  <r>
    <d v="2021-11-08T00:00:00"/>
    <x v="26"/>
    <x v="40"/>
    <n v="49.21"/>
    <n v="26"/>
    <x v="515"/>
    <x v="10"/>
    <x v="4"/>
    <x v="10"/>
    <x v="45"/>
  </r>
  <r>
    <d v="2021-11-08T00:00:00"/>
    <x v="14"/>
    <x v="11"/>
    <n v="94.17"/>
    <n v="10"/>
    <x v="516"/>
    <x v="0"/>
    <x v="3"/>
    <x v="10"/>
    <x v="45"/>
  </r>
  <r>
    <d v="2021-11-09T00:00:00"/>
    <x v="20"/>
    <x v="23"/>
    <n v="48.4"/>
    <n v="6"/>
    <x v="517"/>
    <x v="7"/>
    <x v="4"/>
    <x v="10"/>
    <x v="45"/>
  </r>
  <r>
    <d v="2021-11-09T00:00:00"/>
    <x v="20"/>
    <x v="36"/>
    <n v="57.120000000000005"/>
    <n v="8"/>
    <x v="250"/>
    <x v="7"/>
    <x v="4"/>
    <x v="10"/>
    <x v="45"/>
  </r>
  <r>
    <d v="2021-11-10T00:00:00"/>
    <x v="31"/>
    <x v="40"/>
    <n v="49.21"/>
    <n v="7"/>
    <x v="341"/>
    <x v="9"/>
    <x v="4"/>
    <x v="10"/>
    <x v="45"/>
  </r>
  <r>
    <d v="2021-11-10T00:00:00"/>
    <x v="24"/>
    <x v="24"/>
    <n v="162"/>
    <n v="6"/>
    <x v="48"/>
    <x v="2"/>
    <x v="4"/>
    <x v="10"/>
    <x v="45"/>
  </r>
  <r>
    <d v="2021-11-11T00:00:00"/>
    <x v="5"/>
    <x v="18"/>
    <n v="115.2"/>
    <n v="12"/>
    <x v="518"/>
    <x v="0"/>
    <x v="2"/>
    <x v="10"/>
    <x v="45"/>
  </r>
  <r>
    <d v="2021-11-11T00:00:00"/>
    <x v="26"/>
    <x v="2"/>
    <n v="79.92"/>
    <n v="16"/>
    <x v="519"/>
    <x v="10"/>
    <x v="4"/>
    <x v="10"/>
    <x v="45"/>
  </r>
  <r>
    <d v="2021-11-12T00:00:00"/>
    <x v="33"/>
    <x v="12"/>
    <n v="6.7"/>
    <n v="6"/>
    <x v="42"/>
    <x v="12"/>
    <x v="4"/>
    <x v="10"/>
    <x v="45"/>
  </r>
  <r>
    <d v="2021-11-12T00:00:00"/>
    <x v="14"/>
    <x v="5"/>
    <n v="164.28"/>
    <n v="3"/>
    <x v="520"/>
    <x v="0"/>
    <x v="3"/>
    <x v="10"/>
    <x v="45"/>
  </r>
  <r>
    <d v="2021-11-13T00:00:00"/>
    <x v="38"/>
    <x v="36"/>
    <n v="57.120000000000005"/>
    <n v="10"/>
    <x v="132"/>
    <x v="11"/>
    <x v="4"/>
    <x v="10"/>
    <x v="45"/>
  </r>
  <r>
    <d v="2021-11-14T00:00:00"/>
    <x v="36"/>
    <x v="20"/>
    <n v="142.80000000000001"/>
    <n v="1"/>
    <x v="143"/>
    <x v="0"/>
    <x v="1"/>
    <x v="10"/>
    <x v="46"/>
  </r>
  <r>
    <d v="2021-11-15T00:00:00"/>
    <x v="16"/>
    <x v="36"/>
    <n v="57.120000000000005"/>
    <n v="36"/>
    <x v="521"/>
    <x v="6"/>
    <x v="4"/>
    <x v="10"/>
    <x v="46"/>
  </r>
  <r>
    <d v="2021-11-15T00:00:00"/>
    <x v="29"/>
    <x v="11"/>
    <n v="94.17"/>
    <n v="14"/>
    <x v="172"/>
    <x v="0"/>
    <x v="6"/>
    <x v="10"/>
    <x v="46"/>
  </r>
  <r>
    <d v="2021-11-16T00:00:00"/>
    <x v="29"/>
    <x v="33"/>
    <n v="156.78"/>
    <n v="8"/>
    <x v="219"/>
    <x v="0"/>
    <x v="6"/>
    <x v="10"/>
    <x v="46"/>
  </r>
  <r>
    <d v="2021-11-17T00:00:00"/>
    <x v="2"/>
    <x v="2"/>
    <n v="79.92"/>
    <n v="33"/>
    <x v="522"/>
    <x v="0"/>
    <x v="2"/>
    <x v="10"/>
    <x v="46"/>
  </r>
  <r>
    <d v="2021-11-18T00:00:00"/>
    <x v="15"/>
    <x v="28"/>
    <n v="82.08"/>
    <n v="18"/>
    <x v="490"/>
    <x v="4"/>
    <x v="4"/>
    <x v="10"/>
    <x v="46"/>
  </r>
  <r>
    <d v="2021-11-18T00:00:00"/>
    <x v="20"/>
    <x v="21"/>
    <n v="58.3"/>
    <n v="8"/>
    <x v="112"/>
    <x v="7"/>
    <x v="4"/>
    <x v="10"/>
    <x v="46"/>
  </r>
  <r>
    <d v="2021-11-18T00:00:00"/>
    <x v="6"/>
    <x v="39"/>
    <n v="42.55"/>
    <n v="4"/>
    <x v="359"/>
    <x v="0"/>
    <x v="3"/>
    <x v="10"/>
    <x v="46"/>
  </r>
  <r>
    <d v="2021-11-19T00:00:00"/>
    <x v="35"/>
    <x v="40"/>
    <n v="49.21"/>
    <n v="4"/>
    <x v="523"/>
    <x v="13"/>
    <x v="4"/>
    <x v="10"/>
    <x v="46"/>
  </r>
  <r>
    <d v="2021-11-20T00:00:00"/>
    <x v="36"/>
    <x v="26"/>
    <n v="94.62"/>
    <n v="11"/>
    <x v="491"/>
    <x v="0"/>
    <x v="1"/>
    <x v="10"/>
    <x v="46"/>
  </r>
  <r>
    <d v="2021-11-20T00:00:00"/>
    <x v="19"/>
    <x v="1"/>
    <n v="141.57"/>
    <n v="34"/>
    <x v="524"/>
    <x v="4"/>
    <x v="4"/>
    <x v="10"/>
    <x v="46"/>
  </r>
  <r>
    <d v="2021-11-20T00:00:00"/>
    <x v="35"/>
    <x v="21"/>
    <n v="58.3"/>
    <n v="14"/>
    <x v="25"/>
    <x v="13"/>
    <x v="4"/>
    <x v="10"/>
    <x v="46"/>
  </r>
  <r>
    <d v="2021-11-21T00:00:00"/>
    <x v="2"/>
    <x v="34"/>
    <n v="85.5"/>
    <n v="1"/>
    <x v="288"/>
    <x v="0"/>
    <x v="2"/>
    <x v="10"/>
    <x v="47"/>
  </r>
  <r>
    <d v="2021-11-21T00:00:00"/>
    <x v="0"/>
    <x v="38"/>
    <n v="173.88"/>
    <n v="24"/>
    <x v="525"/>
    <x v="0"/>
    <x v="0"/>
    <x v="10"/>
    <x v="47"/>
  </r>
  <r>
    <d v="2021-11-21T00:00:00"/>
    <x v="24"/>
    <x v="29"/>
    <n v="76.25"/>
    <n v="6"/>
    <x v="526"/>
    <x v="2"/>
    <x v="4"/>
    <x v="10"/>
    <x v="47"/>
  </r>
  <r>
    <d v="2021-11-21T00:00:00"/>
    <x v="18"/>
    <x v="24"/>
    <n v="162"/>
    <n v="10"/>
    <x v="32"/>
    <x v="0"/>
    <x v="5"/>
    <x v="10"/>
    <x v="47"/>
  </r>
  <r>
    <d v="2021-11-21T00:00:00"/>
    <x v="7"/>
    <x v="7"/>
    <n v="146.72"/>
    <n v="1"/>
    <x v="527"/>
    <x v="1"/>
    <x v="4"/>
    <x v="10"/>
    <x v="47"/>
  </r>
  <r>
    <d v="2021-11-22T00:00:00"/>
    <x v="34"/>
    <x v="33"/>
    <n v="156.78"/>
    <n v="35"/>
    <x v="528"/>
    <x v="0"/>
    <x v="0"/>
    <x v="10"/>
    <x v="47"/>
  </r>
  <r>
    <d v="2021-11-23T00:00:00"/>
    <x v="17"/>
    <x v="43"/>
    <n v="96.3"/>
    <n v="12"/>
    <x v="388"/>
    <x v="5"/>
    <x v="4"/>
    <x v="10"/>
    <x v="47"/>
  </r>
  <r>
    <d v="2021-11-25T00:00:00"/>
    <x v="38"/>
    <x v="9"/>
    <n v="48.84"/>
    <n v="5"/>
    <x v="11"/>
    <x v="11"/>
    <x v="4"/>
    <x v="10"/>
    <x v="47"/>
  </r>
  <r>
    <d v="2021-11-25T00:00:00"/>
    <x v="34"/>
    <x v="19"/>
    <n v="80.94"/>
    <n v="10"/>
    <x v="383"/>
    <x v="0"/>
    <x v="0"/>
    <x v="10"/>
    <x v="47"/>
  </r>
  <r>
    <d v="2021-11-25T00:00:00"/>
    <x v="34"/>
    <x v="25"/>
    <n v="16.64"/>
    <n v="14"/>
    <x v="229"/>
    <x v="0"/>
    <x v="0"/>
    <x v="10"/>
    <x v="47"/>
  </r>
  <r>
    <d v="2021-11-26T00:00:00"/>
    <x v="17"/>
    <x v="41"/>
    <n v="7.8599999999999994"/>
    <n v="25"/>
    <x v="529"/>
    <x v="5"/>
    <x v="4"/>
    <x v="10"/>
    <x v="47"/>
  </r>
  <r>
    <d v="2021-11-26T00:00:00"/>
    <x v="20"/>
    <x v="13"/>
    <n v="117.48"/>
    <n v="5"/>
    <x v="530"/>
    <x v="7"/>
    <x v="4"/>
    <x v="10"/>
    <x v="47"/>
  </r>
  <r>
    <d v="2021-11-27T00:00:00"/>
    <x v="5"/>
    <x v="11"/>
    <n v="94.17"/>
    <n v="8"/>
    <x v="13"/>
    <x v="0"/>
    <x v="2"/>
    <x v="10"/>
    <x v="47"/>
  </r>
  <r>
    <d v="2021-11-27T00:00:00"/>
    <x v="5"/>
    <x v="21"/>
    <n v="58.3"/>
    <n v="15"/>
    <x v="531"/>
    <x v="0"/>
    <x v="2"/>
    <x v="10"/>
    <x v="47"/>
  </r>
  <r>
    <d v="2021-11-27T00:00:00"/>
    <x v="28"/>
    <x v="3"/>
    <n v="119.7"/>
    <n v="28"/>
    <x v="532"/>
    <x v="11"/>
    <x v="4"/>
    <x v="10"/>
    <x v="47"/>
  </r>
  <r>
    <d v="2021-11-27T00:00:00"/>
    <x v="17"/>
    <x v="12"/>
    <n v="6.7"/>
    <n v="28"/>
    <x v="533"/>
    <x v="5"/>
    <x v="4"/>
    <x v="10"/>
    <x v="47"/>
  </r>
  <r>
    <d v="2021-11-27T00:00:00"/>
    <x v="18"/>
    <x v="1"/>
    <n v="141.57"/>
    <n v="37"/>
    <x v="534"/>
    <x v="0"/>
    <x v="5"/>
    <x v="10"/>
    <x v="47"/>
  </r>
  <r>
    <d v="2021-11-28T00:00:00"/>
    <x v="4"/>
    <x v="37"/>
    <n v="41.81"/>
    <n v="9"/>
    <x v="177"/>
    <x v="0"/>
    <x v="3"/>
    <x v="10"/>
    <x v="48"/>
  </r>
  <r>
    <d v="2021-11-28T00:00:00"/>
    <x v="24"/>
    <x v="18"/>
    <n v="115.2"/>
    <n v="2"/>
    <x v="214"/>
    <x v="2"/>
    <x v="4"/>
    <x v="10"/>
    <x v="48"/>
  </r>
  <r>
    <d v="2021-11-28T00:00:00"/>
    <x v="23"/>
    <x v="16"/>
    <n v="104.16"/>
    <n v="8"/>
    <x v="535"/>
    <x v="0"/>
    <x v="6"/>
    <x v="10"/>
    <x v="48"/>
  </r>
  <r>
    <d v="2021-11-30T00:00:00"/>
    <x v="33"/>
    <x v="39"/>
    <n v="42.55"/>
    <n v="15"/>
    <x v="427"/>
    <x v="12"/>
    <x v="4"/>
    <x v="10"/>
    <x v="48"/>
  </r>
  <r>
    <d v="2021-11-30T00:00:00"/>
    <x v="0"/>
    <x v="4"/>
    <n v="15.719999999999999"/>
    <n v="2"/>
    <x v="4"/>
    <x v="0"/>
    <x v="0"/>
    <x v="10"/>
    <x v="48"/>
  </r>
  <r>
    <d v="2021-12-02T00:00:00"/>
    <x v="22"/>
    <x v="25"/>
    <n v="16.64"/>
    <n v="10"/>
    <x v="536"/>
    <x v="9"/>
    <x v="4"/>
    <x v="11"/>
    <x v="48"/>
  </r>
  <r>
    <d v="2021-12-03T00:00:00"/>
    <x v="17"/>
    <x v="14"/>
    <n v="210"/>
    <n v="8"/>
    <x v="537"/>
    <x v="5"/>
    <x v="4"/>
    <x v="11"/>
    <x v="48"/>
  </r>
  <r>
    <d v="2021-12-03T00:00:00"/>
    <x v="19"/>
    <x v="21"/>
    <n v="58.3"/>
    <n v="2"/>
    <x v="538"/>
    <x v="4"/>
    <x v="4"/>
    <x v="11"/>
    <x v="48"/>
  </r>
  <r>
    <d v="2021-12-03T00:00:00"/>
    <x v="6"/>
    <x v="37"/>
    <n v="41.81"/>
    <n v="5"/>
    <x v="375"/>
    <x v="0"/>
    <x v="3"/>
    <x v="11"/>
    <x v="48"/>
  </r>
  <r>
    <d v="2021-12-04T00:00:00"/>
    <x v="2"/>
    <x v="9"/>
    <n v="48.84"/>
    <n v="32"/>
    <x v="539"/>
    <x v="0"/>
    <x v="2"/>
    <x v="11"/>
    <x v="48"/>
  </r>
  <r>
    <d v="2021-12-04T00:00:00"/>
    <x v="33"/>
    <x v="28"/>
    <n v="82.08"/>
    <n v="15"/>
    <x v="244"/>
    <x v="12"/>
    <x v="4"/>
    <x v="11"/>
    <x v="48"/>
  </r>
  <r>
    <d v="2021-12-04T00:00:00"/>
    <x v="21"/>
    <x v="42"/>
    <n v="24.66"/>
    <n v="10"/>
    <x v="540"/>
    <x v="8"/>
    <x v="4"/>
    <x v="11"/>
    <x v="48"/>
  </r>
  <r>
    <d v="2021-12-05T00:00:00"/>
    <x v="21"/>
    <x v="17"/>
    <n v="8.33"/>
    <n v="12"/>
    <x v="541"/>
    <x v="8"/>
    <x v="4"/>
    <x v="11"/>
    <x v="49"/>
  </r>
  <r>
    <d v="2021-12-05T00:00:00"/>
    <x v="9"/>
    <x v="9"/>
    <n v="48.84"/>
    <n v="15"/>
    <x v="47"/>
    <x v="0"/>
    <x v="0"/>
    <x v="11"/>
    <x v="49"/>
  </r>
  <r>
    <d v="2021-12-05T00:00:00"/>
    <x v="18"/>
    <x v="5"/>
    <n v="164.28"/>
    <n v="1"/>
    <x v="63"/>
    <x v="0"/>
    <x v="5"/>
    <x v="11"/>
    <x v="49"/>
  </r>
  <r>
    <d v="2021-12-07T00:00:00"/>
    <x v="37"/>
    <x v="2"/>
    <n v="79.92"/>
    <n v="5"/>
    <x v="482"/>
    <x v="14"/>
    <x v="4"/>
    <x v="11"/>
    <x v="49"/>
  </r>
  <r>
    <d v="2021-12-07T00:00:00"/>
    <x v="23"/>
    <x v="25"/>
    <n v="16.64"/>
    <n v="13"/>
    <x v="84"/>
    <x v="0"/>
    <x v="6"/>
    <x v="11"/>
    <x v="49"/>
  </r>
  <r>
    <d v="2021-12-07T00:00:00"/>
    <x v="26"/>
    <x v="2"/>
    <n v="79.92"/>
    <n v="12"/>
    <x v="542"/>
    <x v="10"/>
    <x v="4"/>
    <x v="11"/>
    <x v="49"/>
  </r>
  <r>
    <d v="2021-12-07T00:00:00"/>
    <x v="7"/>
    <x v="34"/>
    <n v="85.5"/>
    <n v="27"/>
    <x v="543"/>
    <x v="1"/>
    <x v="4"/>
    <x v="11"/>
    <x v="49"/>
  </r>
  <r>
    <d v="2021-12-07T00:00:00"/>
    <x v="39"/>
    <x v="6"/>
    <n v="122.08"/>
    <n v="8"/>
    <x v="544"/>
    <x v="3"/>
    <x v="4"/>
    <x v="11"/>
    <x v="49"/>
  </r>
  <r>
    <d v="2021-12-08T00:00:00"/>
    <x v="18"/>
    <x v="38"/>
    <n v="173.88"/>
    <n v="32"/>
    <x v="545"/>
    <x v="0"/>
    <x v="5"/>
    <x v="11"/>
    <x v="49"/>
  </r>
  <r>
    <d v="2021-12-08T00:00:00"/>
    <x v="35"/>
    <x v="28"/>
    <n v="82.08"/>
    <n v="14"/>
    <x v="546"/>
    <x v="13"/>
    <x v="4"/>
    <x v="11"/>
    <x v="49"/>
  </r>
  <r>
    <d v="2021-12-09T00:00:00"/>
    <x v="17"/>
    <x v="15"/>
    <n v="47.730000000000004"/>
    <n v="16"/>
    <x v="547"/>
    <x v="5"/>
    <x v="4"/>
    <x v="11"/>
    <x v="49"/>
  </r>
  <r>
    <d v="2021-12-10T00:00:00"/>
    <x v="17"/>
    <x v="33"/>
    <n v="156.78"/>
    <n v="6"/>
    <x v="548"/>
    <x v="5"/>
    <x v="4"/>
    <x v="11"/>
    <x v="49"/>
  </r>
  <r>
    <d v="2021-12-10T00:00:00"/>
    <x v="39"/>
    <x v="22"/>
    <n v="85.76"/>
    <n v="19"/>
    <x v="549"/>
    <x v="3"/>
    <x v="4"/>
    <x v="11"/>
    <x v="49"/>
  </r>
  <r>
    <d v="2021-12-11T00:00:00"/>
    <x v="12"/>
    <x v="7"/>
    <n v="146.72"/>
    <n v="10"/>
    <x v="550"/>
    <x v="4"/>
    <x v="4"/>
    <x v="11"/>
    <x v="49"/>
  </r>
  <r>
    <d v="2021-12-11T00:00:00"/>
    <x v="23"/>
    <x v="36"/>
    <n v="57.120000000000005"/>
    <n v="5"/>
    <x v="205"/>
    <x v="0"/>
    <x v="6"/>
    <x v="11"/>
    <x v="49"/>
  </r>
  <r>
    <d v="2021-12-11T00:00:00"/>
    <x v="34"/>
    <x v="6"/>
    <n v="122.08"/>
    <n v="9"/>
    <x v="551"/>
    <x v="0"/>
    <x v="0"/>
    <x v="11"/>
    <x v="49"/>
  </r>
  <r>
    <d v="2021-12-12T00:00:00"/>
    <x v="9"/>
    <x v="38"/>
    <n v="173.88"/>
    <n v="10"/>
    <x v="305"/>
    <x v="0"/>
    <x v="0"/>
    <x v="11"/>
    <x v="50"/>
  </r>
  <r>
    <d v="2021-12-12T00:00:00"/>
    <x v="18"/>
    <x v="32"/>
    <n v="201.28"/>
    <n v="9"/>
    <x v="552"/>
    <x v="0"/>
    <x v="5"/>
    <x v="11"/>
    <x v="50"/>
  </r>
  <r>
    <d v="2021-12-14T00:00:00"/>
    <x v="12"/>
    <x v="11"/>
    <n v="94.17"/>
    <n v="6"/>
    <x v="123"/>
    <x v="4"/>
    <x v="4"/>
    <x v="11"/>
    <x v="50"/>
  </r>
  <r>
    <d v="2021-12-14T00:00:00"/>
    <x v="38"/>
    <x v="24"/>
    <n v="162"/>
    <n v="4"/>
    <x v="30"/>
    <x v="11"/>
    <x v="4"/>
    <x v="11"/>
    <x v="50"/>
  </r>
  <r>
    <d v="2021-12-14T00:00:00"/>
    <x v="35"/>
    <x v="35"/>
    <n v="155.61000000000001"/>
    <n v="4"/>
    <x v="307"/>
    <x v="13"/>
    <x v="4"/>
    <x v="11"/>
    <x v="50"/>
  </r>
  <r>
    <d v="2021-12-15T00:00:00"/>
    <x v="0"/>
    <x v="32"/>
    <n v="201.28"/>
    <n v="33"/>
    <x v="553"/>
    <x v="0"/>
    <x v="0"/>
    <x v="11"/>
    <x v="50"/>
  </r>
  <r>
    <d v="2021-12-15T00:00:00"/>
    <x v="23"/>
    <x v="41"/>
    <n v="7.8599999999999994"/>
    <n v="13"/>
    <x v="260"/>
    <x v="0"/>
    <x v="6"/>
    <x v="11"/>
    <x v="50"/>
  </r>
  <r>
    <d v="2021-12-15T00:00:00"/>
    <x v="34"/>
    <x v="25"/>
    <n v="16.64"/>
    <n v="6"/>
    <x v="272"/>
    <x v="0"/>
    <x v="0"/>
    <x v="11"/>
    <x v="50"/>
  </r>
  <r>
    <d v="2021-12-16T00:00:00"/>
    <x v="18"/>
    <x v="5"/>
    <n v="164.28"/>
    <n v="9"/>
    <x v="193"/>
    <x v="0"/>
    <x v="5"/>
    <x v="11"/>
    <x v="50"/>
  </r>
  <r>
    <d v="2021-12-17T00:00:00"/>
    <x v="31"/>
    <x v="42"/>
    <n v="24.66"/>
    <n v="20"/>
    <x v="554"/>
    <x v="9"/>
    <x v="4"/>
    <x v="11"/>
    <x v="50"/>
  </r>
  <r>
    <d v="2021-12-18T00:00:00"/>
    <x v="24"/>
    <x v="1"/>
    <n v="141.57"/>
    <n v="8"/>
    <x v="555"/>
    <x v="2"/>
    <x v="4"/>
    <x v="11"/>
    <x v="50"/>
  </r>
  <r>
    <d v="2021-12-18T00:00:00"/>
    <x v="34"/>
    <x v="19"/>
    <n v="80.94"/>
    <n v="2"/>
    <x v="556"/>
    <x v="0"/>
    <x v="0"/>
    <x v="11"/>
    <x v="50"/>
  </r>
  <r>
    <d v="2021-12-19T00:00:00"/>
    <x v="37"/>
    <x v="12"/>
    <n v="6.7"/>
    <n v="20"/>
    <x v="557"/>
    <x v="14"/>
    <x v="4"/>
    <x v="11"/>
    <x v="51"/>
  </r>
  <r>
    <d v="2021-12-19T00:00:00"/>
    <x v="0"/>
    <x v="28"/>
    <n v="82.08"/>
    <n v="7"/>
    <x v="558"/>
    <x v="0"/>
    <x v="0"/>
    <x v="11"/>
    <x v="51"/>
  </r>
  <r>
    <d v="2021-12-19T00:00:00"/>
    <x v="0"/>
    <x v="41"/>
    <n v="7.8599999999999994"/>
    <n v="11"/>
    <x v="559"/>
    <x v="0"/>
    <x v="0"/>
    <x v="11"/>
    <x v="51"/>
  </r>
  <r>
    <d v="2021-12-19T00:00:00"/>
    <x v="23"/>
    <x v="10"/>
    <n v="53.11"/>
    <n v="3"/>
    <x v="451"/>
    <x v="0"/>
    <x v="6"/>
    <x v="11"/>
    <x v="51"/>
  </r>
  <r>
    <d v="2021-12-19T00:00:00"/>
    <x v="28"/>
    <x v="23"/>
    <n v="48.4"/>
    <n v="14"/>
    <x v="29"/>
    <x v="11"/>
    <x v="4"/>
    <x v="11"/>
    <x v="51"/>
  </r>
  <r>
    <d v="2021-12-19T00:00:00"/>
    <x v="17"/>
    <x v="27"/>
    <n v="149.46"/>
    <n v="12"/>
    <x v="560"/>
    <x v="5"/>
    <x v="4"/>
    <x v="11"/>
    <x v="51"/>
  </r>
  <r>
    <d v="2021-12-19T00:00:00"/>
    <x v="18"/>
    <x v="27"/>
    <n v="149.46"/>
    <n v="13"/>
    <x v="308"/>
    <x v="0"/>
    <x v="5"/>
    <x v="11"/>
    <x v="51"/>
  </r>
  <r>
    <d v="2021-12-19T00:00:00"/>
    <x v="26"/>
    <x v="23"/>
    <n v="48.4"/>
    <n v="10"/>
    <x v="407"/>
    <x v="10"/>
    <x v="4"/>
    <x v="11"/>
    <x v="51"/>
  </r>
  <r>
    <d v="2021-12-20T00:00:00"/>
    <x v="4"/>
    <x v="11"/>
    <n v="94.17"/>
    <n v="14"/>
    <x v="172"/>
    <x v="0"/>
    <x v="3"/>
    <x v="11"/>
    <x v="51"/>
  </r>
  <r>
    <d v="2021-12-20T00:00:00"/>
    <x v="9"/>
    <x v="12"/>
    <n v="6.7"/>
    <n v="24"/>
    <x v="561"/>
    <x v="0"/>
    <x v="0"/>
    <x v="11"/>
    <x v="51"/>
  </r>
  <r>
    <d v="2021-12-21T00:00:00"/>
    <x v="31"/>
    <x v="34"/>
    <n v="85.5"/>
    <n v="10"/>
    <x v="562"/>
    <x v="9"/>
    <x v="4"/>
    <x v="11"/>
    <x v="51"/>
  </r>
  <r>
    <d v="2021-12-21T00:00:00"/>
    <x v="5"/>
    <x v="42"/>
    <n v="24.66"/>
    <n v="10"/>
    <x v="540"/>
    <x v="0"/>
    <x v="2"/>
    <x v="11"/>
    <x v="51"/>
  </r>
  <r>
    <d v="2021-12-21T00:00:00"/>
    <x v="38"/>
    <x v="29"/>
    <n v="76.25"/>
    <n v="16"/>
    <x v="563"/>
    <x v="11"/>
    <x v="4"/>
    <x v="11"/>
    <x v="51"/>
  </r>
  <r>
    <d v="2021-12-21T00:00:00"/>
    <x v="18"/>
    <x v="1"/>
    <n v="141.57"/>
    <n v="16"/>
    <x v="564"/>
    <x v="0"/>
    <x v="5"/>
    <x v="11"/>
    <x v="51"/>
  </r>
  <r>
    <d v="2021-12-22T00:00:00"/>
    <x v="8"/>
    <x v="38"/>
    <n v="173.88"/>
    <n v="35"/>
    <x v="565"/>
    <x v="0"/>
    <x v="3"/>
    <x v="11"/>
    <x v="51"/>
  </r>
  <r>
    <d v="2021-12-22T00:00:00"/>
    <x v="5"/>
    <x v="24"/>
    <n v="162"/>
    <n v="5"/>
    <x v="566"/>
    <x v="0"/>
    <x v="2"/>
    <x v="11"/>
    <x v="51"/>
  </r>
  <r>
    <d v="2021-12-24T00:00:00"/>
    <x v="38"/>
    <x v="43"/>
    <n v="96.3"/>
    <n v="8"/>
    <x v="128"/>
    <x v="11"/>
    <x v="4"/>
    <x v="11"/>
    <x v="51"/>
  </r>
  <r>
    <d v="2021-12-24T00:00:00"/>
    <x v="20"/>
    <x v="24"/>
    <n v="162"/>
    <n v="8"/>
    <x v="53"/>
    <x v="7"/>
    <x v="4"/>
    <x v="11"/>
    <x v="51"/>
  </r>
  <r>
    <d v="2021-12-25T00:00:00"/>
    <x v="33"/>
    <x v="23"/>
    <n v="48.4"/>
    <n v="29"/>
    <x v="567"/>
    <x v="12"/>
    <x v="4"/>
    <x v="11"/>
    <x v="51"/>
  </r>
  <r>
    <d v="2021-12-25T00:00:00"/>
    <x v="33"/>
    <x v="17"/>
    <n v="8.33"/>
    <n v="39"/>
    <x v="568"/>
    <x v="12"/>
    <x v="4"/>
    <x v="11"/>
    <x v="51"/>
  </r>
  <r>
    <d v="2021-12-25T00:00:00"/>
    <x v="4"/>
    <x v="18"/>
    <n v="115.2"/>
    <n v="15"/>
    <x v="569"/>
    <x v="0"/>
    <x v="3"/>
    <x v="11"/>
    <x v="51"/>
  </r>
  <r>
    <d v="2021-12-26T00:00:00"/>
    <x v="26"/>
    <x v="38"/>
    <n v="173.88"/>
    <n v="14"/>
    <x v="570"/>
    <x v="10"/>
    <x v="4"/>
    <x v="11"/>
    <x v="52"/>
  </r>
  <r>
    <d v="2021-12-26T00:00:00"/>
    <x v="6"/>
    <x v="22"/>
    <n v="85.76"/>
    <n v="36"/>
    <x v="222"/>
    <x v="0"/>
    <x v="3"/>
    <x v="11"/>
    <x v="52"/>
  </r>
  <r>
    <d v="2021-12-27T00:00:00"/>
    <x v="6"/>
    <x v="5"/>
    <n v="164.28"/>
    <n v="26"/>
    <x v="571"/>
    <x v="0"/>
    <x v="3"/>
    <x v="11"/>
    <x v="52"/>
  </r>
  <r>
    <d v="2021-12-27T00:00:00"/>
    <x v="39"/>
    <x v="10"/>
    <n v="53.11"/>
    <n v="14"/>
    <x v="421"/>
    <x v="3"/>
    <x v="4"/>
    <x v="11"/>
    <x v="52"/>
  </r>
  <r>
    <d v="2021-12-28T00:00:00"/>
    <x v="8"/>
    <x v="10"/>
    <n v="53.11"/>
    <n v="6"/>
    <x v="160"/>
    <x v="0"/>
    <x v="3"/>
    <x v="11"/>
    <x v="52"/>
  </r>
  <r>
    <d v="2021-12-29T00:00:00"/>
    <x v="2"/>
    <x v="26"/>
    <n v="94.62"/>
    <n v="15"/>
    <x v="264"/>
    <x v="0"/>
    <x v="2"/>
    <x v="11"/>
    <x v="52"/>
  </r>
  <r>
    <d v="2021-12-29T00:00:00"/>
    <x v="33"/>
    <x v="34"/>
    <n v="85.5"/>
    <n v="26"/>
    <x v="572"/>
    <x v="12"/>
    <x v="4"/>
    <x v="11"/>
    <x v="52"/>
  </r>
  <r>
    <d v="2021-12-29T00:00:00"/>
    <x v="19"/>
    <x v="24"/>
    <n v="162"/>
    <n v="1"/>
    <x v="195"/>
    <x v="4"/>
    <x v="4"/>
    <x v="11"/>
    <x v="52"/>
  </r>
  <r>
    <d v="2021-12-30T00:00:00"/>
    <x v="2"/>
    <x v="5"/>
    <n v="164.28"/>
    <n v="13"/>
    <x v="108"/>
    <x v="0"/>
    <x v="2"/>
    <x v="11"/>
    <x v="52"/>
  </r>
  <r>
    <d v="2021-12-30T00:00:00"/>
    <x v="0"/>
    <x v="38"/>
    <n v="173.88"/>
    <n v="14"/>
    <x v="570"/>
    <x v="0"/>
    <x v="0"/>
    <x v="11"/>
    <x v="52"/>
  </r>
  <r>
    <d v="2021-12-30T00:00:00"/>
    <x v="20"/>
    <x v="32"/>
    <n v="201.28"/>
    <n v="31"/>
    <x v="573"/>
    <x v="7"/>
    <x v="4"/>
    <x v="11"/>
    <x v="52"/>
  </r>
  <r>
    <d v="2021-12-31T00:00:00"/>
    <x v="12"/>
    <x v="23"/>
    <n v="48.4"/>
    <n v="6"/>
    <x v="517"/>
    <x v="4"/>
    <x v="4"/>
    <x v="11"/>
    <x v="52"/>
  </r>
  <r>
    <d v="2021-12-31T00:00:00"/>
    <x v="9"/>
    <x v="3"/>
    <n v="119.7"/>
    <n v="12"/>
    <x v="161"/>
    <x v="0"/>
    <x v="0"/>
    <x v="11"/>
    <x v="52"/>
  </r>
  <r>
    <m/>
    <x v="40"/>
    <x v="44"/>
    <m/>
    <m/>
    <x v="574"/>
    <x v="15"/>
    <x v="7"/>
    <x v="12"/>
    <x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5BC1BE-5FEB-4B0C-801C-E65E12D4543E}" name="Week"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G1:H55" firstHeaderRow="1" firstDataRow="1" firstDataCol="1"/>
  <pivotFields count="10">
    <pivotField showAll="0"/>
    <pivotField showAll="0"/>
    <pivotField showAll="0"/>
    <pivotField showAll="0"/>
    <pivotField showAll="0"/>
    <pivotField dataField="1" showAll="0"/>
    <pivotField showAll="0"/>
    <pivotField showAll="0">
      <items count="9">
        <item x="5"/>
        <item x="6"/>
        <item x="4"/>
        <item x="2"/>
        <item x="3"/>
        <item x="1"/>
        <item x="0"/>
        <item x="7"/>
        <item t="default"/>
      </items>
    </pivotField>
    <pivotField showAll="0">
      <items count="14">
        <item x="0"/>
        <item x="1"/>
        <item x="2"/>
        <item x="3"/>
        <item x="4"/>
        <item x="5"/>
        <item x="6"/>
        <item x="7"/>
        <item x="8"/>
        <item x="9"/>
        <item x="10"/>
        <item x="11"/>
        <item x="12"/>
        <item t="default"/>
      </items>
    </pivotField>
    <pivotField axis="axisRow"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s>
  <rowFields count="1">
    <field x="9"/>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rowItems>
  <colItems count="1">
    <i/>
  </colItems>
  <dataFields count="1">
    <dataField name="Sum of Actual" fld="5" baseField="0" baseItem="0"/>
  </dataField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9E05A-AD7F-4495-8B14-935A1AA20E2D}" name="Countr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1:R17" firstHeaderRow="1" firstDataRow="1" firstDataCol="1"/>
  <pivotFields count="10">
    <pivotField showAll="0"/>
    <pivotField showAll="0"/>
    <pivotField showAll="0"/>
    <pivotField showAll="0"/>
    <pivotField showAll="0"/>
    <pivotField dataField="1" showAll="0"/>
    <pivotField axis="axisRow" showAll="0">
      <items count="17">
        <item x="12"/>
        <item x="11"/>
        <item x="10"/>
        <item x="13"/>
        <item x="1"/>
        <item x="0"/>
        <item x="14"/>
        <item x="8"/>
        <item x="6"/>
        <item x="4"/>
        <item x="5"/>
        <item x="9"/>
        <item x="7"/>
        <item x="2"/>
        <item x="3"/>
        <item x="15"/>
        <item t="default"/>
      </items>
    </pivotField>
    <pivotField showAll="0"/>
    <pivotField showAll="0"/>
    <pivotField showAll="0"/>
  </pivotFields>
  <rowFields count="1">
    <field x="6"/>
  </rowFields>
  <rowItems count="16">
    <i>
      <x/>
    </i>
    <i>
      <x v="1"/>
    </i>
    <i>
      <x v="2"/>
    </i>
    <i>
      <x v="3"/>
    </i>
    <i>
      <x v="4"/>
    </i>
    <i>
      <x v="5"/>
    </i>
    <i>
      <x v="6"/>
    </i>
    <i>
      <x v="7"/>
    </i>
    <i>
      <x v="8"/>
    </i>
    <i>
      <x v="9"/>
    </i>
    <i>
      <x v="10"/>
    </i>
    <i>
      <x v="11"/>
    </i>
    <i>
      <x v="12"/>
    </i>
    <i>
      <x v="13"/>
    </i>
    <i>
      <x v="14"/>
    </i>
    <i>
      <x v="15"/>
    </i>
  </rowItems>
  <colItems count="1">
    <i/>
  </colItems>
  <dataFields count="1">
    <dataField name="Sum of Act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04539C-45C8-452C-9171-36E9BE78A939}" name="Reg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Y1:Z9" firstHeaderRow="1" firstDataRow="1" firstDataCol="1"/>
  <pivotFields count="10">
    <pivotField showAll="0"/>
    <pivotField showAll="0"/>
    <pivotField showAll="0"/>
    <pivotField showAll="0"/>
    <pivotField showAll="0"/>
    <pivotField dataField="1" showAll="0"/>
    <pivotField showAll="0"/>
    <pivotField axis="axisRow" showAll="0">
      <items count="9">
        <item x="5"/>
        <item x="6"/>
        <item x="4"/>
        <item x="2"/>
        <item x="3"/>
        <item x="1"/>
        <item x="0"/>
        <item x="7"/>
        <item t="default"/>
      </items>
    </pivotField>
    <pivotField showAll="0">
      <items count="14">
        <item x="0"/>
        <item x="1"/>
        <item x="2"/>
        <item x="3"/>
        <item x="4"/>
        <item x="5"/>
        <item x="6"/>
        <item x="7"/>
        <item x="8"/>
        <item x="9"/>
        <item x="10"/>
        <item x="11"/>
        <item x="12"/>
        <item t="default"/>
      </items>
    </pivotField>
    <pivotField showAll="0"/>
  </pivotFields>
  <rowFields count="1">
    <field x="7"/>
  </rowFields>
  <rowItems count="8">
    <i>
      <x/>
    </i>
    <i>
      <x v="1"/>
    </i>
    <i>
      <x v="2"/>
    </i>
    <i>
      <x v="3"/>
    </i>
    <i>
      <x v="4"/>
    </i>
    <i>
      <x v="5"/>
    </i>
    <i>
      <x v="6"/>
    </i>
    <i>
      <x v="7"/>
    </i>
  </rowItems>
  <colItems count="1">
    <i/>
  </colItems>
  <dataFields count="1">
    <dataField name="Sum of Actual" fld="5" baseField="0" baseItem="0" numFmtId="3"/>
  </dataFields>
  <formats count="2">
    <format dxfId="253">
      <pivotArea outline="0" collapsedLevelsAreSubtotals="1" fieldPosition="0"/>
    </format>
    <format dxfId="254">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18EADF-6A4E-4490-831D-7711E8CF52BC}" name="Produc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N1:O11" firstHeaderRow="1" firstDataRow="1" firstDataCol="1"/>
  <pivotFields count="10">
    <pivotField showAll="0"/>
    <pivotField showAll="0"/>
    <pivotField axis="axisRow" showAll="0" measureFilter="1" sortType="descending">
      <items count="46">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x="4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9">
        <item x="5"/>
        <item x="6"/>
        <item x="4"/>
        <item x="2"/>
        <item x="3"/>
        <item x="1"/>
        <item x="0"/>
        <item x="7"/>
        <item t="default"/>
      </items>
    </pivotField>
    <pivotField showAll="0">
      <items count="14">
        <item x="0"/>
        <item x="1"/>
        <item x="2"/>
        <item x="3"/>
        <item x="4"/>
        <item x="5"/>
        <item x="6"/>
        <item x="7"/>
        <item x="8"/>
        <item x="9"/>
        <item x="10"/>
        <item x="11"/>
        <item x="12"/>
        <item t="default"/>
      </items>
    </pivotField>
    <pivotField showAll="0"/>
  </pivotFields>
  <rowFields count="1">
    <field x="2"/>
  </rowFields>
  <rowItems count="10">
    <i>
      <x v="29"/>
    </i>
    <i>
      <x v="40"/>
    </i>
    <i>
      <x v="23"/>
    </i>
    <i>
      <x v="18"/>
    </i>
    <i>
      <x v="21"/>
    </i>
    <i>
      <x v="31"/>
    </i>
    <i>
      <x v="20"/>
    </i>
    <i>
      <x v="4"/>
    </i>
    <i>
      <x v="41"/>
    </i>
    <i>
      <x v="9"/>
    </i>
  </rowItems>
  <colItems count="1">
    <i/>
  </colItems>
  <dataFields count="1">
    <dataField name="Sum of Actual" fld="5" baseField="0" baseItem="0" numFmtId="3"/>
  </dataFields>
  <formats count="3">
    <format dxfId="0">
      <pivotArea collapsedLevelsAreSubtotals="1" fieldPosition="0">
        <references count="1">
          <reference field="2" count="1">
            <x v="23"/>
          </reference>
        </references>
      </pivotArea>
    </format>
    <format dxfId="1">
      <pivotArea outline="0" collapsedLevelsAreSubtotals="1" fieldPosition="0"/>
    </format>
    <format dxfId="2">
      <pivotArea dataOnly="0" labelOnly="1" outline="0" axis="axisValues"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703905-1B6D-483A-8038-362E17741038}" name="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0">
    <pivotField showAll="0"/>
    <pivotField showAll="0"/>
    <pivotField showAll="0"/>
    <pivotField showAll="0"/>
    <pivotField showAll="0"/>
    <pivotField dataField="1" showAll="0"/>
    <pivotField showAll="0"/>
    <pivotField showAll="0">
      <items count="9">
        <item x="5"/>
        <item x="6"/>
        <item x="4"/>
        <item x="2"/>
        <item x="3"/>
        <item x="1"/>
        <item x="0"/>
        <item x="7"/>
        <item t="default"/>
      </items>
    </pivotField>
    <pivotField showAll="0">
      <items count="14">
        <item x="0"/>
        <item x="1"/>
        <item x="2"/>
        <item x="3"/>
        <item x="4"/>
        <item x="5"/>
        <item x="6"/>
        <item x="7"/>
        <item x="8"/>
        <item x="9"/>
        <item x="10"/>
        <item x="11"/>
        <item x="12"/>
        <item t="default"/>
      </items>
    </pivotField>
    <pivotField showAll="0"/>
  </pivotFields>
  <rowItems count="1">
    <i/>
  </rowItems>
  <colItems count="1">
    <i/>
  </colItems>
  <dataFields count="1">
    <dataField name="Sum of Act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63733B-D300-46B3-9D2D-4BA4BFC9C6D4}" name="Custom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1:K4" firstHeaderRow="1" firstDataRow="1" firstDataCol="1"/>
  <pivotFields count="10">
    <pivotField showAll="0"/>
    <pivotField axis="axisRow" showAll="0" measureFilter="1" sortType="descending">
      <items count="42">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9">
        <item x="5"/>
        <item x="6"/>
        <item x="4"/>
        <item x="2"/>
        <item x="3"/>
        <item x="1"/>
        <item x="0"/>
        <item x="7"/>
        <item t="default"/>
      </items>
    </pivotField>
    <pivotField showAll="0">
      <items count="14">
        <item x="0"/>
        <item x="1"/>
        <item x="2"/>
        <item x="3"/>
        <item x="4"/>
        <item x="5"/>
        <item x="6"/>
        <item x="7"/>
        <item x="8"/>
        <item x="9"/>
        <item x="10"/>
        <item x="11"/>
        <item x="12"/>
        <item t="default"/>
      </items>
    </pivotField>
    <pivotField showAll="0"/>
  </pivotFields>
  <rowFields count="1">
    <field x="1"/>
  </rowFields>
  <rowItems count="3">
    <i>
      <x v="32"/>
    </i>
    <i>
      <x v="21"/>
    </i>
    <i>
      <x v="22"/>
    </i>
  </rowItems>
  <colItems count="1">
    <i/>
  </colItems>
  <dataFields count="1">
    <dataField name="Sum of Actual" fld="5" baseField="0" baseItem="0" numFmtId="3"/>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18E890-91BA-4D95-9870-2D443B734F27}" name="Month"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1:E14" firstHeaderRow="1" firstDataRow="1" firstDataCol="1"/>
  <pivotFields count="10">
    <pivotField showAll="0"/>
    <pivotField showAll="0"/>
    <pivotField showAll="0"/>
    <pivotField showAll="0"/>
    <pivotField showAll="0"/>
    <pivotField dataField="1" showAll="0"/>
    <pivotField showAll="0"/>
    <pivotField showAll="0"/>
    <pivotField axis="axisRow" showAll="0">
      <items count="14">
        <item x="0"/>
        <item x="1"/>
        <item x="2"/>
        <item x="3"/>
        <item x="4"/>
        <item x="5"/>
        <item x="6"/>
        <item x="7"/>
        <item x="8"/>
        <item x="9"/>
        <item x="10"/>
        <item x="11"/>
        <item x="12"/>
        <item t="default"/>
      </items>
    </pivotField>
    <pivotField showAll="0"/>
  </pivotFields>
  <rowFields count="1">
    <field x="8"/>
  </rowFields>
  <rowItems count="13">
    <i>
      <x/>
    </i>
    <i>
      <x v="1"/>
    </i>
    <i>
      <x v="2"/>
    </i>
    <i>
      <x v="3"/>
    </i>
    <i>
      <x v="4"/>
    </i>
    <i>
      <x v="5"/>
    </i>
    <i>
      <x v="6"/>
    </i>
    <i>
      <x v="7"/>
    </i>
    <i>
      <x v="8"/>
    </i>
    <i>
      <x v="9"/>
    </i>
    <i>
      <x v="10"/>
    </i>
    <i>
      <x v="11"/>
    </i>
    <i>
      <x v="12"/>
    </i>
  </rowItems>
  <colItems count="1">
    <i/>
  </colItems>
  <dataFields count="1">
    <dataField name="Sum of Act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A50C9F-6DCF-4D16-B070-67AAC9F85504}" sourceName="Region">
  <pivotTables>
    <pivotTable tabId="9" name="Total"/>
    <pivotTable tabId="9" name="Customer"/>
    <pivotTable tabId="9" name="Product"/>
    <pivotTable tabId="9" name="Week"/>
  </pivotTables>
  <data>
    <tabular pivotCacheId="1019037978">
      <items count="8">
        <i x="5" s="1"/>
        <i x="6" s="1"/>
        <i x="4" s="1"/>
        <i x="2" s="1"/>
        <i x="3" s="1"/>
        <i x="1"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4CF1DDF-BC7B-4EF3-A5F2-865303B995AF}" sourceName="Month">
  <pivotTables>
    <pivotTable tabId="9" name="Total"/>
    <pivotTable tabId="9" name="Customer"/>
    <pivotTable tabId="9" name="Product"/>
    <pivotTable tabId="9" name="Region"/>
    <pivotTable tabId="9" name="Week"/>
  </pivotTables>
  <data>
    <tabular pivotCacheId="1019037978">
      <items count="13">
        <i x="0" s="1"/>
        <i x="1" s="1"/>
        <i x="2" s="1"/>
        <i x="3" s="1"/>
        <i x="4" s="1"/>
        <i x="5" s="1"/>
        <i x="6" s="1"/>
        <i x="7" s="1"/>
        <i x="8" s="1"/>
        <i x="9" s="1"/>
        <i x="10" s="1"/>
        <i x="11"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BA50FD6-52C9-4ADE-B1F4-1077C40B9D54}" cache="Slicer_Region" caption="Region" style="Manish Slicer" rowHeight="234950"/>
  <slicer name="Month" xr10:uid="{DAF1985C-068D-4704-BBEC-9CD5FACEF5F3}" cache="Slicer_Month" caption="Month" columnCount="4" style="Manish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283" dataDxfId="281" headerRowBorderDxfId="282">
  <autoFilter ref="A1:J833" xr:uid="{60351B27-4213-4B50-AF1E-6DD234ED1CD8}"/>
  <sortState xmlns:xlrd2="http://schemas.microsoft.com/office/spreadsheetml/2017/richdata2" ref="A2:E833">
    <sortCondition ref="A1:A833"/>
  </sortState>
  <tableColumns count="10">
    <tableColumn id="1" xr3:uid="{7E2D9722-C99A-4D79-AD8A-A4AF24D31B15}" name="DATE" dataDxfId="280" totalsRowDxfId="279"/>
    <tableColumn id="7" xr3:uid="{304B12AC-0228-4F17-A98A-1CAA20F1E66F}" name="CUSTOMER NAME" dataDxfId="278" totalsRowDxfId="277"/>
    <tableColumn id="4" xr3:uid="{ADAE3F09-9DD0-4996-A8A9-A560ACE428D0}" name="PRODUCT" dataDxfId="276" totalsRowDxfId="275"/>
    <tableColumn id="6" xr3:uid="{D84FA6C2-6488-41F6-803C-EF2DB5E1BB3C}" name="UNIT PRICE ($)" dataDxfId="274" totalsRowDxfId="273" dataCellStyle="Comma" totalsRowCellStyle="Comma"/>
    <tableColumn id="2" xr3:uid="{3D21C161-3520-4EEB-95C2-BC89A67F811B}" name="QUANTITY" dataDxfId="272" totalsRowDxfId="271"/>
    <tableColumn id="3" xr3:uid="{F98E70B8-AC7A-403A-9FDB-4635C99CF1BE}" name="Actual" dataDxfId="270">
      <calculatedColumnFormula>InputData[[#This Row],[UNIT PRICE ($)]]*InputData[[#This Row],[QUANTITY]]</calculatedColumnFormula>
    </tableColumn>
    <tableColumn id="5" xr3:uid="{6D0B9A08-24BD-4ED0-BFE2-6502EF2817D2}" name="Country" dataDxfId="269">
      <calculatedColumnFormula>VLOOKUP(InputData[[#This Row],[CUSTOMER NAME]],Customer!A:C,2,0)</calculatedColumnFormula>
    </tableColumn>
    <tableColumn id="8" xr3:uid="{D95F6FAF-2253-4C59-A90B-5409F996C856}" name="Region" dataDxfId="268">
      <calculatedColumnFormula>VLOOKUP(InputData[[#This Row],[CUSTOMER NAME]],Customer!A:C,3,0)</calculatedColumnFormula>
    </tableColumn>
    <tableColumn id="9" xr3:uid="{C7D43802-A9FA-47E2-BAB8-ED7A3A2B84B7}" name="Month" dataDxfId="267">
      <calculatedColumnFormula>TEXT(InputData[[#This Row],[DATE]],"mmm")</calculatedColumnFormula>
    </tableColumn>
    <tableColumn id="10" xr3:uid="{631D6260-340E-49D4-859E-D7B69D830262}" name="Week" dataDxfId="266">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autoFilter ref="A1:F13" xr:uid="{1362778A-F38D-48C8-BC78-94850B1D78DF}"/>
  <tableColumns count="6">
    <tableColumn id="3" xr3:uid="{F1AC905D-2819-4DF0-BD69-2F3448A5CB0B}" name="Month" dataDxfId="265"/>
    <tableColumn id="1" xr3:uid="{7E15E36E-1D29-4C1F-937B-F6ED2566A237}" name="Month Name" dataDxfId="264"/>
    <tableColumn id="2" xr3:uid="{16689519-8940-4E31-97FA-FB7C3607F6A5}" name="Target ($)" dataDxfId="263"/>
    <tableColumn id="4" xr3:uid="{A1106837-1307-484C-BF92-F5A59D9D2EFF}" name="Actual" dataDxfId="262">
      <calculatedColumnFormula>VLOOKUP(TargetData[[#This Row],[Month Name]],Analysis!D:E,2,0)</calculatedColumnFormula>
    </tableColumn>
    <tableColumn id="5" xr3:uid="{0D27D426-7BBA-486C-AD1E-C2FC1D65FB74}" name="above" dataDxfId="261">
      <calculatedColumnFormula>IF(TargetData[[#This Row],[Actual]]&lt;TargetData[[#This Row],[Target ($)]],TargetData[[#This Row],[Actual]],NA())</calculatedColumnFormula>
    </tableColumn>
    <tableColumn id="6" xr3:uid="{B25A7531-AECB-457C-89F4-461A191A6E1B}" name="below" dataDxfId="260">
      <calculatedColumnFormula>IF(TargetData[[#This Row],[Actual]]&gt;=TargetData[[#This Row],[Target ($)]],TargetData[[#This Row],[Actual]],NA())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259" headerRowBorderDxfId="258">
  <autoFilter ref="A1:C41" xr:uid="{A1484F8F-F990-476D-AC0A-22802092E6B5}"/>
  <sortState xmlns:xlrd2="http://schemas.microsoft.com/office/spreadsheetml/2017/richdata2" ref="A2:C41">
    <sortCondition ref="A1:A41"/>
  </sortState>
  <tableColumns count="3">
    <tableColumn id="1" xr3:uid="{19491024-23D3-4302-A629-AA327DBEA5BC}" name="Customer Name" dataDxfId="257"/>
    <tableColumn id="2" xr3:uid="{2667C84B-7A6D-49CB-99B7-D752F4C88E66}" name="Country" dataDxfId="256"/>
    <tableColumn id="3" xr3:uid="{8B1962F1-87DE-4B20-AD4E-433BA3B41D41}" name="Region" dataDxfId="25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zoomScaleNormal="100" workbookViewId="0">
      <selection sqref="A1:XFD1048576"/>
    </sheetView>
  </sheetViews>
  <sheetFormatPr defaultRowHeight="14.4" x14ac:dyDescent="0.3"/>
  <cols>
    <col min="1" max="1" width="11.88671875" style="1" bestFit="1" customWidth="1"/>
    <col min="2" max="2" width="21" style="6" bestFit="1" customWidth="1"/>
    <col min="3" max="4" width="17.88671875" style="1" customWidth="1"/>
    <col min="5" max="5" width="16.33203125" style="1" bestFit="1" customWidth="1"/>
    <col min="6" max="10" width="14.6640625" style="1" customWidth="1"/>
    <col min="11" max="16384" width="8.88671875" style="1"/>
  </cols>
  <sheetData>
    <row r="1" spans="1:10" ht="15" thickBot="1" x14ac:dyDescent="0.35">
      <c r="A1" s="2" t="s">
        <v>45</v>
      </c>
      <c r="B1" s="2" t="s">
        <v>128</v>
      </c>
      <c r="C1" s="2" t="s">
        <v>0</v>
      </c>
      <c r="D1" s="2" t="s">
        <v>59</v>
      </c>
      <c r="E1" s="2" t="s">
        <v>46</v>
      </c>
      <c r="F1" s="2" t="s">
        <v>129</v>
      </c>
      <c r="G1" s="2" t="s">
        <v>105</v>
      </c>
      <c r="H1" s="2" t="s">
        <v>120</v>
      </c>
      <c r="I1" s="2" t="s">
        <v>119</v>
      </c>
      <c r="J1" s="2" t="s">
        <v>130</v>
      </c>
    </row>
    <row r="2" spans="1:10" x14ac:dyDescent="0.3">
      <c r="A2" s="3">
        <v>44197</v>
      </c>
      <c r="B2" s="6" t="s">
        <v>110</v>
      </c>
      <c r="C2" s="4" t="s">
        <v>24</v>
      </c>
      <c r="D2" s="5">
        <v>156.96</v>
      </c>
      <c r="E2" s="1">
        <v>9</v>
      </c>
      <c r="F2" s="1">
        <f>InputData[[#This Row],[UNIT PRICE ($)]]*InputData[[#This Row],[QUANTITY]]</f>
        <v>1412.64</v>
      </c>
      <c r="G2" s="1" t="str">
        <f>VLOOKUP(InputData[[#This Row],[CUSTOMER NAME]],Customer!A:C,2,0)</f>
        <v>India</v>
      </c>
      <c r="H2" s="1" t="str">
        <f>VLOOKUP(InputData[[#This Row],[CUSTOMER NAME]],Customer!A:C,3,0)</f>
        <v>Western</v>
      </c>
      <c r="I2" s="1" t="str">
        <f>TEXT(InputData[[#This Row],[DATE]],"mmm")</f>
        <v>Jan</v>
      </c>
      <c r="J2" s="1">
        <f>WEEKNUM(InputData[[#This Row],[DATE]])</f>
        <v>1</v>
      </c>
    </row>
    <row r="3" spans="1:10" x14ac:dyDescent="0.3">
      <c r="A3" s="3">
        <v>44197</v>
      </c>
      <c r="B3" s="6" t="s">
        <v>88</v>
      </c>
      <c r="C3" s="4" t="s">
        <v>22</v>
      </c>
      <c r="D3" s="5">
        <v>141.57</v>
      </c>
      <c r="E3" s="1">
        <v>1</v>
      </c>
      <c r="F3" s="1">
        <f>InputData[[#This Row],[UNIT PRICE ($)]]*InputData[[#This Row],[QUANTITY]]</f>
        <v>141.57</v>
      </c>
      <c r="G3" s="1" t="str">
        <f>VLOOKUP(InputData[[#This Row],[CUSTOMER NAME]],Customer!A:C,2,0)</f>
        <v>India</v>
      </c>
      <c r="H3" s="1" t="str">
        <f>VLOOKUP(InputData[[#This Row],[CUSTOMER NAME]],Customer!A:C,3,0)</f>
        <v>South</v>
      </c>
      <c r="I3" s="1" t="str">
        <f>TEXT(InputData[[#This Row],[DATE]],"mmm")</f>
        <v>Jan</v>
      </c>
      <c r="J3" s="1">
        <f>WEEKNUM(InputData[[#This Row],[DATE]])</f>
        <v>1</v>
      </c>
    </row>
    <row r="4" spans="1:10" x14ac:dyDescent="0.3">
      <c r="A4" s="3">
        <v>44198</v>
      </c>
      <c r="B4" s="6" t="s">
        <v>108</v>
      </c>
      <c r="C4" s="4" t="s">
        <v>38</v>
      </c>
      <c r="D4" s="5">
        <v>79.92</v>
      </c>
      <c r="E4" s="1">
        <v>15</v>
      </c>
      <c r="F4" s="1">
        <f>InputData[[#This Row],[UNIT PRICE ($)]]*InputData[[#This Row],[QUANTITY]]</f>
        <v>1198.8</v>
      </c>
      <c r="G4" s="1" t="str">
        <f>VLOOKUP(InputData[[#This Row],[CUSTOMER NAME]],Customer!A:C,2,0)</f>
        <v>India</v>
      </c>
      <c r="H4" s="1" t="str">
        <f>VLOOKUP(InputData[[#This Row],[CUSTOMER NAME]],Customer!A:C,3,0)</f>
        <v>North</v>
      </c>
      <c r="I4" s="1" t="str">
        <f>TEXT(InputData[[#This Row],[DATE]],"mmm")</f>
        <v>Jan</v>
      </c>
      <c r="J4" s="1">
        <f>WEEKNUM(InputData[[#This Row],[DATE]])</f>
        <v>1</v>
      </c>
    </row>
    <row r="5" spans="1:10" x14ac:dyDescent="0.3">
      <c r="A5" s="3">
        <v>44198</v>
      </c>
      <c r="B5" s="6" t="s">
        <v>62</v>
      </c>
      <c r="C5" s="4" t="s">
        <v>33</v>
      </c>
      <c r="D5" s="5">
        <v>119.7</v>
      </c>
      <c r="E5" s="1">
        <v>1</v>
      </c>
      <c r="F5" s="1">
        <f>InputData[[#This Row],[UNIT PRICE ($)]]*InputData[[#This Row],[QUANTITY]]</f>
        <v>119.7</v>
      </c>
      <c r="G5" s="1" t="str">
        <f>VLOOKUP(InputData[[#This Row],[CUSTOMER NAME]],Customer!A:C,2,0)</f>
        <v>India</v>
      </c>
      <c r="H5" s="1" t="str">
        <f>VLOOKUP(InputData[[#This Row],[CUSTOMER NAME]],Customer!A:C,3,0)</f>
        <v>Northeast</v>
      </c>
      <c r="I5" s="1" t="str">
        <f>TEXT(InputData[[#This Row],[DATE]],"mmm")</f>
        <v>Jan</v>
      </c>
      <c r="J5" s="1">
        <f>WEEKNUM(InputData[[#This Row],[DATE]])</f>
        <v>1</v>
      </c>
    </row>
    <row r="6" spans="1:10" x14ac:dyDescent="0.3">
      <c r="A6" s="3">
        <v>44198</v>
      </c>
      <c r="B6" s="6" t="s">
        <v>64</v>
      </c>
      <c r="C6" s="4" t="s">
        <v>15</v>
      </c>
      <c r="D6" s="5">
        <v>15.719999999999999</v>
      </c>
      <c r="E6" s="1">
        <v>2</v>
      </c>
      <c r="F6" s="1">
        <f>InputData[[#This Row],[UNIT PRICE ($)]]*InputData[[#This Row],[QUANTITY]]</f>
        <v>31.439999999999998</v>
      </c>
      <c r="G6" s="1" t="str">
        <f>VLOOKUP(InputData[[#This Row],[CUSTOMER NAME]],Customer!A:C,2,0)</f>
        <v>India</v>
      </c>
      <c r="H6" s="1" t="str">
        <f>VLOOKUP(InputData[[#This Row],[CUSTOMER NAME]],Customer!A:C,3,0)</f>
        <v>Northeast</v>
      </c>
      <c r="I6" s="1" t="str">
        <f>TEXT(InputData[[#This Row],[DATE]],"mmm")</f>
        <v>Jan</v>
      </c>
      <c r="J6" s="1">
        <f>WEEKNUM(InputData[[#This Row],[DATE]])</f>
        <v>1</v>
      </c>
    </row>
    <row r="7" spans="1:10" x14ac:dyDescent="0.3">
      <c r="A7" s="3">
        <v>44198</v>
      </c>
      <c r="B7" s="6" t="s">
        <v>112</v>
      </c>
      <c r="C7" s="4" t="s">
        <v>10</v>
      </c>
      <c r="D7" s="5">
        <v>164.28</v>
      </c>
      <c r="E7" s="1">
        <v>7</v>
      </c>
      <c r="F7" s="1">
        <f>InputData[[#This Row],[UNIT PRICE ($)]]*InputData[[#This Row],[QUANTITY]]</f>
        <v>1149.96</v>
      </c>
      <c r="G7" s="1" t="str">
        <f>VLOOKUP(InputData[[#This Row],[CUSTOMER NAME]],Customer!A:C,2,0)</f>
        <v>India</v>
      </c>
      <c r="H7" s="1" t="str">
        <f>VLOOKUP(InputData[[#This Row],[CUSTOMER NAME]],Customer!A:C,3,0)</f>
        <v>North</v>
      </c>
      <c r="I7" s="1" t="str">
        <f>TEXT(InputData[[#This Row],[DATE]],"mmm")</f>
        <v>Jan</v>
      </c>
      <c r="J7" s="1">
        <f>WEEKNUM(InputData[[#This Row],[DATE]])</f>
        <v>1</v>
      </c>
    </row>
    <row r="8" spans="1:10" x14ac:dyDescent="0.3">
      <c r="A8" s="3">
        <v>44198</v>
      </c>
      <c r="B8" s="6" t="s">
        <v>115</v>
      </c>
      <c r="C8" s="4" t="s">
        <v>13</v>
      </c>
      <c r="D8" s="5">
        <v>122.08</v>
      </c>
      <c r="E8" s="1">
        <v>6</v>
      </c>
      <c r="F8" s="1">
        <f>InputData[[#This Row],[UNIT PRICE ($)]]*InputData[[#This Row],[QUANTITY]]</f>
        <v>732.48</v>
      </c>
      <c r="G8" s="1" t="str">
        <f>VLOOKUP(InputData[[#This Row],[CUSTOMER NAME]],Customer!A:C,2,0)</f>
        <v>India</v>
      </c>
      <c r="H8" s="1" t="str">
        <f>VLOOKUP(InputData[[#This Row],[CUSTOMER NAME]],Customer!A:C,3,0)</f>
        <v>Northeast</v>
      </c>
      <c r="I8" s="1" t="str">
        <f>TEXT(InputData[[#This Row],[DATE]],"mmm")</f>
        <v>Jan</v>
      </c>
      <c r="J8" s="1">
        <f>WEEKNUM(InputData[[#This Row],[DATE]])</f>
        <v>1</v>
      </c>
    </row>
    <row r="9" spans="1:10" x14ac:dyDescent="0.3">
      <c r="A9" s="3">
        <v>44198</v>
      </c>
      <c r="B9" s="6" t="s">
        <v>116</v>
      </c>
      <c r="C9" s="4" t="s">
        <v>15</v>
      </c>
      <c r="D9" s="5">
        <v>15.719999999999999</v>
      </c>
      <c r="E9" s="1">
        <v>25</v>
      </c>
      <c r="F9" s="1">
        <f>InputData[[#This Row],[UNIT PRICE ($)]]*InputData[[#This Row],[QUANTITY]]</f>
        <v>393</v>
      </c>
      <c r="G9" s="1" t="str">
        <f>VLOOKUP(InputData[[#This Row],[CUSTOMER NAME]],Customer!A:C,2,0)</f>
        <v>Germany</v>
      </c>
      <c r="H9" s="1" t="str">
        <f>VLOOKUP(InputData[[#This Row],[CUSTOMER NAME]],Customer!A:C,3,0)</f>
        <v>Export</v>
      </c>
      <c r="I9" s="1" t="str">
        <f>TEXT(InputData[[#This Row],[DATE]],"mmm")</f>
        <v>Jan</v>
      </c>
      <c r="J9" s="1">
        <f>WEEKNUM(InputData[[#This Row],[DATE]])</f>
        <v>1</v>
      </c>
    </row>
    <row r="10" spans="1:10" x14ac:dyDescent="0.3">
      <c r="A10" s="3">
        <v>44199</v>
      </c>
      <c r="B10" s="6" t="s">
        <v>111</v>
      </c>
      <c r="C10" s="4" t="s">
        <v>14</v>
      </c>
      <c r="D10" s="5">
        <v>146.72</v>
      </c>
      <c r="E10" s="1">
        <v>21</v>
      </c>
      <c r="F10" s="1">
        <f>InputData[[#This Row],[UNIT PRICE ($)]]*InputData[[#This Row],[QUANTITY]]</f>
        <v>3081.12</v>
      </c>
      <c r="G10" s="1" t="str">
        <f>VLOOKUP(InputData[[#This Row],[CUSTOMER NAME]],Customer!A:C,2,0)</f>
        <v>India</v>
      </c>
      <c r="H10" s="1" t="str">
        <f>VLOOKUP(InputData[[#This Row],[CUSTOMER NAME]],Customer!A:C,3,0)</f>
        <v>Northeast</v>
      </c>
      <c r="I10" s="1" t="str">
        <f>TEXT(InputData[[#This Row],[DATE]],"mmm")</f>
        <v>Jan</v>
      </c>
      <c r="J10" s="1">
        <f>WEEKNUM(InputData[[#This Row],[DATE]])</f>
        <v>2</v>
      </c>
    </row>
    <row r="11" spans="1:10" x14ac:dyDescent="0.3">
      <c r="A11" s="3">
        <v>44199</v>
      </c>
      <c r="B11" s="6" t="s">
        <v>77</v>
      </c>
      <c r="C11" s="4" t="s">
        <v>43</v>
      </c>
      <c r="D11" s="5">
        <v>83.08</v>
      </c>
      <c r="E11" s="1">
        <v>9</v>
      </c>
      <c r="F11" s="1">
        <f>InputData[[#This Row],[UNIT PRICE ($)]]*InputData[[#This Row],[QUANTITY]]</f>
        <v>747.72</v>
      </c>
      <c r="G11" s="1" t="str">
        <f>VLOOKUP(InputData[[#This Row],[CUSTOMER NAME]],Customer!A:C,2,0)</f>
        <v>India</v>
      </c>
      <c r="H11" s="1" t="str">
        <f>VLOOKUP(InputData[[#This Row],[CUSTOMER NAME]],Customer!A:C,3,0)</f>
        <v>Western</v>
      </c>
      <c r="I11" s="1" t="str">
        <f>TEXT(InputData[[#This Row],[DATE]],"mmm")</f>
        <v>Jan</v>
      </c>
      <c r="J11" s="1">
        <f>WEEKNUM(InputData[[#This Row],[DATE]])</f>
        <v>2</v>
      </c>
    </row>
    <row r="12" spans="1:10" x14ac:dyDescent="0.3">
      <c r="A12" s="3">
        <v>44199</v>
      </c>
      <c r="B12" s="6" t="s">
        <v>79</v>
      </c>
      <c r="C12" s="4" t="s">
        <v>38</v>
      </c>
      <c r="D12" s="5">
        <v>79.92</v>
      </c>
      <c r="E12" s="1">
        <v>31</v>
      </c>
      <c r="F12" s="1">
        <f>InputData[[#This Row],[UNIT PRICE ($)]]*InputData[[#This Row],[QUANTITY]]</f>
        <v>2477.52</v>
      </c>
      <c r="G12" s="1" t="str">
        <f>VLOOKUP(InputData[[#This Row],[CUSTOMER NAME]],Customer!A:C,2,0)</f>
        <v>United Kingdom</v>
      </c>
      <c r="H12" s="1" t="str">
        <f>VLOOKUP(InputData[[#This Row],[CUSTOMER NAME]],Customer!A:C,3,0)</f>
        <v>Export</v>
      </c>
      <c r="I12" s="1" t="str">
        <f>TEXT(InputData[[#This Row],[DATE]],"mmm")</f>
        <v>Jan</v>
      </c>
      <c r="J12" s="1">
        <f>WEEKNUM(InputData[[#This Row],[DATE]])</f>
        <v>2</v>
      </c>
    </row>
    <row r="13" spans="1:10" x14ac:dyDescent="0.3">
      <c r="A13" s="3">
        <v>44199</v>
      </c>
      <c r="B13" s="6" t="s">
        <v>114</v>
      </c>
      <c r="C13" s="4" t="s">
        <v>4</v>
      </c>
      <c r="D13" s="5">
        <v>48.84</v>
      </c>
      <c r="E13" s="1">
        <v>5</v>
      </c>
      <c r="F13" s="1">
        <f>InputData[[#This Row],[UNIT PRICE ($)]]*InputData[[#This Row],[QUANTITY]]</f>
        <v>244.20000000000002</v>
      </c>
      <c r="G13" s="1" t="str">
        <f>VLOOKUP(InputData[[#This Row],[CUSTOMER NAME]],Customer!A:C,2,0)</f>
        <v>United States of America</v>
      </c>
      <c r="H13" s="1" t="str">
        <f>VLOOKUP(InputData[[#This Row],[CUSTOMER NAME]],Customer!A:C,3,0)</f>
        <v>Export</v>
      </c>
      <c r="I13" s="1" t="str">
        <f>TEXT(InputData[[#This Row],[DATE]],"mmm")</f>
        <v>Jan</v>
      </c>
      <c r="J13" s="1">
        <f>WEEKNUM(InputData[[#This Row],[DATE]])</f>
        <v>2</v>
      </c>
    </row>
    <row r="14" spans="1:10" x14ac:dyDescent="0.3">
      <c r="A14" s="3">
        <v>44200</v>
      </c>
      <c r="B14" s="6" t="s">
        <v>109</v>
      </c>
      <c r="C14" s="4" t="s">
        <v>29</v>
      </c>
      <c r="D14" s="5">
        <v>53.11</v>
      </c>
      <c r="E14" s="1">
        <v>1</v>
      </c>
      <c r="F14" s="1">
        <f>InputData[[#This Row],[UNIT PRICE ($)]]*InputData[[#This Row],[QUANTITY]]</f>
        <v>53.11</v>
      </c>
      <c r="G14" s="1" t="str">
        <f>VLOOKUP(InputData[[#This Row],[CUSTOMER NAME]],Customer!A:C,2,0)</f>
        <v>Pakistan</v>
      </c>
      <c r="H14" s="1" t="str">
        <f>VLOOKUP(InputData[[#This Row],[CUSTOMER NAME]],Customer!A:C,3,0)</f>
        <v>Export</v>
      </c>
      <c r="I14" s="1" t="str">
        <f>TEXT(InputData[[#This Row],[DATE]],"mmm")</f>
        <v>Jan</v>
      </c>
      <c r="J14" s="1">
        <f>WEEKNUM(InputData[[#This Row],[DATE]])</f>
        <v>2</v>
      </c>
    </row>
    <row r="15" spans="1:10" x14ac:dyDescent="0.3">
      <c r="A15" s="3">
        <v>44200</v>
      </c>
      <c r="B15" s="6" t="s">
        <v>68</v>
      </c>
      <c r="C15" s="4" t="s">
        <v>12</v>
      </c>
      <c r="D15" s="5">
        <v>94.17</v>
      </c>
      <c r="E15" s="1">
        <v>8</v>
      </c>
      <c r="F15" s="1">
        <f>InputData[[#This Row],[UNIT PRICE ($)]]*InputData[[#This Row],[QUANTITY]]</f>
        <v>753.36</v>
      </c>
      <c r="G15" s="1" t="str">
        <f>VLOOKUP(InputData[[#This Row],[CUSTOMER NAME]],Customer!A:C,2,0)</f>
        <v>Russia</v>
      </c>
      <c r="H15" s="1" t="str">
        <f>VLOOKUP(InputData[[#This Row],[CUSTOMER NAME]],Customer!A:C,3,0)</f>
        <v>Export</v>
      </c>
      <c r="I15" s="1" t="str">
        <f>TEXT(InputData[[#This Row],[DATE]],"mmm")</f>
        <v>Jan</v>
      </c>
      <c r="J15" s="1">
        <f>WEEKNUM(InputData[[#This Row],[DATE]])</f>
        <v>2</v>
      </c>
    </row>
    <row r="16" spans="1:10" x14ac:dyDescent="0.3">
      <c r="A16" s="3">
        <v>44200</v>
      </c>
      <c r="B16" s="6" t="s">
        <v>85</v>
      </c>
      <c r="C16" s="4" t="s">
        <v>35</v>
      </c>
      <c r="D16" s="5">
        <v>6.7</v>
      </c>
      <c r="E16" s="1">
        <v>12</v>
      </c>
      <c r="F16" s="1">
        <f>InputData[[#This Row],[UNIT PRICE ($)]]*InputData[[#This Row],[QUANTITY]]</f>
        <v>80.400000000000006</v>
      </c>
      <c r="G16" s="1" t="str">
        <f>VLOOKUP(InputData[[#This Row],[CUSTOMER NAME]],Customer!A:C,2,0)</f>
        <v>India</v>
      </c>
      <c r="H16" s="1" t="str">
        <f>VLOOKUP(InputData[[#This Row],[CUSTOMER NAME]],Customer!A:C,3,0)</f>
        <v>Northeast</v>
      </c>
      <c r="I16" s="1" t="str">
        <f>TEXT(InputData[[#This Row],[DATE]],"mmm")</f>
        <v>Jan</v>
      </c>
      <c r="J16" s="1">
        <f>WEEKNUM(InputData[[#This Row],[DATE]])</f>
        <v>2</v>
      </c>
    </row>
    <row r="17" spans="1:10" x14ac:dyDescent="0.3">
      <c r="A17" s="3">
        <v>44202</v>
      </c>
      <c r="B17" s="6" t="s">
        <v>65</v>
      </c>
      <c r="C17" s="4" t="s">
        <v>32</v>
      </c>
      <c r="D17" s="5">
        <v>117.48</v>
      </c>
      <c r="E17" s="1">
        <v>9</v>
      </c>
      <c r="F17" s="1">
        <f>InputData[[#This Row],[UNIT PRICE ($)]]*InputData[[#This Row],[QUANTITY]]</f>
        <v>1057.32</v>
      </c>
      <c r="G17" s="1" t="str">
        <f>VLOOKUP(InputData[[#This Row],[CUSTOMER NAME]],Customer!A:C,2,0)</f>
        <v>Pakistan</v>
      </c>
      <c r="H17" s="1" t="str">
        <f>VLOOKUP(InputData[[#This Row],[CUSTOMER NAME]],Customer!A:C,3,0)</f>
        <v>Export</v>
      </c>
      <c r="I17" s="1" t="str">
        <f>TEXT(InputData[[#This Row],[DATE]],"mmm")</f>
        <v>Jan</v>
      </c>
      <c r="J17" s="1">
        <f>WEEKNUM(InputData[[#This Row],[DATE]])</f>
        <v>2</v>
      </c>
    </row>
    <row r="18" spans="1:10" x14ac:dyDescent="0.3">
      <c r="A18" s="3">
        <v>44204</v>
      </c>
      <c r="B18" s="6" t="s">
        <v>68</v>
      </c>
      <c r="C18" s="4" t="s">
        <v>19</v>
      </c>
      <c r="D18" s="5">
        <v>210</v>
      </c>
      <c r="E18" s="1">
        <v>14</v>
      </c>
      <c r="F18" s="1">
        <f>InputData[[#This Row],[UNIT PRICE ($)]]*InputData[[#This Row],[QUANTITY]]</f>
        <v>2940</v>
      </c>
      <c r="G18" s="1" t="str">
        <f>VLOOKUP(InputData[[#This Row],[CUSTOMER NAME]],Customer!A:C,2,0)</f>
        <v>Russia</v>
      </c>
      <c r="H18" s="1" t="str">
        <f>VLOOKUP(InputData[[#This Row],[CUSTOMER NAME]],Customer!A:C,3,0)</f>
        <v>Export</v>
      </c>
      <c r="I18" s="1" t="str">
        <f>TEXT(InputData[[#This Row],[DATE]],"mmm")</f>
        <v>Jan</v>
      </c>
      <c r="J18" s="1">
        <f>WEEKNUM(InputData[[#This Row],[DATE]])</f>
        <v>2</v>
      </c>
    </row>
    <row r="19" spans="1:10" x14ac:dyDescent="0.3">
      <c r="A19" s="3">
        <v>44205</v>
      </c>
      <c r="B19" s="6" t="s">
        <v>60</v>
      </c>
      <c r="C19" s="4" t="s">
        <v>7</v>
      </c>
      <c r="D19" s="5">
        <v>47.730000000000004</v>
      </c>
      <c r="E19" s="1">
        <v>26</v>
      </c>
      <c r="F19" s="1">
        <f>InputData[[#This Row],[UNIT PRICE ($)]]*InputData[[#This Row],[QUANTITY]]</f>
        <v>1240.98</v>
      </c>
      <c r="G19" s="1" t="str">
        <f>VLOOKUP(InputData[[#This Row],[CUSTOMER NAME]],Customer!A:C,2,0)</f>
        <v>Nigeria</v>
      </c>
      <c r="H19" s="1" t="str">
        <f>VLOOKUP(InputData[[#This Row],[CUSTOMER NAME]],Customer!A:C,3,0)</f>
        <v>Export</v>
      </c>
      <c r="I19" s="1" t="str">
        <f>TEXT(InputData[[#This Row],[DATE]],"mmm")</f>
        <v>Jan</v>
      </c>
      <c r="J19" s="1">
        <f>WEEKNUM(InputData[[#This Row],[DATE]])</f>
        <v>2</v>
      </c>
    </row>
    <row r="20" spans="1:10" x14ac:dyDescent="0.3">
      <c r="A20" s="3">
        <v>44205</v>
      </c>
      <c r="B20" s="6" t="s">
        <v>64</v>
      </c>
      <c r="C20" s="4" t="s">
        <v>31</v>
      </c>
      <c r="D20" s="5">
        <v>104.16</v>
      </c>
      <c r="E20" s="1">
        <v>1</v>
      </c>
      <c r="F20" s="1">
        <f>InputData[[#This Row],[UNIT PRICE ($)]]*InputData[[#This Row],[QUANTITY]]</f>
        <v>104.16</v>
      </c>
      <c r="G20" s="1" t="str">
        <f>VLOOKUP(InputData[[#This Row],[CUSTOMER NAME]],Customer!A:C,2,0)</f>
        <v>India</v>
      </c>
      <c r="H20" s="1" t="str">
        <f>VLOOKUP(InputData[[#This Row],[CUSTOMER NAME]],Customer!A:C,3,0)</f>
        <v>Northeast</v>
      </c>
      <c r="I20" s="1" t="str">
        <f>TEXT(InputData[[#This Row],[DATE]],"mmm")</f>
        <v>Jan</v>
      </c>
      <c r="J20" s="1">
        <f>WEEKNUM(InputData[[#This Row],[DATE]])</f>
        <v>2</v>
      </c>
    </row>
    <row r="21" spans="1:10" x14ac:dyDescent="0.3">
      <c r="A21" s="3">
        <v>44205</v>
      </c>
      <c r="B21" s="6" t="s">
        <v>111</v>
      </c>
      <c r="C21" s="4" t="s">
        <v>25</v>
      </c>
      <c r="D21" s="5">
        <v>8.33</v>
      </c>
      <c r="E21" s="1">
        <v>4</v>
      </c>
      <c r="F21" s="1">
        <f>InputData[[#This Row],[UNIT PRICE ($)]]*InputData[[#This Row],[QUANTITY]]</f>
        <v>33.32</v>
      </c>
      <c r="G21" s="1" t="str">
        <f>VLOOKUP(InputData[[#This Row],[CUSTOMER NAME]],Customer!A:C,2,0)</f>
        <v>India</v>
      </c>
      <c r="H21" s="1" t="str">
        <f>VLOOKUP(InputData[[#This Row],[CUSTOMER NAME]],Customer!A:C,3,0)</f>
        <v>Northeast</v>
      </c>
      <c r="I21" s="1" t="str">
        <f>TEXT(InputData[[#This Row],[DATE]],"mmm")</f>
        <v>Jan</v>
      </c>
      <c r="J21" s="1">
        <f>WEEKNUM(InputData[[#This Row],[DATE]])</f>
        <v>2</v>
      </c>
    </row>
    <row r="22" spans="1:10" x14ac:dyDescent="0.3">
      <c r="A22" s="3">
        <v>44205</v>
      </c>
      <c r="B22" s="6" t="s">
        <v>75</v>
      </c>
      <c r="C22" s="4" t="s">
        <v>31</v>
      </c>
      <c r="D22" s="5">
        <v>104.16</v>
      </c>
      <c r="E22" s="1">
        <v>29</v>
      </c>
      <c r="F22" s="1">
        <f>InputData[[#This Row],[UNIT PRICE ($)]]*InputData[[#This Row],[QUANTITY]]</f>
        <v>3020.64</v>
      </c>
      <c r="G22" s="1" t="str">
        <f>VLOOKUP(InputData[[#This Row],[CUSTOMER NAME]],Customer!A:C,2,0)</f>
        <v>Russia</v>
      </c>
      <c r="H22" s="1" t="str">
        <f>VLOOKUP(InputData[[#This Row],[CUSTOMER NAME]],Customer!A:C,3,0)</f>
        <v>Export</v>
      </c>
      <c r="I22" s="1" t="str">
        <f>TEXT(InputData[[#This Row],[DATE]],"mmm")</f>
        <v>Jan</v>
      </c>
      <c r="J22" s="1">
        <f>WEEKNUM(InputData[[#This Row],[DATE]])</f>
        <v>2</v>
      </c>
    </row>
    <row r="23" spans="1:10" x14ac:dyDescent="0.3">
      <c r="A23" s="3">
        <v>44205</v>
      </c>
      <c r="B23" s="6" t="s">
        <v>78</v>
      </c>
      <c r="C23" s="4" t="s">
        <v>40</v>
      </c>
      <c r="D23" s="5">
        <v>115.2</v>
      </c>
      <c r="E23" s="1">
        <v>28</v>
      </c>
      <c r="F23" s="1">
        <f>InputData[[#This Row],[UNIT PRICE ($)]]*InputData[[#This Row],[QUANTITY]]</f>
        <v>3225.6</v>
      </c>
      <c r="G23" s="1" t="str">
        <f>VLOOKUP(InputData[[#This Row],[CUSTOMER NAME]],Customer!A:C,2,0)</f>
        <v>India</v>
      </c>
      <c r="H23" s="1" t="str">
        <f>VLOOKUP(InputData[[#This Row],[CUSTOMER NAME]],Customer!A:C,3,0)</f>
        <v>Central</v>
      </c>
      <c r="I23" s="1" t="str">
        <f>TEXT(InputData[[#This Row],[DATE]],"mmm")</f>
        <v>Jan</v>
      </c>
      <c r="J23" s="1">
        <f>WEEKNUM(InputData[[#This Row],[DATE]])</f>
        <v>2</v>
      </c>
    </row>
    <row r="24" spans="1:10" x14ac:dyDescent="0.3">
      <c r="A24" s="3">
        <v>44205</v>
      </c>
      <c r="B24" s="6" t="s">
        <v>79</v>
      </c>
      <c r="C24" s="4" t="s">
        <v>3</v>
      </c>
      <c r="D24" s="5">
        <v>80.94</v>
      </c>
      <c r="E24" s="1">
        <v>8</v>
      </c>
      <c r="F24" s="1">
        <f>InputData[[#This Row],[UNIT PRICE ($)]]*InputData[[#This Row],[QUANTITY]]</f>
        <v>647.52</v>
      </c>
      <c r="G24" s="1" t="str">
        <f>VLOOKUP(InputData[[#This Row],[CUSTOMER NAME]],Customer!A:C,2,0)</f>
        <v>United Kingdom</v>
      </c>
      <c r="H24" s="1" t="str">
        <f>VLOOKUP(InputData[[#This Row],[CUSTOMER NAME]],Customer!A:C,3,0)</f>
        <v>Export</v>
      </c>
      <c r="I24" s="1" t="str">
        <f>TEXT(InputData[[#This Row],[DATE]],"mmm")</f>
        <v>Jan</v>
      </c>
      <c r="J24" s="1">
        <f>WEEKNUM(InputData[[#This Row],[DATE]])</f>
        <v>2</v>
      </c>
    </row>
    <row r="25" spans="1:10" x14ac:dyDescent="0.3">
      <c r="A25" s="3">
        <v>44205</v>
      </c>
      <c r="B25" s="6" t="s">
        <v>113</v>
      </c>
      <c r="C25" s="4" t="s">
        <v>32</v>
      </c>
      <c r="D25" s="5">
        <v>117.48</v>
      </c>
      <c r="E25" s="1">
        <v>12</v>
      </c>
      <c r="F25" s="1">
        <f>InputData[[#This Row],[UNIT PRICE ($)]]*InputData[[#This Row],[QUANTITY]]</f>
        <v>1409.76</v>
      </c>
      <c r="G25" s="1" t="str">
        <f>VLOOKUP(InputData[[#This Row],[CUSTOMER NAME]],Customer!A:C,2,0)</f>
        <v>Pakistan</v>
      </c>
      <c r="H25" s="1" t="str">
        <f>VLOOKUP(InputData[[#This Row],[CUSTOMER NAME]],Customer!A:C,3,0)</f>
        <v>Export</v>
      </c>
      <c r="I25" s="1" t="str">
        <f>TEXT(InputData[[#This Row],[DATE]],"mmm")</f>
        <v>Jan</v>
      </c>
      <c r="J25" s="1">
        <f>WEEKNUM(InputData[[#This Row],[DATE]])</f>
        <v>2</v>
      </c>
    </row>
    <row r="26" spans="1:10" x14ac:dyDescent="0.3">
      <c r="A26" s="3">
        <v>44206</v>
      </c>
      <c r="B26" s="6" t="s">
        <v>62</v>
      </c>
      <c r="C26" s="4" t="s">
        <v>2</v>
      </c>
      <c r="D26" s="5">
        <v>142.80000000000001</v>
      </c>
      <c r="E26" s="1">
        <v>24</v>
      </c>
      <c r="F26" s="1">
        <f>InputData[[#This Row],[UNIT PRICE ($)]]*InputData[[#This Row],[QUANTITY]]</f>
        <v>3427.2000000000003</v>
      </c>
      <c r="G26" s="1" t="str">
        <f>VLOOKUP(InputData[[#This Row],[CUSTOMER NAME]],Customer!A:C,2,0)</f>
        <v>India</v>
      </c>
      <c r="H26" s="1" t="str">
        <f>VLOOKUP(InputData[[#This Row],[CUSTOMER NAME]],Customer!A:C,3,0)</f>
        <v>Northeast</v>
      </c>
      <c r="I26" s="1" t="str">
        <f>TEXT(InputData[[#This Row],[DATE]],"mmm")</f>
        <v>Jan</v>
      </c>
      <c r="J26" s="1">
        <f>WEEKNUM(InputData[[#This Row],[DATE]])</f>
        <v>3</v>
      </c>
    </row>
    <row r="27" spans="1:10" x14ac:dyDescent="0.3">
      <c r="A27" s="3">
        <v>44206</v>
      </c>
      <c r="B27" s="6" t="s">
        <v>80</v>
      </c>
      <c r="C27" s="4" t="s">
        <v>34</v>
      </c>
      <c r="D27" s="5">
        <v>58.3</v>
      </c>
      <c r="E27" s="1">
        <v>14</v>
      </c>
      <c r="F27" s="1">
        <f>InputData[[#This Row],[UNIT PRICE ($)]]*InputData[[#This Row],[QUANTITY]]</f>
        <v>816.19999999999993</v>
      </c>
      <c r="G27" s="1" t="str">
        <f>VLOOKUP(InputData[[#This Row],[CUSTOMER NAME]],Customer!A:C,2,0)</f>
        <v>South Africa</v>
      </c>
      <c r="H27" s="1" t="str">
        <f>VLOOKUP(InputData[[#This Row],[CUSTOMER NAME]],Customer!A:C,3,0)</f>
        <v>Export</v>
      </c>
      <c r="I27" s="1" t="str">
        <f>TEXT(InputData[[#This Row],[DATE]],"mmm")</f>
        <v>Jan</v>
      </c>
      <c r="J27" s="1">
        <f>WEEKNUM(InputData[[#This Row],[DATE]])</f>
        <v>3</v>
      </c>
    </row>
    <row r="28" spans="1:10" x14ac:dyDescent="0.3">
      <c r="A28" s="3">
        <v>44206</v>
      </c>
      <c r="B28" s="6" t="s">
        <v>113</v>
      </c>
      <c r="C28" s="4" t="s">
        <v>35</v>
      </c>
      <c r="D28" s="5">
        <v>6.7</v>
      </c>
      <c r="E28" s="1">
        <v>9</v>
      </c>
      <c r="F28" s="1">
        <f>InputData[[#This Row],[UNIT PRICE ($)]]*InputData[[#This Row],[QUANTITY]]</f>
        <v>60.300000000000004</v>
      </c>
      <c r="G28" s="1" t="str">
        <f>VLOOKUP(InputData[[#This Row],[CUSTOMER NAME]],Customer!A:C,2,0)</f>
        <v>Pakistan</v>
      </c>
      <c r="H28" s="1" t="str">
        <f>VLOOKUP(InputData[[#This Row],[CUSTOMER NAME]],Customer!A:C,3,0)</f>
        <v>Export</v>
      </c>
      <c r="I28" s="1" t="str">
        <f>TEXT(InputData[[#This Row],[DATE]],"mmm")</f>
        <v>Jan</v>
      </c>
      <c r="J28" s="1">
        <f>WEEKNUM(InputData[[#This Row],[DATE]])</f>
        <v>3</v>
      </c>
    </row>
    <row r="29" spans="1:10" x14ac:dyDescent="0.3">
      <c r="A29" s="3">
        <v>44207</v>
      </c>
      <c r="B29" s="6" t="s">
        <v>62</v>
      </c>
      <c r="C29" s="4" t="s">
        <v>37</v>
      </c>
      <c r="D29" s="5">
        <v>85.76</v>
      </c>
      <c r="E29" s="1">
        <v>3</v>
      </c>
      <c r="F29" s="1">
        <f>InputData[[#This Row],[UNIT PRICE ($)]]*InputData[[#This Row],[QUANTITY]]</f>
        <v>257.28000000000003</v>
      </c>
      <c r="G29" s="1" t="str">
        <f>VLOOKUP(InputData[[#This Row],[CUSTOMER NAME]],Customer!A:C,2,0)</f>
        <v>India</v>
      </c>
      <c r="H29" s="1" t="str">
        <f>VLOOKUP(InputData[[#This Row],[CUSTOMER NAME]],Customer!A:C,3,0)</f>
        <v>Northeast</v>
      </c>
      <c r="I29" s="1" t="str">
        <f>TEXT(InputData[[#This Row],[DATE]],"mmm")</f>
        <v>Jan</v>
      </c>
      <c r="J29" s="1">
        <f>WEEKNUM(InputData[[#This Row],[DATE]])</f>
        <v>3</v>
      </c>
    </row>
    <row r="30" spans="1:10" x14ac:dyDescent="0.3">
      <c r="A30" s="3">
        <v>44207</v>
      </c>
      <c r="B30" s="6" t="s">
        <v>70</v>
      </c>
      <c r="C30" s="4" t="s">
        <v>14</v>
      </c>
      <c r="D30" s="5">
        <v>146.72</v>
      </c>
      <c r="E30" s="1">
        <v>4</v>
      </c>
      <c r="F30" s="1">
        <f>InputData[[#This Row],[UNIT PRICE ($)]]*InputData[[#This Row],[QUANTITY]]</f>
        <v>586.88</v>
      </c>
      <c r="G30" s="1" t="str">
        <f>VLOOKUP(InputData[[#This Row],[CUSTOMER NAME]],Customer!A:C,2,0)</f>
        <v>Mexico</v>
      </c>
      <c r="H30" s="1" t="str">
        <f>VLOOKUP(InputData[[#This Row],[CUSTOMER NAME]],Customer!A:C,3,0)</f>
        <v>Export</v>
      </c>
      <c r="I30" s="1" t="str">
        <f>TEXT(InputData[[#This Row],[DATE]],"mmm")</f>
        <v>Jan</v>
      </c>
      <c r="J30" s="1">
        <f>WEEKNUM(InputData[[#This Row],[DATE]])</f>
        <v>3</v>
      </c>
    </row>
    <row r="31" spans="1:10" x14ac:dyDescent="0.3">
      <c r="A31" s="3">
        <v>44207</v>
      </c>
      <c r="B31" s="6" t="s">
        <v>111</v>
      </c>
      <c r="C31" s="4" t="s">
        <v>11</v>
      </c>
      <c r="D31" s="5">
        <v>48.4</v>
      </c>
      <c r="E31" s="1">
        <v>14</v>
      </c>
      <c r="F31" s="1">
        <f>InputData[[#This Row],[UNIT PRICE ($)]]*InputData[[#This Row],[QUANTITY]]</f>
        <v>677.6</v>
      </c>
      <c r="G31" s="1" t="str">
        <f>VLOOKUP(InputData[[#This Row],[CUSTOMER NAME]],Customer!A:C,2,0)</f>
        <v>India</v>
      </c>
      <c r="H31" s="1" t="str">
        <f>VLOOKUP(InputData[[#This Row],[CUSTOMER NAME]],Customer!A:C,3,0)</f>
        <v>Northeast</v>
      </c>
      <c r="I31" s="1" t="str">
        <f>TEXT(InputData[[#This Row],[DATE]],"mmm")</f>
        <v>Jan</v>
      </c>
      <c r="J31" s="1">
        <f>WEEKNUM(InputData[[#This Row],[DATE]])</f>
        <v>3</v>
      </c>
    </row>
    <row r="32" spans="1:10" x14ac:dyDescent="0.3">
      <c r="A32" s="3">
        <v>44207</v>
      </c>
      <c r="B32" s="6" t="s">
        <v>76</v>
      </c>
      <c r="C32" s="4" t="s">
        <v>42</v>
      </c>
      <c r="D32" s="5">
        <v>162</v>
      </c>
      <c r="E32" s="1">
        <v>4</v>
      </c>
      <c r="F32" s="1">
        <f>InputData[[#This Row],[UNIT PRICE ($)]]*InputData[[#This Row],[QUANTITY]]</f>
        <v>648</v>
      </c>
      <c r="G32" s="1" t="str">
        <f>VLOOKUP(InputData[[#This Row],[CUSTOMER NAME]],Customer!A:C,2,0)</f>
        <v>Saudi Arabia</v>
      </c>
      <c r="H32" s="1" t="str">
        <f>VLOOKUP(InputData[[#This Row],[CUSTOMER NAME]],Customer!A:C,3,0)</f>
        <v>Export</v>
      </c>
      <c r="I32" s="1" t="str">
        <f>TEXT(InputData[[#This Row],[DATE]],"mmm")</f>
        <v>Jan</v>
      </c>
      <c r="J32" s="1">
        <f>WEEKNUM(InputData[[#This Row],[DATE]])</f>
        <v>3</v>
      </c>
    </row>
    <row r="33" spans="1:10" x14ac:dyDescent="0.3">
      <c r="A33" s="3">
        <v>44207</v>
      </c>
      <c r="B33" s="6" t="s">
        <v>79</v>
      </c>
      <c r="C33" s="4" t="s">
        <v>32</v>
      </c>
      <c r="D33" s="5">
        <v>117.48</v>
      </c>
      <c r="E33" s="1">
        <v>2</v>
      </c>
      <c r="F33" s="1">
        <f>InputData[[#This Row],[UNIT PRICE ($)]]*InputData[[#This Row],[QUANTITY]]</f>
        <v>234.96</v>
      </c>
      <c r="G33" s="1" t="str">
        <f>VLOOKUP(InputData[[#This Row],[CUSTOMER NAME]],Customer!A:C,2,0)</f>
        <v>United Kingdom</v>
      </c>
      <c r="H33" s="1" t="str">
        <f>VLOOKUP(InputData[[#This Row],[CUSTOMER NAME]],Customer!A:C,3,0)</f>
        <v>Export</v>
      </c>
      <c r="I33" s="1" t="str">
        <f>TEXT(InputData[[#This Row],[DATE]],"mmm")</f>
        <v>Jan</v>
      </c>
      <c r="J33" s="1">
        <f>WEEKNUM(InputData[[#This Row],[DATE]])</f>
        <v>3</v>
      </c>
    </row>
    <row r="34" spans="1:10" x14ac:dyDescent="0.3">
      <c r="A34" s="3">
        <v>44208</v>
      </c>
      <c r="B34" s="6" t="s">
        <v>64</v>
      </c>
      <c r="C34" s="4" t="s">
        <v>42</v>
      </c>
      <c r="D34" s="5">
        <v>162</v>
      </c>
      <c r="E34" s="1">
        <v>10</v>
      </c>
      <c r="F34" s="1">
        <f>InputData[[#This Row],[UNIT PRICE ($)]]*InputData[[#This Row],[QUANTITY]]</f>
        <v>1620</v>
      </c>
      <c r="G34" s="1" t="str">
        <f>VLOOKUP(InputData[[#This Row],[CUSTOMER NAME]],Customer!A:C,2,0)</f>
        <v>India</v>
      </c>
      <c r="H34" s="1" t="str">
        <f>VLOOKUP(InputData[[#This Row],[CUSTOMER NAME]],Customer!A:C,3,0)</f>
        <v>Northeast</v>
      </c>
      <c r="I34" s="1" t="str">
        <f>TEXT(InputData[[#This Row],[DATE]],"mmm")</f>
        <v>Jan</v>
      </c>
      <c r="J34" s="1">
        <f>WEEKNUM(InputData[[#This Row],[DATE]])</f>
        <v>3</v>
      </c>
    </row>
    <row r="35" spans="1:10" x14ac:dyDescent="0.3">
      <c r="A35" s="3">
        <v>44209</v>
      </c>
      <c r="B35" s="6" t="s">
        <v>108</v>
      </c>
      <c r="C35" s="4" t="s">
        <v>16</v>
      </c>
      <c r="D35" s="5">
        <v>16.64</v>
      </c>
      <c r="E35" s="1">
        <v>15</v>
      </c>
      <c r="F35" s="1">
        <f>InputData[[#This Row],[UNIT PRICE ($)]]*InputData[[#This Row],[QUANTITY]]</f>
        <v>249.60000000000002</v>
      </c>
      <c r="G35" s="1" t="str">
        <f>VLOOKUP(InputData[[#This Row],[CUSTOMER NAME]],Customer!A:C,2,0)</f>
        <v>India</v>
      </c>
      <c r="H35" s="1" t="str">
        <f>VLOOKUP(InputData[[#This Row],[CUSTOMER NAME]],Customer!A:C,3,0)</f>
        <v>North</v>
      </c>
      <c r="I35" s="1" t="str">
        <f>TEXT(InputData[[#This Row],[DATE]],"mmm")</f>
        <v>Jan</v>
      </c>
      <c r="J35" s="1">
        <f>WEEKNUM(InputData[[#This Row],[DATE]])</f>
        <v>3</v>
      </c>
    </row>
    <row r="36" spans="1:10" x14ac:dyDescent="0.3">
      <c r="A36" s="3">
        <v>44209</v>
      </c>
      <c r="B36" s="6" t="s">
        <v>65</v>
      </c>
      <c r="C36" s="4" t="s">
        <v>19</v>
      </c>
      <c r="D36" s="5">
        <v>210</v>
      </c>
      <c r="E36" s="1">
        <v>6</v>
      </c>
      <c r="F36" s="1">
        <f>InputData[[#This Row],[UNIT PRICE ($)]]*InputData[[#This Row],[QUANTITY]]</f>
        <v>1260</v>
      </c>
      <c r="G36" s="1" t="str">
        <f>VLOOKUP(InputData[[#This Row],[CUSTOMER NAME]],Customer!A:C,2,0)</f>
        <v>Pakistan</v>
      </c>
      <c r="H36" s="1" t="str">
        <f>VLOOKUP(InputData[[#This Row],[CUSTOMER NAME]],Customer!A:C,3,0)</f>
        <v>Export</v>
      </c>
      <c r="I36" s="1" t="str">
        <f>TEXT(InputData[[#This Row],[DATE]],"mmm")</f>
        <v>Jan</v>
      </c>
      <c r="J36" s="1">
        <f>WEEKNUM(InputData[[#This Row],[DATE]])</f>
        <v>3</v>
      </c>
    </row>
    <row r="37" spans="1:10" x14ac:dyDescent="0.3">
      <c r="A37" s="3">
        <v>44210</v>
      </c>
      <c r="B37" s="6" t="s">
        <v>115</v>
      </c>
      <c r="C37" s="4" t="s">
        <v>11</v>
      </c>
      <c r="D37" s="5">
        <v>48.4</v>
      </c>
      <c r="E37" s="1">
        <v>14</v>
      </c>
      <c r="F37" s="1">
        <f>InputData[[#This Row],[UNIT PRICE ($)]]*InputData[[#This Row],[QUANTITY]]</f>
        <v>677.6</v>
      </c>
      <c r="G37" s="1" t="str">
        <f>VLOOKUP(InputData[[#This Row],[CUSTOMER NAME]],Customer!A:C,2,0)</f>
        <v>India</v>
      </c>
      <c r="H37" s="1" t="str">
        <f>VLOOKUP(InputData[[#This Row],[CUSTOMER NAME]],Customer!A:C,3,0)</f>
        <v>Northeast</v>
      </c>
      <c r="I37" s="1" t="str">
        <f>TEXT(InputData[[#This Row],[DATE]],"mmm")</f>
        <v>Jan</v>
      </c>
      <c r="J37" s="1">
        <f>WEEKNUM(InputData[[#This Row],[DATE]])</f>
        <v>3</v>
      </c>
    </row>
    <row r="38" spans="1:10" x14ac:dyDescent="0.3">
      <c r="A38" s="3">
        <v>44211</v>
      </c>
      <c r="B38" s="6" t="s">
        <v>73</v>
      </c>
      <c r="C38" s="4" t="s">
        <v>7</v>
      </c>
      <c r="D38" s="5">
        <v>47.730000000000004</v>
      </c>
      <c r="E38" s="1">
        <v>15</v>
      </c>
      <c r="F38" s="1">
        <f>InputData[[#This Row],[UNIT PRICE ($)]]*InputData[[#This Row],[QUANTITY]]</f>
        <v>715.95</v>
      </c>
      <c r="G38" s="1" t="str">
        <f>VLOOKUP(InputData[[#This Row],[CUSTOMER NAME]],Customer!A:C,2,0)</f>
        <v>India</v>
      </c>
      <c r="H38" s="1" t="str">
        <f>VLOOKUP(InputData[[#This Row],[CUSTOMER NAME]],Customer!A:C,3,0)</f>
        <v>East</v>
      </c>
      <c r="I38" s="1" t="str">
        <f>TEXT(InputData[[#This Row],[DATE]],"mmm")</f>
        <v>Jan</v>
      </c>
      <c r="J38" s="1">
        <f>WEEKNUM(InputData[[#This Row],[DATE]])</f>
        <v>3</v>
      </c>
    </row>
    <row r="39" spans="1:10" x14ac:dyDescent="0.3">
      <c r="A39" s="3">
        <v>44211</v>
      </c>
      <c r="B39" s="6" t="s">
        <v>79</v>
      </c>
      <c r="C39" s="4" t="s">
        <v>22</v>
      </c>
      <c r="D39" s="5">
        <v>141.57</v>
      </c>
      <c r="E39" s="1">
        <v>10</v>
      </c>
      <c r="F39" s="1">
        <f>InputData[[#This Row],[UNIT PRICE ($)]]*InputData[[#This Row],[QUANTITY]]</f>
        <v>1415.6999999999998</v>
      </c>
      <c r="G39" s="1" t="str">
        <f>VLOOKUP(InputData[[#This Row],[CUSTOMER NAME]],Customer!A:C,2,0)</f>
        <v>United Kingdom</v>
      </c>
      <c r="H39" s="1" t="str">
        <f>VLOOKUP(InputData[[#This Row],[CUSTOMER NAME]],Customer!A:C,3,0)</f>
        <v>Export</v>
      </c>
      <c r="I39" s="1" t="str">
        <f>TEXT(InputData[[#This Row],[DATE]],"mmm")</f>
        <v>Jan</v>
      </c>
      <c r="J39" s="1">
        <f>WEEKNUM(InputData[[#This Row],[DATE]])</f>
        <v>3</v>
      </c>
    </row>
    <row r="40" spans="1:10" x14ac:dyDescent="0.3">
      <c r="A40" s="3">
        <v>44212</v>
      </c>
      <c r="B40" s="6" t="s">
        <v>109</v>
      </c>
      <c r="C40" s="4" t="s">
        <v>14</v>
      </c>
      <c r="D40" s="5">
        <v>146.72</v>
      </c>
      <c r="E40" s="1">
        <v>11</v>
      </c>
      <c r="F40" s="1">
        <f>InputData[[#This Row],[UNIT PRICE ($)]]*InputData[[#This Row],[QUANTITY]]</f>
        <v>1613.92</v>
      </c>
      <c r="G40" s="1" t="str">
        <f>VLOOKUP(InputData[[#This Row],[CUSTOMER NAME]],Customer!A:C,2,0)</f>
        <v>Pakistan</v>
      </c>
      <c r="H40" s="1" t="str">
        <f>VLOOKUP(InputData[[#This Row],[CUSTOMER NAME]],Customer!A:C,3,0)</f>
        <v>Export</v>
      </c>
      <c r="I40" s="1" t="str">
        <f>TEXT(InputData[[#This Row],[DATE]],"mmm")</f>
        <v>Jan</v>
      </c>
      <c r="J40" s="1">
        <f>WEEKNUM(InputData[[#This Row],[DATE]])</f>
        <v>3</v>
      </c>
    </row>
    <row r="41" spans="1:10" x14ac:dyDescent="0.3">
      <c r="A41" s="3">
        <v>44213</v>
      </c>
      <c r="B41" s="6" t="s">
        <v>67</v>
      </c>
      <c r="C41" s="4" t="s">
        <v>40</v>
      </c>
      <c r="D41" s="5">
        <v>115.2</v>
      </c>
      <c r="E41" s="1">
        <v>4</v>
      </c>
      <c r="F41" s="1">
        <f>InputData[[#This Row],[UNIT PRICE ($)]]*InputData[[#This Row],[QUANTITY]]</f>
        <v>460.8</v>
      </c>
      <c r="G41" s="1" t="str">
        <f>VLOOKUP(InputData[[#This Row],[CUSTOMER NAME]],Customer!A:C,2,0)</f>
        <v>United Kingdom</v>
      </c>
      <c r="H41" s="1" t="str">
        <f>VLOOKUP(InputData[[#This Row],[CUSTOMER NAME]],Customer!A:C,3,0)</f>
        <v>Export</v>
      </c>
      <c r="I41" s="1" t="str">
        <f>TEXT(InputData[[#This Row],[DATE]],"mmm")</f>
        <v>Jan</v>
      </c>
      <c r="J41" s="1">
        <f>WEEKNUM(InputData[[#This Row],[DATE]])</f>
        <v>4</v>
      </c>
    </row>
    <row r="42" spans="1:10" x14ac:dyDescent="0.3">
      <c r="A42" s="3">
        <v>44214</v>
      </c>
      <c r="B42" s="6" t="s">
        <v>65</v>
      </c>
      <c r="C42" s="4" t="s">
        <v>8</v>
      </c>
      <c r="D42" s="5">
        <v>94.62</v>
      </c>
      <c r="E42" s="1">
        <v>9</v>
      </c>
      <c r="F42" s="1">
        <f>InputData[[#This Row],[UNIT PRICE ($)]]*InputData[[#This Row],[QUANTITY]]</f>
        <v>851.58</v>
      </c>
      <c r="G42" s="1" t="str">
        <f>VLOOKUP(InputData[[#This Row],[CUSTOMER NAME]],Customer!A:C,2,0)</f>
        <v>Pakistan</v>
      </c>
      <c r="H42" s="1" t="str">
        <f>VLOOKUP(InputData[[#This Row],[CUSTOMER NAME]],Customer!A:C,3,0)</f>
        <v>Export</v>
      </c>
      <c r="I42" s="1" t="str">
        <f>TEXT(InputData[[#This Row],[DATE]],"mmm")</f>
        <v>Jan</v>
      </c>
      <c r="J42" s="1">
        <f>WEEKNUM(InputData[[#This Row],[DATE]])</f>
        <v>4</v>
      </c>
    </row>
    <row r="43" spans="1:10" x14ac:dyDescent="0.3">
      <c r="A43" s="3">
        <v>44214</v>
      </c>
      <c r="B43" s="6" t="s">
        <v>78</v>
      </c>
      <c r="C43" s="4" t="s">
        <v>23</v>
      </c>
      <c r="D43" s="5">
        <v>149.46</v>
      </c>
      <c r="E43" s="1">
        <v>3</v>
      </c>
      <c r="F43" s="1">
        <f>InputData[[#This Row],[UNIT PRICE ($)]]*InputData[[#This Row],[QUANTITY]]</f>
        <v>448.38</v>
      </c>
      <c r="G43" s="1" t="str">
        <f>VLOOKUP(InputData[[#This Row],[CUSTOMER NAME]],Customer!A:C,2,0)</f>
        <v>India</v>
      </c>
      <c r="H43" s="1" t="str">
        <f>VLOOKUP(InputData[[#This Row],[CUSTOMER NAME]],Customer!A:C,3,0)</f>
        <v>Central</v>
      </c>
      <c r="I43" s="1" t="str">
        <f>TEXT(InputData[[#This Row],[DATE]],"mmm")</f>
        <v>Jan</v>
      </c>
      <c r="J43" s="1">
        <f>WEEKNUM(InputData[[#This Row],[DATE]])</f>
        <v>4</v>
      </c>
    </row>
    <row r="44" spans="1:10" x14ac:dyDescent="0.3">
      <c r="A44" s="3">
        <v>44214</v>
      </c>
      <c r="B44" s="6" t="s">
        <v>83</v>
      </c>
      <c r="C44" s="4" t="s">
        <v>44</v>
      </c>
      <c r="D44" s="5">
        <v>82.08</v>
      </c>
      <c r="E44" s="1">
        <v>13</v>
      </c>
      <c r="F44" s="1">
        <f>InputData[[#This Row],[UNIT PRICE ($)]]*InputData[[#This Row],[QUANTITY]]</f>
        <v>1067.04</v>
      </c>
      <c r="G44" s="1" t="str">
        <f>VLOOKUP(InputData[[#This Row],[CUSTOMER NAME]],Customer!A:C,2,0)</f>
        <v>India</v>
      </c>
      <c r="H44" s="1" t="str">
        <f>VLOOKUP(InputData[[#This Row],[CUSTOMER NAME]],Customer!A:C,3,0)</f>
        <v>North</v>
      </c>
      <c r="I44" s="1" t="str">
        <f>TEXT(InputData[[#This Row],[DATE]],"mmm")</f>
        <v>Jan</v>
      </c>
      <c r="J44" s="1">
        <f>WEEKNUM(InputData[[#This Row],[DATE]])</f>
        <v>4</v>
      </c>
    </row>
    <row r="45" spans="1:10" x14ac:dyDescent="0.3">
      <c r="A45" s="3">
        <v>44215</v>
      </c>
      <c r="B45" s="6" t="s">
        <v>79</v>
      </c>
      <c r="C45" s="4" t="s">
        <v>35</v>
      </c>
      <c r="D45" s="5">
        <v>6.7</v>
      </c>
      <c r="E45" s="1">
        <v>6</v>
      </c>
      <c r="F45" s="1">
        <f>InputData[[#This Row],[UNIT PRICE ($)]]*InputData[[#This Row],[QUANTITY]]</f>
        <v>40.200000000000003</v>
      </c>
      <c r="G45" s="1" t="str">
        <f>VLOOKUP(InputData[[#This Row],[CUSTOMER NAME]],Customer!A:C,2,0)</f>
        <v>United Kingdom</v>
      </c>
      <c r="H45" s="1" t="str">
        <f>VLOOKUP(InputData[[#This Row],[CUSTOMER NAME]],Customer!A:C,3,0)</f>
        <v>Export</v>
      </c>
      <c r="I45" s="1" t="str">
        <f>TEXT(InputData[[#This Row],[DATE]],"mmm")</f>
        <v>Jan</v>
      </c>
      <c r="J45" s="1">
        <f>WEEKNUM(InputData[[#This Row],[DATE]])</f>
        <v>4</v>
      </c>
    </row>
    <row r="46" spans="1:10" x14ac:dyDescent="0.3">
      <c r="A46" s="3">
        <v>44216</v>
      </c>
      <c r="B46" s="6" t="s">
        <v>68</v>
      </c>
      <c r="C46" s="4" t="s">
        <v>34</v>
      </c>
      <c r="D46" s="5">
        <v>58.3</v>
      </c>
      <c r="E46" s="1">
        <v>4</v>
      </c>
      <c r="F46" s="1">
        <f>InputData[[#This Row],[UNIT PRICE ($)]]*InputData[[#This Row],[QUANTITY]]</f>
        <v>233.2</v>
      </c>
      <c r="G46" s="1" t="str">
        <f>VLOOKUP(InputData[[#This Row],[CUSTOMER NAME]],Customer!A:C,2,0)</f>
        <v>Russia</v>
      </c>
      <c r="H46" s="1" t="str">
        <f>VLOOKUP(InputData[[#This Row],[CUSTOMER NAME]],Customer!A:C,3,0)</f>
        <v>Export</v>
      </c>
      <c r="I46" s="1" t="str">
        <f>TEXT(InputData[[#This Row],[DATE]],"mmm")</f>
        <v>Jan</v>
      </c>
      <c r="J46" s="1">
        <f>WEEKNUM(InputData[[#This Row],[DATE]])</f>
        <v>4</v>
      </c>
    </row>
    <row r="47" spans="1:10" x14ac:dyDescent="0.3">
      <c r="A47" s="3">
        <v>44216</v>
      </c>
      <c r="B47" s="6" t="s">
        <v>112</v>
      </c>
      <c r="C47" s="4" t="s">
        <v>20</v>
      </c>
      <c r="D47" s="5">
        <v>76.25</v>
      </c>
      <c r="E47" s="1">
        <v>4</v>
      </c>
      <c r="F47" s="1">
        <f>InputData[[#This Row],[UNIT PRICE ($)]]*InputData[[#This Row],[QUANTITY]]</f>
        <v>305</v>
      </c>
      <c r="G47" s="1" t="str">
        <f>VLOOKUP(InputData[[#This Row],[CUSTOMER NAME]],Customer!A:C,2,0)</f>
        <v>India</v>
      </c>
      <c r="H47" s="1" t="str">
        <f>VLOOKUP(InputData[[#This Row],[CUSTOMER NAME]],Customer!A:C,3,0)</f>
        <v>North</v>
      </c>
      <c r="I47" s="1" t="str">
        <f>TEXT(InputData[[#This Row],[DATE]],"mmm")</f>
        <v>Jan</v>
      </c>
      <c r="J47" s="1">
        <f>WEEKNUM(InputData[[#This Row],[DATE]])</f>
        <v>4</v>
      </c>
    </row>
    <row r="48" spans="1:10" x14ac:dyDescent="0.3">
      <c r="A48" s="3">
        <v>44216</v>
      </c>
      <c r="B48" s="6" t="s">
        <v>77</v>
      </c>
      <c r="C48" s="4" t="s">
        <v>21</v>
      </c>
      <c r="D48" s="5">
        <v>162.54</v>
      </c>
      <c r="E48" s="1">
        <v>2</v>
      </c>
      <c r="F48" s="1">
        <f>InputData[[#This Row],[UNIT PRICE ($)]]*InputData[[#This Row],[QUANTITY]]</f>
        <v>325.08</v>
      </c>
      <c r="G48" s="1" t="str">
        <f>VLOOKUP(InputData[[#This Row],[CUSTOMER NAME]],Customer!A:C,2,0)</f>
        <v>India</v>
      </c>
      <c r="H48" s="1" t="str">
        <f>VLOOKUP(InputData[[#This Row],[CUSTOMER NAME]],Customer!A:C,3,0)</f>
        <v>Western</v>
      </c>
      <c r="I48" s="1" t="str">
        <f>TEXT(InputData[[#This Row],[DATE]],"mmm")</f>
        <v>Jan</v>
      </c>
      <c r="J48" s="1">
        <f>WEEKNUM(InputData[[#This Row],[DATE]])</f>
        <v>4</v>
      </c>
    </row>
    <row r="49" spans="1:10" x14ac:dyDescent="0.3">
      <c r="A49" s="3">
        <v>44216</v>
      </c>
      <c r="B49" s="6" t="s">
        <v>84</v>
      </c>
      <c r="C49" s="4" t="s">
        <v>14</v>
      </c>
      <c r="D49" s="5">
        <v>146.72</v>
      </c>
      <c r="E49" s="1">
        <v>7</v>
      </c>
      <c r="F49" s="1">
        <f>InputData[[#This Row],[UNIT PRICE ($)]]*InputData[[#This Row],[QUANTITY]]</f>
        <v>1027.04</v>
      </c>
      <c r="G49" s="1" t="str">
        <f>VLOOKUP(InputData[[#This Row],[CUSTOMER NAME]],Customer!A:C,2,0)</f>
        <v>Ethiopia</v>
      </c>
      <c r="H49" s="1" t="str">
        <f>VLOOKUP(InputData[[#This Row],[CUSTOMER NAME]],Customer!A:C,3,0)</f>
        <v>Export</v>
      </c>
      <c r="I49" s="1" t="str">
        <f>TEXT(InputData[[#This Row],[DATE]],"mmm")</f>
        <v>Jan</v>
      </c>
      <c r="J49" s="1">
        <f>WEEKNUM(InputData[[#This Row],[DATE]])</f>
        <v>4</v>
      </c>
    </row>
    <row r="50" spans="1:10" x14ac:dyDescent="0.3">
      <c r="A50" s="3">
        <v>44217</v>
      </c>
      <c r="B50" s="6" t="s">
        <v>113</v>
      </c>
      <c r="C50" s="4" t="s">
        <v>4</v>
      </c>
      <c r="D50" s="5">
        <v>48.84</v>
      </c>
      <c r="E50" s="1">
        <v>15</v>
      </c>
      <c r="F50" s="1">
        <f>InputData[[#This Row],[UNIT PRICE ($)]]*InputData[[#This Row],[QUANTITY]]</f>
        <v>732.6</v>
      </c>
      <c r="G50" s="1" t="str">
        <f>VLOOKUP(InputData[[#This Row],[CUSTOMER NAME]],Customer!A:C,2,0)</f>
        <v>Pakistan</v>
      </c>
      <c r="H50" s="1" t="str">
        <f>VLOOKUP(InputData[[#This Row],[CUSTOMER NAME]],Customer!A:C,3,0)</f>
        <v>Export</v>
      </c>
      <c r="I50" s="1" t="str">
        <f>TEXT(InputData[[#This Row],[DATE]],"mmm")</f>
        <v>Jan</v>
      </c>
      <c r="J50" s="1">
        <f>WEEKNUM(InputData[[#This Row],[DATE]])</f>
        <v>4</v>
      </c>
    </row>
    <row r="51" spans="1:10" x14ac:dyDescent="0.3">
      <c r="A51" s="3">
        <v>44217</v>
      </c>
      <c r="B51" s="6" t="s">
        <v>115</v>
      </c>
      <c r="C51" s="4" t="s">
        <v>42</v>
      </c>
      <c r="D51" s="5">
        <v>162</v>
      </c>
      <c r="E51" s="1">
        <v>6</v>
      </c>
      <c r="F51" s="1">
        <f>InputData[[#This Row],[UNIT PRICE ($)]]*InputData[[#This Row],[QUANTITY]]</f>
        <v>972</v>
      </c>
      <c r="G51" s="1" t="str">
        <f>VLOOKUP(InputData[[#This Row],[CUSTOMER NAME]],Customer!A:C,2,0)</f>
        <v>India</v>
      </c>
      <c r="H51" s="1" t="str">
        <f>VLOOKUP(InputData[[#This Row],[CUSTOMER NAME]],Customer!A:C,3,0)</f>
        <v>Northeast</v>
      </c>
      <c r="I51" s="1" t="str">
        <f>TEXT(InputData[[#This Row],[DATE]],"mmm")</f>
        <v>Jan</v>
      </c>
      <c r="J51" s="1">
        <f>WEEKNUM(InputData[[#This Row],[DATE]])</f>
        <v>4</v>
      </c>
    </row>
    <row r="52" spans="1:10" x14ac:dyDescent="0.3">
      <c r="A52" s="3">
        <v>44217</v>
      </c>
      <c r="B52" s="6" t="s">
        <v>88</v>
      </c>
      <c r="C52" s="4" t="s">
        <v>3</v>
      </c>
      <c r="D52" s="5">
        <v>80.94</v>
      </c>
      <c r="E52" s="1">
        <v>9</v>
      </c>
      <c r="F52" s="1">
        <f>InputData[[#This Row],[UNIT PRICE ($)]]*InputData[[#This Row],[QUANTITY]]</f>
        <v>728.46</v>
      </c>
      <c r="G52" s="1" t="str">
        <f>VLOOKUP(InputData[[#This Row],[CUSTOMER NAME]],Customer!A:C,2,0)</f>
        <v>India</v>
      </c>
      <c r="H52" s="1" t="str">
        <f>VLOOKUP(InputData[[#This Row],[CUSTOMER NAME]],Customer!A:C,3,0)</f>
        <v>South</v>
      </c>
      <c r="I52" s="1" t="str">
        <f>TEXT(InputData[[#This Row],[DATE]],"mmm")</f>
        <v>Jan</v>
      </c>
      <c r="J52" s="1">
        <f>WEEKNUM(InputData[[#This Row],[DATE]])</f>
        <v>4</v>
      </c>
    </row>
    <row r="53" spans="1:10" x14ac:dyDescent="0.3">
      <c r="A53" s="3">
        <v>44218</v>
      </c>
      <c r="B53" s="6" t="s">
        <v>86</v>
      </c>
      <c r="C53" s="4" t="s">
        <v>1</v>
      </c>
      <c r="D53" s="5">
        <v>103.88</v>
      </c>
      <c r="E53" s="1">
        <v>6</v>
      </c>
      <c r="F53" s="1">
        <f>InputData[[#This Row],[UNIT PRICE ($)]]*InputData[[#This Row],[QUANTITY]]</f>
        <v>623.28</v>
      </c>
      <c r="G53" s="1" t="str">
        <f>VLOOKUP(InputData[[#This Row],[CUSTOMER NAME]],Customer!A:C,2,0)</f>
        <v>India</v>
      </c>
      <c r="H53" s="1" t="str">
        <f>VLOOKUP(InputData[[#This Row],[CUSTOMER NAME]],Customer!A:C,3,0)</f>
        <v>South</v>
      </c>
      <c r="I53" s="1" t="str">
        <f>TEXT(InputData[[#This Row],[DATE]],"mmm")</f>
        <v>Jan</v>
      </c>
      <c r="J53" s="1">
        <f>WEEKNUM(InputData[[#This Row],[DATE]])</f>
        <v>4</v>
      </c>
    </row>
    <row r="54" spans="1:10" x14ac:dyDescent="0.3">
      <c r="A54" s="3">
        <v>44219</v>
      </c>
      <c r="B54" s="6" t="s">
        <v>70</v>
      </c>
      <c r="C54" s="4" t="s">
        <v>2</v>
      </c>
      <c r="D54" s="5">
        <v>142.80000000000001</v>
      </c>
      <c r="E54" s="1">
        <v>5</v>
      </c>
      <c r="F54" s="1">
        <f>InputData[[#This Row],[UNIT PRICE ($)]]*InputData[[#This Row],[QUANTITY]]</f>
        <v>714</v>
      </c>
      <c r="G54" s="1" t="str">
        <f>VLOOKUP(InputData[[#This Row],[CUSTOMER NAME]],Customer!A:C,2,0)</f>
        <v>Mexico</v>
      </c>
      <c r="H54" s="1" t="str">
        <f>VLOOKUP(InputData[[#This Row],[CUSTOMER NAME]],Customer!A:C,3,0)</f>
        <v>Export</v>
      </c>
      <c r="I54" s="1" t="str">
        <f>TEXT(InputData[[#This Row],[DATE]],"mmm")</f>
        <v>Jan</v>
      </c>
      <c r="J54" s="1">
        <f>WEEKNUM(InputData[[#This Row],[DATE]])</f>
        <v>4</v>
      </c>
    </row>
    <row r="55" spans="1:10" x14ac:dyDescent="0.3">
      <c r="A55" s="3">
        <v>44219</v>
      </c>
      <c r="B55" s="6" t="s">
        <v>77</v>
      </c>
      <c r="C55" s="4" t="s">
        <v>8</v>
      </c>
      <c r="D55" s="5">
        <v>94.62</v>
      </c>
      <c r="E55" s="1">
        <v>17</v>
      </c>
      <c r="F55" s="1">
        <f>InputData[[#This Row],[UNIT PRICE ($)]]*InputData[[#This Row],[QUANTITY]]</f>
        <v>1608.54</v>
      </c>
      <c r="G55" s="1" t="str">
        <f>VLOOKUP(InputData[[#This Row],[CUSTOMER NAME]],Customer!A:C,2,0)</f>
        <v>India</v>
      </c>
      <c r="H55" s="1" t="str">
        <f>VLOOKUP(InputData[[#This Row],[CUSTOMER NAME]],Customer!A:C,3,0)</f>
        <v>Western</v>
      </c>
      <c r="I55" s="1" t="str">
        <f>TEXT(InputData[[#This Row],[DATE]],"mmm")</f>
        <v>Jan</v>
      </c>
      <c r="J55" s="1">
        <f>WEEKNUM(InputData[[#This Row],[DATE]])</f>
        <v>4</v>
      </c>
    </row>
    <row r="56" spans="1:10" x14ac:dyDescent="0.3">
      <c r="A56" s="3">
        <v>44219</v>
      </c>
      <c r="B56" s="6" t="s">
        <v>78</v>
      </c>
      <c r="C56" s="4" t="s">
        <v>42</v>
      </c>
      <c r="D56" s="5">
        <v>162</v>
      </c>
      <c r="E56" s="1">
        <v>8</v>
      </c>
      <c r="F56" s="1">
        <f>InputData[[#This Row],[UNIT PRICE ($)]]*InputData[[#This Row],[QUANTITY]]</f>
        <v>1296</v>
      </c>
      <c r="G56" s="1" t="str">
        <f>VLOOKUP(InputData[[#This Row],[CUSTOMER NAME]],Customer!A:C,2,0)</f>
        <v>India</v>
      </c>
      <c r="H56" s="1" t="str">
        <f>VLOOKUP(InputData[[#This Row],[CUSTOMER NAME]],Customer!A:C,3,0)</f>
        <v>Central</v>
      </c>
      <c r="I56" s="1" t="str">
        <f>TEXT(InputData[[#This Row],[DATE]],"mmm")</f>
        <v>Jan</v>
      </c>
      <c r="J56" s="1">
        <f>WEEKNUM(InputData[[#This Row],[DATE]])</f>
        <v>4</v>
      </c>
    </row>
    <row r="57" spans="1:10" x14ac:dyDescent="0.3">
      <c r="A57" s="3">
        <v>44220</v>
      </c>
      <c r="B57" s="6" t="s">
        <v>85</v>
      </c>
      <c r="C57" s="4" t="s">
        <v>30</v>
      </c>
      <c r="D57" s="5">
        <v>201.28</v>
      </c>
      <c r="E57" s="1">
        <v>15</v>
      </c>
      <c r="F57" s="1">
        <f>InputData[[#This Row],[UNIT PRICE ($)]]*InputData[[#This Row],[QUANTITY]]</f>
        <v>3019.2</v>
      </c>
      <c r="G57" s="1" t="str">
        <f>VLOOKUP(InputData[[#This Row],[CUSTOMER NAME]],Customer!A:C,2,0)</f>
        <v>India</v>
      </c>
      <c r="H57" s="1" t="str">
        <f>VLOOKUP(InputData[[#This Row],[CUSTOMER NAME]],Customer!A:C,3,0)</f>
        <v>Northeast</v>
      </c>
      <c r="I57" s="1" t="str">
        <f>TEXT(InputData[[#This Row],[DATE]],"mmm")</f>
        <v>Jan</v>
      </c>
      <c r="J57" s="1">
        <f>WEEKNUM(InputData[[#This Row],[DATE]])</f>
        <v>5</v>
      </c>
    </row>
    <row r="58" spans="1:10" x14ac:dyDescent="0.3">
      <c r="A58" s="3">
        <v>44221</v>
      </c>
      <c r="B58" s="6" t="s">
        <v>60</v>
      </c>
      <c r="C58" s="4" t="s">
        <v>31</v>
      </c>
      <c r="D58" s="5">
        <v>104.16</v>
      </c>
      <c r="E58" s="1">
        <v>14</v>
      </c>
      <c r="F58" s="1">
        <f>InputData[[#This Row],[UNIT PRICE ($)]]*InputData[[#This Row],[QUANTITY]]</f>
        <v>1458.24</v>
      </c>
      <c r="G58" s="1" t="str">
        <f>VLOOKUP(InputData[[#This Row],[CUSTOMER NAME]],Customer!A:C,2,0)</f>
        <v>Nigeria</v>
      </c>
      <c r="H58" s="1" t="str">
        <f>VLOOKUP(InputData[[#This Row],[CUSTOMER NAME]],Customer!A:C,3,0)</f>
        <v>Export</v>
      </c>
      <c r="I58" s="1" t="str">
        <f>TEXT(InputData[[#This Row],[DATE]],"mmm")</f>
        <v>Jan</v>
      </c>
      <c r="J58" s="1">
        <f>WEEKNUM(InputData[[#This Row],[DATE]])</f>
        <v>5</v>
      </c>
    </row>
    <row r="59" spans="1:10" x14ac:dyDescent="0.3">
      <c r="A59" s="3">
        <v>44221</v>
      </c>
      <c r="B59" s="6" t="s">
        <v>108</v>
      </c>
      <c r="C59" s="4" t="s">
        <v>35</v>
      </c>
      <c r="D59" s="5">
        <v>6.7</v>
      </c>
      <c r="E59" s="1">
        <v>7</v>
      </c>
      <c r="F59" s="1">
        <f>InputData[[#This Row],[UNIT PRICE ($)]]*InputData[[#This Row],[QUANTITY]]</f>
        <v>46.9</v>
      </c>
      <c r="G59" s="1" t="str">
        <f>VLOOKUP(InputData[[#This Row],[CUSTOMER NAME]],Customer!A:C,2,0)</f>
        <v>India</v>
      </c>
      <c r="H59" s="1" t="str">
        <f>VLOOKUP(InputData[[#This Row],[CUSTOMER NAME]],Customer!A:C,3,0)</f>
        <v>North</v>
      </c>
      <c r="I59" s="1" t="str">
        <f>TEXT(InputData[[#This Row],[DATE]],"mmm")</f>
        <v>Jan</v>
      </c>
      <c r="J59" s="1">
        <f>WEEKNUM(InputData[[#This Row],[DATE]])</f>
        <v>5</v>
      </c>
    </row>
    <row r="60" spans="1:10" x14ac:dyDescent="0.3">
      <c r="A60" s="3">
        <v>44221</v>
      </c>
      <c r="B60" s="6" t="s">
        <v>67</v>
      </c>
      <c r="C60" s="4" t="s">
        <v>34</v>
      </c>
      <c r="D60" s="5">
        <v>58.3</v>
      </c>
      <c r="E60" s="1">
        <v>6</v>
      </c>
      <c r="F60" s="1">
        <f>InputData[[#This Row],[UNIT PRICE ($)]]*InputData[[#This Row],[QUANTITY]]</f>
        <v>349.79999999999995</v>
      </c>
      <c r="G60" s="1" t="str">
        <f>VLOOKUP(InputData[[#This Row],[CUSTOMER NAME]],Customer!A:C,2,0)</f>
        <v>United Kingdom</v>
      </c>
      <c r="H60" s="1" t="str">
        <f>VLOOKUP(InputData[[#This Row],[CUSTOMER NAME]],Customer!A:C,3,0)</f>
        <v>Export</v>
      </c>
      <c r="I60" s="1" t="str">
        <f>TEXT(InputData[[#This Row],[DATE]],"mmm")</f>
        <v>Jan</v>
      </c>
      <c r="J60" s="1">
        <f>WEEKNUM(InputData[[#This Row],[DATE]])</f>
        <v>5</v>
      </c>
    </row>
    <row r="61" spans="1:10" x14ac:dyDescent="0.3">
      <c r="A61" s="3">
        <v>44221</v>
      </c>
      <c r="B61" s="6" t="s">
        <v>80</v>
      </c>
      <c r="C61" s="4" t="s">
        <v>17</v>
      </c>
      <c r="D61" s="5">
        <v>156.78</v>
      </c>
      <c r="E61" s="1">
        <v>14</v>
      </c>
      <c r="F61" s="1">
        <f>InputData[[#This Row],[UNIT PRICE ($)]]*InputData[[#This Row],[QUANTITY]]</f>
        <v>2194.92</v>
      </c>
      <c r="G61" s="1" t="str">
        <f>VLOOKUP(InputData[[#This Row],[CUSTOMER NAME]],Customer!A:C,2,0)</f>
        <v>South Africa</v>
      </c>
      <c r="H61" s="1" t="str">
        <f>VLOOKUP(InputData[[#This Row],[CUSTOMER NAME]],Customer!A:C,3,0)</f>
        <v>Export</v>
      </c>
      <c r="I61" s="1" t="str">
        <f>TEXT(InputData[[#This Row],[DATE]],"mmm")</f>
        <v>Jan</v>
      </c>
      <c r="J61" s="1">
        <f>WEEKNUM(InputData[[#This Row],[DATE]])</f>
        <v>5</v>
      </c>
    </row>
    <row r="62" spans="1:10" x14ac:dyDescent="0.3">
      <c r="A62" s="3">
        <v>44222</v>
      </c>
      <c r="B62" s="6" t="s">
        <v>108</v>
      </c>
      <c r="C62" s="4" t="s">
        <v>24</v>
      </c>
      <c r="D62" s="5">
        <v>156.96</v>
      </c>
      <c r="E62" s="1">
        <v>29</v>
      </c>
      <c r="F62" s="1">
        <f>InputData[[#This Row],[UNIT PRICE ($)]]*InputData[[#This Row],[QUANTITY]]</f>
        <v>4551.84</v>
      </c>
      <c r="G62" s="1" t="str">
        <f>VLOOKUP(InputData[[#This Row],[CUSTOMER NAME]],Customer!A:C,2,0)</f>
        <v>India</v>
      </c>
      <c r="H62" s="1" t="str">
        <f>VLOOKUP(InputData[[#This Row],[CUSTOMER NAME]],Customer!A:C,3,0)</f>
        <v>North</v>
      </c>
      <c r="I62" s="1" t="str">
        <f>TEXT(InputData[[#This Row],[DATE]],"mmm")</f>
        <v>Jan</v>
      </c>
      <c r="J62" s="1">
        <f>WEEKNUM(InputData[[#This Row],[DATE]])</f>
        <v>5</v>
      </c>
    </row>
    <row r="63" spans="1:10" x14ac:dyDescent="0.3">
      <c r="A63" s="3">
        <v>44222</v>
      </c>
      <c r="B63" s="6" t="s">
        <v>65</v>
      </c>
      <c r="C63" s="4" t="s">
        <v>44</v>
      </c>
      <c r="D63" s="5">
        <v>82.08</v>
      </c>
      <c r="E63" s="1">
        <v>9</v>
      </c>
      <c r="F63" s="1">
        <f>InputData[[#This Row],[UNIT PRICE ($)]]*InputData[[#This Row],[QUANTITY]]</f>
        <v>738.72</v>
      </c>
      <c r="G63" s="1" t="str">
        <f>VLOOKUP(InputData[[#This Row],[CUSTOMER NAME]],Customer!A:C,2,0)</f>
        <v>Pakistan</v>
      </c>
      <c r="H63" s="1" t="str">
        <f>VLOOKUP(InputData[[#This Row],[CUSTOMER NAME]],Customer!A:C,3,0)</f>
        <v>Export</v>
      </c>
      <c r="I63" s="1" t="str">
        <f>TEXT(InputData[[#This Row],[DATE]],"mmm")</f>
        <v>Jan</v>
      </c>
      <c r="J63" s="1">
        <f>WEEKNUM(InputData[[#This Row],[DATE]])</f>
        <v>5</v>
      </c>
    </row>
    <row r="64" spans="1:10" x14ac:dyDescent="0.3">
      <c r="A64" s="3">
        <v>44222</v>
      </c>
      <c r="B64" s="6" t="s">
        <v>111</v>
      </c>
      <c r="C64" s="4" t="s">
        <v>1</v>
      </c>
      <c r="D64" s="5">
        <v>103.88</v>
      </c>
      <c r="E64" s="1">
        <v>7</v>
      </c>
      <c r="F64" s="1">
        <f>InputData[[#This Row],[UNIT PRICE ($)]]*InputData[[#This Row],[QUANTITY]]</f>
        <v>727.16</v>
      </c>
      <c r="G64" s="1" t="str">
        <f>VLOOKUP(InputData[[#This Row],[CUSTOMER NAME]],Customer!A:C,2,0)</f>
        <v>India</v>
      </c>
      <c r="H64" s="1" t="str">
        <f>VLOOKUP(InputData[[#This Row],[CUSTOMER NAME]],Customer!A:C,3,0)</f>
        <v>Northeast</v>
      </c>
      <c r="I64" s="1" t="str">
        <f>TEXT(InputData[[#This Row],[DATE]],"mmm")</f>
        <v>Jan</v>
      </c>
      <c r="J64" s="1">
        <f>WEEKNUM(InputData[[#This Row],[DATE]])</f>
        <v>5</v>
      </c>
    </row>
    <row r="65" spans="1:10" x14ac:dyDescent="0.3">
      <c r="A65" s="3">
        <v>44222</v>
      </c>
      <c r="B65" s="6" t="s">
        <v>76</v>
      </c>
      <c r="C65" s="4" t="s">
        <v>6</v>
      </c>
      <c r="D65" s="5">
        <v>85.5</v>
      </c>
      <c r="E65" s="1">
        <v>7</v>
      </c>
      <c r="F65" s="1">
        <f>InputData[[#This Row],[UNIT PRICE ($)]]*InputData[[#This Row],[QUANTITY]]</f>
        <v>598.5</v>
      </c>
      <c r="G65" s="1" t="str">
        <f>VLOOKUP(InputData[[#This Row],[CUSTOMER NAME]],Customer!A:C,2,0)</f>
        <v>Saudi Arabia</v>
      </c>
      <c r="H65" s="1" t="str">
        <f>VLOOKUP(InputData[[#This Row],[CUSTOMER NAME]],Customer!A:C,3,0)</f>
        <v>Export</v>
      </c>
      <c r="I65" s="1" t="str">
        <f>TEXT(InputData[[#This Row],[DATE]],"mmm")</f>
        <v>Jan</v>
      </c>
      <c r="J65" s="1">
        <f>WEEKNUM(InputData[[#This Row],[DATE]])</f>
        <v>5</v>
      </c>
    </row>
    <row r="66" spans="1:10" x14ac:dyDescent="0.3">
      <c r="A66" s="3">
        <v>44222</v>
      </c>
      <c r="B66" s="6" t="s">
        <v>77</v>
      </c>
      <c r="C66" s="4" t="s">
        <v>10</v>
      </c>
      <c r="D66" s="5">
        <v>164.28</v>
      </c>
      <c r="E66" s="1">
        <v>1</v>
      </c>
      <c r="F66" s="1">
        <f>InputData[[#This Row],[UNIT PRICE ($)]]*InputData[[#This Row],[QUANTITY]]</f>
        <v>164.28</v>
      </c>
      <c r="G66" s="1" t="str">
        <f>VLOOKUP(InputData[[#This Row],[CUSTOMER NAME]],Customer!A:C,2,0)</f>
        <v>India</v>
      </c>
      <c r="H66" s="1" t="str">
        <f>VLOOKUP(InputData[[#This Row],[CUSTOMER NAME]],Customer!A:C,3,0)</f>
        <v>Western</v>
      </c>
      <c r="I66" s="1" t="str">
        <f>TEXT(InputData[[#This Row],[DATE]],"mmm")</f>
        <v>Jan</v>
      </c>
      <c r="J66" s="1">
        <f>WEEKNUM(InputData[[#This Row],[DATE]])</f>
        <v>5</v>
      </c>
    </row>
    <row r="67" spans="1:10" x14ac:dyDescent="0.3">
      <c r="A67" s="3">
        <v>44223</v>
      </c>
      <c r="B67" s="6" t="s">
        <v>67</v>
      </c>
      <c r="C67" s="4" t="s">
        <v>32</v>
      </c>
      <c r="D67" s="5">
        <v>117.48</v>
      </c>
      <c r="E67" s="1">
        <v>3</v>
      </c>
      <c r="F67" s="1">
        <f>InputData[[#This Row],[UNIT PRICE ($)]]*InputData[[#This Row],[QUANTITY]]</f>
        <v>352.44</v>
      </c>
      <c r="G67" s="1" t="str">
        <f>VLOOKUP(InputData[[#This Row],[CUSTOMER NAME]],Customer!A:C,2,0)</f>
        <v>United Kingdom</v>
      </c>
      <c r="H67" s="1" t="str">
        <f>VLOOKUP(InputData[[#This Row],[CUSTOMER NAME]],Customer!A:C,3,0)</f>
        <v>Export</v>
      </c>
      <c r="I67" s="1" t="str">
        <f>TEXT(InputData[[#This Row],[DATE]],"mmm")</f>
        <v>Jan</v>
      </c>
      <c r="J67" s="1">
        <f>WEEKNUM(InputData[[#This Row],[DATE]])</f>
        <v>5</v>
      </c>
    </row>
    <row r="68" spans="1:10" x14ac:dyDescent="0.3">
      <c r="A68" s="3">
        <v>44223</v>
      </c>
      <c r="B68" s="6" t="s">
        <v>74</v>
      </c>
      <c r="C68" s="4" t="s">
        <v>40</v>
      </c>
      <c r="D68" s="5">
        <v>115.2</v>
      </c>
      <c r="E68" s="1">
        <v>7</v>
      </c>
      <c r="F68" s="1">
        <f>InputData[[#This Row],[UNIT PRICE ($)]]*InputData[[#This Row],[QUANTITY]]</f>
        <v>806.4</v>
      </c>
      <c r="G68" s="1" t="str">
        <f>VLOOKUP(InputData[[#This Row],[CUSTOMER NAME]],Customer!A:C,2,0)</f>
        <v>Brazil</v>
      </c>
      <c r="H68" s="1" t="str">
        <f>VLOOKUP(InputData[[#This Row],[CUSTOMER NAME]],Customer!A:C,3,0)</f>
        <v>Export</v>
      </c>
      <c r="I68" s="1" t="str">
        <f>TEXT(InputData[[#This Row],[DATE]],"mmm")</f>
        <v>Jan</v>
      </c>
      <c r="J68" s="1">
        <f>WEEKNUM(InputData[[#This Row],[DATE]])</f>
        <v>5</v>
      </c>
    </row>
    <row r="69" spans="1:10" x14ac:dyDescent="0.3">
      <c r="A69" s="3">
        <v>44223</v>
      </c>
      <c r="B69" s="6" t="s">
        <v>75</v>
      </c>
      <c r="C69" s="4" t="s">
        <v>5</v>
      </c>
      <c r="D69" s="5">
        <v>155.61000000000001</v>
      </c>
      <c r="E69" s="1">
        <v>37</v>
      </c>
      <c r="F69" s="1">
        <f>InputData[[#This Row],[UNIT PRICE ($)]]*InputData[[#This Row],[QUANTITY]]</f>
        <v>5757.5700000000006</v>
      </c>
      <c r="G69" s="1" t="str">
        <f>VLOOKUP(InputData[[#This Row],[CUSTOMER NAME]],Customer!A:C,2,0)</f>
        <v>Russia</v>
      </c>
      <c r="H69" s="1" t="str">
        <f>VLOOKUP(InputData[[#This Row],[CUSTOMER NAME]],Customer!A:C,3,0)</f>
        <v>Export</v>
      </c>
      <c r="I69" s="1" t="str">
        <f>TEXT(InputData[[#This Row],[DATE]],"mmm")</f>
        <v>Jan</v>
      </c>
      <c r="J69" s="1">
        <f>WEEKNUM(InputData[[#This Row],[DATE]])</f>
        <v>5</v>
      </c>
    </row>
    <row r="70" spans="1:10" x14ac:dyDescent="0.3">
      <c r="A70" s="3">
        <v>44223</v>
      </c>
      <c r="B70" s="6" t="s">
        <v>84</v>
      </c>
      <c r="C70" s="4" t="s">
        <v>19</v>
      </c>
      <c r="D70" s="5">
        <v>210</v>
      </c>
      <c r="E70" s="1">
        <v>21</v>
      </c>
      <c r="F70" s="1">
        <f>InputData[[#This Row],[UNIT PRICE ($)]]*InputData[[#This Row],[QUANTITY]]</f>
        <v>4410</v>
      </c>
      <c r="G70" s="1" t="str">
        <f>VLOOKUP(InputData[[#This Row],[CUSTOMER NAME]],Customer!A:C,2,0)</f>
        <v>Ethiopia</v>
      </c>
      <c r="H70" s="1" t="str">
        <f>VLOOKUP(InputData[[#This Row],[CUSTOMER NAME]],Customer!A:C,3,0)</f>
        <v>Export</v>
      </c>
      <c r="I70" s="1" t="str">
        <f>TEXT(InputData[[#This Row],[DATE]],"mmm")</f>
        <v>Jan</v>
      </c>
      <c r="J70" s="1">
        <f>WEEKNUM(InputData[[#This Row],[DATE]])</f>
        <v>5</v>
      </c>
    </row>
    <row r="71" spans="1:10" x14ac:dyDescent="0.3">
      <c r="A71" s="3">
        <v>44224</v>
      </c>
      <c r="B71" s="6" t="s">
        <v>108</v>
      </c>
      <c r="C71" s="4" t="s">
        <v>16</v>
      </c>
      <c r="D71" s="5">
        <v>16.64</v>
      </c>
      <c r="E71" s="1">
        <v>11</v>
      </c>
      <c r="F71" s="1">
        <f>InputData[[#This Row],[UNIT PRICE ($)]]*InputData[[#This Row],[QUANTITY]]</f>
        <v>183.04000000000002</v>
      </c>
      <c r="G71" s="1" t="str">
        <f>VLOOKUP(InputData[[#This Row],[CUSTOMER NAME]],Customer!A:C,2,0)</f>
        <v>India</v>
      </c>
      <c r="H71" s="1" t="str">
        <f>VLOOKUP(InputData[[#This Row],[CUSTOMER NAME]],Customer!A:C,3,0)</f>
        <v>North</v>
      </c>
      <c r="I71" s="1" t="str">
        <f>TEXT(InputData[[#This Row],[DATE]],"mmm")</f>
        <v>Jan</v>
      </c>
      <c r="J71" s="1">
        <f>WEEKNUM(InputData[[#This Row],[DATE]])</f>
        <v>5</v>
      </c>
    </row>
    <row r="72" spans="1:10" x14ac:dyDescent="0.3">
      <c r="A72" s="3">
        <v>44224</v>
      </c>
      <c r="B72" s="6" t="s">
        <v>62</v>
      </c>
      <c r="C72" s="4" t="s">
        <v>29</v>
      </c>
      <c r="D72" s="5">
        <v>53.11</v>
      </c>
      <c r="E72" s="1">
        <v>2</v>
      </c>
      <c r="F72" s="1">
        <f>InputData[[#This Row],[UNIT PRICE ($)]]*InputData[[#This Row],[QUANTITY]]</f>
        <v>106.22</v>
      </c>
      <c r="G72" s="1" t="str">
        <f>VLOOKUP(InputData[[#This Row],[CUSTOMER NAME]],Customer!A:C,2,0)</f>
        <v>India</v>
      </c>
      <c r="H72" s="1" t="str">
        <f>VLOOKUP(InputData[[#This Row],[CUSTOMER NAME]],Customer!A:C,3,0)</f>
        <v>Northeast</v>
      </c>
      <c r="I72" s="1" t="str">
        <f>TEXT(InputData[[#This Row],[DATE]],"mmm")</f>
        <v>Jan</v>
      </c>
      <c r="J72" s="1">
        <f>WEEKNUM(InputData[[#This Row],[DATE]])</f>
        <v>5</v>
      </c>
    </row>
    <row r="73" spans="1:10" x14ac:dyDescent="0.3">
      <c r="A73" s="3">
        <v>44224</v>
      </c>
      <c r="B73" s="6" t="s">
        <v>116</v>
      </c>
      <c r="C73" s="4" t="s">
        <v>4</v>
      </c>
      <c r="D73" s="5">
        <v>48.84</v>
      </c>
      <c r="E73" s="1">
        <v>10</v>
      </c>
      <c r="F73" s="1">
        <f>InputData[[#This Row],[UNIT PRICE ($)]]*InputData[[#This Row],[QUANTITY]]</f>
        <v>488.40000000000003</v>
      </c>
      <c r="G73" s="1" t="str">
        <f>VLOOKUP(InputData[[#This Row],[CUSTOMER NAME]],Customer!A:C,2,0)</f>
        <v>Germany</v>
      </c>
      <c r="H73" s="1" t="str">
        <f>VLOOKUP(InputData[[#This Row],[CUSTOMER NAME]],Customer!A:C,3,0)</f>
        <v>Export</v>
      </c>
      <c r="I73" s="1" t="str">
        <f>TEXT(InputData[[#This Row],[DATE]],"mmm")</f>
        <v>Jan</v>
      </c>
      <c r="J73" s="1">
        <f>WEEKNUM(InputData[[#This Row],[DATE]])</f>
        <v>5</v>
      </c>
    </row>
    <row r="74" spans="1:10" x14ac:dyDescent="0.3">
      <c r="A74" s="3">
        <v>44225</v>
      </c>
      <c r="B74" s="6" t="s">
        <v>110</v>
      </c>
      <c r="C74" s="4" t="s">
        <v>4</v>
      </c>
      <c r="D74" s="5">
        <v>48.84</v>
      </c>
      <c r="E74" s="1">
        <v>10</v>
      </c>
      <c r="F74" s="1">
        <f>InputData[[#This Row],[UNIT PRICE ($)]]*InputData[[#This Row],[QUANTITY]]</f>
        <v>488.40000000000003</v>
      </c>
      <c r="G74" s="1" t="str">
        <f>VLOOKUP(InputData[[#This Row],[CUSTOMER NAME]],Customer!A:C,2,0)</f>
        <v>India</v>
      </c>
      <c r="H74" s="1" t="str">
        <f>VLOOKUP(InputData[[#This Row],[CUSTOMER NAME]],Customer!A:C,3,0)</f>
        <v>Western</v>
      </c>
      <c r="I74" s="1" t="str">
        <f>TEXT(InputData[[#This Row],[DATE]],"mmm")</f>
        <v>Jan</v>
      </c>
      <c r="J74" s="1">
        <f>WEEKNUM(InputData[[#This Row],[DATE]])</f>
        <v>5</v>
      </c>
    </row>
    <row r="75" spans="1:10" x14ac:dyDescent="0.3">
      <c r="A75" s="3">
        <v>44225</v>
      </c>
      <c r="B75" s="6" t="s">
        <v>78</v>
      </c>
      <c r="C75" s="4" t="s">
        <v>24</v>
      </c>
      <c r="D75" s="5">
        <v>156.96</v>
      </c>
      <c r="E75" s="1">
        <v>25</v>
      </c>
      <c r="F75" s="1">
        <f>InputData[[#This Row],[UNIT PRICE ($)]]*InputData[[#This Row],[QUANTITY]]</f>
        <v>3924</v>
      </c>
      <c r="G75" s="1" t="str">
        <f>VLOOKUP(InputData[[#This Row],[CUSTOMER NAME]],Customer!A:C,2,0)</f>
        <v>India</v>
      </c>
      <c r="H75" s="1" t="str">
        <f>VLOOKUP(InputData[[#This Row],[CUSTOMER NAME]],Customer!A:C,3,0)</f>
        <v>Central</v>
      </c>
      <c r="I75" s="1" t="str">
        <f>TEXT(InputData[[#This Row],[DATE]],"mmm")</f>
        <v>Jan</v>
      </c>
      <c r="J75" s="1">
        <f>WEEKNUM(InputData[[#This Row],[DATE]])</f>
        <v>5</v>
      </c>
    </row>
    <row r="76" spans="1:10" x14ac:dyDescent="0.3">
      <c r="A76" s="3">
        <v>44225</v>
      </c>
      <c r="B76" s="6" t="s">
        <v>113</v>
      </c>
      <c r="C76" s="4" t="s">
        <v>14</v>
      </c>
      <c r="D76" s="5">
        <v>146.72</v>
      </c>
      <c r="E76" s="1">
        <v>21</v>
      </c>
      <c r="F76" s="1">
        <f>InputData[[#This Row],[UNIT PRICE ($)]]*InputData[[#This Row],[QUANTITY]]</f>
        <v>3081.12</v>
      </c>
      <c r="G76" s="1" t="str">
        <f>VLOOKUP(InputData[[#This Row],[CUSTOMER NAME]],Customer!A:C,2,0)</f>
        <v>Pakistan</v>
      </c>
      <c r="H76" s="1" t="str">
        <f>VLOOKUP(InputData[[#This Row],[CUSTOMER NAME]],Customer!A:C,3,0)</f>
        <v>Export</v>
      </c>
      <c r="I76" s="1" t="str">
        <f>TEXT(InputData[[#This Row],[DATE]],"mmm")</f>
        <v>Jan</v>
      </c>
      <c r="J76" s="1">
        <f>WEEKNUM(InputData[[#This Row],[DATE]])</f>
        <v>5</v>
      </c>
    </row>
    <row r="77" spans="1:10" x14ac:dyDescent="0.3">
      <c r="A77" s="3">
        <v>44226</v>
      </c>
      <c r="B77" s="6" t="s">
        <v>112</v>
      </c>
      <c r="C77" s="4" t="s">
        <v>43</v>
      </c>
      <c r="D77" s="5">
        <v>83.08</v>
      </c>
      <c r="E77" s="1">
        <v>2</v>
      </c>
      <c r="F77" s="1">
        <f>InputData[[#This Row],[UNIT PRICE ($)]]*InputData[[#This Row],[QUANTITY]]</f>
        <v>166.16</v>
      </c>
      <c r="G77" s="1" t="str">
        <f>VLOOKUP(InputData[[#This Row],[CUSTOMER NAME]],Customer!A:C,2,0)</f>
        <v>India</v>
      </c>
      <c r="H77" s="1" t="str">
        <f>VLOOKUP(InputData[[#This Row],[CUSTOMER NAME]],Customer!A:C,3,0)</f>
        <v>North</v>
      </c>
      <c r="I77" s="1" t="str">
        <f>TEXT(InputData[[#This Row],[DATE]],"mmm")</f>
        <v>Jan</v>
      </c>
      <c r="J77" s="1">
        <f>WEEKNUM(InputData[[#This Row],[DATE]])</f>
        <v>5</v>
      </c>
    </row>
    <row r="78" spans="1:10" x14ac:dyDescent="0.3">
      <c r="A78" s="3">
        <v>44226</v>
      </c>
      <c r="B78" s="6" t="s">
        <v>80</v>
      </c>
      <c r="C78" s="4" t="s">
        <v>27</v>
      </c>
      <c r="D78" s="5">
        <v>57.120000000000005</v>
      </c>
      <c r="E78" s="1">
        <v>2</v>
      </c>
      <c r="F78" s="1">
        <f>InputData[[#This Row],[UNIT PRICE ($)]]*InputData[[#This Row],[QUANTITY]]</f>
        <v>114.24000000000001</v>
      </c>
      <c r="G78" s="1" t="str">
        <f>VLOOKUP(InputData[[#This Row],[CUSTOMER NAME]],Customer!A:C,2,0)</f>
        <v>South Africa</v>
      </c>
      <c r="H78" s="1" t="str">
        <f>VLOOKUP(InputData[[#This Row],[CUSTOMER NAME]],Customer!A:C,3,0)</f>
        <v>Export</v>
      </c>
      <c r="I78" s="1" t="str">
        <f>TEXT(InputData[[#This Row],[DATE]],"mmm")</f>
        <v>Jan</v>
      </c>
      <c r="J78" s="1">
        <f>WEEKNUM(InputData[[#This Row],[DATE]])</f>
        <v>5</v>
      </c>
    </row>
    <row r="79" spans="1:10" x14ac:dyDescent="0.3">
      <c r="A79" s="3">
        <v>44227</v>
      </c>
      <c r="B79" s="6" t="s">
        <v>110</v>
      </c>
      <c r="C79" s="4" t="s">
        <v>27</v>
      </c>
      <c r="D79" s="5">
        <v>57.120000000000005</v>
      </c>
      <c r="E79" s="1">
        <v>20</v>
      </c>
      <c r="F79" s="1">
        <f>InputData[[#This Row],[UNIT PRICE ($)]]*InputData[[#This Row],[QUANTITY]]</f>
        <v>1142.4000000000001</v>
      </c>
      <c r="G79" s="1" t="str">
        <f>VLOOKUP(InputData[[#This Row],[CUSTOMER NAME]],Customer!A:C,2,0)</f>
        <v>India</v>
      </c>
      <c r="H79" s="1" t="str">
        <f>VLOOKUP(InputData[[#This Row],[CUSTOMER NAME]],Customer!A:C,3,0)</f>
        <v>Western</v>
      </c>
      <c r="I79" s="1" t="str">
        <f>TEXT(InputData[[#This Row],[DATE]],"mmm")</f>
        <v>Jan</v>
      </c>
      <c r="J79" s="1">
        <f>WEEKNUM(InputData[[#This Row],[DATE]])</f>
        <v>6</v>
      </c>
    </row>
    <row r="80" spans="1:10" x14ac:dyDescent="0.3">
      <c r="A80" s="3">
        <v>44227</v>
      </c>
      <c r="B80" s="6" t="s">
        <v>110</v>
      </c>
      <c r="C80" s="4" t="s">
        <v>28</v>
      </c>
      <c r="D80" s="5">
        <v>41.81</v>
      </c>
      <c r="E80" s="1">
        <v>3</v>
      </c>
      <c r="F80" s="1">
        <f>InputData[[#This Row],[UNIT PRICE ($)]]*InputData[[#This Row],[QUANTITY]]</f>
        <v>125.43</v>
      </c>
      <c r="G80" s="1" t="str">
        <f>VLOOKUP(InputData[[#This Row],[CUSTOMER NAME]],Customer!A:C,2,0)</f>
        <v>India</v>
      </c>
      <c r="H80" s="1" t="str">
        <f>VLOOKUP(InputData[[#This Row],[CUSTOMER NAME]],Customer!A:C,3,0)</f>
        <v>Western</v>
      </c>
      <c r="I80" s="1" t="str">
        <f>TEXT(InputData[[#This Row],[DATE]],"mmm")</f>
        <v>Jan</v>
      </c>
      <c r="J80" s="1">
        <f>WEEKNUM(InputData[[#This Row],[DATE]])</f>
        <v>6</v>
      </c>
    </row>
    <row r="81" spans="1:10" x14ac:dyDescent="0.3">
      <c r="A81" s="3">
        <v>44227</v>
      </c>
      <c r="B81" s="6" t="s">
        <v>81</v>
      </c>
      <c r="C81" s="4" t="s">
        <v>41</v>
      </c>
      <c r="D81" s="5">
        <v>173.88</v>
      </c>
      <c r="E81" s="1">
        <v>9</v>
      </c>
      <c r="F81" s="1">
        <f>InputData[[#This Row],[UNIT PRICE ($)]]*InputData[[#This Row],[QUANTITY]]</f>
        <v>1564.92</v>
      </c>
      <c r="G81" s="1" t="str">
        <f>VLOOKUP(InputData[[#This Row],[CUSTOMER NAME]],Customer!A:C,2,0)</f>
        <v>India</v>
      </c>
      <c r="H81" s="1" t="str">
        <f>VLOOKUP(InputData[[#This Row],[CUSTOMER NAME]],Customer!A:C,3,0)</f>
        <v>East</v>
      </c>
      <c r="I81" s="1" t="str">
        <f>TEXT(InputData[[#This Row],[DATE]],"mmm")</f>
        <v>Jan</v>
      </c>
      <c r="J81" s="1">
        <f>WEEKNUM(InputData[[#This Row],[DATE]])</f>
        <v>6</v>
      </c>
    </row>
    <row r="82" spans="1:10" x14ac:dyDescent="0.3">
      <c r="A82" s="3">
        <v>44227</v>
      </c>
      <c r="B82" s="6" t="s">
        <v>116</v>
      </c>
      <c r="C82" s="4" t="s">
        <v>3</v>
      </c>
      <c r="D82" s="5">
        <v>80.94</v>
      </c>
      <c r="E82" s="1">
        <v>33</v>
      </c>
      <c r="F82" s="1">
        <f>InputData[[#This Row],[UNIT PRICE ($)]]*InputData[[#This Row],[QUANTITY]]</f>
        <v>2671.02</v>
      </c>
      <c r="G82" s="1" t="str">
        <f>VLOOKUP(InputData[[#This Row],[CUSTOMER NAME]],Customer!A:C,2,0)</f>
        <v>Germany</v>
      </c>
      <c r="H82" s="1" t="str">
        <f>VLOOKUP(InputData[[#This Row],[CUSTOMER NAME]],Customer!A:C,3,0)</f>
        <v>Export</v>
      </c>
      <c r="I82" s="1" t="str">
        <f>TEXT(InputData[[#This Row],[DATE]],"mmm")</f>
        <v>Jan</v>
      </c>
      <c r="J82" s="1">
        <f>WEEKNUM(InputData[[#This Row],[DATE]])</f>
        <v>6</v>
      </c>
    </row>
    <row r="83" spans="1:10" x14ac:dyDescent="0.3">
      <c r="A83" s="3">
        <v>44227</v>
      </c>
      <c r="B83" s="6" t="s">
        <v>89</v>
      </c>
      <c r="C83" s="4" t="s">
        <v>23</v>
      </c>
      <c r="D83" s="5">
        <v>149.46</v>
      </c>
      <c r="E83" s="1">
        <v>6</v>
      </c>
      <c r="F83" s="1">
        <f>InputData[[#This Row],[UNIT PRICE ($)]]*InputData[[#This Row],[QUANTITY]]</f>
        <v>896.76</v>
      </c>
      <c r="G83" s="1" t="str">
        <f>VLOOKUP(InputData[[#This Row],[CUSTOMER NAME]],Customer!A:C,2,0)</f>
        <v>Mexico</v>
      </c>
      <c r="H83" s="1" t="str">
        <f>VLOOKUP(InputData[[#This Row],[CUSTOMER NAME]],Customer!A:C,3,0)</f>
        <v>Export</v>
      </c>
      <c r="I83" s="1" t="str">
        <f>TEXT(InputData[[#This Row],[DATE]],"mmm")</f>
        <v>Jan</v>
      </c>
      <c r="J83" s="1">
        <f>WEEKNUM(InputData[[#This Row],[DATE]])</f>
        <v>6</v>
      </c>
    </row>
    <row r="84" spans="1:10" x14ac:dyDescent="0.3">
      <c r="A84" s="3">
        <v>44228</v>
      </c>
      <c r="B84" s="6" t="s">
        <v>60</v>
      </c>
      <c r="C84" s="4" t="s">
        <v>5</v>
      </c>
      <c r="D84" s="5">
        <v>155.61000000000001</v>
      </c>
      <c r="E84" s="1">
        <v>9</v>
      </c>
      <c r="F84" s="1">
        <f>InputData[[#This Row],[UNIT PRICE ($)]]*InputData[[#This Row],[QUANTITY]]</f>
        <v>1400.4900000000002</v>
      </c>
      <c r="G84" s="1" t="str">
        <f>VLOOKUP(InputData[[#This Row],[CUSTOMER NAME]],Customer!A:C,2,0)</f>
        <v>Nigeria</v>
      </c>
      <c r="H84" s="1" t="str">
        <f>VLOOKUP(InputData[[#This Row],[CUSTOMER NAME]],Customer!A:C,3,0)</f>
        <v>Export</v>
      </c>
      <c r="I84" s="1" t="str">
        <f>TEXT(InputData[[#This Row],[DATE]],"mmm")</f>
        <v>Feb</v>
      </c>
      <c r="J84" s="1">
        <f>WEEKNUM(InputData[[#This Row],[DATE]])</f>
        <v>6</v>
      </c>
    </row>
    <row r="85" spans="1:10" x14ac:dyDescent="0.3">
      <c r="A85" s="3">
        <v>44229</v>
      </c>
      <c r="B85" s="6" t="s">
        <v>112</v>
      </c>
      <c r="C85" s="4" t="s">
        <v>10</v>
      </c>
      <c r="D85" s="5">
        <v>164.28</v>
      </c>
      <c r="E85" s="1">
        <v>7</v>
      </c>
      <c r="F85" s="1">
        <f>InputData[[#This Row],[UNIT PRICE ($)]]*InputData[[#This Row],[QUANTITY]]</f>
        <v>1149.96</v>
      </c>
      <c r="G85" s="1" t="str">
        <f>VLOOKUP(InputData[[#This Row],[CUSTOMER NAME]],Customer!A:C,2,0)</f>
        <v>India</v>
      </c>
      <c r="H85" s="1" t="str">
        <f>VLOOKUP(InputData[[#This Row],[CUSTOMER NAME]],Customer!A:C,3,0)</f>
        <v>North</v>
      </c>
      <c r="I85" s="1" t="str">
        <f>TEXT(InputData[[#This Row],[DATE]],"mmm")</f>
        <v>Feb</v>
      </c>
      <c r="J85" s="1">
        <f>WEEKNUM(InputData[[#This Row],[DATE]])</f>
        <v>6</v>
      </c>
    </row>
    <row r="86" spans="1:10" x14ac:dyDescent="0.3">
      <c r="A86" s="3">
        <v>44230</v>
      </c>
      <c r="B86" s="6" t="s">
        <v>108</v>
      </c>
      <c r="C86" s="4" t="s">
        <v>22</v>
      </c>
      <c r="D86" s="5">
        <v>141.57</v>
      </c>
      <c r="E86" s="1">
        <v>2</v>
      </c>
      <c r="F86" s="1">
        <f>InputData[[#This Row],[UNIT PRICE ($)]]*InputData[[#This Row],[QUANTITY]]</f>
        <v>283.14</v>
      </c>
      <c r="G86" s="1" t="str">
        <f>VLOOKUP(InputData[[#This Row],[CUSTOMER NAME]],Customer!A:C,2,0)</f>
        <v>India</v>
      </c>
      <c r="H86" s="1" t="str">
        <f>VLOOKUP(InputData[[#This Row],[CUSTOMER NAME]],Customer!A:C,3,0)</f>
        <v>North</v>
      </c>
      <c r="I86" s="1" t="str">
        <f>TEXT(InputData[[#This Row],[DATE]],"mmm")</f>
        <v>Feb</v>
      </c>
      <c r="J86" s="1">
        <f>WEEKNUM(InputData[[#This Row],[DATE]])</f>
        <v>6</v>
      </c>
    </row>
    <row r="87" spans="1:10" x14ac:dyDescent="0.3">
      <c r="A87" s="3">
        <v>44230</v>
      </c>
      <c r="B87" s="6" t="s">
        <v>110</v>
      </c>
      <c r="C87" s="4" t="s">
        <v>19</v>
      </c>
      <c r="D87" s="5">
        <v>210</v>
      </c>
      <c r="E87" s="1">
        <v>39</v>
      </c>
      <c r="F87" s="1">
        <f>InputData[[#This Row],[UNIT PRICE ($)]]*InputData[[#This Row],[QUANTITY]]</f>
        <v>8190</v>
      </c>
      <c r="G87" s="1" t="str">
        <f>VLOOKUP(InputData[[#This Row],[CUSTOMER NAME]],Customer!A:C,2,0)</f>
        <v>India</v>
      </c>
      <c r="H87" s="1" t="str">
        <f>VLOOKUP(InputData[[#This Row],[CUSTOMER NAME]],Customer!A:C,3,0)</f>
        <v>Western</v>
      </c>
      <c r="I87" s="1" t="str">
        <f>TEXT(InputData[[#This Row],[DATE]],"mmm")</f>
        <v>Feb</v>
      </c>
      <c r="J87" s="1">
        <f>WEEKNUM(InputData[[#This Row],[DATE]])</f>
        <v>6</v>
      </c>
    </row>
    <row r="88" spans="1:10" x14ac:dyDescent="0.3">
      <c r="A88" s="3">
        <v>44230</v>
      </c>
      <c r="B88" s="6" t="s">
        <v>84</v>
      </c>
      <c r="C88" s="4" t="s">
        <v>38</v>
      </c>
      <c r="D88" s="5">
        <v>79.92</v>
      </c>
      <c r="E88" s="1">
        <v>27</v>
      </c>
      <c r="F88" s="1">
        <f>InputData[[#This Row],[UNIT PRICE ($)]]*InputData[[#This Row],[QUANTITY]]</f>
        <v>2157.84</v>
      </c>
      <c r="G88" s="1" t="str">
        <f>VLOOKUP(InputData[[#This Row],[CUSTOMER NAME]],Customer!A:C,2,0)</f>
        <v>Ethiopia</v>
      </c>
      <c r="H88" s="1" t="str">
        <f>VLOOKUP(InputData[[#This Row],[CUSTOMER NAME]],Customer!A:C,3,0)</f>
        <v>Export</v>
      </c>
      <c r="I88" s="1" t="str">
        <f>TEXT(InputData[[#This Row],[DATE]],"mmm")</f>
        <v>Feb</v>
      </c>
      <c r="J88" s="1">
        <f>WEEKNUM(InputData[[#This Row],[DATE]])</f>
        <v>6</v>
      </c>
    </row>
    <row r="89" spans="1:10" x14ac:dyDescent="0.3">
      <c r="A89" s="3">
        <v>44230</v>
      </c>
      <c r="B89" s="6" t="s">
        <v>86</v>
      </c>
      <c r="C89" s="4" t="s">
        <v>14</v>
      </c>
      <c r="D89" s="5">
        <v>146.72</v>
      </c>
      <c r="E89" s="1">
        <v>8</v>
      </c>
      <c r="F89" s="1">
        <f>InputData[[#This Row],[UNIT PRICE ($)]]*InputData[[#This Row],[QUANTITY]]</f>
        <v>1173.76</v>
      </c>
      <c r="G89" s="1" t="str">
        <f>VLOOKUP(InputData[[#This Row],[CUSTOMER NAME]],Customer!A:C,2,0)</f>
        <v>India</v>
      </c>
      <c r="H89" s="1" t="str">
        <f>VLOOKUP(InputData[[#This Row],[CUSTOMER NAME]],Customer!A:C,3,0)</f>
        <v>South</v>
      </c>
      <c r="I89" s="1" t="str">
        <f>TEXT(InputData[[#This Row],[DATE]],"mmm")</f>
        <v>Feb</v>
      </c>
      <c r="J89" s="1">
        <f>WEEKNUM(InputData[[#This Row],[DATE]])</f>
        <v>6</v>
      </c>
    </row>
    <row r="90" spans="1:10" x14ac:dyDescent="0.3">
      <c r="A90" s="3">
        <v>44230</v>
      </c>
      <c r="B90" s="6" t="s">
        <v>88</v>
      </c>
      <c r="C90" s="4" t="s">
        <v>16</v>
      </c>
      <c r="D90" s="5">
        <v>16.64</v>
      </c>
      <c r="E90" s="1">
        <v>13</v>
      </c>
      <c r="F90" s="1">
        <f>InputData[[#This Row],[UNIT PRICE ($)]]*InputData[[#This Row],[QUANTITY]]</f>
        <v>216.32</v>
      </c>
      <c r="G90" s="1" t="str">
        <f>VLOOKUP(InputData[[#This Row],[CUSTOMER NAME]],Customer!A:C,2,0)</f>
        <v>India</v>
      </c>
      <c r="H90" s="1" t="str">
        <f>VLOOKUP(InputData[[#This Row],[CUSTOMER NAME]],Customer!A:C,3,0)</f>
        <v>South</v>
      </c>
      <c r="I90" s="1" t="str">
        <f>TEXT(InputData[[#This Row],[DATE]],"mmm")</f>
        <v>Feb</v>
      </c>
      <c r="J90" s="1">
        <f>WEEKNUM(InputData[[#This Row],[DATE]])</f>
        <v>6</v>
      </c>
    </row>
    <row r="91" spans="1:10" x14ac:dyDescent="0.3">
      <c r="A91" s="3">
        <v>44231</v>
      </c>
      <c r="B91" s="6" t="s">
        <v>113</v>
      </c>
      <c r="C91" s="4" t="s">
        <v>44</v>
      </c>
      <c r="D91" s="5">
        <v>82.08</v>
      </c>
      <c r="E91" s="1">
        <v>39</v>
      </c>
      <c r="F91" s="1">
        <f>InputData[[#This Row],[UNIT PRICE ($)]]*InputData[[#This Row],[QUANTITY]]</f>
        <v>3201.12</v>
      </c>
      <c r="G91" s="1" t="str">
        <f>VLOOKUP(InputData[[#This Row],[CUSTOMER NAME]],Customer!A:C,2,0)</f>
        <v>Pakistan</v>
      </c>
      <c r="H91" s="1" t="str">
        <f>VLOOKUP(InputData[[#This Row],[CUSTOMER NAME]],Customer!A:C,3,0)</f>
        <v>Export</v>
      </c>
      <c r="I91" s="1" t="str">
        <f>TEXT(InputData[[#This Row],[DATE]],"mmm")</f>
        <v>Feb</v>
      </c>
      <c r="J91" s="1">
        <f>WEEKNUM(InputData[[#This Row],[DATE]])</f>
        <v>6</v>
      </c>
    </row>
    <row r="92" spans="1:10" x14ac:dyDescent="0.3">
      <c r="A92" s="3">
        <v>44231</v>
      </c>
      <c r="B92" s="6" t="s">
        <v>84</v>
      </c>
      <c r="C92" s="4" t="s">
        <v>37</v>
      </c>
      <c r="D92" s="5">
        <v>85.76</v>
      </c>
      <c r="E92" s="1">
        <v>4</v>
      </c>
      <c r="F92" s="1">
        <f>InputData[[#This Row],[UNIT PRICE ($)]]*InputData[[#This Row],[QUANTITY]]</f>
        <v>343.04</v>
      </c>
      <c r="G92" s="1" t="str">
        <f>VLOOKUP(InputData[[#This Row],[CUSTOMER NAME]],Customer!A:C,2,0)</f>
        <v>Ethiopia</v>
      </c>
      <c r="H92" s="1" t="str">
        <f>VLOOKUP(InputData[[#This Row],[CUSTOMER NAME]],Customer!A:C,3,0)</f>
        <v>Export</v>
      </c>
      <c r="I92" s="1" t="str">
        <f>TEXT(InputData[[#This Row],[DATE]],"mmm")</f>
        <v>Feb</v>
      </c>
      <c r="J92" s="1">
        <f>WEEKNUM(InputData[[#This Row],[DATE]])</f>
        <v>6</v>
      </c>
    </row>
    <row r="93" spans="1:10" x14ac:dyDescent="0.3">
      <c r="A93" s="3">
        <v>44231</v>
      </c>
      <c r="B93" s="6" t="s">
        <v>85</v>
      </c>
      <c r="C93" s="4" t="s">
        <v>14</v>
      </c>
      <c r="D93" s="5">
        <v>146.72</v>
      </c>
      <c r="E93" s="1">
        <v>26</v>
      </c>
      <c r="F93" s="1">
        <f>InputData[[#This Row],[UNIT PRICE ($)]]*InputData[[#This Row],[QUANTITY]]</f>
        <v>3814.72</v>
      </c>
      <c r="G93" s="1" t="str">
        <f>VLOOKUP(InputData[[#This Row],[CUSTOMER NAME]],Customer!A:C,2,0)</f>
        <v>India</v>
      </c>
      <c r="H93" s="1" t="str">
        <f>VLOOKUP(InputData[[#This Row],[CUSTOMER NAME]],Customer!A:C,3,0)</f>
        <v>Northeast</v>
      </c>
      <c r="I93" s="1" t="str">
        <f>TEXT(InputData[[#This Row],[DATE]],"mmm")</f>
        <v>Feb</v>
      </c>
      <c r="J93" s="1">
        <f>WEEKNUM(InputData[[#This Row],[DATE]])</f>
        <v>6</v>
      </c>
    </row>
    <row r="94" spans="1:10" x14ac:dyDescent="0.3">
      <c r="A94" s="3">
        <v>44231</v>
      </c>
      <c r="B94" s="6" t="s">
        <v>86</v>
      </c>
      <c r="C94" s="4" t="s">
        <v>25</v>
      </c>
      <c r="D94" s="5">
        <v>8.33</v>
      </c>
      <c r="E94" s="1">
        <v>3</v>
      </c>
      <c r="F94" s="1">
        <f>InputData[[#This Row],[UNIT PRICE ($)]]*InputData[[#This Row],[QUANTITY]]</f>
        <v>24.990000000000002</v>
      </c>
      <c r="G94" s="1" t="str">
        <f>VLOOKUP(InputData[[#This Row],[CUSTOMER NAME]],Customer!A:C,2,0)</f>
        <v>India</v>
      </c>
      <c r="H94" s="1" t="str">
        <f>VLOOKUP(InputData[[#This Row],[CUSTOMER NAME]],Customer!A:C,3,0)</f>
        <v>South</v>
      </c>
      <c r="I94" s="1" t="str">
        <f>TEXT(InputData[[#This Row],[DATE]],"mmm")</f>
        <v>Feb</v>
      </c>
      <c r="J94" s="1">
        <f>WEEKNUM(InputData[[#This Row],[DATE]])</f>
        <v>6</v>
      </c>
    </row>
    <row r="95" spans="1:10" x14ac:dyDescent="0.3">
      <c r="A95" s="3">
        <v>44232</v>
      </c>
      <c r="B95" s="6" t="s">
        <v>60</v>
      </c>
      <c r="C95" s="4" t="s">
        <v>3</v>
      </c>
      <c r="D95" s="5">
        <v>80.94</v>
      </c>
      <c r="E95" s="1">
        <v>24</v>
      </c>
      <c r="F95" s="1">
        <f>InputData[[#This Row],[UNIT PRICE ($)]]*InputData[[#This Row],[QUANTITY]]</f>
        <v>1942.56</v>
      </c>
      <c r="G95" s="1" t="str">
        <f>VLOOKUP(InputData[[#This Row],[CUSTOMER NAME]],Customer!A:C,2,0)</f>
        <v>Nigeria</v>
      </c>
      <c r="H95" s="1" t="str">
        <f>VLOOKUP(InputData[[#This Row],[CUSTOMER NAME]],Customer!A:C,3,0)</f>
        <v>Export</v>
      </c>
      <c r="I95" s="1" t="str">
        <f>TEXT(InputData[[#This Row],[DATE]],"mmm")</f>
        <v>Feb</v>
      </c>
      <c r="J95" s="1">
        <f>WEEKNUM(InputData[[#This Row],[DATE]])</f>
        <v>6</v>
      </c>
    </row>
    <row r="96" spans="1:10" x14ac:dyDescent="0.3">
      <c r="A96" s="3">
        <v>44232</v>
      </c>
      <c r="B96" s="6" t="s">
        <v>109</v>
      </c>
      <c r="C96" s="4" t="s">
        <v>39</v>
      </c>
      <c r="D96" s="5">
        <v>42.55</v>
      </c>
      <c r="E96" s="1">
        <v>38</v>
      </c>
      <c r="F96" s="1">
        <f>InputData[[#This Row],[UNIT PRICE ($)]]*InputData[[#This Row],[QUANTITY]]</f>
        <v>1616.8999999999999</v>
      </c>
      <c r="G96" s="1" t="str">
        <f>VLOOKUP(InputData[[#This Row],[CUSTOMER NAME]],Customer!A:C,2,0)</f>
        <v>Pakistan</v>
      </c>
      <c r="H96" s="1" t="str">
        <f>VLOOKUP(InputData[[#This Row],[CUSTOMER NAME]],Customer!A:C,3,0)</f>
        <v>Export</v>
      </c>
      <c r="I96" s="1" t="str">
        <f>TEXT(InputData[[#This Row],[DATE]],"mmm")</f>
        <v>Feb</v>
      </c>
      <c r="J96" s="1">
        <f>WEEKNUM(InputData[[#This Row],[DATE]])</f>
        <v>6</v>
      </c>
    </row>
    <row r="97" spans="1:10" x14ac:dyDescent="0.3">
      <c r="A97" s="3">
        <v>44232</v>
      </c>
      <c r="B97" s="6" t="s">
        <v>70</v>
      </c>
      <c r="C97" s="4" t="s">
        <v>5</v>
      </c>
      <c r="D97" s="5">
        <v>155.61000000000001</v>
      </c>
      <c r="E97" s="1">
        <v>1</v>
      </c>
      <c r="F97" s="1">
        <f>InputData[[#This Row],[UNIT PRICE ($)]]*InputData[[#This Row],[QUANTITY]]</f>
        <v>155.61000000000001</v>
      </c>
      <c r="G97" s="1" t="str">
        <f>VLOOKUP(InputData[[#This Row],[CUSTOMER NAME]],Customer!A:C,2,0)</f>
        <v>Mexico</v>
      </c>
      <c r="H97" s="1" t="str">
        <f>VLOOKUP(InputData[[#This Row],[CUSTOMER NAME]],Customer!A:C,3,0)</f>
        <v>Export</v>
      </c>
      <c r="I97" s="1" t="str">
        <f>TEXT(InputData[[#This Row],[DATE]],"mmm")</f>
        <v>Feb</v>
      </c>
      <c r="J97" s="1">
        <f>WEEKNUM(InputData[[#This Row],[DATE]])</f>
        <v>6</v>
      </c>
    </row>
    <row r="98" spans="1:10" x14ac:dyDescent="0.3">
      <c r="A98" s="3">
        <v>44232</v>
      </c>
      <c r="B98" s="6" t="s">
        <v>75</v>
      </c>
      <c r="C98" s="4" t="s">
        <v>43</v>
      </c>
      <c r="D98" s="5">
        <v>83.08</v>
      </c>
      <c r="E98" s="1">
        <v>7</v>
      </c>
      <c r="F98" s="1">
        <f>InputData[[#This Row],[UNIT PRICE ($)]]*InputData[[#This Row],[QUANTITY]]</f>
        <v>581.55999999999995</v>
      </c>
      <c r="G98" s="1" t="str">
        <f>VLOOKUP(InputData[[#This Row],[CUSTOMER NAME]],Customer!A:C,2,0)</f>
        <v>Russia</v>
      </c>
      <c r="H98" s="1" t="str">
        <f>VLOOKUP(InputData[[#This Row],[CUSTOMER NAME]],Customer!A:C,3,0)</f>
        <v>Export</v>
      </c>
      <c r="I98" s="1" t="str">
        <f>TEXT(InputData[[#This Row],[DATE]],"mmm")</f>
        <v>Feb</v>
      </c>
      <c r="J98" s="1">
        <f>WEEKNUM(InputData[[#This Row],[DATE]])</f>
        <v>6</v>
      </c>
    </row>
    <row r="99" spans="1:10" x14ac:dyDescent="0.3">
      <c r="A99" s="3">
        <v>44232</v>
      </c>
      <c r="B99" s="6" t="s">
        <v>79</v>
      </c>
      <c r="C99" s="4" t="s">
        <v>43</v>
      </c>
      <c r="D99" s="5">
        <v>83.08</v>
      </c>
      <c r="E99" s="1">
        <v>9</v>
      </c>
      <c r="F99" s="1">
        <f>InputData[[#This Row],[UNIT PRICE ($)]]*InputData[[#This Row],[QUANTITY]]</f>
        <v>747.72</v>
      </c>
      <c r="G99" s="1" t="str">
        <f>VLOOKUP(InputData[[#This Row],[CUSTOMER NAME]],Customer!A:C,2,0)</f>
        <v>United Kingdom</v>
      </c>
      <c r="H99" s="1" t="str">
        <f>VLOOKUP(InputData[[#This Row],[CUSTOMER NAME]],Customer!A:C,3,0)</f>
        <v>Export</v>
      </c>
      <c r="I99" s="1" t="str">
        <f>TEXT(InputData[[#This Row],[DATE]],"mmm")</f>
        <v>Feb</v>
      </c>
      <c r="J99" s="1">
        <f>WEEKNUM(InputData[[#This Row],[DATE]])</f>
        <v>6</v>
      </c>
    </row>
    <row r="100" spans="1:10" x14ac:dyDescent="0.3">
      <c r="A100" s="3">
        <v>44232</v>
      </c>
      <c r="B100" s="6" t="s">
        <v>89</v>
      </c>
      <c r="C100" s="4" t="s">
        <v>18</v>
      </c>
      <c r="D100" s="5">
        <v>49.21</v>
      </c>
      <c r="E100" s="1">
        <v>6</v>
      </c>
      <c r="F100" s="1">
        <f>InputData[[#This Row],[UNIT PRICE ($)]]*InputData[[#This Row],[QUANTITY]]</f>
        <v>295.26</v>
      </c>
      <c r="G100" s="1" t="str">
        <f>VLOOKUP(InputData[[#This Row],[CUSTOMER NAME]],Customer!A:C,2,0)</f>
        <v>Mexico</v>
      </c>
      <c r="H100" s="1" t="str">
        <f>VLOOKUP(InputData[[#This Row],[CUSTOMER NAME]],Customer!A:C,3,0)</f>
        <v>Export</v>
      </c>
      <c r="I100" s="1" t="str">
        <f>TEXT(InputData[[#This Row],[DATE]],"mmm")</f>
        <v>Feb</v>
      </c>
      <c r="J100" s="1">
        <f>WEEKNUM(InputData[[#This Row],[DATE]])</f>
        <v>6</v>
      </c>
    </row>
    <row r="101" spans="1:10" x14ac:dyDescent="0.3">
      <c r="A101" s="3">
        <v>44233</v>
      </c>
      <c r="B101" s="6" t="s">
        <v>108</v>
      </c>
      <c r="C101" s="4" t="s">
        <v>9</v>
      </c>
      <c r="D101" s="5">
        <v>7.8599999999999994</v>
      </c>
      <c r="E101" s="1">
        <v>30</v>
      </c>
      <c r="F101" s="1">
        <f>InputData[[#This Row],[UNIT PRICE ($)]]*InputData[[#This Row],[QUANTITY]]</f>
        <v>235.79999999999998</v>
      </c>
      <c r="G101" s="1" t="str">
        <f>VLOOKUP(InputData[[#This Row],[CUSTOMER NAME]],Customer!A:C,2,0)</f>
        <v>India</v>
      </c>
      <c r="H101" s="1" t="str">
        <f>VLOOKUP(InputData[[#This Row],[CUSTOMER NAME]],Customer!A:C,3,0)</f>
        <v>North</v>
      </c>
      <c r="I101" s="1" t="str">
        <f>TEXT(InputData[[#This Row],[DATE]],"mmm")</f>
        <v>Feb</v>
      </c>
      <c r="J101" s="1">
        <f>WEEKNUM(InputData[[#This Row],[DATE]])</f>
        <v>6</v>
      </c>
    </row>
    <row r="102" spans="1:10" x14ac:dyDescent="0.3">
      <c r="A102" s="3">
        <v>44233</v>
      </c>
      <c r="B102" s="6" t="s">
        <v>81</v>
      </c>
      <c r="C102" s="4" t="s">
        <v>2</v>
      </c>
      <c r="D102" s="5">
        <v>142.80000000000001</v>
      </c>
      <c r="E102" s="1">
        <v>6</v>
      </c>
      <c r="F102" s="1">
        <f>InputData[[#This Row],[UNIT PRICE ($)]]*InputData[[#This Row],[QUANTITY]]</f>
        <v>856.80000000000007</v>
      </c>
      <c r="G102" s="1" t="str">
        <f>VLOOKUP(InputData[[#This Row],[CUSTOMER NAME]],Customer!A:C,2,0)</f>
        <v>India</v>
      </c>
      <c r="H102" s="1" t="str">
        <f>VLOOKUP(InputData[[#This Row],[CUSTOMER NAME]],Customer!A:C,3,0)</f>
        <v>East</v>
      </c>
      <c r="I102" s="1" t="str">
        <f>TEXT(InputData[[#This Row],[DATE]],"mmm")</f>
        <v>Feb</v>
      </c>
      <c r="J102" s="1">
        <f>WEEKNUM(InputData[[#This Row],[DATE]])</f>
        <v>6</v>
      </c>
    </row>
    <row r="103" spans="1:10" x14ac:dyDescent="0.3">
      <c r="A103" s="3">
        <v>44233</v>
      </c>
      <c r="B103" s="6" t="s">
        <v>88</v>
      </c>
      <c r="C103" s="4" t="s">
        <v>35</v>
      </c>
      <c r="D103" s="5">
        <v>6.7</v>
      </c>
      <c r="E103" s="1">
        <v>1</v>
      </c>
      <c r="F103" s="1">
        <f>InputData[[#This Row],[UNIT PRICE ($)]]*InputData[[#This Row],[QUANTITY]]</f>
        <v>6.7</v>
      </c>
      <c r="G103" s="1" t="str">
        <f>VLOOKUP(InputData[[#This Row],[CUSTOMER NAME]],Customer!A:C,2,0)</f>
        <v>India</v>
      </c>
      <c r="H103" s="1" t="str">
        <f>VLOOKUP(InputData[[#This Row],[CUSTOMER NAME]],Customer!A:C,3,0)</f>
        <v>South</v>
      </c>
      <c r="I103" s="1" t="str">
        <f>TEXT(InputData[[#This Row],[DATE]],"mmm")</f>
        <v>Feb</v>
      </c>
      <c r="J103" s="1">
        <f>WEEKNUM(InputData[[#This Row],[DATE]])</f>
        <v>6</v>
      </c>
    </row>
    <row r="104" spans="1:10" x14ac:dyDescent="0.3">
      <c r="A104" s="3">
        <v>44234</v>
      </c>
      <c r="B104" s="6" t="s">
        <v>67</v>
      </c>
      <c r="C104" s="4" t="s">
        <v>35</v>
      </c>
      <c r="D104" s="5">
        <v>6.7</v>
      </c>
      <c r="E104" s="1">
        <v>29</v>
      </c>
      <c r="F104" s="1">
        <f>InputData[[#This Row],[UNIT PRICE ($)]]*InputData[[#This Row],[QUANTITY]]</f>
        <v>194.3</v>
      </c>
      <c r="G104" s="1" t="str">
        <f>VLOOKUP(InputData[[#This Row],[CUSTOMER NAME]],Customer!A:C,2,0)</f>
        <v>United Kingdom</v>
      </c>
      <c r="H104" s="1" t="str">
        <f>VLOOKUP(InputData[[#This Row],[CUSTOMER NAME]],Customer!A:C,3,0)</f>
        <v>Export</v>
      </c>
      <c r="I104" s="1" t="str">
        <f>TEXT(InputData[[#This Row],[DATE]],"mmm")</f>
        <v>Feb</v>
      </c>
      <c r="J104" s="1">
        <f>WEEKNUM(InputData[[#This Row],[DATE]])</f>
        <v>7</v>
      </c>
    </row>
    <row r="105" spans="1:10" x14ac:dyDescent="0.3">
      <c r="A105" s="3">
        <v>44234</v>
      </c>
      <c r="B105" s="6" t="s">
        <v>84</v>
      </c>
      <c r="C105" s="4" t="s">
        <v>16</v>
      </c>
      <c r="D105" s="5">
        <v>16.64</v>
      </c>
      <c r="E105" s="1">
        <v>5</v>
      </c>
      <c r="F105" s="1">
        <f>InputData[[#This Row],[UNIT PRICE ($)]]*InputData[[#This Row],[QUANTITY]]</f>
        <v>83.2</v>
      </c>
      <c r="G105" s="1" t="str">
        <f>VLOOKUP(InputData[[#This Row],[CUSTOMER NAME]],Customer!A:C,2,0)</f>
        <v>Ethiopia</v>
      </c>
      <c r="H105" s="1" t="str">
        <f>VLOOKUP(InputData[[#This Row],[CUSTOMER NAME]],Customer!A:C,3,0)</f>
        <v>Export</v>
      </c>
      <c r="I105" s="1" t="str">
        <f>TEXT(InputData[[#This Row],[DATE]],"mmm")</f>
        <v>Feb</v>
      </c>
      <c r="J105" s="1">
        <f>WEEKNUM(InputData[[#This Row],[DATE]])</f>
        <v>7</v>
      </c>
    </row>
    <row r="106" spans="1:10" x14ac:dyDescent="0.3">
      <c r="A106" s="3">
        <v>44235</v>
      </c>
      <c r="B106" s="6" t="s">
        <v>62</v>
      </c>
      <c r="C106" s="4" t="s">
        <v>4</v>
      </c>
      <c r="D106" s="5">
        <v>48.84</v>
      </c>
      <c r="E106" s="1">
        <v>3</v>
      </c>
      <c r="F106" s="1">
        <f>InputData[[#This Row],[UNIT PRICE ($)]]*InputData[[#This Row],[QUANTITY]]</f>
        <v>146.52000000000001</v>
      </c>
      <c r="G106" s="1" t="str">
        <f>VLOOKUP(InputData[[#This Row],[CUSTOMER NAME]],Customer!A:C,2,0)</f>
        <v>India</v>
      </c>
      <c r="H106" s="1" t="str">
        <f>VLOOKUP(InputData[[#This Row],[CUSTOMER NAME]],Customer!A:C,3,0)</f>
        <v>Northeast</v>
      </c>
      <c r="I106" s="1" t="str">
        <f>TEXT(InputData[[#This Row],[DATE]],"mmm")</f>
        <v>Feb</v>
      </c>
      <c r="J106" s="1">
        <f>WEEKNUM(InputData[[#This Row],[DATE]])</f>
        <v>7</v>
      </c>
    </row>
    <row r="107" spans="1:10" x14ac:dyDescent="0.3">
      <c r="A107" s="3">
        <v>44235</v>
      </c>
      <c r="B107" s="6" t="s">
        <v>109</v>
      </c>
      <c r="C107" s="4" t="s">
        <v>5</v>
      </c>
      <c r="D107" s="5">
        <v>155.61000000000001</v>
      </c>
      <c r="E107" s="1">
        <v>11</v>
      </c>
      <c r="F107" s="1">
        <f>InputData[[#This Row],[UNIT PRICE ($)]]*InputData[[#This Row],[QUANTITY]]</f>
        <v>1711.71</v>
      </c>
      <c r="G107" s="1" t="str">
        <f>VLOOKUP(InputData[[#This Row],[CUSTOMER NAME]],Customer!A:C,2,0)</f>
        <v>Pakistan</v>
      </c>
      <c r="H107" s="1" t="str">
        <f>VLOOKUP(InputData[[#This Row],[CUSTOMER NAME]],Customer!A:C,3,0)</f>
        <v>Export</v>
      </c>
      <c r="I107" s="1" t="str">
        <f>TEXT(InputData[[#This Row],[DATE]],"mmm")</f>
        <v>Feb</v>
      </c>
      <c r="J107" s="1">
        <f>WEEKNUM(InputData[[#This Row],[DATE]])</f>
        <v>7</v>
      </c>
    </row>
    <row r="108" spans="1:10" x14ac:dyDescent="0.3">
      <c r="A108" s="3">
        <v>44235</v>
      </c>
      <c r="B108" s="6" t="s">
        <v>65</v>
      </c>
      <c r="C108" s="4" t="s">
        <v>40</v>
      </c>
      <c r="D108" s="5">
        <v>115.2</v>
      </c>
      <c r="E108" s="1">
        <v>39</v>
      </c>
      <c r="F108" s="1">
        <f>InputData[[#This Row],[UNIT PRICE ($)]]*InputData[[#This Row],[QUANTITY]]</f>
        <v>4492.8</v>
      </c>
      <c r="G108" s="1" t="str">
        <f>VLOOKUP(InputData[[#This Row],[CUSTOMER NAME]],Customer!A:C,2,0)</f>
        <v>Pakistan</v>
      </c>
      <c r="H108" s="1" t="str">
        <f>VLOOKUP(InputData[[#This Row],[CUSTOMER NAME]],Customer!A:C,3,0)</f>
        <v>Export</v>
      </c>
      <c r="I108" s="1" t="str">
        <f>TEXT(InputData[[#This Row],[DATE]],"mmm")</f>
        <v>Feb</v>
      </c>
      <c r="J108" s="1">
        <f>WEEKNUM(InputData[[#This Row],[DATE]])</f>
        <v>7</v>
      </c>
    </row>
    <row r="109" spans="1:10" x14ac:dyDescent="0.3">
      <c r="A109" s="3">
        <v>44235</v>
      </c>
      <c r="B109" s="6" t="s">
        <v>65</v>
      </c>
      <c r="C109" s="4" t="s">
        <v>30</v>
      </c>
      <c r="D109" s="5">
        <v>201.28</v>
      </c>
      <c r="E109" s="1">
        <v>12</v>
      </c>
      <c r="F109" s="1">
        <f>InputData[[#This Row],[UNIT PRICE ($)]]*InputData[[#This Row],[QUANTITY]]</f>
        <v>2415.36</v>
      </c>
      <c r="G109" s="1" t="str">
        <f>VLOOKUP(InputData[[#This Row],[CUSTOMER NAME]],Customer!A:C,2,0)</f>
        <v>Pakistan</v>
      </c>
      <c r="H109" s="1" t="str">
        <f>VLOOKUP(InputData[[#This Row],[CUSTOMER NAME]],Customer!A:C,3,0)</f>
        <v>Export</v>
      </c>
      <c r="I109" s="1" t="str">
        <f>TEXT(InputData[[#This Row],[DATE]],"mmm")</f>
        <v>Feb</v>
      </c>
      <c r="J109" s="1">
        <f>WEEKNUM(InputData[[#This Row],[DATE]])</f>
        <v>7</v>
      </c>
    </row>
    <row r="110" spans="1:10" x14ac:dyDescent="0.3">
      <c r="A110" s="3">
        <v>44236</v>
      </c>
      <c r="B110" s="6" t="s">
        <v>75</v>
      </c>
      <c r="C110" s="4" t="s">
        <v>34</v>
      </c>
      <c r="D110" s="5">
        <v>58.3</v>
      </c>
      <c r="E110" s="1">
        <v>14</v>
      </c>
      <c r="F110" s="1">
        <f>InputData[[#This Row],[UNIT PRICE ($)]]*InputData[[#This Row],[QUANTITY]]</f>
        <v>816.19999999999993</v>
      </c>
      <c r="G110" s="1" t="str">
        <f>VLOOKUP(InputData[[#This Row],[CUSTOMER NAME]],Customer!A:C,2,0)</f>
        <v>Russia</v>
      </c>
      <c r="H110" s="1" t="str">
        <f>VLOOKUP(InputData[[#This Row],[CUSTOMER NAME]],Customer!A:C,3,0)</f>
        <v>Export</v>
      </c>
      <c r="I110" s="1" t="str">
        <f>TEXT(InputData[[#This Row],[DATE]],"mmm")</f>
        <v>Feb</v>
      </c>
      <c r="J110" s="1">
        <f>WEEKNUM(InputData[[#This Row],[DATE]])</f>
        <v>7</v>
      </c>
    </row>
    <row r="111" spans="1:10" x14ac:dyDescent="0.3">
      <c r="A111" s="3">
        <v>44236</v>
      </c>
      <c r="B111" s="6" t="s">
        <v>75</v>
      </c>
      <c r="C111" s="4" t="s">
        <v>21</v>
      </c>
      <c r="D111" s="5">
        <v>162.54</v>
      </c>
      <c r="E111" s="1">
        <v>32</v>
      </c>
      <c r="F111" s="1">
        <f>InputData[[#This Row],[UNIT PRICE ($)]]*InputData[[#This Row],[QUANTITY]]</f>
        <v>5201.28</v>
      </c>
      <c r="G111" s="1" t="str">
        <f>VLOOKUP(InputData[[#This Row],[CUSTOMER NAME]],Customer!A:C,2,0)</f>
        <v>Russia</v>
      </c>
      <c r="H111" s="1" t="str">
        <f>VLOOKUP(InputData[[#This Row],[CUSTOMER NAME]],Customer!A:C,3,0)</f>
        <v>Export</v>
      </c>
      <c r="I111" s="1" t="str">
        <f>TEXT(InputData[[#This Row],[DATE]],"mmm")</f>
        <v>Feb</v>
      </c>
      <c r="J111" s="1">
        <f>WEEKNUM(InputData[[#This Row],[DATE]])</f>
        <v>7</v>
      </c>
    </row>
    <row r="112" spans="1:10" x14ac:dyDescent="0.3">
      <c r="A112" s="3">
        <v>44236</v>
      </c>
      <c r="B112" s="6" t="s">
        <v>89</v>
      </c>
      <c r="C112" s="4" t="s">
        <v>32</v>
      </c>
      <c r="D112" s="5">
        <v>117.48</v>
      </c>
      <c r="E112" s="1">
        <v>14</v>
      </c>
      <c r="F112" s="1">
        <f>InputData[[#This Row],[UNIT PRICE ($)]]*InputData[[#This Row],[QUANTITY]]</f>
        <v>1644.72</v>
      </c>
      <c r="G112" s="1" t="str">
        <f>VLOOKUP(InputData[[#This Row],[CUSTOMER NAME]],Customer!A:C,2,0)</f>
        <v>Mexico</v>
      </c>
      <c r="H112" s="1" t="str">
        <f>VLOOKUP(InputData[[#This Row],[CUSTOMER NAME]],Customer!A:C,3,0)</f>
        <v>Export</v>
      </c>
      <c r="I112" s="1" t="str">
        <f>TEXT(InputData[[#This Row],[DATE]],"mmm")</f>
        <v>Feb</v>
      </c>
      <c r="J112" s="1">
        <f>WEEKNUM(InputData[[#This Row],[DATE]])</f>
        <v>7</v>
      </c>
    </row>
    <row r="113" spans="1:10" x14ac:dyDescent="0.3">
      <c r="A113" s="3">
        <v>44237</v>
      </c>
      <c r="B113" s="6" t="s">
        <v>63</v>
      </c>
      <c r="C113" s="4" t="s">
        <v>19</v>
      </c>
      <c r="D113" s="5">
        <v>210</v>
      </c>
      <c r="E113" s="1">
        <v>4</v>
      </c>
      <c r="F113" s="1">
        <f>InputData[[#This Row],[UNIT PRICE ($)]]*InputData[[#This Row],[QUANTITY]]</f>
        <v>840</v>
      </c>
      <c r="G113" s="1" t="str">
        <f>VLOOKUP(InputData[[#This Row],[CUSTOMER NAME]],Customer!A:C,2,0)</f>
        <v>Saudi Arabia</v>
      </c>
      <c r="H113" s="1" t="str">
        <f>VLOOKUP(InputData[[#This Row],[CUSTOMER NAME]],Customer!A:C,3,0)</f>
        <v>Export</v>
      </c>
      <c r="I113" s="1" t="str">
        <f>TEXT(InputData[[#This Row],[DATE]],"mmm")</f>
        <v>Feb</v>
      </c>
      <c r="J113" s="1">
        <f>WEEKNUM(InputData[[#This Row],[DATE]])</f>
        <v>7</v>
      </c>
    </row>
    <row r="114" spans="1:10" x14ac:dyDescent="0.3">
      <c r="A114" s="3">
        <v>44237</v>
      </c>
      <c r="B114" s="6" t="s">
        <v>78</v>
      </c>
      <c r="C114" s="4" t="s">
        <v>8</v>
      </c>
      <c r="D114" s="5">
        <v>94.62</v>
      </c>
      <c r="E114" s="1">
        <v>38</v>
      </c>
      <c r="F114" s="1">
        <f>InputData[[#This Row],[UNIT PRICE ($)]]*InputData[[#This Row],[QUANTITY]]</f>
        <v>3595.5600000000004</v>
      </c>
      <c r="G114" s="1" t="str">
        <f>VLOOKUP(InputData[[#This Row],[CUSTOMER NAME]],Customer!A:C,2,0)</f>
        <v>India</v>
      </c>
      <c r="H114" s="1" t="str">
        <f>VLOOKUP(InputData[[#This Row],[CUSTOMER NAME]],Customer!A:C,3,0)</f>
        <v>Central</v>
      </c>
      <c r="I114" s="1" t="str">
        <f>TEXT(InputData[[#This Row],[DATE]],"mmm")</f>
        <v>Feb</v>
      </c>
      <c r="J114" s="1">
        <f>WEEKNUM(InputData[[#This Row],[DATE]])</f>
        <v>7</v>
      </c>
    </row>
    <row r="115" spans="1:10" x14ac:dyDescent="0.3">
      <c r="A115" s="3">
        <v>44239</v>
      </c>
      <c r="B115" s="6" t="s">
        <v>60</v>
      </c>
      <c r="C115" s="4" t="s">
        <v>23</v>
      </c>
      <c r="D115" s="5">
        <v>149.46</v>
      </c>
      <c r="E115" s="1">
        <v>9</v>
      </c>
      <c r="F115" s="1">
        <f>InputData[[#This Row],[UNIT PRICE ($)]]*InputData[[#This Row],[QUANTITY]]</f>
        <v>1345.14</v>
      </c>
      <c r="G115" s="1" t="str">
        <f>VLOOKUP(InputData[[#This Row],[CUSTOMER NAME]],Customer!A:C,2,0)</f>
        <v>Nigeria</v>
      </c>
      <c r="H115" s="1" t="str">
        <f>VLOOKUP(InputData[[#This Row],[CUSTOMER NAME]],Customer!A:C,3,0)</f>
        <v>Export</v>
      </c>
      <c r="I115" s="1" t="str">
        <f>TEXT(InputData[[#This Row],[DATE]],"mmm")</f>
        <v>Feb</v>
      </c>
      <c r="J115" s="1">
        <f>WEEKNUM(InputData[[#This Row],[DATE]])</f>
        <v>7</v>
      </c>
    </row>
    <row r="116" spans="1:10" x14ac:dyDescent="0.3">
      <c r="A116" s="3">
        <v>44239</v>
      </c>
      <c r="B116" s="6" t="s">
        <v>110</v>
      </c>
      <c r="C116" s="4" t="s">
        <v>10</v>
      </c>
      <c r="D116" s="5">
        <v>164.28</v>
      </c>
      <c r="E116" s="1">
        <v>13</v>
      </c>
      <c r="F116" s="1">
        <f>InputData[[#This Row],[UNIT PRICE ($)]]*InputData[[#This Row],[QUANTITY]]</f>
        <v>2135.64</v>
      </c>
      <c r="G116" s="1" t="str">
        <f>VLOOKUP(InputData[[#This Row],[CUSTOMER NAME]],Customer!A:C,2,0)</f>
        <v>India</v>
      </c>
      <c r="H116" s="1" t="str">
        <f>VLOOKUP(InputData[[#This Row],[CUSTOMER NAME]],Customer!A:C,3,0)</f>
        <v>Western</v>
      </c>
      <c r="I116" s="1" t="str">
        <f>TEXT(InputData[[#This Row],[DATE]],"mmm")</f>
        <v>Feb</v>
      </c>
      <c r="J116" s="1">
        <f>WEEKNUM(InputData[[#This Row],[DATE]])</f>
        <v>7</v>
      </c>
    </row>
    <row r="117" spans="1:10" x14ac:dyDescent="0.3">
      <c r="A117" s="3">
        <v>44239</v>
      </c>
      <c r="B117" s="6" t="s">
        <v>74</v>
      </c>
      <c r="C117" s="4" t="s">
        <v>8</v>
      </c>
      <c r="D117" s="5">
        <v>94.62</v>
      </c>
      <c r="E117" s="1">
        <v>7</v>
      </c>
      <c r="F117" s="1">
        <f>InputData[[#This Row],[UNIT PRICE ($)]]*InputData[[#This Row],[QUANTITY]]</f>
        <v>662.34</v>
      </c>
      <c r="G117" s="1" t="str">
        <f>VLOOKUP(InputData[[#This Row],[CUSTOMER NAME]],Customer!A:C,2,0)</f>
        <v>Brazil</v>
      </c>
      <c r="H117" s="1" t="str">
        <f>VLOOKUP(InputData[[#This Row],[CUSTOMER NAME]],Customer!A:C,3,0)</f>
        <v>Export</v>
      </c>
      <c r="I117" s="1" t="str">
        <f>TEXT(InputData[[#This Row],[DATE]],"mmm")</f>
        <v>Feb</v>
      </c>
      <c r="J117" s="1">
        <f>WEEKNUM(InputData[[#This Row],[DATE]])</f>
        <v>7</v>
      </c>
    </row>
    <row r="118" spans="1:10" x14ac:dyDescent="0.3">
      <c r="A118" s="3">
        <v>44240</v>
      </c>
      <c r="B118" s="6" t="s">
        <v>110</v>
      </c>
      <c r="C118" s="4" t="s">
        <v>3</v>
      </c>
      <c r="D118" s="5">
        <v>80.94</v>
      </c>
      <c r="E118" s="1">
        <v>17</v>
      </c>
      <c r="F118" s="1">
        <f>InputData[[#This Row],[UNIT PRICE ($)]]*InputData[[#This Row],[QUANTITY]]</f>
        <v>1375.98</v>
      </c>
      <c r="G118" s="1" t="str">
        <f>VLOOKUP(InputData[[#This Row],[CUSTOMER NAME]],Customer!A:C,2,0)</f>
        <v>India</v>
      </c>
      <c r="H118" s="1" t="str">
        <f>VLOOKUP(InputData[[#This Row],[CUSTOMER NAME]],Customer!A:C,3,0)</f>
        <v>Western</v>
      </c>
      <c r="I118" s="1" t="str">
        <f>TEXT(InputData[[#This Row],[DATE]],"mmm")</f>
        <v>Feb</v>
      </c>
      <c r="J118" s="1">
        <f>WEEKNUM(InputData[[#This Row],[DATE]])</f>
        <v>7</v>
      </c>
    </row>
    <row r="119" spans="1:10" x14ac:dyDescent="0.3">
      <c r="A119" s="3">
        <v>44240</v>
      </c>
      <c r="B119" s="6" t="s">
        <v>113</v>
      </c>
      <c r="C119" s="4" t="s">
        <v>5</v>
      </c>
      <c r="D119" s="5">
        <v>155.61000000000001</v>
      </c>
      <c r="E119" s="1">
        <v>35</v>
      </c>
      <c r="F119" s="1">
        <f>InputData[[#This Row],[UNIT PRICE ($)]]*InputData[[#This Row],[QUANTITY]]</f>
        <v>5446.35</v>
      </c>
      <c r="G119" s="1" t="str">
        <f>VLOOKUP(InputData[[#This Row],[CUSTOMER NAME]],Customer!A:C,2,0)</f>
        <v>Pakistan</v>
      </c>
      <c r="H119" s="1" t="str">
        <f>VLOOKUP(InputData[[#This Row],[CUSTOMER NAME]],Customer!A:C,3,0)</f>
        <v>Export</v>
      </c>
      <c r="I119" s="1" t="str">
        <f>TEXT(InputData[[#This Row],[DATE]],"mmm")</f>
        <v>Feb</v>
      </c>
      <c r="J119" s="1">
        <f>WEEKNUM(InputData[[#This Row],[DATE]])</f>
        <v>7</v>
      </c>
    </row>
    <row r="120" spans="1:10" x14ac:dyDescent="0.3">
      <c r="A120" s="3">
        <v>44241</v>
      </c>
      <c r="B120" s="6" t="s">
        <v>60</v>
      </c>
      <c r="C120" s="4" t="s">
        <v>28</v>
      </c>
      <c r="D120" s="5">
        <v>41.81</v>
      </c>
      <c r="E120" s="1">
        <v>3</v>
      </c>
      <c r="F120" s="1">
        <f>InputData[[#This Row],[UNIT PRICE ($)]]*InputData[[#This Row],[QUANTITY]]</f>
        <v>125.43</v>
      </c>
      <c r="G120" s="1" t="str">
        <f>VLOOKUP(InputData[[#This Row],[CUSTOMER NAME]],Customer!A:C,2,0)</f>
        <v>Nigeria</v>
      </c>
      <c r="H120" s="1" t="str">
        <f>VLOOKUP(InputData[[#This Row],[CUSTOMER NAME]],Customer!A:C,3,0)</f>
        <v>Export</v>
      </c>
      <c r="I120" s="1" t="str">
        <f>TEXT(InputData[[#This Row],[DATE]],"mmm")</f>
        <v>Feb</v>
      </c>
      <c r="J120" s="1">
        <f>WEEKNUM(InputData[[#This Row],[DATE]])</f>
        <v>8</v>
      </c>
    </row>
    <row r="121" spans="1:10" x14ac:dyDescent="0.3">
      <c r="A121" s="3">
        <v>44241</v>
      </c>
      <c r="B121" s="6" t="s">
        <v>80</v>
      </c>
      <c r="C121" s="4" t="s">
        <v>34</v>
      </c>
      <c r="D121" s="5">
        <v>58.3</v>
      </c>
      <c r="E121" s="1">
        <v>8</v>
      </c>
      <c r="F121" s="1">
        <f>InputData[[#This Row],[UNIT PRICE ($)]]*InputData[[#This Row],[QUANTITY]]</f>
        <v>466.4</v>
      </c>
      <c r="G121" s="1" t="str">
        <f>VLOOKUP(InputData[[#This Row],[CUSTOMER NAME]],Customer!A:C,2,0)</f>
        <v>South Africa</v>
      </c>
      <c r="H121" s="1" t="str">
        <f>VLOOKUP(InputData[[#This Row],[CUSTOMER NAME]],Customer!A:C,3,0)</f>
        <v>Export</v>
      </c>
      <c r="I121" s="1" t="str">
        <f>TEXT(InputData[[#This Row],[DATE]],"mmm")</f>
        <v>Feb</v>
      </c>
      <c r="J121" s="1">
        <f>WEEKNUM(InputData[[#This Row],[DATE]])</f>
        <v>8</v>
      </c>
    </row>
    <row r="122" spans="1:10" x14ac:dyDescent="0.3">
      <c r="A122" s="3">
        <v>44241</v>
      </c>
      <c r="B122" s="6" t="s">
        <v>89</v>
      </c>
      <c r="C122" s="4" t="s">
        <v>26</v>
      </c>
      <c r="D122" s="5">
        <v>24.66</v>
      </c>
      <c r="E122" s="1">
        <v>8</v>
      </c>
      <c r="F122" s="1">
        <f>InputData[[#This Row],[UNIT PRICE ($)]]*InputData[[#This Row],[QUANTITY]]</f>
        <v>197.28</v>
      </c>
      <c r="G122" s="1" t="str">
        <f>VLOOKUP(InputData[[#This Row],[CUSTOMER NAME]],Customer!A:C,2,0)</f>
        <v>Mexico</v>
      </c>
      <c r="H122" s="1" t="str">
        <f>VLOOKUP(InputData[[#This Row],[CUSTOMER NAME]],Customer!A:C,3,0)</f>
        <v>Export</v>
      </c>
      <c r="I122" s="1" t="str">
        <f>TEXT(InputData[[#This Row],[DATE]],"mmm")</f>
        <v>Feb</v>
      </c>
      <c r="J122" s="1">
        <f>WEEKNUM(InputData[[#This Row],[DATE]])</f>
        <v>8</v>
      </c>
    </row>
    <row r="123" spans="1:10" x14ac:dyDescent="0.3">
      <c r="A123" s="3">
        <v>44242</v>
      </c>
      <c r="B123" s="6" t="s">
        <v>60</v>
      </c>
      <c r="C123" s="4" t="s">
        <v>29</v>
      </c>
      <c r="D123" s="5">
        <v>53.11</v>
      </c>
      <c r="E123" s="1">
        <v>28</v>
      </c>
      <c r="F123" s="1">
        <f>InputData[[#This Row],[UNIT PRICE ($)]]*InputData[[#This Row],[QUANTITY]]</f>
        <v>1487.08</v>
      </c>
      <c r="G123" s="1" t="str">
        <f>VLOOKUP(InputData[[#This Row],[CUSTOMER NAME]],Customer!A:C,2,0)</f>
        <v>Nigeria</v>
      </c>
      <c r="H123" s="1" t="str">
        <f>VLOOKUP(InputData[[#This Row],[CUSTOMER NAME]],Customer!A:C,3,0)</f>
        <v>Export</v>
      </c>
      <c r="I123" s="1" t="str">
        <f>TEXT(InputData[[#This Row],[DATE]],"mmm")</f>
        <v>Feb</v>
      </c>
      <c r="J123" s="1">
        <f>WEEKNUM(InputData[[#This Row],[DATE]])</f>
        <v>8</v>
      </c>
    </row>
    <row r="124" spans="1:10" x14ac:dyDescent="0.3">
      <c r="A124" s="3">
        <v>44242</v>
      </c>
      <c r="B124" s="6" t="s">
        <v>65</v>
      </c>
      <c r="C124" s="4" t="s">
        <v>27</v>
      </c>
      <c r="D124" s="5">
        <v>57.120000000000005</v>
      </c>
      <c r="E124" s="1">
        <v>4</v>
      </c>
      <c r="F124" s="1">
        <f>InputData[[#This Row],[UNIT PRICE ($)]]*InputData[[#This Row],[QUANTITY]]</f>
        <v>228.48000000000002</v>
      </c>
      <c r="G124" s="1" t="str">
        <f>VLOOKUP(InputData[[#This Row],[CUSTOMER NAME]],Customer!A:C,2,0)</f>
        <v>Pakistan</v>
      </c>
      <c r="H124" s="1" t="str">
        <f>VLOOKUP(InputData[[#This Row],[CUSTOMER NAME]],Customer!A:C,3,0)</f>
        <v>Export</v>
      </c>
      <c r="I124" s="1" t="str">
        <f>TEXT(InputData[[#This Row],[DATE]],"mmm")</f>
        <v>Feb</v>
      </c>
      <c r="J124" s="1">
        <f>WEEKNUM(InputData[[#This Row],[DATE]])</f>
        <v>8</v>
      </c>
    </row>
    <row r="125" spans="1:10" x14ac:dyDescent="0.3">
      <c r="A125" s="3">
        <v>44243</v>
      </c>
      <c r="B125" s="6" t="s">
        <v>110</v>
      </c>
      <c r="C125" s="4" t="s">
        <v>15</v>
      </c>
      <c r="D125" s="5">
        <v>15.719999999999999</v>
      </c>
      <c r="E125" s="1">
        <v>26</v>
      </c>
      <c r="F125" s="1">
        <f>InputData[[#This Row],[UNIT PRICE ($)]]*InputData[[#This Row],[QUANTITY]]</f>
        <v>408.71999999999997</v>
      </c>
      <c r="G125" s="1" t="str">
        <f>VLOOKUP(InputData[[#This Row],[CUSTOMER NAME]],Customer!A:C,2,0)</f>
        <v>India</v>
      </c>
      <c r="H125" s="1" t="str">
        <f>VLOOKUP(InputData[[#This Row],[CUSTOMER NAME]],Customer!A:C,3,0)</f>
        <v>Western</v>
      </c>
      <c r="I125" s="1" t="str">
        <f>TEXT(InputData[[#This Row],[DATE]],"mmm")</f>
        <v>Feb</v>
      </c>
      <c r="J125" s="1">
        <f>WEEKNUM(InputData[[#This Row],[DATE]])</f>
        <v>8</v>
      </c>
    </row>
    <row r="126" spans="1:10" x14ac:dyDescent="0.3">
      <c r="A126" s="3">
        <v>44243</v>
      </c>
      <c r="B126" s="6" t="s">
        <v>116</v>
      </c>
      <c r="C126" s="4" t="s">
        <v>32</v>
      </c>
      <c r="D126" s="5">
        <v>117.48</v>
      </c>
      <c r="E126" s="1">
        <v>1</v>
      </c>
      <c r="F126" s="1">
        <f>InputData[[#This Row],[UNIT PRICE ($)]]*InputData[[#This Row],[QUANTITY]]</f>
        <v>117.48</v>
      </c>
      <c r="G126" s="1" t="str">
        <f>VLOOKUP(InputData[[#This Row],[CUSTOMER NAME]],Customer!A:C,2,0)</f>
        <v>Germany</v>
      </c>
      <c r="H126" s="1" t="str">
        <f>VLOOKUP(InputData[[#This Row],[CUSTOMER NAME]],Customer!A:C,3,0)</f>
        <v>Export</v>
      </c>
      <c r="I126" s="1" t="str">
        <f>TEXT(InputData[[#This Row],[DATE]],"mmm")</f>
        <v>Feb</v>
      </c>
      <c r="J126" s="1">
        <f>WEEKNUM(InputData[[#This Row],[DATE]])</f>
        <v>8</v>
      </c>
    </row>
    <row r="127" spans="1:10" x14ac:dyDescent="0.3">
      <c r="A127" s="3">
        <v>44244</v>
      </c>
      <c r="B127" s="6" t="s">
        <v>74</v>
      </c>
      <c r="C127" s="4" t="s">
        <v>43</v>
      </c>
      <c r="D127" s="5">
        <v>83.08</v>
      </c>
      <c r="E127" s="1">
        <v>19</v>
      </c>
      <c r="F127" s="1">
        <f>InputData[[#This Row],[UNIT PRICE ($)]]*InputData[[#This Row],[QUANTITY]]</f>
        <v>1578.52</v>
      </c>
      <c r="G127" s="1" t="str">
        <f>VLOOKUP(InputData[[#This Row],[CUSTOMER NAME]],Customer!A:C,2,0)</f>
        <v>Brazil</v>
      </c>
      <c r="H127" s="1" t="str">
        <f>VLOOKUP(InputData[[#This Row],[CUSTOMER NAME]],Customer!A:C,3,0)</f>
        <v>Export</v>
      </c>
      <c r="I127" s="1" t="str">
        <f>TEXT(InputData[[#This Row],[DATE]],"mmm")</f>
        <v>Feb</v>
      </c>
      <c r="J127" s="1">
        <f>WEEKNUM(InputData[[#This Row],[DATE]])</f>
        <v>8</v>
      </c>
    </row>
    <row r="128" spans="1:10" x14ac:dyDescent="0.3">
      <c r="A128" s="3">
        <v>44244</v>
      </c>
      <c r="B128" s="6" t="s">
        <v>74</v>
      </c>
      <c r="C128" s="4" t="s">
        <v>33</v>
      </c>
      <c r="D128" s="5">
        <v>119.7</v>
      </c>
      <c r="E128" s="1">
        <v>19</v>
      </c>
      <c r="F128" s="1">
        <f>InputData[[#This Row],[UNIT PRICE ($)]]*InputData[[#This Row],[QUANTITY]]</f>
        <v>2274.3000000000002</v>
      </c>
      <c r="G128" s="1" t="str">
        <f>VLOOKUP(InputData[[#This Row],[CUSTOMER NAME]],Customer!A:C,2,0)</f>
        <v>Brazil</v>
      </c>
      <c r="H128" s="1" t="str">
        <f>VLOOKUP(InputData[[#This Row],[CUSTOMER NAME]],Customer!A:C,3,0)</f>
        <v>Export</v>
      </c>
      <c r="I128" s="1" t="str">
        <f>TEXT(InputData[[#This Row],[DATE]],"mmm")</f>
        <v>Feb</v>
      </c>
      <c r="J128" s="1">
        <f>WEEKNUM(InputData[[#This Row],[DATE]])</f>
        <v>8</v>
      </c>
    </row>
    <row r="129" spans="1:10" x14ac:dyDescent="0.3">
      <c r="A129" s="3">
        <v>44244</v>
      </c>
      <c r="B129" s="6" t="s">
        <v>83</v>
      </c>
      <c r="C129" s="4" t="s">
        <v>44</v>
      </c>
      <c r="D129" s="5">
        <v>82.08</v>
      </c>
      <c r="E129" s="1">
        <v>2</v>
      </c>
      <c r="F129" s="1">
        <f>InputData[[#This Row],[UNIT PRICE ($)]]*InputData[[#This Row],[QUANTITY]]</f>
        <v>164.16</v>
      </c>
      <c r="G129" s="1" t="str">
        <f>VLOOKUP(InputData[[#This Row],[CUSTOMER NAME]],Customer!A:C,2,0)</f>
        <v>India</v>
      </c>
      <c r="H129" s="1" t="str">
        <f>VLOOKUP(InputData[[#This Row],[CUSTOMER NAME]],Customer!A:C,3,0)</f>
        <v>North</v>
      </c>
      <c r="I129" s="1" t="str">
        <f>TEXT(InputData[[#This Row],[DATE]],"mmm")</f>
        <v>Feb</v>
      </c>
      <c r="J129" s="1">
        <f>WEEKNUM(InputData[[#This Row],[DATE]])</f>
        <v>8</v>
      </c>
    </row>
    <row r="130" spans="1:10" x14ac:dyDescent="0.3">
      <c r="A130" s="3">
        <v>44245</v>
      </c>
      <c r="B130" s="6" t="s">
        <v>74</v>
      </c>
      <c r="C130" s="4" t="s">
        <v>15</v>
      </c>
      <c r="D130" s="5">
        <v>15.719999999999999</v>
      </c>
      <c r="E130" s="1">
        <v>6</v>
      </c>
      <c r="F130" s="1">
        <f>InputData[[#This Row],[UNIT PRICE ($)]]*InputData[[#This Row],[QUANTITY]]</f>
        <v>94.32</v>
      </c>
      <c r="G130" s="1" t="str">
        <f>VLOOKUP(InputData[[#This Row],[CUSTOMER NAME]],Customer!A:C,2,0)</f>
        <v>Brazil</v>
      </c>
      <c r="H130" s="1" t="str">
        <f>VLOOKUP(InputData[[#This Row],[CUSTOMER NAME]],Customer!A:C,3,0)</f>
        <v>Export</v>
      </c>
      <c r="I130" s="1" t="str">
        <f>TEXT(InputData[[#This Row],[DATE]],"mmm")</f>
        <v>Feb</v>
      </c>
      <c r="J130" s="1">
        <f>WEEKNUM(InputData[[#This Row],[DATE]])</f>
        <v>8</v>
      </c>
    </row>
    <row r="131" spans="1:10" x14ac:dyDescent="0.3">
      <c r="A131" s="3">
        <v>44246</v>
      </c>
      <c r="B131" s="6" t="s">
        <v>110</v>
      </c>
      <c r="C131" s="4" t="s">
        <v>2</v>
      </c>
      <c r="D131" s="5">
        <v>142.80000000000001</v>
      </c>
      <c r="E131" s="1">
        <v>13</v>
      </c>
      <c r="F131" s="1">
        <f>InputData[[#This Row],[UNIT PRICE ($)]]*InputData[[#This Row],[QUANTITY]]</f>
        <v>1856.4</v>
      </c>
      <c r="G131" s="1" t="str">
        <f>VLOOKUP(InputData[[#This Row],[CUSTOMER NAME]],Customer!A:C,2,0)</f>
        <v>India</v>
      </c>
      <c r="H131" s="1" t="str">
        <f>VLOOKUP(InputData[[#This Row],[CUSTOMER NAME]],Customer!A:C,3,0)</f>
        <v>Western</v>
      </c>
      <c r="I131" s="1" t="str">
        <f>TEXT(InputData[[#This Row],[DATE]],"mmm")</f>
        <v>Feb</v>
      </c>
      <c r="J131" s="1">
        <f>WEEKNUM(InputData[[#This Row],[DATE]])</f>
        <v>8</v>
      </c>
    </row>
    <row r="132" spans="1:10" x14ac:dyDescent="0.3">
      <c r="A132" s="3">
        <v>44247</v>
      </c>
      <c r="B132" s="6" t="s">
        <v>81</v>
      </c>
      <c r="C132" s="4" t="s">
        <v>12</v>
      </c>
      <c r="D132" s="5">
        <v>94.17</v>
      </c>
      <c r="E132" s="1">
        <v>6</v>
      </c>
      <c r="F132" s="1">
        <f>InputData[[#This Row],[UNIT PRICE ($)]]*InputData[[#This Row],[QUANTITY]]</f>
        <v>565.02</v>
      </c>
      <c r="G132" s="1" t="str">
        <f>VLOOKUP(InputData[[#This Row],[CUSTOMER NAME]],Customer!A:C,2,0)</f>
        <v>India</v>
      </c>
      <c r="H132" s="1" t="str">
        <f>VLOOKUP(InputData[[#This Row],[CUSTOMER NAME]],Customer!A:C,3,0)</f>
        <v>East</v>
      </c>
      <c r="I132" s="1" t="str">
        <f>TEXT(InputData[[#This Row],[DATE]],"mmm")</f>
        <v>Feb</v>
      </c>
      <c r="J132" s="1">
        <f>WEEKNUM(InputData[[#This Row],[DATE]])</f>
        <v>8</v>
      </c>
    </row>
    <row r="133" spans="1:10" x14ac:dyDescent="0.3">
      <c r="A133" s="3">
        <v>44247</v>
      </c>
      <c r="B133" s="6" t="s">
        <v>113</v>
      </c>
      <c r="C133" s="4" t="s">
        <v>30</v>
      </c>
      <c r="D133" s="5">
        <v>201.28</v>
      </c>
      <c r="E133" s="1">
        <v>11</v>
      </c>
      <c r="F133" s="1">
        <f>InputData[[#This Row],[UNIT PRICE ($)]]*InputData[[#This Row],[QUANTITY]]</f>
        <v>2214.08</v>
      </c>
      <c r="G133" s="1" t="str">
        <f>VLOOKUP(InputData[[#This Row],[CUSTOMER NAME]],Customer!A:C,2,0)</f>
        <v>Pakistan</v>
      </c>
      <c r="H133" s="1" t="str">
        <f>VLOOKUP(InputData[[#This Row],[CUSTOMER NAME]],Customer!A:C,3,0)</f>
        <v>Export</v>
      </c>
      <c r="I133" s="1" t="str">
        <f>TEXT(InputData[[#This Row],[DATE]],"mmm")</f>
        <v>Feb</v>
      </c>
      <c r="J133" s="1">
        <f>WEEKNUM(InputData[[#This Row],[DATE]])</f>
        <v>8</v>
      </c>
    </row>
    <row r="134" spans="1:10" x14ac:dyDescent="0.3">
      <c r="A134" s="3">
        <v>44248</v>
      </c>
      <c r="B134" s="6" t="s">
        <v>63</v>
      </c>
      <c r="C134" s="4" t="s">
        <v>18</v>
      </c>
      <c r="D134" s="5">
        <v>49.21</v>
      </c>
      <c r="E134" s="1">
        <v>30</v>
      </c>
      <c r="F134" s="1">
        <f>InputData[[#This Row],[UNIT PRICE ($)]]*InputData[[#This Row],[QUANTITY]]</f>
        <v>1476.3</v>
      </c>
      <c r="G134" s="1" t="str">
        <f>VLOOKUP(InputData[[#This Row],[CUSTOMER NAME]],Customer!A:C,2,0)</f>
        <v>Saudi Arabia</v>
      </c>
      <c r="H134" s="1" t="str">
        <f>VLOOKUP(InputData[[#This Row],[CUSTOMER NAME]],Customer!A:C,3,0)</f>
        <v>Export</v>
      </c>
      <c r="I134" s="1" t="str">
        <f>TEXT(InputData[[#This Row],[DATE]],"mmm")</f>
        <v>Feb</v>
      </c>
      <c r="J134" s="1">
        <f>WEEKNUM(InputData[[#This Row],[DATE]])</f>
        <v>9</v>
      </c>
    </row>
    <row r="135" spans="1:10" x14ac:dyDescent="0.3">
      <c r="A135" s="3">
        <v>44249</v>
      </c>
      <c r="B135" s="6" t="s">
        <v>79</v>
      </c>
      <c r="C135" s="4" t="s">
        <v>13</v>
      </c>
      <c r="D135" s="5">
        <v>122.08</v>
      </c>
      <c r="E135" s="1">
        <v>5</v>
      </c>
      <c r="F135" s="1">
        <f>InputData[[#This Row],[UNIT PRICE ($)]]*InputData[[#This Row],[QUANTITY]]</f>
        <v>610.4</v>
      </c>
      <c r="G135" s="1" t="str">
        <f>VLOOKUP(InputData[[#This Row],[CUSTOMER NAME]],Customer!A:C,2,0)</f>
        <v>United Kingdom</v>
      </c>
      <c r="H135" s="1" t="str">
        <f>VLOOKUP(InputData[[#This Row],[CUSTOMER NAME]],Customer!A:C,3,0)</f>
        <v>Export</v>
      </c>
      <c r="I135" s="1" t="str">
        <f>TEXT(InputData[[#This Row],[DATE]],"mmm")</f>
        <v>Feb</v>
      </c>
      <c r="J135" s="1">
        <f>WEEKNUM(InputData[[#This Row],[DATE]])</f>
        <v>9</v>
      </c>
    </row>
    <row r="136" spans="1:10" x14ac:dyDescent="0.3">
      <c r="A136" s="3">
        <v>44250</v>
      </c>
      <c r="B136" s="6" t="s">
        <v>60</v>
      </c>
      <c r="C136" s="4" t="s">
        <v>13</v>
      </c>
      <c r="D136" s="5">
        <v>122.08</v>
      </c>
      <c r="E136" s="1">
        <v>6</v>
      </c>
      <c r="F136" s="1">
        <f>InputData[[#This Row],[UNIT PRICE ($)]]*InputData[[#This Row],[QUANTITY]]</f>
        <v>732.48</v>
      </c>
      <c r="G136" s="1" t="str">
        <f>VLOOKUP(InputData[[#This Row],[CUSTOMER NAME]],Customer!A:C,2,0)</f>
        <v>Nigeria</v>
      </c>
      <c r="H136" s="1" t="str">
        <f>VLOOKUP(InputData[[#This Row],[CUSTOMER NAME]],Customer!A:C,3,0)</f>
        <v>Export</v>
      </c>
      <c r="I136" s="1" t="str">
        <f>TEXT(InputData[[#This Row],[DATE]],"mmm")</f>
        <v>Feb</v>
      </c>
      <c r="J136" s="1">
        <f>WEEKNUM(InputData[[#This Row],[DATE]])</f>
        <v>9</v>
      </c>
    </row>
    <row r="137" spans="1:10" x14ac:dyDescent="0.3">
      <c r="A137" s="3">
        <v>44250</v>
      </c>
      <c r="B137" s="6" t="s">
        <v>68</v>
      </c>
      <c r="C137" s="4" t="s">
        <v>25</v>
      </c>
      <c r="D137" s="5">
        <v>8.33</v>
      </c>
      <c r="E137" s="1">
        <v>3</v>
      </c>
      <c r="F137" s="1">
        <f>InputData[[#This Row],[UNIT PRICE ($)]]*InputData[[#This Row],[QUANTITY]]</f>
        <v>24.990000000000002</v>
      </c>
      <c r="G137" s="1" t="str">
        <f>VLOOKUP(InputData[[#This Row],[CUSTOMER NAME]],Customer!A:C,2,0)</f>
        <v>Russia</v>
      </c>
      <c r="H137" s="1" t="str">
        <f>VLOOKUP(InputData[[#This Row],[CUSTOMER NAME]],Customer!A:C,3,0)</f>
        <v>Export</v>
      </c>
      <c r="I137" s="1" t="str">
        <f>TEXT(InputData[[#This Row],[DATE]],"mmm")</f>
        <v>Feb</v>
      </c>
      <c r="J137" s="1">
        <f>WEEKNUM(InputData[[#This Row],[DATE]])</f>
        <v>9</v>
      </c>
    </row>
    <row r="138" spans="1:10" x14ac:dyDescent="0.3">
      <c r="A138" s="3">
        <v>44250</v>
      </c>
      <c r="B138" s="6" t="s">
        <v>112</v>
      </c>
      <c r="C138" s="4" t="s">
        <v>16</v>
      </c>
      <c r="D138" s="5">
        <v>16.64</v>
      </c>
      <c r="E138" s="1">
        <v>15</v>
      </c>
      <c r="F138" s="1">
        <f>InputData[[#This Row],[UNIT PRICE ($)]]*InputData[[#This Row],[QUANTITY]]</f>
        <v>249.60000000000002</v>
      </c>
      <c r="G138" s="1" t="str">
        <f>VLOOKUP(InputData[[#This Row],[CUSTOMER NAME]],Customer!A:C,2,0)</f>
        <v>India</v>
      </c>
      <c r="H138" s="1" t="str">
        <f>VLOOKUP(InputData[[#This Row],[CUSTOMER NAME]],Customer!A:C,3,0)</f>
        <v>North</v>
      </c>
      <c r="I138" s="1" t="str">
        <f>TEXT(InputData[[#This Row],[DATE]],"mmm")</f>
        <v>Feb</v>
      </c>
      <c r="J138" s="1">
        <f>WEEKNUM(InputData[[#This Row],[DATE]])</f>
        <v>9</v>
      </c>
    </row>
    <row r="139" spans="1:10" x14ac:dyDescent="0.3">
      <c r="A139" s="3">
        <v>44250</v>
      </c>
      <c r="B139" s="6" t="s">
        <v>73</v>
      </c>
      <c r="C139" s="4" t="s">
        <v>5</v>
      </c>
      <c r="D139" s="5">
        <v>155.61000000000001</v>
      </c>
      <c r="E139" s="1">
        <v>2</v>
      </c>
      <c r="F139" s="1">
        <f>InputData[[#This Row],[UNIT PRICE ($)]]*InputData[[#This Row],[QUANTITY]]</f>
        <v>311.22000000000003</v>
      </c>
      <c r="G139" s="1" t="str">
        <f>VLOOKUP(InputData[[#This Row],[CUSTOMER NAME]],Customer!A:C,2,0)</f>
        <v>India</v>
      </c>
      <c r="H139" s="1" t="str">
        <f>VLOOKUP(InputData[[#This Row],[CUSTOMER NAME]],Customer!A:C,3,0)</f>
        <v>East</v>
      </c>
      <c r="I139" s="1" t="str">
        <f>TEXT(InputData[[#This Row],[DATE]],"mmm")</f>
        <v>Feb</v>
      </c>
      <c r="J139" s="1">
        <f>WEEKNUM(InputData[[#This Row],[DATE]])</f>
        <v>9</v>
      </c>
    </row>
    <row r="140" spans="1:10" x14ac:dyDescent="0.3">
      <c r="A140" s="3">
        <v>44250</v>
      </c>
      <c r="B140" s="6" t="s">
        <v>113</v>
      </c>
      <c r="C140" s="4" t="s">
        <v>36</v>
      </c>
      <c r="D140" s="5">
        <v>96.3</v>
      </c>
      <c r="E140" s="1">
        <v>8</v>
      </c>
      <c r="F140" s="1">
        <f>InputData[[#This Row],[UNIT PRICE ($)]]*InputData[[#This Row],[QUANTITY]]</f>
        <v>770.4</v>
      </c>
      <c r="G140" s="1" t="str">
        <f>VLOOKUP(InputData[[#This Row],[CUSTOMER NAME]],Customer!A:C,2,0)</f>
        <v>Pakistan</v>
      </c>
      <c r="H140" s="1" t="str">
        <f>VLOOKUP(InputData[[#This Row],[CUSTOMER NAME]],Customer!A:C,3,0)</f>
        <v>Export</v>
      </c>
      <c r="I140" s="1" t="str">
        <f>TEXT(InputData[[#This Row],[DATE]],"mmm")</f>
        <v>Feb</v>
      </c>
      <c r="J140" s="1">
        <f>WEEKNUM(InputData[[#This Row],[DATE]])</f>
        <v>9</v>
      </c>
    </row>
    <row r="141" spans="1:10" x14ac:dyDescent="0.3">
      <c r="A141" s="3">
        <v>44252</v>
      </c>
      <c r="B141" s="6" t="s">
        <v>73</v>
      </c>
      <c r="C141" s="4" t="s">
        <v>13</v>
      </c>
      <c r="D141" s="5">
        <v>122.08</v>
      </c>
      <c r="E141" s="1">
        <v>10</v>
      </c>
      <c r="F141" s="1">
        <f>InputData[[#This Row],[UNIT PRICE ($)]]*InputData[[#This Row],[QUANTITY]]</f>
        <v>1220.8</v>
      </c>
      <c r="G141" s="1" t="str">
        <f>VLOOKUP(InputData[[#This Row],[CUSTOMER NAME]],Customer!A:C,2,0)</f>
        <v>India</v>
      </c>
      <c r="H141" s="1" t="str">
        <f>VLOOKUP(InputData[[#This Row],[CUSTOMER NAME]],Customer!A:C,3,0)</f>
        <v>East</v>
      </c>
      <c r="I141" s="1" t="str">
        <f>TEXT(InputData[[#This Row],[DATE]],"mmm")</f>
        <v>Feb</v>
      </c>
      <c r="J141" s="1">
        <f>WEEKNUM(InputData[[#This Row],[DATE]])</f>
        <v>9</v>
      </c>
    </row>
    <row r="142" spans="1:10" x14ac:dyDescent="0.3">
      <c r="A142" s="3">
        <v>44252</v>
      </c>
      <c r="B142" s="6" t="s">
        <v>81</v>
      </c>
      <c r="C142" s="4" t="s">
        <v>39</v>
      </c>
      <c r="D142" s="5">
        <v>42.55</v>
      </c>
      <c r="E142" s="1">
        <v>38</v>
      </c>
      <c r="F142" s="1">
        <f>InputData[[#This Row],[UNIT PRICE ($)]]*InputData[[#This Row],[QUANTITY]]</f>
        <v>1616.8999999999999</v>
      </c>
      <c r="G142" s="1" t="str">
        <f>VLOOKUP(InputData[[#This Row],[CUSTOMER NAME]],Customer!A:C,2,0)</f>
        <v>India</v>
      </c>
      <c r="H142" s="1" t="str">
        <f>VLOOKUP(InputData[[#This Row],[CUSTOMER NAME]],Customer!A:C,3,0)</f>
        <v>East</v>
      </c>
      <c r="I142" s="1" t="str">
        <f>TEXT(InputData[[#This Row],[DATE]],"mmm")</f>
        <v>Feb</v>
      </c>
      <c r="J142" s="1">
        <f>WEEKNUM(InputData[[#This Row],[DATE]])</f>
        <v>9</v>
      </c>
    </row>
    <row r="143" spans="1:10" x14ac:dyDescent="0.3">
      <c r="A143" s="3">
        <v>44252</v>
      </c>
      <c r="B143" s="6" t="s">
        <v>84</v>
      </c>
      <c r="C143" s="4" t="s">
        <v>32</v>
      </c>
      <c r="D143" s="5">
        <v>117.48</v>
      </c>
      <c r="E143" s="1">
        <v>11</v>
      </c>
      <c r="F143" s="1">
        <f>InputData[[#This Row],[UNIT PRICE ($)]]*InputData[[#This Row],[QUANTITY]]</f>
        <v>1292.28</v>
      </c>
      <c r="G143" s="1" t="str">
        <f>VLOOKUP(InputData[[#This Row],[CUSTOMER NAME]],Customer!A:C,2,0)</f>
        <v>Ethiopia</v>
      </c>
      <c r="H143" s="1" t="str">
        <f>VLOOKUP(InputData[[#This Row],[CUSTOMER NAME]],Customer!A:C,3,0)</f>
        <v>Export</v>
      </c>
      <c r="I143" s="1" t="str">
        <f>TEXT(InputData[[#This Row],[DATE]],"mmm")</f>
        <v>Feb</v>
      </c>
      <c r="J143" s="1">
        <f>WEEKNUM(InputData[[#This Row],[DATE]])</f>
        <v>9</v>
      </c>
    </row>
    <row r="144" spans="1:10" x14ac:dyDescent="0.3">
      <c r="A144" s="3">
        <v>44252</v>
      </c>
      <c r="B144" s="6" t="s">
        <v>86</v>
      </c>
      <c r="C144" s="4" t="s">
        <v>30</v>
      </c>
      <c r="D144" s="5">
        <v>201.28</v>
      </c>
      <c r="E144" s="1">
        <v>2</v>
      </c>
      <c r="F144" s="1">
        <f>InputData[[#This Row],[UNIT PRICE ($)]]*InputData[[#This Row],[QUANTITY]]</f>
        <v>402.56</v>
      </c>
      <c r="G144" s="1" t="str">
        <f>VLOOKUP(InputData[[#This Row],[CUSTOMER NAME]],Customer!A:C,2,0)</f>
        <v>India</v>
      </c>
      <c r="H144" s="1" t="str">
        <f>VLOOKUP(InputData[[#This Row],[CUSTOMER NAME]],Customer!A:C,3,0)</f>
        <v>South</v>
      </c>
      <c r="I144" s="1" t="str">
        <f>TEXT(InputData[[#This Row],[DATE]],"mmm")</f>
        <v>Feb</v>
      </c>
      <c r="J144" s="1">
        <f>WEEKNUM(InputData[[#This Row],[DATE]])</f>
        <v>9</v>
      </c>
    </row>
    <row r="145" spans="1:10" x14ac:dyDescent="0.3">
      <c r="A145" s="3">
        <v>44252</v>
      </c>
      <c r="B145" s="6" t="s">
        <v>88</v>
      </c>
      <c r="C145" s="4" t="s">
        <v>2</v>
      </c>
      <c r="D145" s="5">
        <v>142.80000000000001</v>
      </c>
      <c r="E145" s="1">
        <v>4</v>
      </c>
      <c r="F145" s="1">
        <f>InputData[[#This Row],[UNIT PRICE ($)]]*InputData[[#This Row],[QUANTITY]]</f>
        <v>571.20000000000005</v>
      </c>
      <c r="G145" s="1" t="str">
        <f>VLOOKUP(InputData[[#This Row],[CUSTOMER NAME]],Customer!A:C,2,0)</f>
        <v>India</v>
      </c>
      <c r="H145" s="1" t="str">
        <f>VLOOKUP(InputData[[#This Row],[CUSTOMER NAME]],Customer!A:C,3,0)</f>
        <v>South</v>
      </c>
      <c r="I145" s="1" t="str">
        <f>TEXT(InputData[[#This Row],[DATE]],"mmm")</f>
        <v>Feb</v>
      </c>
      <c r="J145" s="1">
        <f>WEEKNUM(InputData[[#This Row],[DATE]])</f>
        <v>9</v>
      </c>
    </row>
    <row r="146" spans="1:10" x14ac:dyDescent="0.3">
      <c r="A146" s="3">
        <v>44253</v>
      </c>
      <c r="B146" s="6" t="s">
        <v>74</v>
      </c>
      <c r="C146" s="4" t="s">
        <v>24</v>
      </c>
      <c r="D146" s="5">
        <v>156.96</v>
      </c>
      <c r="E146" s="1">
        <v>28</v>
      </c>
      <c r="F146" s="1">
        <f>InputData[[#This Row],[UNIT PRICE ($)]]*InputData[[#This Row],[QUANTITY]]</f>
        <v>4394.88</v>
      </c>
      <c r="G146" s="1" t="str">
        <f>VLOOKUP(InputData[[#This Row],[CUSTOMER NAME]],Customer!A:C,2,0)</f>
        <v>Brazil</v>
      </c>
      <c r="H146" s="1" t="str">
        <f>VLOOKUP(InputData[[#This Row],[CUSTOMER NAME]],Customer!A:C,3,0)</f>
        <v>Export</v>
      </c>
      <c r="I146" s="1" t="str">
        <f>TEXT(InputData[[#This Row],[DATE]],"mmm")</f>
        <v>Feb</v>
      </c>
      <c r="J146" s="1">
        <f>WEEKNUM(InputData[[#This Row],[DATE]])</f>
        <v>9</v>
      </c>
    </row>
    <row r="147" spans="1:10" x14ac:dyDescent="0.3">
      <c r="A147" s="3">
        <v>44253</v>
      </c>
      <c r="B147" s="6" t="s">
        <v>79</v>
      </c>
      <c r="C147" s="4" t="s">
        <v>9</v>
      </c>
      <c r="D147" s="5">
        <v>7.8599999999999994</v>
      </c>
      <c r="E147" s="1">
        <v>2</v>
      </c>
      <c r="F147" s="1">
        <f>InputData[[#This Row],[UNIT PRICE ($)]]*InputData[[#This Row],[QUANTITY]]</f>
        <v>15.719999999999999</v>
      </c>
      <c r="G147" s="1" t="str">
        <f>VLOOKUP(InputData[[#This Row],[CUSTOMER NAME]],Customer!A:C,2,0)</f>
        <v>United Kingdom</v>
      </c>
      <c r="H147" s="1" t="str">
        <f>VLOOKUP(InputData[[#This Row],[CUSTOMER NAME]],Customer!A:C,3,0)</f>
        <v>Export</v>
      </c>
      <c r="I147" s="1" t="str">
        <f>TEXT(InputData[[#This Row],[DATE]],"mmm")</f>
        <v>Feb</v>
      </c>
      <c r="J147" s="1">
        <f>WEEKNUM(InputData[[#This Row],[DATE]])</f>
        <v>9</v>
      </c>
    </row>
    <row r="148" spans="1:10" x14ac:dyDescent="0.3">
      <c r="A148" s="3">
        <v>44254</v>
      </c>
      <c r="B148" s="6" t="s">
        <v>71</v>
      </c>
      <c r="C148" s="4" t="s">
        <v>25</v>
      </c>
      <c r="D148" s="5">
        <v>8.33</v>
      </c>
      <c r="E148" s="1">
        <v>7</v>
      </c>
      <c r="F148" s="1">
        <f>InputData[[#This Row],[UNIT PRICE ($)]]*InputData[[#This Row],[QUANTITY]]</f>
        <v>58.31</v>
      </c>
      <c r="G148" s="1" t="str">
        <f>VLOOKUP(InputData[[#This Row],[CUSTOMER NAME]],Customer!A:C,2,0)</f>
        <v>India</v>
      </c>
      <c r="H148" s="1" t="str">
        <f>VLOOKUP(InputData[[#This Row],[CUSTOMER NAME]],Customer!A:C,3,0)</f>
        <v>Central</v>
      </c>
      <c r="I148" s="1" t="str">
        <f>TEXT(InputData[[#This Row],[DATE]],"mmm")</f>
        <v>Feb</v>
      </c>
      <c r="J148" s="1">
        <f>WEEKNUM(InputData[[#This Row],[DATE]])</f>
        <v>9</v>
      </c>
    </row>
    <row r="149" spans="1:10" x14ac:dyDescent="0.3">
      <c r="A149" s="3">
        <v>44254</v>
      </c>
      <c r="B149" s="6" t="s">
        <v>112</v>
      </c>
      <c r="C149" s="4" t="s">
        <v>36</v>
      </c>
      <c r="D149" s="5">
        <v>96.3</v>
      </c>
      <c r="E149" s="1">
        <v>3</v>
      </c>
      <c r="F149" s="1">
        <f>InputData[[#This Row],[UNIT PRICE ($)]]*InputData[[#This Row],[QUANTITY]]</f>
        <v>288.89999999999998</v>
      </c>
      <c r="G149" s="1" t="str">
        <f>VLOOKUP(InputData[[#This Row],[CUSTOMER NAME]],Customer!A:C,2,0)</f>
        <v>India</v>
      </c>
      <c r="H149" s="1" t="str">
        <f>VLOOKUP(InputData[[#This Row],[CUSTOMER NAME]],Customer!A:C,3,0)</f>
        <v>North</v>
      </c>
      <c r="I149" s="1" t="str">
        <f>TEXT(InputData[[#This Row],[DATE]],"mmm")</f>
        <v>Feb</v>
      </c>
      <c r="J149" s="1">
        <f>WEEKNUM(InputData[[#This Row],[DATE]])</f>
        <v>9</v>
      </c>
    </row>
    <row r="150" spans="1:10" x14ac:dyDescent="0.3">
      <c r="A150" s="3">
        <v>44254</v>
      </c>
      <c r="B150" s="6" t="s">
        <v>81</v>
      </c>
      <c r="C150" s="4" t="s">
        <v>18</v>
      </c>
      <c r="D150" s="5">
        <v>49.21</v>
      </c>
      <c r="E150" s="1">
        <v>11</v>
      </c>
      <c r="F150" s="1">
        <f>InputData[[#This Row],[UNIT PRICE ($)]]*InputData[[#This Row],[QUANTITY]]</f>
        <v>541.31000000000006</v>
      </c>
      <c r="G150" s="1" t="str">
        <f>VLOOKUP(InputData[[#This Row],[CUSTOMER NAME]],Customer!A:C,2,0)</f>
        <v>India</v>
      </c>
      <c r="H150" s="1" t="str">
        <f>VLOOKUP(InputData[[#This Row],[CUSTOMER NAME]],Customer!A:C,3,0)</f>
        <v>East</v>
      </c>
      <c r="I150" s="1" t="str">
        <f>TEXT(InputData[[#This Row],[DATE]],"mmm")</f>
        <v>Feb</v>
      </c>
      <c r="J150" s="1">
        <f>WEEKNUM(InputData[[#This Row],[DATE]])</f>
        <v>9</v>
      </c>
    </row>
    <row r="151" spans="1:10" x14ac:dyDescent="0.3">
      <c r="A151" s="3">
        <v>44254</v>
      </c>
      <c r="B151" s="6" t="s">
        <v>113</v>
      </c>
      <c r="C151" s="4" t="s">
        <v>5</v>
      </c>
      <c r="D151" s="5">
        <v>155.61000000000001</v>
      </c>
      <c r="E151" s="1">
        <v>15</v>
      </c>
      <c r="F151" s="1">
        <f>InputData[[#This Row],[UNIT PRICE ($)]]*InputData[[#This Row],[QUANTITY]]</f>
        <v>2334.15</v>
      </c>
      <c r="G151" s="1" t="str">
        <f>VLOOKUP(InputData[[#This Row],[CUSTOMER NAME]],Customer!A:C,2,0)</f>
        <v>Pakistan</v>
      </c>
      <c r="H151" s="1" t="str">
        <f>VLOOKUP(InputData[[#This Row],[CUSTOMER NAME]],Customer!A:C,3,0)</f>
        <v>Export</v>
      </c>
      <c r="I151" s="1" t="str">
        <f>TEXT(InputData[[#This Row],[DATE]],"mmm")</f>
        <v>Feb</v>
      </c>
      <c r="J151" s="1">
        <f>WEEKNUM(InputData[[#This Row],[DATE]])</f>
        <v>9</v>
      </c>
    </row>
    <row r="152" spans="1:10" x14ac:dyDescent="0.3">
      <c r="A152" s="3">
        <v>44254</v>
      </c>
      <c r="B152" s="6" t="s">
        <v>89</v>
      </c>
      <c r="C152" s="4" t="s">
        <v>12</v>
      </c>
      <c r="D152" s="5">
        <v>94.17</v>
      </c>
      <c r="E152" s="1">
        <v>7</v>
      </c>
      <c r="F152" s="1">
        <f>InputData[[#This Row],[UNIT PRICE ($)]]*InputData[[#This Row],[QUANTITY]]</f>
        <v>659.19</v>
      </c>
      <c r="G152" s="1" t="str">
        <f>VLOOKUP(InputData[[#This Row],[CUSTOMER NAME]],Customer!A:C,2,0)</f>
        <v>Mexico</v>
      </c>
      <c r="H152" s="1" t="str">
        <f>VLOOKUP(InputData[[#This Row],[CUSTOMER NAME]],Customer!A:C,3,0)</f>
        <v>Export</v>
      </c>
      <c r="I152" s="1" t="str">
        <f>TEXT(InputData[[#This Row],[DATE]],"mmm")</f>
        <v>Feb</v>
      </c>
      <c r="J152" s="1">
        <f>WEEKNUM(InputData[[#This Row],[DATE]])</f>
        <v>9</v>
      </c>
    </row>
    <row r="153" spans="1:10" x14ac:dyDescent="0.3">
      <c r="A153" s="3">
        <v>44255</v>
      </c>
      <c r="B153" s="6" t="s">
        <v>116</v>
      </c>
      <c r="C153" s="4" t="s">
        <v>37</v>
      </c>
      <c r="D153" s="5">
        <v>85.76</v>
      </c>
      <c r="E153" s="1">
        <v>15</v>
      </c>
      <c r="F153" s="1">
        <f>InputData[[#This Row],[UNIT PRICE ($)]]*InputData[[#This Row],[QUANTITY]]</f>
        <v>1286.4000000000001</v>
      </c>
      <c r="G153" s="1" t="str">
        <f>VLOOKUP(InputData[[#This Row],[CUSTOMER NAME]],Customer!A:C,2,0)</f>
        <v>Germany</v>
      </c>
      <c r="H153" s="1" t="str">
        <f>VLOOKUP(InputData[[#This Row],[CUSTOMER NAME]],Customer!A:C,3,0)</f>
        <v>Export</v>
      </c>
      <c r="I153" s="1" t="str">
        <f>TEXT(InputData[[#This Row],[DATE]],"mmm")</f>
        <v>Feb</v>
      </c>
      <c r="J153" s="1">
        <f>WEEKNUM(InputData[[#This Row],[DATE]])</f>
        <v>10</v>
      </c>
    </row>
    <row r="154" spans="1:10" x14ac:dyDescent="0.3">
      <c r="A154" s="3">
        <v>44256</v>
      </c>
      <c r="B154" s="6" t="s">
        <v>83</v>
      </c>
      <c r="C154" s="4" t="s">
        <v>28</v>
      </c>
      <c r="D154" s="5">
        <v>41.81</v>
      </c>
      <c r="E154" s="1">
        <v>28</v>
      </c>
      <c r="F154" s="1">
        <f>InputData[[#This Row],[UNIT PRICE ($)]]*InputData[[#This Row],[QUANTITY]]</f>
        <v>1170.68</v>
      </c>
      <c r="G154" s="1" t="str">
        <f>VLOOKUP(InputData[[#This Row],[CUSTOMER NAME]],Customer!A:C,2,0)</f>
        <v>India</v>
      </c>
      <c r="H154" s="1" t="str">
        <f>VLOOKUP(InputData[[#This Row],[CUSTOMER NAME]],Customer!A:C,3,0)</f>
        <v>North</v>
      </c>
      <c r="I154" s="1" t="str">
        <f>TEXT(InputData[[#This Row],[DATE]],"mmm")</f>
        <v>Mar</v>
      </c>
      <c r="J154" s="1">
        <f>WEEKNUM(InputData[[#This Row],[DATE]])</f>
        <v>10</v>
      </c>
    </row>
    <row r="155" spans="1:10" x14ac:dyDescent="0.3">
      <c r="A155" s="3">
        <v>44257</v>
      </c>
      <c r="B155" s="6" t="s">
        <v>74</v>
      </c>
      <c r="C155" s="4" t="s">
        <v>24</v>
      </c>
      <c r="D155" s="5">
        <v>156.96</v>
      </c>
      <c r="E155" s="1">
        <v>21</v>
      </c>
      <c r="F155" s="1">
        <f>InputData[[#This Row],[UNIT PRICE ($)]]*InputData[[#This Row],[QUANTITY]]</f>
        <v>3296.1600000000003</v>
      </c>
      <c r="G155" s="1" t="str">
        <f>VLOOKUP(InputData[[#This Row],[CUSTOMER NAME]],Customer!A:C,2,0)</f>
        <v>Brazil</v>
      </c>
      <c r="H155" s="1" t="str">
        <f>VLOOKUP(InputData[[#This Row],[CUSTOMER NAME]],Customer!A:C,3,0)</f>
        <v>Export</v>
      </c>
      <c r="I155" s="1" t="str">
        <f>TEXT(InputData[[#This Row],[DATE]],"mmm")</f>
        <v>Mar</v>
      </c>
      <c r="J155" s="1">
        <f>WEEKNUM(InputData[[#This Row],[DATE]])</f>
        <v>10</v>
      </c>
    </row>
    <row r="156" spans="1:10" x14ac:dyDescent="0.3">
      <c r="A156" s="3">
        <v>44257</v>
      </c>
      <c r="B156" s="6" t="s">
        <v>77</v>
      </c>
      <c r="C156" s="4" t="s">
        <v>2</v>
      </c>
      <c r="D156" s="5">
        <v>142.80000000000001</v>
      </c>
      <c r="E156" s="1">
        <v>1</v>
      </c>
      <c r="F156" s="1">
        <f>InputData[[#This Row],[UNIT PRICE ($)]]*InputData[[#This Row],[QUANTITY]]</f>
        <v>142.80000000000001</v>
      </c>
      <c r="G156" s="1" t="str">
        <f>VLOOKUP(InputData[[#This Row],[CUSTOMER NAME]],Customer!A:C,2,0)</f>
        <v>India</v>
      </c>
      <c r="H156" s="1" t="str">
        <f>VLOOKUP(InputData[[#This Row],[CUSTOMER NAME]],Customer!A:C,3,0)</f>
        <v>Western</v>
      </c>
      <c r="I156" s="1" t="str">
        <f>TEXT(InputData[[#This Row],[DATE]],"mmm")</f>
        <v>Mar</v>
      </c>
      <c r="J156" s="1">
        <f>WEEKNUM(InputData[[#This Row],[DATE]])</f>
        <v>10</v>
      </c>
    </row>
    <row r="157" spans="1:10" x14ac:dyDescent="0.3">
      <c r="A157" s="3">
        <v>44257</v>
      </c>
      <c r="B157" s="6" t="s">
        <v>81</v>
      </c>
      <c r="C157" s="4" t="s">
        <v>1</v>
      </c>
      <c r="D157" s="5">
        <v>103.88</v>
      </c>
      <c r="E157" s="1">
        <v>30</v>
      </c>
      <c r="F157" s="1">
        <f>InputData[[#This Row],[UNIT PRICE ($)]]*InputData[[#This Row],[QUANTITY]]</f>
        <v>3116.3999999999996</v>
      </c>
      <c r="G157" s="1" t="str">
        <f>VLOOKUP(InputData[[#This Row],[CUSTOMER NAME]],Customer!A:C,2,0)</f>
        <v>India</v>
      </c>
      <c r="H157" s="1" t="str">
        <f>VLOOKUP(InputData[[#This Row],[CUSTOMER NAME]],Customer!A:C,3,0)</f>
        <v>East</v>
      </c>
      <c r="I157" s="1" t="str">
        <f>TEXT(InputData[[#This Row],[DATE]],"mmm")</f>
        <v>Mar</v>
      </c>
      <c r="J157" s="1">
        <f>WEEKNUM(InputData[[#This Row],[DATE]])</f>
        <v>10</v>
      </c>
    </row>
    <row r="158" spans="1:10" x14ac:dyDescent="0.3">
      <c r="A158" s="3">
        <v>44258</v>
      </c>
      <c r="B158" s="6" t="s">
        <v>68</v>
      </c>
      <c r="C158" s="4" t="s">
        <v>11</v>
      </c>
      <c r="D158" s="5">
        <v>48.4</v>
      </c>
      <c r="E158" s="1">
        <v>1</v>
      </c>
      <c r="F158" s="1">
        <f>InputData[[#This Row],[UNIT PRICE ($)]]*InputData[[#This Row],[QUANTITY]]</f>
        <v>48.4</v>
      </c>
      <c r="G158" s="1" t="str">
        <f>VLOOKUP(InputData[[#This Row],[CUSTOMER NAME]],Customer!A:C,2,0)</f>
        <v>Russia</v>
      </c>
      <c r="H158" s="1" t="str">
        <f>VLOOKUP(InputData[[#This Row],[CUSTOMER NAME]],Customer!A:C,3,0)</f>
        <v>Export</v>
      </c>
      <c r="I158" s="1" t="str">
        <f>TEXT(InputData[[#This Row],[DATE]],"mmm")</f>
        <v>Mar</v>
      </c>
      <c r="J158" s="1">
        <f>WEEKNUM(InputData[[#This Row],[DATE]])</f>
        <v>10</v>
      </c>
    </row>
    <row r="159" spans="1:10" x14ac:dyDescent="0.3">
      <c r="A159" s="3">
        <v>44258</v>
      </c>
      <c r="B159" s="6" t="s">
        <v>71</v>
      </c>
      <c r="C159" s="4" t="s">
        <v>36</v>
      </c>
      <c r="D159" s="5">
        <v>96.3</v>
      </c>
      <c r="E159" s="1">
        <v>29</v>
      </c>
      <c r="F159" s="1">
        <f>InputData[[#This Row],[UNIT PRICE ($)]]*InputData[[#This Row],[QUANTITY]]</f>
        <v>2792.7</v>
      </c>
      <c r="G159" s="1" t="str">
        <f>VLOOKUP(InputData[[#This Row],[CUSTOMER NAME]],Customer!A:C,2,0)</f>
        <v>India</v>
      </c>
      <c r="H159" s="1" t="str">
        <f>VLOOKUP(InputData[[#This Row],[CUSTOMER NAME]],Customer!A:C,3,0)</f>
        <v>Central</v>
      </c>
      <c r="I159" s="1" t="str">
        <f>TEXT(InputData[[#This Row],[DATE]],"mmm")</f>
        <v>Mar</v>
      </c>
      <c r="J159" s="1">
        <f>WEEKNUM(InputData[[#This Row],[DATE]])</f>
        <v>10</v>
      </c>
    </row>
    <row r="160" spans="1:10" x14ac:dyDescent="0.3">
      <c r="A160" s="3">
        <v>44259</v>
      </c>
      <c r="B160" s="6" t="s">
        <v>77</v>
      </c>
      <c r="C160" s="4" t="s">
        <v>26</v>
      </c>
      <c r="D160" s="5">
        <v>24.66</v>
      </c>
      <c r="E160" s="1">
        <v>13</v>
      </c>
      <c r="F160" s="1">
        <f>InputData[[#This Row],[UNIT PRICE ($)]]*InputData[[#This Row],[QUANTITY]]</f>
        <v>320.58</v>
      </c>
      <c r="G160" s="1" t="str">
        <f>VLOOKUP(InputData[[#This Row],[CUSTOMER NAME]],Customer!A:C,2,0)</f>
        <v>India</v>
      </c>
      <c r="H160" s="1" t="str">
        <f>VLOOKUP(InputData[[#This Row],[CUSTOMER NAME]],Customer!A:C,3,0)</f>
        <v>Western</v>
      </c>
      <c r="I160" s="1" t="str">
        <f>TEXT(InputData[[#This Row],[DATE]],"mmm")</f>
        <v>Mar</v>
      </c>
      <c r="J160" s="1">
        <f>WEEKNUM(InputData[[#This Row],[DATE]])</f>
        <v>10</v>
      </c>
    </row>
    <row r="161" spans="1:10" x14ac:dyDescent="0.3">
      <c r="A161" s="3">
        <v>44259</v>
      </c>
      <c r="B161" s="6" t="s">
        <v>83</v>
      </c>
      <c r="C161" s="4" t="s">
        <v>4</v>
      </c>
      <c r="D161" s="5">
        <v>48.84</v>
      </c>
      <c r="E161" s="1">
        <v>23</v>
      </c>
      <c r="F161" s="1">
        <f>InputData[[#This Row],[UNIT PRICE ($)]]*InputData[[#This Row],[QUANTITY]]</f>
        <v>1123.3200000000002</v>
      </c>
      <c r="G161" s="1" t="str">
        <f>VLOOKUP(InputData[[#This Row],[CUSTOMER NAME]],Customer!A:C,2,0)</f>
        <v>India</v>
      </c>
      <c r="H161" s="1" t="str">
        <f>VLOOKUP(InputData[[#This Row],[CUSTOMER NAME]],Customer!A:C,3,0)</f>
        <v>North</v>
      </c>
      <c r="I161" s="1" t="str">
        <f>TEXT(InputData[[#This Row],[DATE]],"mmm")</f>
        <v>Mar</v>
      </c>
      <c r="J161" s="1">
        <f>WEEKNUM(InputData[[#This Row],[DATE]])</f>
        <v>10</v>
      </c>
    </row>
    <row r="162" spans="1:10" x14ac:dyDescent="0.3">
      <c r="A162" s="3">
        <v>44259</v>
      </c>
      <c r="B162" s="6" t="s">
        <v>84</v>
      </c>
      <c r="C162" s="4" t="s">
        <v>25</v>
      </c>
      <c r="D162" s="5">
        <v>8.33</v>
      </c>
      <c r="E162" s="1">
        <v>26</v>
      </c>
      <c r="F162" s="1">
        <f>InputData[[#This Row],[UNIT PRICE ($)]]*InputData[[#This Row],[QUANTITY]]</f>
        <v>216.58</v>
      </c>
      <c r="G162" s="1" t="str">
        <f>VLOOKUP(InputData[[#This Row],[CUSTOMER NAME]],Customer!A:C,2,0)</f>
        <v>Ethiopia</v>
      </c>
      <c r="H162" s="1" t="str">
        <f>VLOOKUP(InputData[[#This Row],[CUSTOMER NAME]],Customer!A:C,3,0)</f>
        <v>Export</v>
      </c>
      <c r="I162" s="1" t="str">
        <f>TEXT(InputData[[#This Row],[DATE]],"mmm")</f>
        <v>Mar</v>
      </c>
      <c r="J162" s="1">
        <f>WEEKNUM(InputData[[#This Row],[DATE]])</f>
        <v>10</v>
      </c>
    </row>
    <row r="163" spans="1:10" x14ac:dyDescent="0.3">
      <c r="A163" s="3">
        <v>44260</v>
      </c>
      <c r="B163" s="6" t="s">
        <v>81</v>
      </c>
      <c r="C163" s="4" t="s">
        <v>40</v>
      </c>
      <c r="D163" s="5">
        <v>115.2</v>
      </c>
      <c r="E163" s="1">
        <v>33</v>
      </c>
      <c r="F163" s="1">
        <f>InputData[[#This Row],[UNIT PRICE ($)]]*InputData[[#This Row],[QUANTITY]]</f>
        <v>3801.6</v>
      </c>
      <c r="G163" s="1" t="str">
        <f>VLOOKUP(InputData[[#This Row],[CUSTOMER NAME]],Customer!A:C,2,0)</f>
        <v>India</v>
      </c>
      <c r="H163" s="1" t="str">
        <f>VLOOKUP(InputData[[#This Row],[CUSTOMER NAME]],Customer!A:C,3,0)</f>
        <v>East</v>
      </c>
      <c r="I163" s="1" t="str">
        <f>TEXT(InputData[[#This Row],[DATE]],"mmm")</f>
        <v>Mar</v>
      </c>
      <c r="J163" s="1">
        <f>WEEKNUM(InputData[[#This Row],[DATE]])</f>
        <v>10</v>
      </c>
    </row>
    <row r="164" spans="1:10" x14ac:dyDescent="0.3">
      <c r="A164" s="3">
        <v>44261</v>
      </c>
      <c r="B164" s="6" t="s">
        <v>77</v>
      </c>
      <c r="C164" s="4" t="s">
        <v>4</v>
      </c>
      <c r="D164" s="5">
        <v>48.84</v>
      </c>
      <c r="E164" s="1">
        <v>2</v>
      </c>
      <c r="F164" s="1">
        <f>InputData[[#This Row],[UNIT PRICE ($)]]*InputData[[#This Row],[QUANTITY]]</f>
        <v>97.68</v>
      </c>
      <c r="G164" s="1" t="str">
        <f>VLOOKUP(InputData[[#This Row],[CUSTOMER NAME]],Customer!A:C,2,0)</f>
        <v>India</v>
      </c>
      <c r="H164" s="1" t="str">
        <f>VLOOKUP(InputData[[#This Row],[CUSTOMER NAME]],Customer!A:C,3,0)</f>
        <v>Western</v>
      </c>
      <c r="I164" s="1" t="str">
        <f>TEXT(InputData[[#This Row],[DATE]],"mmm")</f>
        <v>Mar</v>
      </c>
      <c r="J164" s="1">
        <f>WEEKNUM(InputData[[#This Row],[DATE]])</f>
        <v>10</v>
      </c>
    </row>
    <row r="165" spans="1:10" x14ac:dyDescent="0.3">
      <c r="A165" s="3">
        <v>44262</v>
      </c>
      <c r="B165" s="6" t="s">
        <v>60</v>
      </c>
      <c r="C165" s="4" t="s">
        <v>3</v>
      </c>
      <c r="D165" s="5">
        <v>80.94</v>
      </c>
      <c r="E165" s="1">
        <v>1</v>
      </c>
      <c r="F165" s="1">
        <f>InputData[[#This Row],[UNIT PRICE ($)]]*InputData[[#This Row],[QUANTITY]]</f>
        <v>80.94</v>
      </c>
      <c r="G165" s="1" t="str">
        <f>VLOOKUP(InputData[[#This Row],[CUSTOMER NAME]],Customer!A:C,2,0)</f>
        <v>Nigeria</v>
      </c>
      <c r="H165" s="1" t="str">
        <f>VLOOKUP(InputData[[#This Row],[CUSTOMER NAME]],Customer!A:C,3,0)</f>
        <v>Export</v>
      </c>
      <c r="I165" s="1" t="str">
        <f>TEXT(InputData[[#This Row],[DATE]],"mmm")</f>
        <v>Mar</v>
      </c>
      <c r="J165" s="1">
        <f>WEEKNUM(InputData[[#This Row],[DATE]])</f>
        <v>11</v>
      </c>
    </row>
    <row r="166" spans="1:10" x14ac:dyDescent="0.3">
      <c r="A166" s="3">
        <v>44262</v>
      </c>
      <c r="B166" s="6" t="s">
        <v>110</v>
      </c>
      <c r="C166" s="4" t="s">
        <v>21</v>
      </c>
      <c r="D166" s="5">
        <v>162.54</v>
      </c>
      <c r="E166" s="1">
        <v>9</v>
      </c>
      <c r="F166" s="1">
        <f>InputData[[#This Row],[UNIT PRICE ($)]]*InputData[[#This Row],[QUANTITY]]</f>
        <v>1462.86</v>
      </c>
      <c r="G166" s="1" t="str">
        <f>VLOOKUP(InputData[[#This Row],[CUSTOMER NAME]],Customer!A:C,2,0)</f>
        <v>India</v>
      </c>
      <c r="H166" s="1" t="str">
        <f>VLOOKUP(InputData[[#This Row],[CUSTOMER NAME]],Customer!A:C,3,0)</f>
        <v>Western</v>
      </c>
      <c r="I166" s="1" t="str">
        <f>TEXT(InputData[[#This Row],[DATE]],"mmm")</f>
        <v>Mar</v>
      </c>
      <c r="J166" s="1">
        <f>WEEKNUM(InputData[[#This Row],[DATE]])</f>
        <v>11</v>
      </c>
    </row>
    <row r="167" spans="1:10" x14ac:dyDescent="0.3">
      <c r="A167" s="3">
        <v>44262</v>
      </c>
      <c r="B167" s="6" t="s">
        <v>71</v>
      </c>
      <c r="C167" s="4" t="s">
        <v>17</v>
      </c>
      <c r="D167" s="5">
        <v>156.78</v>
      </c>
      <c r="E167" s="1">
        <v>25</v>
      </c>
      <c r="F167" s="1">
        <f>InputData[[#This Row],[UNIT PRICE ($)]]*InputData[[#This Row],[QUANTITY]]</f>
        <v>3919.5</v>
      </c>
      <c r="G167" s="1" t="str">
        <f>VLOOKUP(InputData[[#This Row],[CUSTOMER NAME]],Customer!A:C,2,0)</f>
        <v>India</v>
      </c>
      <c r="H167" s="1" t="str">
        <f>VLOOKUP(InputData[[#This Row],[CUSTOMER NAME]],Customer!A:C,3,0)</f>
        <v>Central</v>
      </c>
      <c r="I167" s="1" t="str">
        <f>TEXT(InputData[[#This Row],[DATE]],"mmm")</f>
        <v>Mar</v>
      </c>
      <c r="J167" s="1">
        <f>WEEKNUM(InputData[[#This Row],[DATE]])</f>
        <v>11</v>
      </c>
    </row>
    <row r="168" spans="1:10" x14ac:dyDescent="0.3">
      <c r="A168" s="3">
        <v>44263</v>
      </c>
      <c r="B168" s="6" t="s">
        <v>108</v>
      </c>
      <c r="C168" s="4" t="s">
        <v>22</v>
      </c>
      <c r="D168" s="5">
        <v>141.57</v>
      </c>
      <c r="E168" s="1">
        <v>22</v>
      </c>
      <c r="F168" s="1">
        <f>InputData[[#This Row],[UNIT PRICE ($)]]*InputData[[#This Row],[QUANTITY]]</f>
        <v>3114.54</v>
      </c>
      <c r="G168" s="1" t="str">
        <f>VLOOKUP(InputData[[#This Row],[CUSTOMER NAME]],Customer!A:C,2,0)</f>
        <v>India</v>
      </c>
      <c r="H168" s="1" t="str">
        <f>VLOOKUP(InputData[[#This Row],[CUSTOMER NAME]],Customer!A:C,3,0)</f>
        <v>North</v>
      </c>
      <c r="I168" s="1" t="str">
        <f>TEXT(InputData[[#This Row],[DATE]],"mmm")</f>
        <v>Mar</v>
      </c>
      <c r="J168" s="1">
        <f>WEEKNUM(InputData[[#This Row],[DATE]])</f>
        <v>11</v>
      </c>
    </row>
    <row r="169" spans="1:10" x14ac:dyDescent="0.3">
      <c r="A169" s="3">
        <v>44263</v>
      </c>
      <c r="B169" s="6" t="s">
        <v>77</v>
      </c>
      <c r="C169" s="4" t="s">
        <v>44</v>
      </c>
      <c r="D169" s="5">
        <v>82.08</v>
      </c>
      <c r="E169" s="1">
        <v>9</v>
      </c>
      <c r="F169" s="1">
        <f>InputData[[#This Row],[UNIT PRICE ($)]]*InputData[[#This Row],[QUANTITY]]</f>
        <v>738.72</v>
      </c>
      <c r="G169" s="1" t="str">
        <f>VLOOKUP(InputData[[#This Row],[CUSTOMER NAME]],Customer!A:C,2,0)</f>
        <v>India</v>
      </c>
      <c r="H169" s="1" t="str">
        <f>VLOOKUP(InputData[[#This Row],[CUSTOMER NAME]],Customer!A:C,3,0)</f>
        <v>Western</v>
      </c>
      <c r="I169" s="1" t="str">
        <f>TEXT(InputData[[#This Row],[DATE]],"mmm")</f>
        <v>Mar</v>
      </c>
      <c r="J169" s="1">
        <f>WEEKNUM(InputData[[#This Row],[DATE]])</f>
        <v>11</v>
      </c>
    </row>
    <row r="170" spans="1:10" x14ac:dyDescent="0.3">
      <c r="A170" s="3">
        <v>44263</v>
      </c>
      <c r="B170" s="6" t="s">
        <v>84</v>
      </c>
      <c r="C170" s="4" t="s">
        <v>27</v>
      </c>
      <c r="D170" s="5">
        <v>57.120000000000005</v>
      </c>
      <c r="E170" s="1">
        <v>6</v>
      </c>
      <c r="F170" s="1">
        <f>InputData[[#This Row],[UNIT PRICE ($)]]*InputData[[#This Row],[QUANTITY]]</f>
        <v>342.72</v>
      </c>
      <c r="G170" s="1" t="str">
        <f>VLOOKUP(InputData[[#This Row],[CUSTOMER NAME]],Customer!A:C,2,0)</f>
        <v>Ethiopia</v>
      </c>
      <c r="H170" s="1" t="str">
        <f>VLOOKUP(InputData[[#This Row],[CUSTOMER NAME]],Customer!A:C,3,0)</f>
        <v>Export</v>
      </c>
      <c r="I170" s="1" t="str">
        <f>TEXT(InputData[[#This Row],[DATE]],"mmm")</f>
        <v>Mar</v>
      </c>
      <c r="J170" s="1">
        <f>WEEKNUM(InputData[[#This Row],[DATE]])</f>
        <v>11</v>
      </c>
    </row>
    <row r="171" spans="1:10" x14ac:dyDescent="0.3">
      <c r="A171" s="3">
        <v>44263</v>
      </c>
      <c r="B171" s="6" t="s">
        <v>89</v>
      </c>
      <c r="C171" s="4" t="s">
        <v>44</v>
      </c>
      <c r="D171" s="5">
        <v>82.08</v>
      </c>
      <c r="E171" s="1">
        <v>6</v>
      </c>
      <c r="F171" s="1">
        <f>InputData[[#This Row],[UNIT PRICE ($)]]*InputData[[#This Row],[QUANTITY]]</f>
        <v>492.48</v>
      </c>
      <c r="G171" s="1" t="str">
        <f>VLOOKUP(InputData[[#This Row],[CUSTOMER NAME]],Customer!A:C,2,0)</f>
        <v>Mexico</v>
      </c>
      <c r="H171" s="1" t="str">
        <f>VLOOKUP(InputData[[#This Row],[CUSTOMER NAME]],Customer!A:C,3,0)</f>
        <v>Export</v>
      </c>
      <c r="I171" s="1" t="str">
        <f>TEXT(InputData[[#This Row],[DATE]],"mmm")</f>
        <v>Mar</v>
      </c>
      <c r="J171" s="1">
        <f>WEEKNUM(InputData[[#This Row],[DATE]])</f>
        <v>11</v>
      </c>
    </row>
    <row r="172" spans="1:10" x14ac:dyDescent="0.3">
      <c r="A172" s="3">
        <v>44264</v>
      </c>
      <c r="B172" s="6" t="s">
        <v>63</v>
      </c>
      <c r="C172" s="4" t="s">
        <v>30</v>
      </c>
      <c r="D172" s="5">
        <v>201.28</v>
      </c>
      <c r="E172" s="1">
        <v>3</v>
      </c>
      <c r="F172" s="1">
        <f>InputData[[#This Row],[UNIT PRICE ($)]]*InputData[[#This Row],[QUANTITY]]</f>
        <v>603.84</v>
      </c>
      <c r="G172" s="1" t="str">
        <f>VLOOKUP(InputData[[#This Row],[CUSTOMER NAME]],Customer!A:C,2,0)</f>
        <v>Saudi Arabia</v>
      </c>
      <c r="H172" s="1" t="str">
        <f>VLOOKUP(InputData[[#This Row],[CUSTOMER NAME]],Customer!A:C,3,0)</f>
        <v>Export</v>
      </c>
      <c r="I172" s="1" t="str">
        <f>TEXT(InputData[[#This Row],[DATE]],"mmm")</f>
        <v>Mar</v>
      </c>
      <c r="J172" s="1">
        <f>WEEKNUM(InputData[[#This Row],[DATE]])</f>
        <v>11</v>
      </c>
    </row>
    <row r="173" spans="1:10" x14ac:dyDescent="0.3">
      <c r="A173" s="3">
        <v>44264</v>
      </c>
      <c r="B173" s="6" t="s">
        <v>75</v>
      </c>
      <c r="C173" s="4" t="s">
        <v>4</v>
      </c>
      <c r="D173" s="5">
        <v>48.84</v>
      </c>
      <c r="E173" s="1">
        <v>11</v>
      </c>
      <c r="F173" s="1">
        <f>InputData[[#This Row],[UNIT PRICE ($)]]*InputData[[#This Row],[QUANTITY]]</f>
        <v>537.24</v>
      </c>
      <c r="G173" s="1" t="str">
        <f>VLOOKUP(InputData[[#This Row],[CUSTOMER NAME]],Customer!A:C,2,0)</f>
        <v>Russia</v>
      </c>
      <c r="H173" s="1" t="str">
        <f>VLOOKUP(InputData[[#This Row],[CUSTOMER NAME]],Customer!A:C,3,0)</f>
        <v>Export</v>
      </c>
      <c r="I173" s="1" t="str">
        <f>TEXT(InputData[[#This Row],[DATE]],"mmm")</f>
        <v>Mar</v>
      </c>
      <c r="J173" s="1">
        <f>WEEKNUM(InputData[[#This Row],[DATE]])</f>
        <v>11</v>
      </c>
    </row>
    <row r="174" spans="1:10" x14ac:dyDescent="0.3">
      <c r="A174" s="3">
        <v>44264</v>
      </c>
      <c r="B174" s="6" t="s">
        <v>77</v>
      </c>
      <c r="C174" s="4" t="s">
        <v>29</v>
      </c>
      <c r="D174" s="5">
        <v>53.11</v>
      </c>
      <c r="E174" s="1">
        <v>6</v>
      </c>
      <c r="F174" s="1">
        <f>InputData[[#This Row],[UNIT PRICE ($)]]*InputData[[#This Row],[QUANTITY]]</f>
        <v>318.65999999999997</v>
      </c>
      <c r="G174" s="1" t="str">
        <f>VLOOKUP(InputData[[#This Row],[CUSTOMER NAME]],Customer!A:C,2,0)</f>
        <v>India</v>
      </c>
      <c r="H174" s="1" t="str">
        <f>VLOOKUP(InputData[[#This Row],[CUSTOMER NAME]],Customer!A:C,3,0)</f>
        <v>Western</v>
      </c>
      <c r="I174" s="1" t="str">
        <f>TEXT(InputData[[#This Row],[DATE]],"mmm")</f>
        <v>Mar</v>
      </c>
      <c r="J174" s="1">
        <f>WEEKNUM(InputData[[#This Row],[DATE]])</f>
        <v>11</v>
      </c>
    </row>
    <row r="175" spans="1:10" x14ac:dyDescent="0.3">
      <c r="A175" s="3">
        <v>44265</v>
      </c>
      <c r="B175" s="6" t="s">
        <v>61</v>
      </c>
      <c r="C175" s="4" t="s">
        <v>33</v>
      </c>
      <c r="D175" s="5">
        <v>119.7</v>
      </c>
      <c r="E175" s="1">
        <v>12</v>
      </c>
      <c r="F175" s="1">
        <f>InputData[[#This Row],[UNIT PRICE ($)]]*InputData[[#This Row],[QUANTITY]]</f>
        <v>1436.4</v>
      </c>
      <c r="G175" s="1" t="str">
        <f>VLOOKUP(InputData[[#This Row],[CUSTOMER NAME]],Customer!A:C,2,0)</f>
        <v>Bangladesh</v>
      </c>
      <c r="H175" s="1" t="str">
        <f>VLOOKUP(InputData[[#This Row],[CUSTOMER NAME]],Customer!A:C,3,0)</f>
        <v>Export</v>
      </c>
      <c r="I175" s="1" t="str">
        <f>TEXT(InputData[[#This Row],[DATE]],"mmm")</f>
        <v>Mar</v>
      </c>
      <c r="J175" s="1">
        <f>WEEKNUM(InputData[[#This Row],[DATE]])</f>
        <v>11</v>
      </c>
    </row>
    <row r="176" spans="1:10" x14ac:dyDescent="0.3">
      <c r="A176" s="3">
        <v>44265</v>
      </c>
      <c r="B176" s="6" t="s">
        <v>75</v>
      </c>
      <c r="C176" s="4" t="s">
        <v>2</v>
      </c>
      <c r="D176" s="5">
        <v>142.80000000000001</v>
      </c>
      <c r="E176" s="1">
        <v>6</v>
      </c>
      <c r="F176" s="1">
        <f>InputData[[#This Row],[UNIT PRICE ($)]]*InputData[[#This Row],[QUANTITY]]</f>
        <v>856.80000000000007</v>
      </c>
      <c r="G176" s="1" t="str">
        <f>VLOOKUP(InputData[[#This Row],[CUSTOMER NAME]],Customer!A:C,2,0)</f>
        <v>Russia</v>
      </c>
      <c r="H176" s="1" t="str">
        <f>VLOOKUP(InputData[[#This Row],[CUSTOMER NAME]],Customer!A:C,3,0)</f>
        <v>Export</v>
      </c>
      <c r="I176" s="1" t="str">
        <f>TEXT(InputData[[#This Row],[DATE]],"mmm")</f>
        <v>Mar</v>
      </c>
      <c r="J176" s="1">
        <f>WEEKNUM(InputData[[#This Row],[DATE]])</f>
        <v>11</v>
      </c>
    </row>
    <row r="177" spans="1:10" x14ac:dyDescent="0.3">
      <c r="A177" s="3">
        <v>44266</v>
      </c>
      <c r="B177" s="6" t="s">
        <v>76</v>
      </c>
      <c r="C177" s="4" t="s">
        <v>32</v>
      </c>
      <c r="D177" s="5">
        <v>117.48</v>
      </c>
      <c r="E177" s="1">
        <v>8</v>
      </c>
      <c r="F177" s="1">
        <f>InputData[[#This Row],[UNIT PRICE ($)]]*InputData[[#This Row],[QUANTITY]]</f>
        <v>939.84</v>
      </c>
      <c r="G177" s="1" t="str">
        <f>VLOOKUP(InputData[[#This Row],[CUSTOMER NAME]],Customer!A:C,2,0)</f>
        <v>Saudi Arabia</v>
      </c>
      <c r="H177" s="1" t="str">
        <f>VLOOKUP(InputData[[#This Row],[CUSTOMER NAME]],Customer!A:C,3,0)</f>
        <v>Export</v>
      </c>
      <c r="I177" s="1" t="str">
        <f>TEXT(InputData[[#This Row],[DATE]],"mmm")</f>
        <v>Mar</v>
      </c>
      <c r="J177" s="1">
        <f>WEEKNUM(InputData[[#This Row],[DATE]])</f>
        <v>11</v>
      </c>
    </row>
    <row r="178" spans="1:10" x14ac:dyDescent="0.3">
      <c r="A178" s="3">
        <v>44266</v>
      </c>
      <c r="B178" s="6" t="s">
        <v>77</v>
      </c>
      <c r="C178" s="4" t="s">
        <v>25</v>
      </c>
      <c r="D178" s="5">
        <v>8.33</v>
      </c>
      <c r="E178" s="1">
        <v>11</v>
      </c>
      <c r="F178" s="1">
        <f>InputData[[#This Row],[UNIT PRICE ($)]]*InputData[[#This Row],[QUANTITY]]</f>
        <v>91.63</v>
      </c>
      <c r="G178" s="1" t="str">
        <f>VLOOKUP(InputData[[#This Row],[CUSTOMER NAME]],Customer!A:C,2,0)</f>
        <v>India</v>
      </c>
      <c r="H178" s="1" t="str">
        <f>VLOOKUP(InputData[[#This Row],[CUSTOMER NAME]],Customer!A:C,3,0)</f>
        <v>Western</v>
      </c>
      <c r="I178" s="1" t="str">
        <f>TEXT(InputData[[#This Row],[DATE]],"mmm")</f>
        <v>Mar</v>
      </c>
      <c r="J178" s="1">
        <f>WEEKNUM(InputData[[#This Row],[DATE]])</f>
        <v>11</v>
      </c>
    </row>
    <row r="179" spans="1:10" x14ac:dyDescent="0.3">
      <c r="A179" s="3">
        <v>44266</v>
      </c>
      <c r="B179" s="6" t="s">
        <v>88</v>
      </c>
      <c r="C179" s="4" t="s">
        <v>12</v>
      </c>
      <c r="D179" s="5">
        <v>94.17</v>
      </c>
      <c r="E179" s="1">
        <v>36</v>
      </c>
      <c r="F179" s="1">
        <f>InputData[[#This Row],[UNIT PRICE ($)]]*InputData[[#This Row],[QUANTITY]]</f>
        <v>3390.12</v>
      </c>
      <c r="G179" s="1" t="str">
        <f>VLOOKUP(InputData[[#This Row],[CUSTOMER NAME]],Customer!A:C,2,0)</f>
        <v>India</v>
      </c>
      <c r="H179" s="1" t="str">
        <f>VLOOKUP(InputData[[#This Row],[CUSTOMER NAME]],Customer!A:C,3,0)</f>
        <v>South</v>
      </c>
      <c r="I179" s="1" t="str">
        <f>TEXT(InputData[[#This Row],[DATE]],"mmm")</f>
        <v>Mar</v>
      </c>
      <c r="J179" s="1">
        <f>WEEKNUM(InputData[[#This Row],[DATE]])</f>
        <v>11</v>
      </c>
    </row>
    <row r="180" spans="1:10" x14ac:dyDescent="0.3">
      <c r="A180" s="3">
        <v>44268</v>
      </c>
      <c r="B180" s="6" t="s">
        <v>68</v>
      </c>
      <c r="C180" s="4" t="s">
        <v>35</v>
      </c>
      <c r="D180" s="5">
        <v>6.7</v>
      </c>
      <c r="E180" s="1">
        <v>10</v>
      </c>
      <c r="F180" s="1">
        <f>InputData[[#This Row],[UNIT PRICE ($)]]*InputData[[#This Row],[QUANTITY]]</f>
        <v>67</v>
      </c>
      <c r="G180" s="1" t="str">
        <f>VLOOKUP(InputData[[#This Row],[CUSTOMER NAME]],Customer!A:C,2,0)</f>
        <v>Russia</v>
      </c>
      <c r="H180" s="1" t="str">
        <f>VLOOKUP(InputData[[#This Row],[CUSTOMER NAME]],Customer!A:C,3,0)</f>
        <v>Export</v>
      </c>
      <c r="I180" s="1" t="str">
        <f>TEXT(InputData[[#This Row],[DATE]],"mmm")</f>
        <v>Mar</v>
      </c>
      <c r="J180" s="1">
        <f>WEEKNUM(InputData[[#This Row],[DATE]])</f>
        <v>11</v>
      </c>
    </row>
    <row r="181" spans="1:10" x14ac:dyDescent="0.3">
      <c r="A181" s="3">
        <v>44268</v>
      </c>
      <c r="B181" s="6" t="s">
        <v>73</v>
      </c>
      <c r="C181" s="4" t="s">
        <v>28</v>
      </c>
      <c r="D181" s="5">
        <v>41.81</v>
      </c>
      <c r="E181" s="1">
        <v>10</v>
      </c>
      <c r="F181" s="1">
        <f>InputData[[#This Row],[UNIT PRICE ($)]]*InputData[[#This Row],[QUANTITY]]</f>
        <v>418.1</v>
      </c>
      <c r="G181" s="1" t="str">
        <f>VLOOKUP(InputData[[#This Row],[CUSTOMER NAME]],Customer!A:C,2,0)</f>
        <v>India</v>
      </c>
      <c r="H181" s="1" t="str">
        <f>VLOOKUP(InputData[[#This Row],[CUSTOMER NAME]],Customer!A:C,3,0)</f>
        <v>East</v>
      </c>
      <c r="I181" s="1" t="str">
        <f>TEXT(InputData[[#This Row],[DATE]],"mmm")</f>
        <v>Mar</v>
      </c>
      <c r="J181" s="1">
        <f>WEEKNUM(InputData[[#This Row],[DATE]])</f>
        <v>11</v>
      </c>
    </row>
    <row r="182" spans="1:10" x14ac:dyDescent="0.3">
      <c r="A182" s="3">
        <v>44269</v>
      </c>
      <c r="B182" s="6" t="s">
        <v>63</v>
      </c>
      <c r="C182" s="4" t="s">
        <v>22</v>
      </c>
      <c r="D182" s="5">
        <v>141.57</v>
      </c>
      <c r="E182" s="1">
        <v>15</v>
      </c>
      <c r="F182" s="1">
        <f>InputData[[#This Row],[UNIT PRICE ($)]]*InputData[[#This Row],[QUANTITY]]</f>
        <v>2123.5499999999997</v>
      </c>
      <c r="G182" s="1" t="str">
        <f>VLOOKUP(InputData[[#This Row],[CUSTOMER NAME]],Customer!A:C,2,0)</f>
        <v>Saudi Arabia</v>
      </c>
      <c r="H182" s="1" t="str">
        <f>VLOOKUP(InputData[[#This Row],[CUSTOMER NAME]],Customer!A:C,3,0)</f>
        <v>Export</v>
      </c>
      <c r="I182" s="1" t="str">
        <f>TEXT(InputData[[#This Row],[DATE]],"mmm")</f>
        <v>Mar</v>
      </c>
      <c r="J182" s="1">
        <f>WEEKNUM(InputData[[#This Row],[DATE]])</f>
        <v>12</v>
      </c>
    </row>
    <row r="183" spans="1:10" x14ac:dyDescent="0.3">
      <c r="A183" s="3">
        <v>44269</v>
      </c>
      <c r="B183" s="6" t="s">
        <v>74</v>
      </c>
      <c r="C183" s="4" t="s">
        <v>16</v>
      </c>
      <c r="D183" s="5">
        <v>16.64</v>
      </c>
      <c r="E183" s="1">
        <v>2</v>
      </c>
      <c r="F183" s="1">
        <f>InputData[[#This Row],[UNIT PRICE ($)]]*InputData[[#This Row],[QUANTITY]]</f>
        <v>33.28</v>
      </c>
      <c r="G183" s="1" t="str">
        <f>VLOOKUP(InputData[[#This Row],[CUSTOMER NAME]],Customer!A:C,2,0)</f>
        <v>Brazil</v>
      </c>
      <c r="H183" s="1" t="str">
        <f>VLOOKUP(InputData[[#This Row],[CUSTOMER NAME]],Customer!A:C,3,0)</f>
        <v>Export</v>
      </c>
      <c r="I183" s="1" t="str">
        <f>TEXT(InputData[[#This Row],[DATE]],"mmm")</f>
        <v>Mar</v>
      </c>
      <c r="J183" s="1">
        <f>WEEKNUM(InputData[[#This Row],[DATE]])</f>
        <v>12</v>
      </c>
    </row>
    <row r="184" spans="1:10" x14ac:dyDescent="0.3">
      <c r="A184" s="3">
        <v>44269</v>
      </c>
      <c r="B184" s="6" t="s">
        <v>79</v>
      </c>
      <c r="C184" s="4" t="s">
        <v>42</v>
      </c>
      <c r="D184" s="5">
        <v>162</v>
      </c>
      <c r="E184" s="1">
        <v>32</v>
      </c>
      <c r="F184" s="1">
        <f>InputData[[#This Row],[UNIT PRICE ($)]]*InputData[[#This Row],[QUANTITY]]</f>
        <v>5184</v>
      </c>
      <c r="G184" s="1" t="str">
        <f>VLOOKUP(InputData[[#This Row],[CUSTOMER NAME]],Customer!A:C,2,0)</f>
        <v>United Kingdom</v>
      </c>
      <c r="H184" s="1" t="str">
        <f>VLOOKUP(InputData[[#This Row],[CUSTOMER NAME]],Customer!A:C,3,0)</f>
        <v>Export</v>
      </c>
      <c r="I184" s="1" t="str">
        <f>TEXT(InputData[[#This Row],[DATE]],"mmm")</f>
        <v>Mar</v>
      </c>
      <c r="J184" s="1">
        <f>WEEKNUM(InputData[[#This Row],[DATE]])</f>
        <v>12</v>
      </c>
    </row>
    <row r="185" spans="1:10" x14ac:dyDescent="0.3">
      <c r="A185" s="3">
        <v>44269</v>
      </c>
      <c r="B185" s="6" t="s">
        <v>116</v>
      </c>
      <c r="C185" s="4" t="s">
        <v>26</v>
      </c>
      <c r="D185" s="5">
        <v>24.66</v>
      </c>
      <c r="E185" s="1">
        <v>13</v>
      </c>
      <c r="F185" s="1">
        <f>InputData[[#This Row],[UNIT PRICE ($)]]*InputData[[#This Row],[QUANTITY]]</f>
        <v>320.58</v>
      </c>
      <c r="G185" s="1" t="str">
        <f>VLOOKUP(InputData[[#This Row],[CUSTOMER NAME]],Customer!A:C,2,0)</f>
        <v>Germany</v>
      </c>
      <c r="H185" s="1" t="str">
        <f>VLOOKUP(InputData[[#This Row],[CUSTOMER NAME]],Customer!A:C,3,0)</f>
        <v>Export</v>
      </c>
      <c r="I185" s="1" t="str">
        <f>TEXT(InputData[[#This Row],[DATE]],"mmm")</f>
        <v>Mar</v>
      </c>
      <c r="J185" s="1">
        <f>WEEKNUM(InputData[[#This Row],[DATE]])</f>
        <v>12</v>
      </c>
    </row>
    <row r="186" spans="1:10" x14ac:dyDescent="0.3">
      <c r="A186" s="3">
        <v>44270</v>
      </c>
      <c r="B186" s="6" t="s">
        <v>73</v>
      </c>
      <c r="C186" s="4" t="s">
        <v>36</v>
      </c>
      <c r="D186" s="5">
        <v>96.3</v>
      </c>
      <c r="E186" s="1">
        <v>9</v>
      </c>
      <c r="F186" s="1">
        <f>InputData[[#This Row],[UNIT PRICE ($)]]*InputData[[#This Row],[QUANTITY]]</f>
        <v>866.69999999999993</v>
      </c>
      <c r="G186" s="1" t="str">
        <f>VLOOKUP(InputData[[#This Row],[CUSTOMER NAME]],Customer!A:C,2,0)</f>
        <v>India</v>
      </c>
      <c r="H186" s="1" t="str">
        <f>VLOOKUP(InputData[[#This Row],[CUSTOMER NAME]],Customer!A:C,3,0)</f>
        <v>East</v>
      </c>
      <c r="I186" s="1" t="str">
        <f>TEXT(InputData[[#This Row],[DATE]],"mmm")</f>
        <v>Mar</v>
      </c>
      <c r="J186" s="1">
        <f>WEEKNUM(InputData[[#This Row],[DATE]])</f>
        <v>12</v>
      </c>
    </row>
    <row r="187" spans="1:10" x14ac:dyDescent="0.3">
      <c r="A187" s="3">
        <v>44270</v>
      </c>
      <c r="B187" s="6" t="s">
        <v>81</v>
      </c>
      <c r="C187" s="4" t="s">
        <v>39</v>
      </c>
      <c r="D187" s="5">
        <v>42.55</v>
      </c>
      <c r="E187" s="1">
        <v>11</v>
      </c>
      <c r="F187" s="1">
        <f>InputData[[#This Row],[UNIT PRICE ($)]]*InputData[[#This Row],[QUANTITY]]</f>
        <v>468.04999999999995</v>
      </c>
      <c r="G187" s="1" t="str">
        <f>VLOOKUP(InputData[[#This Row],[CUSTOMER NAME]],Customer!A:C,2,0)</f>
        <v>India</v>
      </c>
      <c r="H187" s="1" t="str">
        <f>VLOOKUP(InputData[[#This Row],[CUSTOMER NAME]],Customer!A:C,3,0)</f>
        <v>East</v>
      </c>
      <c r="I187" s="1" t="str">
        <f>TEXT(InputData[[#This Row],[DATE]],"mmm")</f>
        <v>Mar</v>
      </c>
      <c r="J187" s="1">
        <f>WEEKNUM(InputData[[#This Row],[DATE]])</f>
        <v>12</v>
      </c>
    </row>
    <row r="188" spans="1:10" x14ac:dyDescent="0.3">
      <c r="A188" s="3">
        <v>44271</v>
      </c>
      <c r="B188" s="6" t="s">
        <v>63</v>
      </c>
      <c r="C188" s="4" t="s">
        <v>12</v>
      </c>
      <c r="D188" s="5">
        <v>94.17</v>
      </c>
      <c r="E188" s="1">
        <v>14</v>
      </c>
      <c r="F188" s="1">
        <f>InputData[[#This Row],[UNIT PRICE ($)]]*InputData[[#This Row],[QUANTITY]]</f>
        <v>1318.38</v>
      </c>
      <c r="G188" s="1" t="str">
        <f>VLOOKUP(InputData[[#This Row],[CUSTOMER NAME]],Customer!A:C,2,0)</f>
        <v>Saudi Arabia</v>
      </c>
      <c r="H188" s="1" t="str">
        <f>VLOOKUP(InputData[[#This Row],[CUSTOMER NAME]],Customer!A:C,3,0)</f>
        <v>Export</v>
      </c>
      <c r="I188" s="1" t="str">
        <f>TEXT(InputData[[#This Row],[DATE]],"mmm")</f>
        <v>Mar</v>
      </c>
      <c r="J188" s="1">
        <f>WEEKNUM(InputData[[#This Row],[DATE]])</f>
        <v>12</v>
      </c>
    </row>
    <row r="189" spans="1:10" x14ac:dyDescent="0.3">
      <c r="A189" s="3">
        <v>44271</v>
      </c>
      <c r="B189" s="6" t="s">
        <v>89</v>
      </c>
      <c r="C189" s="4" t="s">
        <v>22</v>
      </c>
      <c r="D189" s="5">
        <v>141.57</v>
      </c>
      <c r="E189" s="1">
        <v>29</v>
      </c>
      <c r="F189" s="1">
        <f>InputData[[#This Row],[UNIT PRICE ($)]]*InputData[[#This Row],[QUANTITY]]</f>
        <v>4105.53</v>
      </c>
      <c r="G189" s="1" t="str">
        <f>VLOOKUP(InputData[[#This Row],[CUSTOMER NAME]],Customer!A:C,2,0)</f>
        <v>Mexico</v>
      </c>
      <c r="H189" s="1" t="str">
        <f>VLOOKUP(InputData[[#This Row],[CUSTOMER NAME]],Customer!A:C,3,0)</f>
        <v>Export</v>
      </c>
      <c r="I189" s="1" t="str">
        <f>TEXT(InputData[[#This Row],[DATE]],"mmm")</f>
        <v>Mar</v>
      </c>
      <c r="J189" s="1">
        <f>WEEKNUM(InputData[[#This Row],[DATE]])</f>
        <v>12</v>
      </c>
    </row>
    <row r="190" spans="1:10" x14ac:dyDescent="0.3">
      <c r="A190" s="3">
        <v>44273</v>
      </c>
      <c r="B190" s="6" t="s">
        <v>63</v>
      </c>
      <c r="C190" s="4" t="s">
        <v>42</v>
      </c>
      <c r="D190" s="5">
        <v>162</v>
      </c>
      <c r="E190" s="1">
        <v>8</v>
      </c>
      <c r="F190" s="1">
        <f>InputData[[#This Row],[UNIT PRICE ($)]]*InputData[[#This Row],[QUANTITY]]</f>
        <v>1296</v>
      </c>
      <c r="G190" s="1" t="str">
        <f>VLOOKUP(InputData[[#This Row],[CUSTOMER NAME]],Customer!A:C,2,0)</f>
        <v>Saudi Arabia</v>
      </c>
      <c r="H190" s="1" t="str">
        <f>VLOOKUP(InputData[[#This Row],[CUSTOMER NAME]],Customer!A:C,3,0)</f>
        <v>Export</v>
      </c>
      <c r="I190" s="1" t="str">
        <f>TEXT(InputData[[#This Row],[DATE]],"mmm")</f>
        <v>Mar</v>
      </c>
      <c r="J190" s="1">
        <f>WEEKNUM(InputData[[#This Row],[DATE]])</f>
        <v>12</v>
      </c>
    </row>
    <row r="191" spans="1:10" x14ac:dyDescent="0.3">
      <c r="A191" s="3">
        <v>44273</v>
      </c>
      <c r="B191" s="6" t="s">
        <v>67</v>
      </c>
      <c r="C191" s="4" t="s">
        <v>19</v>
      </c>
      <c r="D191" s="5">
        <v>210</v>
      </c>
      <c r="E191" s="1">
        <v>2</v>
      </c>
      <c r="F191" s="1">
        <f>InputData[[#This Row],[UNIT PRICE ($)]]*InputData[[#This Row],[QUANTITY]]</f>
        <v>420</v>
      </c>
      <c r="G191" s="1" t="str">
        <f>VLOOKUP(InputData[[#This Row],[CUSTOMER NAME]],Customer!A:C,2,0)</f>
        <v>United Kingdom</v>
      </c>
      <c r="H191" s="1" t="str">
        <f>VLOOKUP(InputData[[#This Row],[CUSTOMER NAME]],Customer!A:C,3,0)</f>
        <v>Export</v>
      </c>
      <c r="I191" s="1" t="str">
        <f>TEXT(InputData[[#This Row],[DATE]],"mmm")</f>
        <v>Mar</v>
      </c>
      <c r="J191" s="1">
        <f>WEEKNUM(InputData[[#This Row],[DATE]])</f>
        <v>12</v>
      </c>
    </row>
    <row r="192" spans="1:10" x14ac:dyDescent="0.3">
      <c r="A192" s="3">
        <v>44273</v>
      </c>
      <c r="B192" s="6" t="s">
        <v>68</v>
      </c>
      <c r="C192" s="4" t="s">
        <v>27</v>
      </c>
      <c r="D192" s="5">
        <v>57.120000000000005</v>
      </c>
      <c r="E192" s="1">
        <v>10</v>
      </c>
      <c r="F192" s="1">
        <f>InputData[[#This Row],[UNIT PRICE ($)]]*InputData[[#This Row],[QUANTITY]]</f>
        <v>571.20000000000005</v>
      </c>
      <c r="G192" s="1" t="str">
        <f>VLOOKUP(InputData[[#This Row],[CUSTOMER NAME]],Customer!A:C,2,0)</f>
        <v>Russia</v>
      </c>
      <c r="H192" s="1" t="str">
        <f>VLOOKUP(InputData[[#This Row],[CUSTOMER NAME]],Customer!A:C,3,0)</f>
        <v>Export</v>
      </c>
      <c r="I192" s="1" t="str">
        <f>TEXT(InputData[[#This Row],[DATE]],"mmm")</f>
        <v>Mar</v>
      </c>
      <c r="J192" s="1">
        <f>WEEKNUM(InputData[[#This Row],[DATE]])</f>
        <v>12</v>
      </c>
    </row>
    <row r="193" spans="1:10" x14ac:dyDescent="0.3">
      <c r="A193" s="3">
        <v>44274</v>
      </c>
      <c r="B193" s="6" t="s">
        <v>65</v>
      </c>
      <c r="C193" s="4" t="s">
        <v>39</v>
      </c>
      <c r="D193" s="5">
        <v>42.55</v>
      </c>
      <c r="E193" s="1">
        <v>18</v>
      </c>
      <c r="F193" s="1">
        <f>InputData[[#This Row],[UNIT PRICE ($)]]*InputData[[#This Row],[QUANTITY]]</f>
        <v>765.9</v>
      </c>
      <c r="G193" s="1" t="str">
        <f>VLOOKUP(InputData[[#This Row],[CUSTOMER NAME]],Customer!A:C,2,0)</f>
        <v>Pakistan</v>
      </c>
      <c r="H193" s="1" t="str">
        <f>VLOOKUP(InputData[[#This Row],[CUSTOMER NAME]],Customer!A:C,3,0)</f>
        <v>Export</v>
      </c>
      <c r="I193" s="1" t="str">
        <f>TEXT(InputData[[#This Row],[DATE]],"mmm")</f>
        <v>Mar</v>
      </c>
      <c r="J193" s="1">
        <f>WEEKNUM(InputData[[#This Row],[DATE]])</f>
        <v>12</v>
      </c>
    </row>
    <row r="194" spans="1:10" x14ac:dyDescent="0.3">
      <c r="A194" s="3">
        <v>44274</v>
      </c>
      <c r="B194" s="6" t="s">
        <v>74</v>
      </c>
      <c r="C194" s="4" t="s">
        <v>6</v>
      </c>
      <c r="D194" s="5">
        <v>85.5</v>
      </c>
      <c r="E194" s="1">
        <v>17</v>
      </c>
      <c r="F194" s="1">
        <f>InputData[[#This Row],[UNIT PRICE ($)]]*InputData[[#This Row],[QUANTITY]]</f>
        <v>1453.5</v>
      </c>
      <c r="G194" s="1" t="str">
        <f>VLOOKUP(InputData[[#This Row],[CUSTOMER NAME]],Customer!A:C,2,0)</f>
        <v>Brazil</v>
      </c>
      <c r="H194" s="1" t="str">
        <f>VLOOKUP(InputData[[#This Row],[CUSTOMER NAME]],Customer!A:C,3,0)</f>
        <v>Export</v>
      </c>
      <c r="I194" s="1" t="str">
        <f>TEXT(InputData[[#This Row],[DATE]],"mmm")</f>
        <v>Mar</v>
      </c>
      <c r="J194" s="1">
        <f>WEEKNUM(InputData[[#This Row],[DATE]])</f>
        <v>12</v>
      </c>
    </row>
    <row r="195" spans="1:10" x14ac:dyDescent="0.3">
      <c r="A195" s="3">
        <v>44274</v>
      </c>
      <c r="B195" s="6" t="s">
        <v>80</v>
      </c>
      <c r="C195" s="4" t="s">
        <v>28</v>
      </c>
      <c r="D195" s="5">
        <v>41.81</v>
      </c>
      <c r="E195" s="1">
        <v>9</v>
      </c>
      <c r="F195" s="1">
        <f>InputData[[#This Row],[UNIT PRICE ($)]]*InputData[[#This Row],[QUANTITY]]</f>
        <v>376.29</v>
      </c>
      <c r="G195" s="1" t="str">
        <f>VLOOKUP(InputData[[#This Row],[CUSTOMER NAME]],Customer!A:C,2,0)</f>
        <v>South Africa</v>
      </c>
      <c r="H195" s="1" t="str">
        <f>VLOOKUP(InputData[[#This Row],[CUSTOMER NAME]],Customer!A:C,3,0)</f>
        <v>Export</v>
      </c>
      <c r="I195" s="1" t="str">
        <f>TEXT(InputData[[#This Row],[DATE]],"mmm")</f>
        <v>Mar</v>
      </c>
      <c r="J195" s="1">
        <f>WEEKNUM(InputData[[#This Row],[DATE]])</f>
        <v>12</v>
      </c>
    </row>
    <row r="196" spans="1:10" x14ac:dyDescent="0.3">
      <c r="A196" s="3">
        <v>44274</v>
      </c>
      <c r="B196" s="6" t="s">
        <v>83</v>
      </c>
      <c r="C196" s="4" t="s">
        <v>6</v>
      </c>
      <c r="D196" s="5">
        <v>85.5</v>
      </c>
      <c r="E196" s="1">
        <v>17</v>
      </c>
      <c r="F196" s="1">
        <f>InputData[[#This Row],[UNIT PRICE ($)]]*InputData[[#This Row],[QUANTITY]]</f>
        <v>1453.5</v>
      </c>
      <c r="G196" s="1" t="str">
        <f>VLOOKUP(InputData[[#This Row],[CUSTOMER NAME]],Customer!A:C,2,0)</f>
        <v>India</v>
      </c>
      <c r="H196" s="1" t="str">
        <f>VLOOKUP(InputData[[#This Row],[CUSTOMER NAME]],Customer!A:C,3,0)</f>
        <v>North</v>
      </c>
      <c r="I196" s="1" t="str">
        <f>TEXT(InputData[[#This Row],[DATE]],"mmm")</f>
        <v>Mar</v>
      </c>
      <c r="J196" s="1">
        <f>WEEKNUM(InputData[[#This Row],[DATE]])</f>
        <v>12</v>
      </c>
    </row>
    <row r="197" spans="1:10" x14ac:dyDescent="0.3">
      <c r="A197" s="3">
        <v>44274</v>
      </c>
      <c r="B197" s="6" t="s">
        <v>85</v>
      </c>
      <c r="C197" s="4" t="s">
        <v>2</v>
      </c>
      <c r="D197" s="5">
        <v>142.80000000000001</v>
      </c>
      <c r="E197" s="1">
        <v>15</v>
      </c>
      <c r="F197" s="1">
        <f>InputData[[#This Row],[UNIT PRICE ($)]]*InputData[[#This Row],[QUANTITY]]</f>
        <v>2142</v>
      </c>
      <c r="G197" s="1" t="str">
        <f>VLOOKUP(InputData[[#This Row],[CUSTOMER NAME]],Customer!A:C,2,0)</f>
        <v>India</v>
      </c>
      <c r="H197" s="1" t="str">
        <f>VLOOKUP(InputData[[#This Row],[CUSTOMER NAME]],Customer!A:C,3,0)</f>
        <v>Northeast</v>
      </c>
      <c r="I197" s="1" t="str">
        <f>TEXT(InputData[[#This Row],[DATE]],"mmm")</f>
        <v>Mar</v>
      </c>
      <c r="J197" s="1">
        <f>WEEKNUM(InputData[[#This Row],[DATE]])</f>
        <v>12</v>
      </c>
    </row>
    <row r="198" spans="1:10" x14ac:dyDescent="0.3">
      <c r="A198" s="3">
        <v>44274</v>
      </c>
      <c r="B198" s="6" t="s">
        <v>86</v>
      </c>
      <c r="C198" s="4" t="s">
        <v>41</v>
      </c>
      <c r="D198" s="5">
        <v>173.88</v>
      </c>
      <c r="E198" s="1">
        <v>6</v>
      </c>
      <c r="F198" s="1">
        <f>InputData[[#This Row],[UNIT PRICE ($)]]*InputData[[#This Row],[QUANTITY]]</f>
        <v>1043.28</v>
      </c>
      <c r="G198" s="1" t="str">
        <f>VLOOKUP(InputData[[#This Row],[CUSTOMER NAME]],Customer!A:C,2,0)</f>
        <v>India</v>
      </c>
      <c r="H198" s="1" t="str">
        <f>VLOOKUP(InputData[[#This Row],[CUSTOMER NAME]],Customer!A:C,3,0)</f>
        <v>South</v>
      </c>
      <c r="I198" s="1" t="str">
        <f>TEXT(InputData[[#This Row],[DATE]],"mmm")</f>
        <v>Mar</v>
      </c>
      <c r="J198" s="1">
        <f>WEEKNUM(InputData[[#This Row],[DATE]])</f>
        <v>12</v>
      </c>
    </row>
    <row r="199" spans="1:10" x14ac:dyDescent="0.3">
      <c r="A199" s="3">
        <v>44275</v>
      </c>
      <c r="B199" s="6" t="s">
        <v>61</v>
      </c>
      <c r="C199" s="4" t="s">
        <v>24</v>
      </c>
      <c r="D199" s="5">
        <v>156.96</v>
      </c>
      <c r="E199" s="1">
        <v>23</v>
      </c>
      <c r="F199" s="1">
        <f>InputData[[#This Row],[UNIT PRICE ($)]]*InputData[[#This Row],[QUANTITY]]</f>
        <v>3610.0800000000004</v>
      </c>
      <c r="G199" s="1" t="str">
        <f>VLOOKUP(InputData[[#This Row],[CUSTOMER NAME]],Customer!A:C,2,0)</f>
        <v>Bangladesh</v>
      </c>
      <c r="H199" s="1" t="str">
        <f>VLOOKUP(InputData[[#This Row],[CUSTOMER NAME]],Customer!A:C,3,0)</f>
        <v>Export</v>
      </c>
      <c r="I199" s="1" t="str">
        <f>TEXT(InputData[[#This Row],[DATE]],"mmm")</f>
        <v>Mar</v>
      </c>
      <c r="J199" s="1">
        <f>WEEKNUM(InputData[[#This Row],[DATE]])</f>
        <v>12</v>
      </c>
    </row>
    <row r="200" spans="1:10" x14ac:dyDescent="0.3">
      <c r="A200" s="3">
        <v>44275</v>
      </c>
      <c r="B200" s="6" t="s">
        <v>64</v>
      </c>
      <c r="C200" s="4" t="s">
        <v>38</v>
      </c>
      <c r="D200" s="5">
        <v>79.92</v>
      </c>
      <c r="E200" s="1">
        <v>21</v>
      </c>
      <c r="F200" s="1">
        <f>InputData[[#This Row],[UNIT PRICE ($)]]*InputData[[#This Row],[QUANTITY]]</f>
        <v>1678.32</v>
      </c>
      <c r="G200" s="1" t="str">
        <f>VLOOKUP(InputData[[#This Row],[CUSTOMER NAME]],Customer!A:C,2,0)</f>
        <v>India</v>
      </c>
      <c r="H200" s="1" t="str">
        <f>VLOOKUP(InputData[[#This Row],[CUSTOMER NAME]],Customer!A:C,3,0)</f>
        <v>Northeast</v>
      </c>
      <c r="I200" s="1" t="str">
        <f>TEXT(InputData[[#This Row],[DATE]],"mmm")</f>
        <v>Mar</v>
      </c>
      <c r="J200" s="1">
        <f>WEEKNUM(InputData[[#This Row],[DATE]])</f>
        <v>12</v>
      </c>
    </row>
    <row r="201" spans="1:10" x14ac:dyDescent="0.3">
      <c r="A201" s="3">
        <v>44275</v>
      </c>
      <c r="B201" s="6" t="s">
        <v>112</v>
      </c>
      <c r="C201" s="4" t="s">
        <v>16</v>
      </c>
      <c r="D201" s="5">
        <v>16.64</v>
      </c>
      <c r="E201" s="1">
        <v>13</v>
      </c>
      <c r="F201" s="1">
        <f>InputData[[#This Row],[UNIT PRICE ($)]]*InputData[[#This Row],[QUANTITY]]</f>
        <v>216.32</v>
      </c>
      <c r="G201" s="1" t="str">
        <f>VLOOKUP(InputData[[#This Row],[CUSTOMER NAME]],Customer!A:C,2,0)</f>
        <v>India</v>
      </c>
      <c r="H201" s="1" t="str">
        <f>VLOOKUP(InputData[[#This Row],[CUSTOMER NAME]],Customer!A:C,3,0)</f>
        <v>North</v>
      </c>
      <c r="I201" s="1" t="str">
        <f>TEXT(InputData[[#This Row],[DATE]],"mmm")</f>
        <v>Mar</v>
      </c>
      <c r="J201" s="1">
        <f>WEEKNUM(InputData[[#This Row],[DATE]])</f>
        <v>12</v>
      </c>
    </row>
    <row r="202" spans="1:10" x14ac:dyDescent="0.3">
      <c r="A202" s="3">
        <v>44276</v>
      </c>
      <c r="B202" s="6" t="s">
        <v>68</v>
      </c>
      <c r="C202" s="4" t="s">
        <v>39</v>
      </c>
      <c r="D202" s="5">
        <v>42.55</v>
      </c>
      <c r="E202" s="1">
        <v>7</v>
      </c>
      <c r="F202" s="1">
        <f>InputData[[#This Row],[UNIT PRICE ($)]]*InputData[[#This Row],[QUANTITY]]</f>
        <v>297.84999999999997</v>
      </c>
      <c r="G202" s="1" t="str">
        <f>VLOOKUP(InputData[[#This Row],[CUSTOMER NAME]],Customer!A:C,2,0)</f>
        <v>Russia</v>
      </c>
      <c r="H202" s="1" t="str">
        <f>VLOOKUP(InputData[[#This Row],[CUSTOMER NAME]],Customer!A:C,3,0)</f>
        <v>Export</v>
      </c>
      <c r="I202" s="1" t="str">
        <f>TEXT(InputData[[#This Row],[DATE]],"mmm")</f>
        <v>Mar</v>
      </c>
      <c r="J202" s="1">
        <f>WEEKNUM(InputData[[#This Row],[DATE]])</f>
        <v>13</v>
      </c>
    </row>
    <row r="203" spans="1:10" x14ac:dyDescent="0.3">
      <c r="A203" s="3">
        <v>44276</v>
      </c>
      <c r="B203" s="6" t="s">
        <v>71</v>
      </c>
      <c r="C203" s="4" t="s">
        <v>1</v>
      </c>
      <c r="D203" s="5">
        <v>103.88</v>
      </c>
      <c r="E203" s="1">
        <v>18</v>
      </c>
      <c r="F203" s="1">
        <f>InputData[[#This Row],[UNIT PRICE ($)]]*InputData[[#This Row],[QUANTITY]]</f>
        <v>1869.84</v>
      </c>
      <c r="G203" s="1" t="str">
        <f>VLOOKUP(InputData[[#This Row],[CUSTOMER NAME]],Customer!A:C,2,0)</f>
        <v>India</v>
      </c>
      <c r="H203" s="1" t="str">
        <f>VLOOKUP(InputData[[#This Row],[CUSTOMER NAME]],Customer!A:C,3,0)</f>
        <v>Central</v>
      </c>
      <c r="I203" s="1" t="str">
        <f>TEXT(InputData[[#This Row],[DATE]],"mmm")</f>
        <v>Mar</v>
      </c>
      <c r="J203" s="1">
        <f>WEEKNUM(InputData[[#This Row],[DATE]])</f>
        <v>13</v>
      </c>
    </row>
    <row r="204" spans="1:10" x14ac:dyDescent="0.3">
      <c r="A204" s="3">
        <v>44276</v>
      </c>
      <c r="B204" s="6" t="s">
        <v>112</v>
      </c>
      <c r="C204" s="4" t="s">
        <v>20</v>
      </c>
      <c r="D204" s="5">
        <v>76.25</v>
      </c>
      <c r="E204" s="1">
        <v>13</v>
      </c>
      <c r="F204" s="1">
        <f>InputData[[#This Row],[UNIT PRICE ($)]]*InputData[[#This Row],[QUANTITY]]</f>
        <v>991.25</v>
      </c>
      <c r="G204" s="1" t="str">
        <f>VLOOKUP(InputData[[#This Row],[CUSTOMER NAME]],Customer!A:C,2,0)</f>
        <v>India</v>
      </c>
      <c r="H204" s="1" t="str">
        <f>VLOOKUP(InputData[[#This Row],[CUSTOMER NAME]],Customer!A:C,3,0)</f>
        <v>North</v>
      </c>
      <c r="I204" s="1" t="str">
        <f>TEXT(InputData[[#This Row],[DATE]],"mmm")</f>
        <v>Mar</v>
      </c>
      <c r="J204" s="1">
        <f>WEEKNUM(InputData[[#This Row],[DATE]])</f>
        <v>13</v>
      </c>
    </row>
    <row r="205" spans="1:10" x14ac:dyDescent="0.3">
      <c r="A205" s="3">
        <v>44277</v>
      </c>
      <c r="B205" s="6" t="s">
        <v>71</v>
      </c>
      <c r="C205" s="4" t="s">
        <v>2</v>
      </c>
      <c r="D205" s="5">
        <v>142.80000000000001</v>
      </c>
      <c r="E205" s="1">
        <v>8</v>
      </c>
      <c r="F205" s="1">
        <f>InputData[[#This Row],[UNIT PRICE ($)]]*InputData[[#This Row],[QUANTITY]]</f>
        <v>1142.4000000000001</v>
      </c>
      <c r="G205" s="1" t="str">
        <f>VLOOKUP(InputData[[#This Row],[CUSTOMER NAME]],Customer!A:C,2,0)</f>
        <v>India</v>
      </c>
      <c r="H205" s="1" t="str">
        <f>VLOOKUP(InputData[[#This Row],[CUSTOMER NAME]],Customer!A:C,3,0)</f>
        <v>Central</v>
      </c>
      <c r="I205" s="1" t="str">
        <f>TEXT(InputData[[#This Row],[DATE]],"mmm")</f>
        <v>Mar</v>
      </c>
      <c r="J205" s="1">
        <f>WEEKNUM(InputData[[#This Row],[DATE]])</f>
        <v>13</v>
      </c>
    </row>
    <row r="206" spans="1:10" x14ac:dyDescent="0.3">
      <c r="A206" s="3">
        <v>44277</v>
      </c>
      <c r="B206" s="6" t="s">
        <v>73</v>
      </c>
      <c r="C206" s="4" t="s">
        <v>12</v>
      </c>
      <c r="D206" s="5">
        <v>94.17</v>
      </c>
      <c r="E206" s="1">
        <v>4</v>
      </c>
      <c r="F206" s="1">
        <f>InputData[[#This Row],[UNIT PRICE ($)]]*InputData[[#This Row],[QUANTITY]]</f>
        <v>376.68</v>
      </c>
      <c r="G206" s="1" t="str">
        <f>VLOOKUP(InputData[[#This Row],[CUSTOMER NAME]],Customer!A:C,2,0)</f>
        <v>India</v>
      </c>
      <c r="H206" s="1" t="str">
        <f>VLOOKUP(InputData[[#This Row],[CUSTOMER NAME]],Customer!A:C,3,0)</f>
        <v>East</v>
      </c>
      <c r="I206" s="1" t="str">
        <f>TEXT(InputData[[#This Row],[DATE]],"mmm")</f>
        <v>Mar</v>
      </c>
      <c r="J206" s="1">
        <f>WEEKNUM(InputData[[#This Row],[DATE]])</f>
        <v>13</v>
      </c>
    </row>
    <row r="207" spans="1:10" x14ac:dyDescent="0.3">
      <c r="A207" s="3">
        <v>44277</v>
      </c>
      <c r="B207" s="6" t="s">
        <v>84</v>
      </c>
      <c r="C207" s="4" t="s">
        <v>27</v>
      </c>
      <c r="D207" s="5">
        <v>57.120000000000005</v>
      </c>
      <c r="E207" s="1">
        <v>30</v>
      </c>
      <c r="F207" s="1">
        <f>InputData[[#This Row],[UNIT PRICE ($)]]*InputData[[#This Row],[QUANTITY]]</f>
        <v>1713.6000000000001</v>
      </c>
      <c r="G207" s="1" t="str">
        <f>VLOOKUP(InputData[[#This Row],[CUSTOMER NAME]],Customer!A:C,2,0)</f>
        <v>Ethiopia</v>
      </c>
      <c r="H207" s="1" t="str">
        <f>VLOOKUP(InputData[[#This Row],[CUSTOMER NAME]],Customer!A:C,3,0)</f>
        <v>Export</v>
      </c>
      <c r="I207" s="1" t="str">
        <f>TEXT(InputData[[#This Row],[DATE]],"mmm")</f>
        <v>Mar</v>
      </c>
      <c r="J207" s="1">
        <f>WEEKNUM(InputData[[#This Row],[DATE]])</f>
        <v>13</v>
      </c>
    </row>
    <row r="208" spans="1:10" x14ac:dyDescent="0.3">
      <c r="A208" s="3">
        <v>44278</v>
      </c>
      <c r="B208" s="6" t="s">
        <v>86</v>
      </c>
      <c r="C208" s="4" t="s">
        <v>32</v>
      </c>
      <c r="D208" s="5">
        <v>117.48</v>
      </c>
      <c r="E208" s="1">
        <v>9</v>
      </c>
      <c r="F208" s="1">
        <f>InputData[[#This Row],[UNIT PRICE ($)]]*InputData[[#This Row],[QUANTITY]]</f>
        <v>1057.32</v>
      </c>
      <c r="G208" s="1" t="str">
        <f>VLOOKUP(InputData[[#This Row],[CUSTOMER NAME]],Customer!A:C,2,0)</f>
        <v>India</v>
      </c>
      <c r="H208" s="1" t="str">
        <f>VLOOKUP(InputData[[#This Row],[CUSTOMER NAME]],Customer!A:C,3,0)</f>
        <v>South</v>
      </c>
      <c r="I208" s="1" t="str">
        <f>TEXT(InputData[[#This Row],[DATE]],"mmm")</f>
        <v>Mar</v>
      </c>
      <c r="J208" s="1">
        <f>WEEKNUM(InputData[[#This Row],[DATE]])</f>
        <v>13</v>
      </c>
    </row>
    <row r="209" spans="1:10" x14ac:dyDescent="0.3">
      <c r="A209" s="3">
        <v>44280</v>
      </c>
      <c r="B209" s="6" t="s">
        <v>62</v>
      </c>
      <c r="C209" s="4" t="s">
        <v>29</v>
      </c>
      <c r="D209" s="5">
        <v>53.11</v>
      </c>
      <c r="E209" s="1">
        <v>8</v>
      </c>
      <c r="F209" s="1">
        <f>InputData[[#This Row],[UNIT PRICE ($)]]*InputData[[#This Row],[QUANTITY]]</f>
        <v>424.88</v>
      </c>
      <c r="G209" s="1" t="str">
        <f>VLOOKUP(InputData[[#This Row],[CUSTOMER NAME]],Customer!A:C,2,0)</f>
        <v>India</v>
      </c>
      <c r="H209" s="1" t="str">
        <f>VLOOKUP(InputData[[#This Row],[CUSTOMER NAME]],Customer!A:C,3,0)</f>
        <v>Northeast</v>
      </c>
      <c r="I209" s="1" t="str">
        <f>TEXT(InputData[[#This Row],[DATE]],"mmm")</f>
        <v>Mar</v>
      </c>
      <c r="J209" s="1">
        <f>WEEKNUM(InputData[[#This Row],[DATE]])</f>
        <v>13</v>
      </c>
    </row>
    <row r="210" spans="1:10" x14ac:dyDescent="0.3">
      <c r="A210" s="3">
        <v>44280</v>
      </c>
      <c r="B210" s="6" t="s">
        <v>63</v>
      </c>
      <c r="C210" s="4" t="s">
        <v>1</v>
      </c>
      <c r="D210" s="5">
        <v>103.88</v>
      </c>
      <c r="E210" s="1">
        <v>2</v>
      </c>
      <c r="F210" s="1">
        <f>InputData[[#This Row],[UNIT PRICE ($)]]*InputData[[#This Row],[QUANTITY]]</f>
        <v>207.76</v>
      </c>
      <c r="G210" s="1" t="str">
        <f>VLOOKUP(InputData[[#This Row],[CUSTOMER NAME]],Customer!A:C,2,0)</f>
        <v>Saudi Arabia</v>
      </c>
      <c r="H210" s="1" t="str">
        <f>VLOOKUP(InputData[[#This Row],[CUSTOMER NAME]],Customer!A:C,3,0)</f>
        <v>Export</v>
      </c>
      <c r="I210" s="1" t="str">
        <f>TEXT(InputData[[#This Row],[DATE]],"mmm")</f>
        <v>Mar</v>
      </c>
      <c r="J210" s="1">
        <f>WEEKNUM(InputData[[#This Row],[DATE]])</f>
        <v>13</v>
      </c>
    </row>
    <row r="211" spans="1:10" x14ac:dyDescent="0.3">
      <c r="A211" s="3">
        <v>44280</v>
      </c>
      <c r="B211" s="6" t="s">
        <v>63</v>
      </c>
      <c r="C211" s="4" t="s">
        <v>17</v>
      </c>
      <c r="D211" s="5">
        <v>156.78</v>
      </c>
      <c r="E211" s="1">
        <v>26</v>
      </c>
      <c r="F211" s="1">
        <f>InputData[[#This Row],[UNIT PRICE ($)]]*InputData[[#This Row],[QUANTITY]]</f>
        <v>4076.28</v>
      </c>
      <c r="G211" s="1" t="str">
        <f>VLOOKUP(InputData[[#This Row],[CUSTOMER NAME]],Customer!A:C,2,0)</f>
        <v>Saudi Arabia</v>
      </c>
      <c r="H211" s="1" t="str">
        <f>VLOOKUP(InputData[[#This Row],[CUSTOMER NAME]],Customer!A:C,3,0)</f>
        <v>Export</v>
      </c>
      <c r="I211" s="1" t="str">
        <f>TEXT(InputData[[#This Row],[DATE]],"mmm")</f>
        <v>Mar</v>
      </c>
      <c r="J211" s="1">
        <f>WEEKNUM(InputData[[#This Row],[DATE]])</f>
        <v>13</v>
      </c>
    </row>
    <row r="212" spans="1:10" x14ac:dyDescent="0.3">
      <c r="A212" s="3">
        <v>44280</v>
      </c>
      <c r="B212" s="6" t="s">
        <v>68</v>
      </c>
      <c r="C212" s="4" t="s">
        <v>30</v>
      </c>
      <c r="D212" s="5">
        <v>201.28</v>
      </c>
      <c r="E212" s="1">
        <v>11</v>
      </c>
      <c r="F212" s="1">
        <f>InputData[[#This Row],[UNIT PRICE ($)]]*InputData[[#This Row],[QUANTITY]]</f>
        <v>2214.08</v>
      </c>
      <c r="G212" s="1" t="str">
        <f>VLOOKUP(InputData[[#This Row],[CUSTOMER NAME]],Customer!A:C,2,0)</f>
        <v>Russia</v>
      </c>
      <c r="H212" s="1" t="str">
        <f>VLOOKUP(InputData[[#This Row],[CUSTOMER NAME]],Customer!A:C,3,0)</f>
        <v>Export</v>
      </c>
      <c r="I212" s="1" t="str">
        <f>TEXT(InputData[[#This Row],[DATE]],"mmm")</f>
        <v>Mar</v>
      </c>
      <c r="J212" s="1">
        <f>WEEKNUM(InputData[[#This Row],[DATE]])</f>
        <v>13</v>
      </c>
    </row>
    <row r="213" spans="1:10" x14ac:dyDescent="0.3">
      <c r="A213" s="3">
        <v>44280</v>
      </c>
      <c r="B213" s="6" t="s">
        <v>73</v>
      </c>
      <c r="C213" s="4" t="s">
        <v>24</v>
      </c>
      <c r="D213" s="5">
        <v>156.96</v>
      </c>
      <c r="E213" s="1">
        <v>14</v>
      </c>
      <c r="F213" s="1">
        <f>InputData[[#This Row],[UNIT PRICE ($)]]*InputData[[#This Row],[QUANTITY]]</f>
        <v>2197.44</v>
      </c>
      <c r="G213" s="1" t="str">
        <f>VLOOKUP(InputData[[#This Row],[CUSTOMER NAME]],Customer!A:C,2,0)</f>
        <v>India</v>
      </c>
      <c r="H213" s="1" t="str">
        <f>VLOOKUP(InputData[[#This Row],[CUSTOMER NAME]],Customer!A:C,3,0)</f>
        <v>East</v>
      </c>
      <c r="I213" s="1" t="str">
        <f>TEXT(InputData[[#This Row],[DATE]],"mmm")</f>
        <v>Mar</v>
      </c>
      <c r="J213" s="1">
        <f>WEEKNUM(InputData[[#This Row],[DATE]])</f>
        <v>13</v>
      </c>
    </row>
    <row r="214" spans="1:10" x14ac:dyDescent="0.3">
      <c r="A214" s="3">
        <v>44280</v>
      </c>
      <c r="B214" s="6" t="s">
        <v>74</v>
      </c>
      <c r="C214" s="4" t="s">
        <v>6</v>
      </c>
      <c r="D214" s="5">
        <v>85.5</v>
      </c>
      <c r="E214" s="1">
        <v>4</v>
      </c>
      <c r="F214" s="1">
        <f>InputData[[#This Row],[UNIT PRICE ($)]]*InputData[[#This Row],[QUANTITY]]</f>
        <v>342</v>
      </c>
      <c r="G214" s="1" t="str">
        <f>VLOOKUP(InputData[[#This Row],[CUSTOMER NAME]],Customer!A:C,2,0)</f>
        <v>Brazil</v>
      </c>
      <c r="H214" s="1" t="str">
        <f>VLOOKUP(InputData[[#This Row],[CUSTOMER NAME]],Customer!A:C,3,0)</f>
        <v>Export</v>
      </c>
      <c r="I214" s="1" t="str">
        <f>TEXT(InputData[[#This Row],[DATE]],"mmm")</f>
        <v>Mar</v>
      </c>
      <c r="J214" s="1">
        <f>WEEKNUM(InputData[[#This Row],[DATE]])</f>
        <v>13</v>
      </c>
    </row>
    <row r="215" spans="1:10" x14ac:dyDescent="0.3">
      <c r="A215" s="3">
        <v>44280</v>
      </c>
      <c r="B215" s="6" t="s">
        <v>81</v>
      </c>
      <c r="C215" s="4" t="s">
        <v>38</v>
      </c>
      <c r="D215" s="5">
        <v>79.92</v>
      </c>
      <c r="E215" s="1">
        <v>2</v>
      </c>
      <c r="F215" s="1">
        <f>InputData[[#This Row],[UNIT PRICE ($)]]*InputData[[#This Row],[QUANTITY]]</f>
        <v>159.84</v>
      </c>
      <c r="G215" s="1" t="str">
        <f>VLOOKUP(InputData[[#This Row],[CUSTOMER NAME]],Customer!A:C,2,0)</f>
        <v>India</v>
      </c>
      <c r="H215" s="1" t="str">
        <f>VLOOKUP(InputData[[#This Row],[CUSTOMER NAME]],Customer!A:C,3,0)</f>
        <v>East</v>
      </c>
      <c r="I215" s="1" t="str">
        <f>TEXT(InputData[[#This Row],[DATE]],"mmm")</f>
        <v>Mar</v>
      </c>
      <c r="J215" s="1">
        <f>WEEKNUM(InputData[[#This Row],[DATE]])</f>
        <v>13</v>
      </c>
    </row>
    <row r="216" spans="1:10" x14ac:dyDescent="0.3">
      <c r="A216" s="3">
        <v>44281</v>
      </c>
      <c r="B216" s="6" t="s">
        <v>65</v>
      </c>
      <c r="C216" s="4" t="s">
        <v>10</v>
      </c>
      <c r="D216" s="5">
        <v>164.28</v>
      </c>
      <c r="E216" s="1">
        <v>9</v>
      </c>
      <c r="F216" s="1">
        <f>InputData[[#This Row],[UNIT PRICE ($)]]*InputData[[#This Row],[QUANTITY]]</f>
        <v>1478.52</v>
      </c>
      <c r="G216" s="1" t="str">
        <f>VLOOKUP(InputData[[#This Row],[CUSTOMER NAME]],Customer!A:C,2,0)</f>
        <v>Pakistan</v>
      </c>
      <c r="H216" s="1" t="str">
        <f>VLOOKUP(InputData[[#This Row],[CUSTOMER NAME]],Customer!A:C,3,0)</f>
        <v>Export</v>
      </c>
      <c r="I216" s="1" t="str">
        <f>TEXT(InputData[[#This Row],[DATE]],"mmm")</f>
        <v>Mar</v>
      </c>
      <c r="J216" s="1">
        <f>WEEKNUM(InputData[[#This Row],[DATE]])</f>
        <v>13</v>
      </c>
    </row>
    <row r="217" spans="1:10" x14ac:dyDescent="0.3">
      <c r="A217" s="3">
        <v>44281</v>
      </c>
      <c r="B217" s="6" t="s">
        <v>110</v>
      </c>
      <c r="C217" s="4" t="s">
        <v>1</v>
      </c>
      <c r="D217" s="5">
        <v>103.88</v>
      </c>
      <c r="E217" s="1">
        <v>4</v>
      </c>
      <c r="F217" s="1">
        <f>InputData[[#This Row],[UNIT PRICE ($)]]*InputData[[#This Row],[QUANTITY]]</f>
        <v>415.52</v>
      </c>
      <c r="G217" s="1" t="str">
        <f>VLOOKUP(InputData[[#This Row],[CUSTOMER NAME]],Customer!A:C,2,0)</f>
        <v>India</v>
      </c>
      <c r="H217" s="1" t="str">
        <f>VLOOKUP(InputData[[#This Row],[CUSTOMER NAME]],Customer!A:C,3,0)</f>
        <v>Western</v>
      </c>
      <c r="I217" s="1" t="str">
        <f>TEXT(InputData[[#This Row],[DATE]],"mmm")</f>
        <v>Mar</v>
      </c>
      <c r="J217" s="1">
        <f>WEEKNUM(InputData[[#This Row],[DATE]])</f>
        <v>13</v>
      </c>
    </row>
    <row r="218" spans="1:10" x14ac:dyDescent="0.3">
      <c r="A218" s="3">
        <v>44281</v>
      </c>
      <c r="B218" s="6" t="s">
        <v>112</v>
      </c>
      <c r="C218" s="4" t="s">
        <v>42</v>
      </c>
      <c r="D218" s="5">
        <v>162</v>
      </c>
      <c r="E218" s="1">
        <v>1</v>
      </c>
      <c r="F218" s="1">
        <f>InputData[[#This Row],[UNIT PRICE ($)]]*InputData[[#This Row],[QUANTITY]]</f>
        <v>162</v>
      </c>
      <c r="G218" s="1" t="str">
        <f>VLOOKUP(InputData[[#This Row],[CUSTOMER NAME]],Customer!A:C,2,0)</f>
        <v>India</v>
      </c>
      <c r="H218" s="1" t="str">
        <f>VLOOKUP(InputData[[#This Row],[CUSTOMER NAME]],Customer!A:C,3,0)</f>
        <v>North</v>
      </c>
      <c r="I218" s="1" t="str">
        <f>TEXT(InputData[[#This Row],[DATE]],"mmm")</f>
        <v>Mar</v>
      </c>
      <c r="J218" s="1">
        <f>WEEKNUM(InputData[[#This Row],[DATE]])</f>
        <v>13</v>
      </c>
    </row>
    <row r="219" spans="1:10" x14ac:dyDescent="0.3">
      <c r="A219" s="3">
        <v>44281</v>
      </c>
      <c r="B219" s="6" t="s">
        <v>89</v>
      </c>
      <c r="C219" s="4" t="s">
        <v>33</v>
      </c>
      <c r="D219" s="5">
        <v>119.7</v>
      </c>
      <c r="E219" s="1">
        <v>25</v>
      </c>
      <c r="F219" s="1">
        <f>InputData[[#This Row],[UNIT PRICE ($)]]*InputData[[#This Row],[QUANTITY]]</f>
        <v>2992.5</v>
      </c>
      <c r="G219" s="1" t="str">
        <f>VLOOKUP(InputData[[#This Row],[CUSTOMER NAME]],Customer!A:C,2,0)</f>
        <v>Mexico</v>
      </c>
      <c r="H219" s="1" t="str">
        <f>VLOOKUP(InputData[[#This Row],[CUSTOMER NAME]],Customer!A:C,3,0)</f>
        <v>Export</v>
      </c>
      <c r="I219" s="1" t="str">
        <f>TEXT(InputData[[#This Row],[DATE]],"mmm")</f>
        <v>Mar</v>
      </c>
      <c r="J219" s="1">
        <f>WEEKNUM(InputData[[#This Row],[DATE]])</f>
        <v>13</v>
      </c>
    </row>
    <row r="220" spans="1:10" x14ac:dyDescent="0.3">
      <c r="A220" s="3">
        <v>44282</v>
      </c>
      <c r="B220" s="6" t="s">
        <v>113</v>
      </c>
      <c r="C220" s="4" t="s">
        <v>30</v>
      </c>
      <c r="D220" s="5">
        <v>201.28</v>
      </c>
      <c r="E220" s="1">
        <v>3</v>
      </c>
      <c r="F220" s="1">
        <f>InputData[[#This Row],[UNIT PRICE ($)]]*InputData[[#This Row],[QUANTITY]]</f>
        <v>603.84</v>
      </c>
      <c r="G220" s="1" t="str">
        <f>VLOOKUP(InputData[[#This Row],[CUSTOMER NAME]],Customer!A:C,2,0)</f>
        <v>Pakistan</v>
      </c>
      <c r="H220" s="1" t="str">
        <f>VLOOKUP(InputData[[#This Row],[CUSTOMER NAME]],Customer!A:C,3,0)</f>
        <v>Export</v>
      </c>
      <c r="I220" s="1" t="str">
        <f>TEXT(InputData[[#This Row],[DATE]],"mmm")</f>
        <v>Mar</v>
      </c>
      <c r="J220" s="1">
        <f>WEEKNUM(InputData[[#This Row],[DATE]])</f>
        <v>13</v>
      </c>
    </row>
    <row r="221" spans="1:10" x14ac:dyDescent="0.3">
      <c r="A221" s="3">
        <v>44283</v>
      </c>
      <c r="B221" s="6" t="s">
        <v>60</v>
      </c>
      <c r="C221" s="4" t="s">
        <v>40</v>
      </c>
      <c r="D221" s="5">
        <v>115.2</v>
      </c>
      <c r="E221" s="1">
        <v>13</v>
      </c>
      <c r="F221" s="1">
        <f>InputData[[#This Row],[UNIT PRICE ($)]]*InputData[[#This Row],[QUANTITY]]</f>
        <v>1497.6000000000001</v>
      </c>
      <c r="G221" s="1" t="str">
        <f>VLOOKUP(InputData[[#This Row],[CUSTOMER NAME]],Customer!A:C,2,0)</f>
        <v>Nigeria</v>
      </c>
      <c r="H221" s="1" t="str">
        <f>VLOOKUP(InputData[[#This Row],[CUSTOMER NAME]],Customer!A:C,3,0)</f>
        <v>Export</v>
      </c>
      <c r="I221" s="1" t="str">
        <f>TEXT(InputData[[#This Row],[DATE]],"mmm")</f>
        <v>Mar</v>
      </c>
      <c r="J221" s="1">
        <f>WEEKNUM(InputData[[#This Row],[DATE]])</f>
        <v>14</v>
      </c>
    </row>
    <row r="222" spans="1:10" x14ac:dyDescent="0.3">
      <c r="A222" s="3">
        <v>44283</v>
      </c>
      <c r="B222" s="6" t="s">
        <v>61</v>
      </c>
      <c r="C222" s="4" t="s">
        <v>37</v>
      </c>
      <c r="D222" s="5">
        <v>85.76</v>
      </c>
      <c r="E222" s="1">
        <v>3</v>
      </c>
      <c r="F222" s="1">
        <f>InputData[[#This Row],[UNIT PRICE ($)]]*InputData[[#This Row],[QUANTITY]]</f>
        <v>257.28000000000003</v>
      </c>
      <c r="G222" s="1" t="str">
        <f>VLOOKUP(InputData[[#This Row],[CUSTOMER NAME]],Customer!A:C,2,0)</f>
        <v>Bangladesh</v>
      </c>
      <c r="H222" s="1" t="str">
        <f>VLOOKUP(InputData[[#This Row],[CUSTOMER NAME]],Customer!A:C,3,0)</f>
        <v>Export</v>
      </c>
      <c r="I222" s="1" t="str">
        <f>TEXT(InputData[[#This Row],[DATE]],"mmm")</f>
        <v>Mar</v>
      </c>
      <c r="J222" s="1">
        <f>WEEKNUM(InputData[[#This Row],[DATE]])</f>
        <v>14</v>
      </c>
    </row>
    <row r="223" spans="1:10" x14ac:dyDescent="0.3">
      <c r="A223" s="3">
        <v>44283</v>
      </c>
      <c r="B223" s="6" t="s">
        <v>85</v>
      </c>
      <c r="C223" s="4" t="s">
        <v>7</v>
      </c>
      <c r="D223" s="5">
        <v>47.730000000000004</v>
      </c>
      <c r="E223" s="1">
        <v>8</v>
      </c>
      <c r="F223" s="1">
        <f>InputData[[#This Row],[UNIT PRICE ($)]]*InputData[[#This Row],[QUANTITY]]</f>
        <v>381.84000000000003</v>
      </c>
      <c r="G223" s="1" t="str">
        <f>VLOOKUP(InputData[[#This Row],[CUSTOMER NAME]],Customer!A:C,2,0)</f>
        <v>India</v>
      </c>
      <c r="H223" s="1" t="str">
        <f>VLOOKUP(InputData[[#This Row],[CUSTOMER NAME]],Customer!A:C,3,0)</f>
        <v>Northeast</v>
      </c>
      <c r="I223" s="1" t="str">
        <f>TEXT(InputData[[#This Row],[DATE]],"mmm")</f>
        <v>Mar</v>
      </c>
      <c r="J223" s="1">
        <f>WEEKNUM(InputData[[#This Row],[DATE]])</f>
        <v>14</v>
      </c>
    </row>
    <row r="224" spans="1:10" x14ac:dyDescent="0.3">
      <c r="A224" s="3">
        <v>44284</v>
      </c>
      <c r="B224" s="6" t="s">
        <v>61</v>
      </c>
      <c r="C224" s="4" t="s">
        <v>32</v>
      </c>
      <c r="D224" s="5">
        <v>117.48</v>
      </c>
      <c r="E224" s="1">
        <v>12</v>
      </c>
      <c r="F224" s="1">
        <f>InputData[[#This Row],[UNIT PRICE ($)]]*InputData[[#This Row],[QUANTITY]]</f>
        <v>1409.76</v>
      </c>
      <c r="G224" s="1" t="str">
        <f>VLOOKUP(InputData[[#This Row],[CUSTOMER NAME]],Customer!A:C,2,0)</f>
        <v>Bangladesh</v>
      </c>
      <c r="H224" s="1" t="str">
        <f>VLOOKUP(InputData[[#This Row],[CUSTOMER NAME]],Customer!A:C,3,0)</f>
        <v>Export</v>
      </c>
      <c r="I224" s="1" t="str">
        <f>TEXT(InputData[[#This Row],[DATE]],"mmm")</f>
        <v>Mar</v>
      </c>
      <c r="J224" s="1">
        <f>WEEKNUM(InputData[[#This Row],[DATE]])</f>
        <v>14</v>
      </c>
    </row>
    <row r="225" spans="1:10" x14ac:dyDescent="0.3">
      <c r="A225" s="3">
        <v>44284</v>
      </c>
      <c r="B225" s="6" t="s">
        <v>84</v>
      </c>
      <c r="C225" s="4" t="s">
        <v>35</v>
      </c>
      <c r="D225" s="5">
        <v>6.7</v>
      </c>
      <c r="E225" s="1">
        <v>32</v>
      </c>
      <c r="F225" s="1">
        <f>InputData[[#This Row],[UNIT PRICE ($)]]*InputData[[#This Row],[QUANTITY]]</f>
        <v>214.4</v>
      </c>
      <c r="G225" s="1" t="str">
        <f>VLOOKUP(InputData[[#This Row],[CUSTOMER NAME]],Customer!A:C,2,0)</f>
        <v>Ethiopia</v>
      </c>
      <c r="H225" s="1" t="str">
        <f>VLOOKUP(InputData[[#This Row],[CUSTOMER NAME]],Customer!A:C,3,0)</f>
        <v>Export</v>
      </c>
      <c r="I225" s="1" t="str">
        <f>TEXT(InputData[[#This Row],[DATE]],"mmm")</f>
        <v>Mar</v>
      </c>
      <c r="J225" s="1">
        <f>WEEKNUM(InputData[[#This Row],[DATE]])</f>
        <v>14</v>
      </c>
    </row>
    <row r="226" spans="1:10" x14ac:dyDescent="0.3">
      <c r="A226" s="3">
        <v>44285</v>
      </c>
      <c r="B226" s="6" t="s">
        <v>63</v>
      </c>
      <c r="C226" s="4" t="s">
        <v>38</v>
      </c>
      <c r="D226" s="5">
        <v>79.92</v>
      </c>
      <c r="E226" s="1">
        <v>1</v>
      </c>
      <c r="F226" s="1">
        <f>InputData[[#This Row],[UNIT PRICE ($)]]*InputData[[#This Row],[QUANTITY]]</f>
        <v>79.92</v>
      </c>
      <c r="G226" s="1" t="str">
        <f>VLOOKUP(InputData[[#This Row],[CUSTOMER NAME]],Customer!A:C,2,0)</f>
        <v>Saudi Arabia</v>
      </c>
      <c r="H226" s="1" t="str">
        <f>VLOOKUP(InputData[[#This Row],[CUSTOMER NAME]],Customer!A:C,3,0)</f>
        <v>Export</v>
      </c>
      <c r="I226" s="1" t="str">
        <f>TEXT(InputData[[#This Row],[DATE]],"mmm")</f>
        <v>Mar</v>
      </c>
      <c r="J226" s="1">
        <f>WEEKNUM(InputData[[#This Row],[DATE]])</f>
        <v>14</v>
      </c>
    </row>
    <row r="227" spans="1:10" x14ac:dyDescent="0.3">
      <c r="A227" s="3">
        <v>44285</v>
      </c>
      <c r="B227" s="6" t="s">
        <v>73</v>
      </c>
      <c r="C227" s="4" t="s">
        <v>1</v>
      </c>
      <c r="D227" s="5">
        <v>103.88</v>
      </c>
      <c r="E227" s="1">
        <v>13</v>
      </c>
      <c r="F227" s="1">
        <f>InputData[[#This Row],[UNIT PRICE ($)]]*InputData[[#This Row],[QUANTITY]]</f>
        <v>1350.44</v>
      </c>
      <c r="G227" s="1" t="str">
        <f>VLOOKUP(InputData[[#This Row],[CUSTOMER NAME]],Customer!A:C,2,0)</f>
        <v>India</v>
      </c>
      <c r="H227" s="1" t="str">
        <f>VLOOKUP(InputData[[#This Row],[CUSTOMER NAME]],Customer!A:C,3,0)</f>
        <v>East</v>
      </c>
      <c r="I227" s="1" t="str">
        <f>TEXT(InputData[[#This Row],[DATE]],"mmm")</f>
        <v>Mar</v>
      </c>
      <c r="J227" s="1">
        <f>WEEKNUM(InputData[[#This Row],[DATE]])</f>
        <v>14</v>
      </c>
    </row>
    <row r="228" spans="1:10" x14ac:dyDescent="0.3">
      <c r="A228" s="3">
        <v>44286</v>
      </c>
      <c r="B228" s="6" t="s">
        <v>77</v>
      </c>
      <c r="C228" s="4" t="s">
        <v>42</v>
      </c>
      <c r="D228" s="5">
        <v>162</v>
      </c>
      <c r="E228" s="1">
        <v>3</v>
      </c>
      <c r="F228" s="1">
        <f>InputData[[#This Row],[UNIT PRICE ($)]]*InputData[[#This Row],[QUANTITY]]</f>
        <v>486</v>
      </c>
      <c r="G228" s="1" t="str">
        <f>VLOOKUP(InputData[[#This Row],[CUSTOMER NAME]],Customer!A:C,2,0)</f>
        <v>India</v>
      </c>
      <c r="H228" s="1" t="str">
        <f>VLOOKUP(InputData[[#This Row],[CUSTOMER NAME]],Customer!A:C,3,0)</f>
        <v>Western</v>
      </c>
      <c r="I228" s="1" t="str">
        <f>TEXT(InputData[[#This Row],[DATE]],"mmm")</f>
        <v>Mar</v>
      </c>
      <c r="J228" s="1">
        <f>WEEKNUM(InputData[[#This Row],[DATE]])</f>
        <v>14</v>
      </c>
    </row>
    <row r="229" spans="1:10" x14ac:dyDescent="0.3">
      <c r="A229" s="3">
        <v>44286</v>
      </c>
      <c r="B229" s="6" t="s">
        <v>89</v>
      </c>
      <c r="C229" s="4" t="s">
        <v>5</v>
      </c>
      <c r="D229" s="5">
        <v>155.61000000000001</v>
      </c>
      <c r="E229" s="1">
        <v>33</v>
      </c>
      <c r="F229" s="1">
        <f>InputData[[#This Row],[UNIT PRICE ($)]]*InputData[[#This Row],[QUANTITY]]</f>
        <v>5135.13</v>
      </c>
      <c r="G229" s="1" t="str">
        <f>VLOOKUP(InputData[[#This Row],[CUSTOMER NAME]],Customer!A:C,2,0)</f>
        <v>Mexico</v>
      </c>
      <c r="H229" s="1" t="str">
        <f>VLOOKUP(InputData[[#This Row],[CUSTOMER NAME]],Customer!A:C,3,0)</f>
        <v>Export</v>
      </c>
      <c r="I229" s="1" t="str">
        <f>TEXT(InputData[[#This Row],[DATE]],"mmm")</f>
        <v>Mar</v>
      </c>
      <c r="J229" s="1">
        <f>WEEKNUM(InputData[[#This Row],[DATE]])</f>
        <v>14</v>
      </c>
    </row>
    <row r="230" spans="1:10" x14ac:dyDescent="0.3">
      <c r="A230" s="3">
        <v>44287</v>
      </c>
      <c r="B230" s="6" t="s">
        <v>67</v>
      </c>
      <c r="C230" s="4" t="s">
        <v>11</v>
      </c>
      <c r="D230" s="5">
        <v>48.4</v>
      </c>
      <c r="E230" s="1">
        <v>3</v>
      </c>
      <c r="F230" s="1">
        <f>InputData[[#This Row],[UNIT PRICE ($)]]*InputData[[#This Row],[QUANTITY]]</f>
        <v>145.19999999999999</v>
      </c>
      <c r="G230" s="1" t="str">
        <f>VLOOKUP(InputData[[#This Row],[CUSTOMER NAME]],Customer!A:C,2,0)</f>
        <v>United Kingdom</v>
      </c>
      <c r="H230" s="1" t="str">
        <f>VLOOKUP(InputData[[#This Row],[CUSTOMER NAME]],Customer!A:C,3,0)</f>
        <v>Export</v>
      </c>
      <c r="I230" s="1" t="str">
        <f>TEXT(InputData[[#This Row],[DATE]],"mmm")</f>
        <v>Apr</v>
      </c>
      <c r="J230" s="1">
        <f>WEEKNUM(InputData[[#This Row],[DATE]])</f>
        <v>14</v>
      </c>
    </row>
    <row r="231" spans="1:10" x14ac:dyDescent="0.3">
      <c r="A231" s="3">
        <v>44287</v>
      </c>
      <c r="B231" s="6" t="s">
        <v>88</v>
      </c>
      <c r="C231" s="4" t="s">
        <v>2</v>
      </c>
      <c r="D231" s="5">
        <v>142.80000000000001</v>
      </c>
      <c r="E231" s="1">
        <v>2</v>
      </c>
      <c r="F231" s="1">
        <f>InputData[[#This Row],[UNIT PRICE ($)]]*InputData[[#This Row],[QUANTITY]]</f>
        <v>285.60000000000002</v>
      </c>
      <c r="G231" s="1" t="str">
        <f>VLOOKUP(InputData[[#This Row],[CUSTOMER NAME]],Customer!A:C,2,0)</f>
        <v>India</v>
      </c>
      <c r="H231" s="1" t="str">
        <f>VLOOKUP(InputData[[#This Row],[CUSTOMER NAME]],Customer!A:C,3,0)</f>
        <v>South</v>
      </c>
      <c r="I231" s="1" t="str">
        <f>TEXT(InputData[[#This Row],[DATE]],"mmm")</f>
        <v>Apr</v>
      </c>
      <c r="J231" s="1">
        <f>WEEKNUM(InputData[[#This Row],[DATE]])</f>
        <v>14</v>
      </c>
    </row>
    <row r="232" spans="1:10" x14ac:dyDescent="0.3">
      <c r="A232" s="3">
        <v>44288</v>
      </c>
      <c r="B232" s="6" t="s">
        <v>61</v>
      </c>
      <c r="C232" s="4" t="s">
        <v>37</v>
      </c>
      <c r="D232" s="5">
        <v>85.76</v>
      </c>
      <c r="E232" s="1">
        <v>24</v>
      </c>
      <c r="F232" s="1">
        <f>InputData[[#This Row],[UNIT PRICE ($)]]*InputData[[#This Row],[QUANTITY]]</f>
        <v>2058.2400000000002</v>
      </c>
      <c r="G232" s="1" t="str">
        <f>VLOOKUP(InputData[[#This Row],[CUSTOMER NAME]],Customer!A:C,2,0)</f>
        <v>Bangladesh</v>
      </c>
      <c r="H232" s="1" t="str">
        <f>VLOOKUP(InputData[[#This Row],[CUSTOMER NAME]],Customer!A:C,3,0)</f>
        <v>Export</v>
      </c>
      <c r="I232" s="1" t="str">
        <f>TEXT(InputData[[#This Row],[DATE]],"mmm")</f>
        <v>Apr</v>
      </c>
      <c r="J232" s="1">
        <f>WEEKNUM(InputData[[#This Row],[DATE]])</f>
        <v>14</v>
      </c>
    </row>
    <row r="233" spans="1:10" x14ac:dyDescent="0.3">
      <c r="A233" s="3">
        <v>44288</v>
      </c>
      <c r="B233" s="6" t="s">
        <v>71</v>
      </c>
      <c r="C233" s="4" t="s">
        <v>2</v>
      </c>
      <c r="D233" s="5">
        <v>142.80000000000001</v>
      </c>
      <c r="E233" s="1">
        <v>3</v>
      </c>
      <c r="F233" s="1">
        <f>InputData[[#This Row],[UNIT PRICE ($)]]*InputData[[#This Row],[QUANTITY]]</f>
        <v>428.40000000000003</v>
      </c>
      <c r="G233" s="1" t="str">
        <f>VLOOKUP(InputData[[#This Row],[CUSTOMER NAME]],Customer!A:C,2,0)</f>
        <v>India</v>
      </c>
      <c r="H233" s="1" t="str">
        <f>VLOOKUP(InputData[[#This Row],[CUSTOMER NAME]],Customer!A:C,3,0)</f>
        <v>Central</v>
      </c>
      <c r="I233" s="1" t="str">
        <f>TEXT(InputData[[#This Row],[DATE]],"mmm")</f>
        <v>Apr</v>
      </c>
      <c r="J233" s="1">
        <f>WEEKNUM(InputData[[#This Row],[DATE]])</f>
        <v>14</v>
      </c>
    </row>
    <row r="234" spans="1:10" x14ac:dyDescent="0.3">
      <c r="A234" s="3">
        <v>44290</v>
      </c>
      <c r="B234" s="6" t="s">
        <v>61</v>
      </c>
      <c r="C234" s="4" t="s">
        <v>9</v>
      </c>
      <c r="D234" s="5">
        <v>7.8599999999999994</v>
      </c>
      <c r="E234" s="1">
        <v>9</v>
      </c>
      <c r="F234" s="1">
        <f>InputData[[#This Row],[UNIT PRICE ($)]]*InputData[[#This Row],[QUANTITY]]</f>
        <v>70.739999999999995</v>
      </c>
      <c r="G234" s="1" t="str">
        <f>VLOOKUP(InputData[[#This Row],[CUSTOMER NAME]],Customer!A:C,2,0)</f>
        <v>Bangladesh</v>
      </c>
      <c r="H234" s="1" t="str">
        <f>VLOOKUP(InputData[[#This Row],[CUSTOMER NAME]],Customer!A:C,3,0)</f>
        <v>Export</v>
      </c>
      <c r="I234" s="1" t="str">
        <f>TEXT(InputData[[#This Row],[DATE]],"mmm")</f>
        <v>Apr</v>
      </c>
      <c r="J234" s="1">
        <f>WEEKNUM(InputData[[#This Row],[DATE]])</f>
        <v>15</v>
      </c>
    </row>
    <row r="235" spans="1:10" x14ac:dyDescent="0.3">
      <c r="A235" s="3">
        <v>44290</v>
      </c>
      <c r="B235" s="6" t="s">
        <v>63</v>
      </c>
      <c r="C235" s="4" t="s">
        <v>34</v>
      </c>
      <c r="D235" s="5">
        <v>58.3</v>
      </c>
      <c r="E235" s="1">
        <v>20</v>
      </c>
      <c r="F235" s="1">
        <f>InputData[[#This Row],[UNIT PRICE ($)]]*InputData[[#This Row],[QUANTITY]]</f>
        <v>1166</v>
      </c>
      <c r="G235" s="1" t="str">
        <f>VLOOKUP(InputData[[#This Row],[CUSTOMER NAME]],Customer!A:C,2,0)</f>
        <v>Saudi Arabia</v>
      </c>
      <c r="H235" s="1" t="str">
        <f>VLOOKUP(InputData[[#This Row],[CUSTOMER NAME]],Customer!A:C,3,0)</f>
        <v>Export</v>
      </c>
      <c r="I235" s="1" t="str">
        <f>TEXT(InputData[[#This Row],[DATE]],"mmm")</f>
        <v>Apr</v>
      </c>
      <c r="J235" s="1">
        <f>WEEKNUM(InputData[[#This Row],[DATE]])</f>
        <v>15</v>
      </c>
    </row>
    <row r="236" spans="1:10" x14ac:dyDescent="0.3">
      <c r="A236" s="3">
        <v>44290</v>
      </c>
      <c r="B236" s="6" t="s">
        <v>113</v>
      </c>
      <c r="C236" s="4" t="s">
        <v>40</v>
      </c>
      <c r="D236" s="5">
        <v>115.2</v>
      </c>
      <c r="E236" s="1">
        <v>4</v>
      </c>
      <c r="F236" s="1">
        <f>InputData[[#This Row],[UNIT PRICE ($)]]*InputData[[#This Row],[QUANTITY]]</f>
        <v>460.8</v>
      </c>
      <c r="G236" s="1" t="str">
        <f>VLOOKUP(InputData[[#This Row],[CUSTOMER NAME]],Customer!A:C,2,0)</f>
        <v>Pakistan</v>
      </c>
      <c r="H236" s="1" t="str">
        <f>VLOOKUP(InputData[[#This Row],[CUSTOMER NAME]],Customer!A:C,3,0)</f>
        <v>Export</v>
      </c>
      <c r="I236" s="1" t="str">
        <f>TEXT(InputData[[#This Row],[DATE]],"mmm")</f>
        <v>Apr</v>
      </c>
      <c r="J236" s="1">
        <f>WEEKNUM(InputData[[#This Row],[DATE]])</f>
        <v>15</v>
      </c>
    </row>
    <row r="237" spans="1:10" x14ac:dyDescent="0.3">
      <c r="A237" s="3">
        <v>44291</v>
      </c>
      <c r="B237" s="6" t="s">
        <v>110</v>
      </c>
      <c r="C237" s="4" t="s">
        <v>1</v>
      </c>
      <c r="D237" s="5">
        <v>103.88</v>
      </c>
      <c r="E237" s="1">
        <v>34</v>
      </c>
      <c r="F237" s="1">
        <f>InputData[[#This Row],[UNIT PRICE ($)]]*InputData[[#This Row],[QUANTITY]]</f>
        <v>3531.92</v>
      </c>
      <c r="G237" s="1" t="str">
        <f>VLOOKUP(InputData[[#This Row],[CUSTOMER NAME]],Customer!A:C,2,0)</f>
        <v>India</v>
      </c>
      <c r="H237" s="1" t="str">
        <f>VLOOKUP(InputData[[#This Row],[CUSTOMER NAME]],Customer!A:C,3,0)</f>
        <v>Western</v>
      </c>
      <c r="I237" s="1" t="str">
        <f>TEXT(InputData[[#This Row],[DATE]],"mmm")</f>
        <v>Apr</v>
      </c>
      <c r="J237" s="1">
        <f>WEEKNUM(InputData[[#This Row],[DATE]])</f>
        <v>15</v>
      </c>
    </row>
    <row r="238" spans="1:10" x14ac:dyDescent="0.3">
      <c r="A238" s="3">
        <v>44291</v>
      </c>
      <c r="B238" s="6" t="s">
        <v>80</v>
      </c>
      <c r="C238" s="4" t="s">
        <v>31</v>
      </c>
      <c r="D238" s="5">
        <v>104.16</v>
      </c>
      <c r="E238" s="1">
        <v>15</v>
      </c>
      <c r="F238" s="1">
        <f>InputData[[#This Row],[UNIT PRICE ($)]]*InputData[[#This Row],[QUANTITY]]</f>
        <v>1562.3999999999999</v>
      </c>
      <c r="G238" s="1" t="str">
        <f>VLOOKUP(InputData[[#This Row],[CUSTOMER NAME]],Customer!A:C,2,0)</f>
        <v>South Africa</v>
      </c>
      <c r="H238" s="1" t="str">
        <f>VLOOKUP(InputData[[#This Row],[CUSTOMER NAME]],Customer!A:C,3,0)</f>
        <v>Export</v>
      </c>
      <c r="I238" s="1" t="str">
        <f>TEXT(InputData[[#This Row],[DATE]],"mmm")</f>
        <v>Apr</v>
      </c>
      <c r="J238" s="1">
        <f>WEEKNUM(InputData[[#This Row],[DATE]])</f>
        <v>15</v>
      </c>
    </row>
    <row r="239" spans="1:10" x14ac:dyDescent="0.3">
      <c r="A239" s="3">
        <v>44291</v>
      </c>
      <c r="B239" s="6" t="s">
        <v>113</v>
      </c>
      <c r="C239" s="4" t="s">
        <v>8</v>
      </c>
      <c r="D239" s="5">
        <v>94.62</v>
      </c>
      <c r="E239" s="1">
        <v>29</v>
      </c>
      <c r="F239" s="1">
        <f>InputData[[#This Row],[UNIT PRICE ($)]]*InputData[[#This Row],[QUANTITY]]</f>
        <v>2743.98</v>
      </c>
      <c r="G239" s="1" t="str">
        <f>VLOOKUP(InputData[[#This Row],[CUSTOMER NAME]],Customer!A:C,2,0)</f>
        <v>Pakistan</v>
      </c>
      <c r="H239" s="1" t="str">
        <f>VLOOKUP(InputData[[#This Row],[CUSTOMER NAME]],Customer!A:C,3,0)</f>
        <v>Export</v>
      </c>
      <c r="I239" s="1" t="str">
        <f>TEXT(InputData[[#This Row],[DATE]],"mmm")</f>
        <v>Apr</v>
      </c>
      <c r="J239" s="1">
        <f>WEEKNUM(InputData[[#This Row],[DATE]])</f>
        <v>15</v>
      </c>
    </row>
    <row r="240" spans="1:10" x14ac:dyDescent="0.3">
      <c r="A240" s="3">
        <v>44292</v>
      </c>
      <c r="B240" s="6" t="s">
        <v>110</v>
      </c>
      <c r="C240" s="4" t="s">
        <v>21</v>
      </c>
      <c r="D240" s="5">
        <v>162.54</v>
      </c>
      <c r="E240" s="1">
        <v>39</v>
      </c>
      <c r="F240" s="1">
        <f>InputData[[#This Row],[UNIT PRICE ($)]]*InputData[[#This Row],[QUANTITY]]</f>
        <v>6339.0599999999995</v>
      </c>
      <c r="G240" s="1" t="str">
        <f>VLOOKUP(InputData[[#This Row],[CUSTOMER NAME]],Customer!A:C,2,0)</f>
        <v>India</v>
      </c>
      <c r="H240" s="1" t="str">
        <f>VLOOKUP(InputData[[#This Row],[CUSTOMER NAME]],Customer!A:C,3,0)</f>
        <v>Western</v>
      </c>
      <c r="I240" s="1" t="str">
        <f>TEXT(InputData[[#This Row],[DATE]],"mmm")</f>
        <v>Apr</v>
      </c>
      <c r="J240" s="1">
        <f>WEEKNUM(InputData[[#This Row],[DATE]])</f>
        <v>15</v>
      </c>
    </row>
    <row r="241" spans="1:10" x14ac:dyDescent="0.3">
      <c r="A241" s="3">
        <v>44292</v>
      </c>
      <c r="B241" s="6" t="s">
        <v>76</v>
      </c>
      <c r="C241" s="4" t="s">
        <v>40</v>
      </c>
      <c r="D241" s="5">
        <v>115.2</v>
      </c>
      <c r="E241" s="1">
        <v>2</v>
      </c>
      <c r="F241" s="1">
        <f>InputData[[#This Row],[UNIT PRICE ($)]]*InputData[[#This Row],[QUANTITY]]</f>
        <v>230.4</v>
      </c>
      <c r="G241" s="1" t="str">
        <f>VLOOKUP(InputData[[#This Row],[CUSTOMER NAME]],Customer!A:C,2,0)</f>
        <v>Saudi Arabia</v>
      </c>
      <c r="H241" s="1" t="str">
        <f>VLOOKUP(InputData[[#This Row],[CUSTOMER NAME]],Customer!A:C,3,0)</f>
        <v>Export</v>
      </c>
      <c r="I241" s="1" t="str">
        <f>TEXT(InputData[[#This Row],[DATE]],"mmm")</f>
        <v>Apr</v>
      </c>
      <c r="J241" s="1">
        <f>WEEKNUM(InputData[[#This Row],[DATE]])</f>
        <v>15</v>
      </c>
    </row>
    <row r="242" spans="1:10" x14ac:dyDescent="0.3">
      <c r="A242" s="3">
        <v>44293</v>
      </c>
      <c r="B242" s="6" t="s">
        <v>73</v>
      </c>
      <c r="C242" s="4" t="s">
        <v>26</v>
      </c>
      <c r="D242" s="5">
        <v>24.66</v>
      </c>
      <c r="E242" s="1">
        <v>7</v>
      </c>
      <c r="F242" s="1">
        <f>InputData[[#This Row],[UNIT PRICE ($)]]*InputData[[#This Row],[QUANTITY]]</f>
        <v>172.62</v>
      </c>
      <c r="G242" s="1" t="str">
        <f>VLOOKUP(InputData[[#This Row],[CUSTOMER NAME]],Customer!A:C,2,0)</f>
        <v>India</v>
      </c>
      <c r="H242" s="1" t="str">
        <f>VLOOKUP(InputData[[#This Row],[CUSTOMER NAME]],Customer!A:C,3,0)</f>
        <v>East</v>
      </c>
      <c r="I242" s="1" t="str">
        <f>TEXT(InputData[[#This Row],[DATE]],"mmm")</f>
        <v>Apr</v>
      </c>
      <c r="J242" s="1">
        <f>WEEKNUM(InputData[[#This Row],[DATE]])</f>
        <v>15</v>
      </c>
    </row>
    <row r="243" spans="1:10" x14ac:dyDescent="0.3">
      <c r="A243" s="3">
        <v>44295</v>
      </c>
      <c r="B243" s="6" t="s">
        <v>67</v>
      </c>
      <c r="C243" s="4" t="s">
        <v>2</v>
      </c>
      <c r="D243" s="5">
        <v>142.80000000000001</v>
      </c>
      <c r="E243" s="1">
        <v>9</v>
      </c>
      <c r="F243" s="1">
        <f>InputData[[#This Row],[UNIT PRICE ($)]]*InputData[[#This Row],[QUANTITY]]</f>
        <v>1285.2</v>
      </c>
      <c r="G243" s="1" t="str">
        <f>VLOOKUP(InputData[[#This Row],[CUSTOMER NAME]],Customer!A:C,2,0)</f>
        <v>United Kingdom</v>
      </c>
      <c r="H243" s="1" t="str">
        <f>VLOOKUP(InputData[[#This Row],[CUSTOMER NAME]],Customer!A:C,3,0)</f>
        <v>Export</v>
      </c>
      <c r="I243" s="1" t="str">
        <f>TEXT(InputData[[#This Row],[DATE]],"mmm")</f>
        <v>Apr</v>
      </c>
      <c r="J243" s="1">
        <f>WEEKNUM(InputData[[#This Row],[DATE]])</f>
        <v>15</v>
      </c>
    </row>
    <row r="244" spans="1:10" x14ac:dyDescent="0.3">
      <c r="A244" s="3">
        <v>44295</v>
      </c>
      <c r="B244" s="6" t="s">
        <v>76</v>
      </c>
      <c r="C244" s="4" t="s">
        <v>5</v>
      </c>
      <c r="D244" s="5">
        <v>155.61000000000001</v>
      </c>
      <c r="E244" s="1">
        <v>3</v>
      </c>
      <c r="F244" s="1">
        <f>InputData[[#This Row],[UNIT PRICE ($)]]*InputData[[#This Row],[QUANTITY]]</f>
        <v>466.83000000000004</v>
      </c>
      <c r="G244" s="1" t="str">
        <f>VLOOKUP(InputData[[#This Row],[CUSTOMER NAME]],Customer!A:C,2,0)</f>
        <v>Saudi Arabia</v>
      </c>
      <c r="H244" s="1" t="str">
        <f>VLOOKUP(InputData[[#This Row],[CUSTOMER NAME]],Customer!A:C,3,0)</f>
        <v>Export</v>
      </c>
      <c r="I244" s="1" t="str">
        <f>TEXT(InputData[[#This Row],[DATE]],"mmm")</f>
        <v>Apr</v>
      </c>
      <c r="J244" s="1">
        <f>WEEKNUM(InputData[[#This Row],[DATE]])</f>
        <v>15</v>
      </c>
    </row>
    <row r="245" spans="1:10" x14ac:dyDescent="0.3">
      <c r="A245" s="3">
        <v>44295</v>
      </c>
      <c r="B245" s="6" t="s">
        <v>76</v>
      </c>
      <c r="C245" s="4" t="s">
        <v>39</v>
      </c>
      <c r="D245" s="5">
        <v>42.55</v>
      </c>
      <c r="E245" s="1">
        <v>12</v>
      </c>
      <c r="F245" s="1">
        <f>InputData[[#This Row],[UNIT PRICE ($)]]*InputData[[#This Row],[QUANTITY]]</f>
        <v>510.59999999999997</v>
      </c>
      <c r="G245" s="1" t="str">
        <f>VLOOKUP(InputData[[#This Row],[CUSTOMER NAME]],Customer!A:C,2,0)</f>
        <v>Saudi Arabia</v>
      </c>
      <c r="H245" s="1" t="str">
        <f>VLOOKUP(InputData[[#This Row],[CUSTOMER NAME]],Customer!A:C,3,0)</f>
        <v>Export</v>
      </c>
      <c r="I245" s="1" t="str">
        <f>TEXT(InputData[[#This Row],[DATE]],"mmm")</f>
        <v>Apr</v>
      </c>
      <c r="J245" s="1">
        <f>WEEKNUM(InputData[[#This Row],[DATE]])</f>
        <v>15</v>
      </c>
    </row>
    <row r="246" spans="1:10" x14ac:dyDescent="0.3">
      <c r="A246" s="3">
        <v>44295</v>
      </c>
      <c r="B246" s="6" t="s">
        <v>82</v>
      </c>
      <c r="C246" s="4" t="s">
        <v>17</v>
      </c>
      <c r="D246" s="5">
        <v>156.78</v>
      </c>
      <c r="E246" s="1">
        <v>8</v>
      </c>
      <c r="F246" s="1">
        <f>InputData[[#This Row],[UNIT PRICE ($)]]*InputData[[#This Row],[QUANTITY]]</f>
        <v>1254.24</v>
      </c>
      <c r="G246" s="1" t="str">
        <f>VLOOKUP(InputData[[#This Row],[CUSTOMER NAME]],Customer!A:C,2,0)</f>
        <v>India</v>
      </c>
      <c r="H246" s="1" t="str">
        <f>VLOOKUP(InputData[[#This Row],[CUSTOMER NAME]],Customer!A:C,3,0)</f>
        <v>Western</v>
      </c>
      <c r="I246" s="1" t="str">
        <f>TEXT(InputData[[#This Row],[DATE]],"mmm")</f>
        <v>Apr</v>
      </c>
      <c r="J246" s="1">
        <f>WEEKNUM(InputData[[#This Row],[DATE]])</f>
        <v>15</v>
      </c>
    </row>
    <row r="247" spans="1:10" x14ac:dyDescent="0.3">
      <c r="A247" s="3">
        <v>44296</v>
      </c>
      <c r="B247" s="6" t="s">
        <v>110</v>
      </c>
      <c r="C247" s="4" t="s">
        <v>22</v>
      </c>
      <c r="D247" s="5">
        <v>141.57</v>
      </c>
      <c r="E247" s="1">
        <v>14</v>
      </c>
      <c r="F247" s="1">
        <f>InputData[[#This Row],[UNIT PRICE ($)]]*InputData[[#This Row],[QUANTITY]]</f>
        <v>1981.98</v>
      </c>
      <c r="G247" s="1" t="str">
        <f>VLOOKUP(InputData[[#This Row],[CUSTOMER NAME]],Customer!A:C,2,0)</f>
        <v>India</v>
      </c>
      <c r="H247" s="1" t="str">
        <f>VLOOKUP(InputData[[#This Row],[CUSTOMER NAME]],Customer!A:C,3,0)</f>
        <v>Western</v>
      </c>
      <c r="I247" s="1" t="str">
        <f>TEXT(InputData[[#This Row],[DATE]],"mmm")</f>
        <v>Apr</v>
      </c>
      <c r="J247" s="1">
        <f>WEEKNUM(InputData[[#This Row],[DATE]])</f>
        <v>15</v>
      </c>
    </row>
    <row r="248" spans="1:10" x14ac:dyDescent="0.3">
      <c r="A248" s="3">
        <v>44296</v>
      </c>
      <c r="B248" s="6" t="s">
        <v>71</v>
      </c>
      <c r="C248" s="4" t="s">
        <v>41</v>
      </c>
      <c r="D248" s="5">
        <v>173.88</v>
      </c>
      <c r="E248" s="1">
        <v>17</v>
      </c>
      <c r="F248" s="1">
        <f>InputData[[#This Row],[UNIT PRICE ($)]]*InputData[[#This Row],[QUANTITY]]</f>
        <v>2955.96</v>
      </c>
      <c r="G248" s="1" t="str">
        <f>VLOOKUP(InputData[[#This Row],[CUSTOMER NAME]],Customer!A:C,2,0)</f>
        <v>India</v>
      </c>
      <c r="H248" s="1" t="str">
        <f>VLOOKUP(InputData[[#This Row],[CUSTOMER NAME]],Customer!A:C,3,0)</f>
        <v>Central</v>
      </c>
      <c r="I248" s="1" t="str">
        <f>TEXT(InputData[[#This Row],[DATE]],"mmm")</f>
        <v>Apr</v>
      </c>
      <c r="J248" s="1">
        <f>WEEKNUM(InputData[[#This Row],[DATE]])</f>
        <v>15</v>
      </c>
    </row>
    <row r="249" spans="1:10" x14ac:dyDescent="0.3">
      <c r="A249" s="3">
        <v>44296</v>
      </c>
      <c r="B249" s="6" t="s">
        <v>79</v>
      </c>
      <c r="C249" s="4" t="s">
        <v>37</v>
      </c>
      <c r="D249" s="5">
        <v>85.76</v>
      </c>
      <c r="E249" s="1">
        <v>36</v>
      </c>
      <c r="F249" s="1">
        <f>InputData[[#This Row],[UNIT PRICE ($)]]*InputData[[#This Row],[QUANTITY]]</f>
        <v>3087.36</v>
      </c>
      <c r="G249" s="1" t="str">
        <f>VLOOKUP(InputData[[#This Row],[CUSTOMER NAME]],Customer!A:C,2,0)</f>
        <v>United Kingdom</v>
      </c>
      <c r="H249" s="1" t="str">
        <f>VLOOKUP(InputData[[#This Row],[CUSTOMER NAME]],Customer!A:C,3,0)</f>
        <v>Export</v>
      </c>
      <c r="I249" s="1" t="str">
        <f>TEXT(InputData[[#This Row],[DATE]],"mmm")</f>
        <v>Apr</v>
      </c>
      <c r="J249" s="1">
        <f>WEEKNUM(InputData[[#This Row],[DATE]])</f>
        <v>15</v>
      </c>
    </row>
    <row r="250" spans="1:10" x14ac:dyDescent="0.3">
      <c r="A250" s="3">
        <v>44297</v>
      </c>
      <c r="B250" s="6" t="s">
        <v>87</v>
      </c>
      <c r="C250" s="4" t="s">
        <v>9</v>
      </c>
      <c r="D250" s="5">
        <v>7.8599999999999994</v>
      </c>
      <c r="E250" s="1">
        <v>8</v>
      </c>
      <c r="F250" s="1">
        <f>InputData[[#This Row],[UNIT PRICE ($)]]*InputData[[#This Row],[QUANTITY]]</f>
        <v>62.879999999999995</v>
      </c>
      <c r="G250" s="1" t="str">
        <f>VLOOKUP(InputData[[#This Row],[CUSTOMER NAME]],Customer!A:C,2,0)</f>
        <v>France</v>
      </c>
      <c r="H250" s="1" t="str">
        <f>VLOOKUP(InputData[[#This Row],[CUSTOMER NAME]],Customer!A:C,3,0)</f>
        <v>Export</v>
      </c>
      <c r="I250" s="1" t="str">
        <f>TEXT(InputData[[#This Row],[DATE]],"mmm")</f>
        <v>Apr</v>
      </c>
      <c r="J250" s="1">
        <f>WEEKNUM(InputData[[#This Row],[DATE]])</f>
        <v>16</v>
      </c>
    </row>
    <row r="251" spans="1:10" x14ac:dyDescent="0.3">
      <c r="A251" s="3">
        <v>44298</v>
      </c>
      <c r="B251" s="6" t="s">
        <v>63</v>
      </c>
      <c r="C251" s="4" t="s">
        <v>27</v>
      </c>
      <c r="D251" s="5">
        <v>57.120000000000005</v>
      </c>
      <c r="E251" s="1">
        <v>9</v>
      </c>
      <c r="F251" s="1">
        <f>InputData[[#This Row],[UNIT PRICE ($)]]*InputData[[#This Row],[QUANTITY]]</f>
        <v>514.08000000000004</v>
      </c>
      <c r="G251" s="1" t="str">
        <f>VLOOKUP(InputData[[#This Row],[CUSTOMER NAME]],Customer!A:C,2,0)</f>
        <v>Saudi Arabia</v>
      </c>
      <c r="H251" s="1" t="str">
        <f>VLOOKUP(InputData[[#This Row],[CUSTOMER NAME]],Customer!A:C,3,0)</f>
        <v>Export</v>
      </c>
      <c r="I251" s="1" t="str">
        <f>TEXT(InputData[[#This Row],[DATE]],"mmm")</f>
        <v>Apr</v>
      </c>
      <c r="J251" s="1">
        <f>WEEKNUM(InputData[[#This Row],[DATE]])</f>
        <v>16</v>
      </c>
    </row>
    <row r="252" spans="1:10" x14ac:dyDescent="0.3">
      <c r="A252" s="3">
        <v>44298</v>
      </c>
      <c r="B252" s="6" t="s">
        <v>64</v>
      </c>
      <c r="C252" s="4" t="s">
        <v>15</v>
      </c>
      <c r="D252" s="5">
        <v>15.719999999999999</v>
      </c>
      <c r="E252" s="1">
        <v>14</v>
      </c>
      <c r="F252" s="1">
        <f>InputData[[#This Row],[UNIT PRICE ($)]]*InputData[[#This Row],[QUANTITY]]</f>
        <v>220.07999999999998</v>
      </c>
      <c r="G252" s="1" t="str">
        <f>VLOOKUP(InputData[[#This Row],[CUSTOMER NAME]],Customer!A:C,2,0)</f>
        <v>India</v>
      </c>
      <c r="H252" s="1" t="str">
        <f>VLOOKUP(InputData[[#This Row],[CUSTOMER NAME]],Customer!A:C,3,0)</f>
        <v>Northeast</v>
      </c>
      <c r="I252" s="1" t="str">
        <f>TEXT(InputData[[#This Row],[DATE]],"mmm")</f>
        <v>Apr</v>
      </c>
      <c r="J252" s="1">
        <f>WEEKNUM(InputData[[#This Row],[DATE]])</f>
        <v>16</v>
      </c>
    </row>
    <row r="253" spans="1:10" x14ac:dyDescent="0.3">
      <c r="A253" s="3">
        <v>44298</v>
      </c>
      <c r="B253" s="6" t="s">
        <v>67</v>
      </c>
      <c r="C253" s="4" t="s">
        <v>37</v>
      </c>
      <c r="D253" s="5">
        <v>85.76</v>
      </c>
      <c r="E253" s="1">
        <v>3</v>
      </c>
      <c r="F253" s="1">
        <f>InputData[[#This Row],[UNIT PRICE ($)]]*InputData[[#This Row],[QUANTITY]]</f>
        <v>257.28000000000003</v>
      </c>
      <c r="G253" s="1" t="str">
        <f>VLOOKUP(InputData[[#This Row],[CUSTOMER NAME]],Customer!A:C,2,0)</f>
        <v>United Kingdom</v>
      </c>
      <c r="H253" s="1" t="str">
        <f>VLOOKUP(InputData[[#This Row],[CUSTOMER NAME]],Customer!A:C,3,0)</f>
        <v>Export</v>
      </c>
      <c r="I253" s="1" t="str">
        <f>TEXT(InputData[[#This Row],[DATE]],"mmm")</f>
        <v>Apr</v>
      </c>
      <c r="J253" s="1">
        <f>WEEKNUM(InputData[[#This Row],[DATE]])</f>
        <v>16</v>
      </c>
    </row>
    <row r="254" spans="1:10" x14ac:dyDescent="0.3">
      <c r="A254" s="3">
        <v>44298</v>
      </c>
      <c r="B254" s="6" t="s">
        <v>73</v>
      </c>
      <c r="C254" s="4" t="s">
        <v>33</v>
      </c>
      <c r="D254" s="5">
        <v>119.7</v>
      </c>
      <c r="E254" s="1">
        <v>13</v>
      </c>
      <c r="F254" s="1">
        <f>InputData[[#This Row],[UNIT PRICE ($)]]*InputData[[#This Row],[QUANTITY]]</f>
        <v>1556.1000000000001</v>
      </c>
      <c r="G254" s="1" t="str">
        <f>VLOOKUP(InputData[[#This Row],[CUSTOMER NAME]],Customer!A:C,2,0)</f>
        <v>India</v>
      </c>
      <c r="H254" s="1" t="str">
        <f>VLOOKUP(InputData[[#This Row],[CUSTOMER NAME]],Customer!A:C,3,0)</f>
        <v>East</v>
      </c>
      <c r="I254" s="1" t="str">
        <f>TEXT(InputData[[#This Row],[DATE]],"mmm")</f>
        <v>Apr</v>
      </c>
      <c r="J254" s="1">
        <f>WEEKNUM(InputData[[#This Row],[DATE]])</f>
        <v>16</v>
      </c>
    </row>
    <row r="255" spans="1:10" x14ac:dyDescent="0.3">
      <c r="A255" s="3">
        <v>44298</v>
      </c>
      <c r="B255" s="6" t="s">
        <v>81</v>
      </c>
      <c r="C255" s="4" t="s">
        <v>29</v>
      </c>
      <c r="D255" s="5">
        <v>53.11</v>
      </c>
      <c r="E255" s="1">
        <v>4</v>
      </c>
      <c r="F255" s="1">
        <f>InputData[[#This Row],[UNIT PRICE ($)]]*InputData[[#This Row],[QUANTITY]]</f>
        <v>212.44</v>
      </c>
      <c r="G255" s="1" t="str">
        <f>VLOOKUP(InputData[[#This Row],[CUSTOMER NAME]],Customer!A:C,2,0)</f>
        <v>India</v>
      </c>
      <c r="H255" s="1" t="str">
        <f>VLOOKUP(InputData[[#This Row],[CUSTOMER NAME]],Customer!A:C,3,0)</f>
        <v>East</v>
      </c>
      <c r="I255" s="1" t="str">
        <f>TEXT(InputData[[#This Row],[DATE]],"mmm")</f>
        <v>Apr</v>
      </c>
      <c r="J255" s="1">
        <f>WEEKNUM(InputData[[#This Row],[DATE]])</f>
        <v>16</v>
      </c>
    </row>
    <row r="256" spans="1:10" x14ac:dyDescent="0.3">
      <c r="A256" s="3">
        <v>44299</v>
      </c>
      <c r="B256" s="6" t="s">
        <v>62</v>
      </c>
      <c r="C256" s="4" t="s">
        <v>4</v>
      </c>
      <c r="D256" s="5">
        <v>48.84</v>
      </c>
      <c r="E256" s="1">
        <v>8</v>
      </c>
      <c r="F256" s="1">
        <f>InputData[[#This Row],[UNIT PRICE ($)]]*InputData[[#This Row],[QUANTITY]]</f>
        <v>390.72</v>
      </c>
      <c r="G256" s="1" t="str">
        <f>VLOOKUP(InputData[[#This Row],[CUSTOMER NAME]],Customer!A:C,2,0)</f>
        <v>India</v>
      </c>
      <c r="H256" s="1" t="str">
        <f>VLOOKUP(InputData[[#This Row],[CUSTOMER NAME]],Customer!A:C,3,0)</f>
        <v>Northeast</v>
      </c>
      <c r="I256" s="1" t="str">
        <f>TEXT(InputData[[#This Row],[DATE]],"mmm")</f>
        <v>Apr</v>
      </c>
      <c r="J256" s="1">
        <f>WEEKNUM(InputData[[#This Row],[DATE]])</f>
        <v>16</v>
      </c>
    </row>
    <row r="257" spans="1:10" x14ac:dyDescent="0.3">
      <c r="A257" s="3">
        <v>44299</v>
      </c>
      <c r="B257" s="6" t="s">
        <v>65</v>
      </c>
      <c r="C257" s="4" t="s">
        <v>16</v>
      </c>
      <c r="D257" s="5">
        <v>16.64</v>
      </c>
      <c r="E257" s="1">
        <v>14</v>
      </c>
      <c r="F257" s="1">
        <f>InputData[[#This Row],[UNIT PRICE ($)]]*InputData[[#This Row],[QUANTITY]]</f>
        <v>232.96</v>
      </c>
      <c r="G257" s="1" t="str">
        <f>VLOOKUP(InputData[[#This Row],[CUSTOMER NAME]],Customer!A:C,2,0)</f>
        <v>Pakistan</v>
      </c>
      <c r="H257" s="1" t="str">
        <f>VLOOKUP(InputData[[#This Row],[CUSTOMER NAME]],Customer!A:C,3,0)</f>
        <v>Export</v>
      </c>
      <c r="I257" s="1" t="str">
        <f>TEXT(InputData[[#This Row],[DATE]],"mmm")</f>
        <v>Apr</v>
      </c>
      <c r="J257" s="1">
        <f>WEEKNUM(InputData[[#This Row],[DATE]])</f>
        <v>16</v>
      </c>
    </row>
    <row r="258" spans="1:10" x14ac:dyDescent="0.3">
      <c r="A258" s="3">
        <v>44299</v>
      </c>
      <c r="B258" s="6" t="s">
        <v>70</v>
      </c>
      <c r="C258" s="4" t="s">
        <v>36</v>
      </c>
      <c r="D258" s="5">
        <v>96.3</v>
      </c>
      <c r="E258" s="1">
        <v>35</v>
      </c>
      <c r="F258" s="1">
        <f>InputData[[#This Row],[UNIT PRICE ($)]]*InputData[[#This Row],[QUANTITY]]</f>
        <v>3370.5</v>
      </c>
      <c r="G258" s="1" t="str">
        <f>VLOOKUP(InputData[[#This Row],[CUSTOMER NAME]],Customer!A:C,2,0)</f>
        <v>Mexico</v>
      </c>
      <c r="H258" s="1" t="str">
        <f>VLOOKUP(InputData[[#This Row],[CUSTOMER NAME]],Customer!A:C,3,0)</f>
        <v>Export</v>
      </c>
      <c r="I258" s="1" t="str">
        <f>TEXT(InputData[[#This Row],[DATE]],"mmm")</f>
        <v>Apr</v>
      </c>
      <c r="J258" s="1">
        <f>WEEKNUM(InputData[[#This Row],[DATE]])</f>
        <v>16</v>
      </c>
    </row>
    <row r="259" spans="1:10" x14ac:dyDescent="0.3">
      <c r="A259" s="3">
        <v>44300</v>
      </c>
      <c r="B259" s="6" t="s">
        <v>80</v>
      </c>
      <c r="C259" s="4" t="s">
        <v>37</v>
      </c>
      <c r="D259" s="5">
        <v>85.76</v>
      </c>
      <c r="E259" s="1">
        <v>7</v>
      </c>
      <c r="F259" s="1">
        <f>InputData[[#This Row],[UNIT PRICE ($)]]*InputData[[#This Row],[QUANTITY]]</f>
        <v>600.32000000000005</v>
      </c>
      <c r="G259" s="1" t="str">
        <f>VLOOKUP(InputData[[#This Row],[CUSTOMER NAME]],Customer!A:C,2,0)</f>
        <v>South Africa</v>
      </c>
      <c r="H259" s="1" t="str">
        <f>VLOOKUP(InputData[[#This Row],[CUSTOMER NAME]],Customer!A:C,3,0)</f>
        <v>Export</v>
      </c>
      <c r="I259" s="1" t="str">
        <f>TEXT(InputData[[#This Row],[DATE]],"mmm")</f>
        <v>Apr</v>
      </c>
      <c r="J259" s="1">
        <f>WEEKNUM(InputData[[#This Row],[DATE]])</f>
        <v>16</v>
      </c>
    </row>
    <row r="260" spans="1:10" x14ac:dyDescent="0.3">
      <c r="A260" s="3">
        <v>44301</v>
      </c>
      <c r="B260" s="6" t="s">
        <v>86</v>
      </c>
      <c r="C260" s="4" t="s">
        <v>17</v>
      </c>
      <c r="D260" s="5">
        <v>156.78</v>
      </c>
      <c r="E260" s="1">
        <v>3</v>
      </c>
      <c r="F260" s="1">
        <f>InputData[[#This Row],[UNIT PRICE ($)]]*InputData[[#This Row],[QUANTITY]]</f>
        <v>470.34000000000003</v>
      </c>
      <c r="G260" s="1" t="str">
        <f>VLOOKUP(InputData[[#This Row],[CUSTOMER NAME]],Customer!A:C,2,0)</f>
        <v>India</v>
      </c>
      <c r="H260" s="1" t="str">
        <f>VLOOKUP(InputData[[#This Row],[CUSTOMER NAME]],Customer!A:C,3,0)</f>
        <v>South</v>
      </c>
      <c r="I260" s="1" t="str">
        <f>TEXT(InputData[[#This Row],[DATE]],"mmm")</f>
        <v>Apr</v>
      </c>
      <c r="J260" s="1">
        <f>WEEKNUM(InputData[[#This Row],[DATE]])</f>
        <v>16</v>
      </c>
    </row>
    <row r="261" spans="1:10" x14ac:dyDescent="0.3">
      <c r="A261" s="3">
        <v>44302</v>
      </c>
      <c r="B261" s="6" t="s">
        <v>112</v>
      </c>
      <c r="C261" s="4" t="s">
        <v>16</v>
      </c>
      <c r="D261" s="5">
        <v>16.64</v>
      </c>
      <c r="E261" s="1">
        <v>38</v>
      </c>
      <c r="F261" s="1">
        <f>InputData[[#This Row],[UNIT PRICE ($)]]*InputData[[#This Row],[QUANTITY]]</f>
        <v>632.32000000000005</v>
      </c>
      <c r="G261" s="1" t="str">
        <f>VLOOKUP(InputData[[#This Row],[CUSTOMER NAME]],Customer!A:C,2,0)</f>
        <v>India</v>
      </c>
      <c r="H261" s="1" t="str">
        <f>VLOOKUP(InputData[[#This Row],[CUSTOMER NAME]],Customer!A:C,3,0)</f>
        <v>North</v>
      </c>
      <c r="I261" s="1" t="str">
        <f>TEXT(InputData[[#This Row],[DATE]],"mmm")</f>
        <v>Apr</v>
      </c>
      <c r="J261" s="1">
        <f>WEEKNUM(InputData[[#This Row],[DATE]])</f>
        <v>16</v>
      </c>
    </row>
    <row r="262" spans="1:10" x14ac:dyDescent="0.3">
      <c r="A262" s="3">
        <v>44302</v>
      </c>
      <c r="B262" s="6" t="s">
        <v>89</v>
      </c>
      <c r="C262" s="4" t="s">
        <v>18</v>
      </c>
      <c r="D262" s="5">
        <v>49.21</v>
      </c>
      <c r="E262" s="1">
        <v>15</v>
      </c>
      <c r="F262" s="1">
        <f>InputData[[#This Row],[UNIT PRICE ($)]]*InputData[[#This Row],[QUANTITY]]</f>
        <v>738.15</v>
      </c>
      <c r="G262" s="1" t="str">
        <f>VLOOKUP(InputData[[#This Row],[CUSTOMER NAME]],Customer!A:C,2,0)</f>
        <v>Mexico</v>
      </c>
      <c r="H262" s="1" t="str">
        <f>VLOOKUP(InputData[[#This Row],[CUSTOMER NAME]],Customer!A:C,3,0)</f>
        <v>Export</v>
      </c>
      <c r="I262" s="1" t="str">
        <f>TEXT(InputData[[#This Row],[DATE]],"mmm")</f>
        <v>Apr</v>
      </c>
      <c r="J262" s="1">
        <f>WEEKNUM(InputData[[#This Row],[DATE]])</f>
        <v>16</v>
      </c>
    </row>
    <row r="263" spans="1:10" x14ac:dyDescent="0.3">
      <c r="A263" s="3">
        <v>44303</v>
      </c>
      <c r="B263" s="6" t="s">
        <v>75</v>
      </c>
      <c r="C263" s="4" t="s">
        <v>9</v>
      </c>
      <c r="D263" s="5">
        <v>7.8599999999999994</v>
      </c>
      <c r="E263" s="1">
        <v>19</v>
      </c>
      <c r="F263" s="1">
        <f>InputData[[#This Row],[UNIT PRICE ($)]]*InputData[[#This Row],[QUANTITY]]</f>
        <v>149.33999999999997</v>
      </c>
      <c r="G263" s="1" t="str">
        <f>VLOOKUP(InputData[[#This Row],[CUSTOMER NAME]],Customer!A:C,2,0)</f>
        <v>Russia</v>
      </c>
      <c r="H263" s="1" t="str">
        <f>VLOOKUP(InputData[[#This Row],[CUSTOMER NAME]],Customer!A:C,3,0)</f>
        <v>Export</v>
      </c>
      <c r="I263" s="1" t="str">
        <f>TEXT(InputData[[#This Row],[DATE]],"mmm")</f>
        <v>Apr</v>
      </c>
      <c r="J263" s="1">
        <f>WEEKNUM(InputData[[#This Row],[DATE]])</f>
        <v>16</v>
      </c>
    </row>
    <row r="264" spans="1:10" x14ac:dyDescent="0.3">
      <c r="A264" s="3">
        <v>44304</v>
      </c>
      <c r="B264" s="6" t="s">
        <v>110</v>
      </c>
      <c r="C264" s="4" t="s">
        <v>41</v>
      </c>
      <c r="D264" s="5">
        <v>173.88</v>
      </c>
      <c r="E264" s="1">
        <v>9</v>
      </c>
      <c r="F264" s="1">
        <f>InputData[[#This Row],[UNIT PRICE ($)]]*InputData[[#This Row],[QUANTITY]]</f>
        <v>1564.92</v>
      </c>
      <c r="G264" s="1" t="str">
        <f>VLOOKUP(InputData[[#This Row],[CUSTOMER NAME]],Customer!A:C,2,0)</f>
        <v>India</v>
      </c>
      <c r="H264" s="1" t="str">
        <f>VLOOKUP(InputData[[#This Row],[CUSTOMER NAME]],Customer!A:C,3,0)</f>
        <v>Western</v>
      </c>
      <c r="I264" s="1" t="str">
        <f>TEXT(InputData[[#This Row],[DATE]],"mmm")</f>
        <v>Apr</v>
      </c>
      <c r="J264" s="1">
        <f>WEEKNUM(InputData[[#This Row],[DATE]])</f>
        <v>17</v>
      </c>
    </row>
    <row r="265" spans="1:10" x14ac:dyDescent="0.3">
      <c r="A265" s="3">
        <v>44304</v>
      </c>
      <c r="B265" s="6" t="s">
        <v>74</v>
      </c>
      <c r="C265" s="4" t="s">
        <v>19</v>
      </c>
      <c r="D265" s="5">
        <v>210</v>
      </c>
      <c r="E265" s="1">
        <v>13</v>
      </c>
      <c r="F265" s="1">
        <f>InputData[[#This Row],[UNIT PRICE ($)]]*InputData[[#This Row],[QUANTITY]]</f>
        <v>2730</v>
      </c>
      <c r="G265" s="1" t="str">
        <f>VLOOKUP(InputData[[#This Row],[CUSTOMER NAME]],Customer!A:C,2,0)</f>
        <v>Brazil</v>
      </c>
      <c r="H265" s="1" t="str">
        <f>VLOOKUP(InputData[[#This Row],[CUSTOMER NAME]],Customer!A:C,3,0)</f>
        <v>Export</v>
      </c>
      <c r="I265" s="1" t="str">
        <f>TEXT(InputData[[#This Row],[DATE]],"mmm")</f>
        <v>Apr</v>
      </c>
      <c r="J265" s="1">
        <f>WEEKNUM(InputData[[#This Row],[DATE]])</f>
        <v>17</v>
      </c>
    </row>
    <row r="266" spans="1:10" x14ac:dyDescent="0.3">
      <c r="A266" s="3">
        <v>44304</v>
      </c>
      <c r="B266" s="6" t="s">
        <v>87</v>
      </c>
      <c r="C266" s="4" t="s">
        <v>11</v>
      </c>
      <c r="D266" s="5">
        <v>48.4</v>
      </c>
      <c r="E266" s="1">
        <v>2</v>
      </c>
      <c r="F266" s="1">
        <f>InputData[[#This Row],[UNIT PRICE ($)]]*InputData[[#This Row],[QUANTITY]]</f>
        <v>96.8</v>
      </c>
      <c r="G266" s="1" t="str">
        <f>VLOOKUP(InputData[[#This Row],[CUSTOMER NAME]],Customer!A:C,2,0)</f>
        <v>France</v>
      </c>
      <c r="H266" s="1" t="str">
        <f>VLOOKUP(InputData[[#This Row],[CUSTOMER NAME]],Customer!A:C,3,0)</f>
        <v>Export</v>
      </c>
      <c r="I266" s="1" t="str">
        <f>TEXT(InputData[[#This Row],[DATE]],"mmm")</f>
        <v>Apr</v>
      </c>
      <c r="J266" s="1">
        <f>WEEKNUM(InputData[[#This Row],[DATE]])</f>
        <v>17</v>
      </c>
    </row>
    <row r="267" spans="1:10" x14ac:dyDescent="0.3">
      <c r="A267" s="3">
        <v>44304</v>
      </c>
      <c r="B267" s="6" t="s">
        <v>88</v>
      </c>
      <c r="C267" s="4" t="s">
        <v>38</v>
      </c>
      <c r="D267" s="5">
        <v>79.92</v>
      </c>
      <c r="E267" s="1">
        <v>9</v>
      </c>
      <c r="F267" s="1">
        <f>InputData[[#This Row],[UNIT PRICE ($)]]*InputData[[#This Row],[QUANTITY]]</f>
        <v>719.28</v>
      </c>
      <c r="G267" s="1" t="str">
        <f>VLOOKUP(InputData[[#This Row],[CUSTOMER NAME]],Customer!A:C,2,0)</f>
        <v>India</v>
      </c>
      <c r="H267" s="1" t="str">
        <f>VLOOKUP(InputData[[#This Row],[CUSTOMER NAME]],Customer!A:C,3,0)</f>
        <v>South</v>
      </c>
      <c r="I267" s="1" t="str">
        <f>TEXT(InputData[[#This Row],[DATE]],"mmm")</f>
        <v>Apr</v>
      </c>
      <c r="J267" s="1">
        <f>WEEKNUM(InputData[[#This Row],[DATE]])</f>
        <v>17</v>
      </c>
    </row>
    <row r="268" spans="1:10" x14ac:dyDescent="0.3">
      <c r="A268" s="3">
        <v>44305</v>
      </c>
      <c r="B268" s="6" t="s">
        <v>87</v>
      </c>
      <c r="C268" s="4" t="s">
        <v>11</v>
      </c>
      <c r="D268" s="5">
        <v>48.4</v>
      </c>
      <c r="E268" s="1">
        <v>17</v>
      </c>
      <c r="F268" s="1">
        <f>InputData[[#This Row],[UNIT PRICE ($)]]*InputData[[#This Row],[QUANTITY]]</f>
        <v>822.8</v>
      </c>
      <c r="G268" s="1" t="str">
        <f>VLOOKUP(InputData[[#This Row],[CUSTOMER NAME]],Customer!A:C,2,0)</f>
        <v>France</v>
      </c>
      <c r="H268" s="1" t="str">
        <f>VLOOKUP(InputData[[#This Row],[CUSTOMER NAME]],Customer!A:C,3,0)</f>
        <v>Export</v>
      </c>
      <c r="I268" s="1" t="str">
        <f>TEXT(InputData[[#This Row],[DATE]],"mmm")</f>
        <v>Apr</v>
      </c>
      <c r="J268" s="1">
        <f>WEEKNUM(InputData[[#This Row],[DATE]])</f>
        <v>17</v>
      </c>
    </row>
    <row r="269" spans="1:10" x14ac:dyDescent="0.3">
      <c r="A269" s="3">
        <v>44306</v>
      </c>
      <c r="B269" s="6" t="s">
        <v>110</v>
      </c>
      <c r="C269" s="4" t="s">
        <v>18</v>
      </c>
      <c r="D269" s="5">
        <v>49.21</v>
      </c>
      <c r="E269" s="1">
        <v>2</v>
      </c>
      <c r="F269" s="1">
        <f>InputData[[#This Row],[UNIT PRICE ($)]]*InputData[[#This Row],[QUANTITY]]</f>
        <v>98.42</v>
      </c>
      <c r="G269" s="1" t="str">
        <f>VLOOKUP(InputData[[#This Row],[CUSTOMER NAME]],Customer!A:C,2,0)</f>
        <v>India</v>
      </c>
      <c r="H269" s="1" t="str">
        <f>VLOOKUP(InputData[[#This Row],[CUSTOMER NAME]],Customer!A:C,3,0)</f>
        <v>Western</v>
      </c>
      <c r="I269" s="1" t="str">
        <f>TEXT(InputData[[#This Row],[DATE]],"mmm")</f>
        <v>Apr</v>
      </c>
      <c r="J269" s="1">
        <f>WEEKNUM(InputData[[#This Row],[DATE]])</f>
        <v>17</v>
      </c>
    </row>
    <row r="270" spans="1:10" x14ac:dyDescent="0.3">
      <c r="A270" s="3">
        <v>44306</v>
      </c>
      <c r="B270" s="6" t="s">
        <v>77</v>
      </c>
      <c r="C270" s="4" t="s">
        <v>12</v>
      </c>
      <c r="D270" s="5">
        <v>94.17</v>
      </c>
      <c r="E270" s="1">
        <v>4</v>
      </c>
      <c r="F270" s="1">
        <f>InputData[[#This Row],[UNIT PRICE ($)]]*InputData[[#This Row],[QUANTITY]]</f>
        <v>376.68</v>
      </c>
      <c r="G270" s="1" t="str">
        <f>VLOOKUP(InputData[[#This Row],[CUSTOMER NAME]],Customer!A:C,2,0)</f>
        <v>India</v>
      </c>
      <c r="H270" s="1" t="str">
        <f>VLOOKUP(InputData[[#This Row],[CUSTOMER NAME]],Customer!A:C,3,0)</f>
        <v>Western</v>
      </c>
      <c r="I270" s="1" t="str">
        <f>TEXT(InputData[[#This Row],[DATE]],"mmm")</f>
        <v>Apr</v>
      </c>
      <c r="J270" s="1">
        <f>WEEKNUM(InputData[[#This Row],[DATE]])</f>
        <v>17</v>
      </c>
    </row>
    <row r="271" spans="1:10" x14ac:dyDescent="0.3">
      <c r="A271" s="3">
        <v>44307</v>
      </c>
      <c r="B271" s="6" t="s">
        <v>82</v>
      </c>
      <c r="C271" s="4" t="s">
        <v>30</v>
      </c>
      <c r="D271" s="5">
        <v>201.28</v>
      </c>
      <c r="E271" s="1">
        <v>2</v>
      </c>
      <c r="F271" s="1">
        <f>InputData[[#This Row],[UNIT PRICE ($)]]*InputData[[#This Row],[QUANTITY]]</f>
        <v>402.56</v>
      </c>
      <c r="G271" s="1" t="str">
        <f>VLOOKUP(InputData[[#This Row],[CUSTOMER NAME]],Customer!A:C,2,0)</f>
        <v>India</v>
      </c>
      <c r="H271" s="1" t="str">
        <f>VLOOKUP(InputData[[#This Row],[CUSTOMER NAME]],Customer!A:C,3,0)</f>
        <v>Western</v>
      </c>
      <c r="I271" s="1" t="str">
        <f>TEXT(InputData[[#This Row],[DATE]],"mmm")</f>
        <v>Apr</v>
      </c>
      <c r="J271" s="1">
        <f>WEEKNUM(InputData[[#This Row],[DATE]])</f>
        <v>17</v>
      </c>
    </row>
    <row r="272" spans="1:10" x14ac:dyDescent="0.3">
      <c r="A272" s="3">
        <v>44307</v>
      </c>
      <c r="B272" s="6" t="s">
        <v>83</v>
      </c>
      <c r="C272" s="4" t="s">
        <v>26</v>
      </c>
      <c r="D272" s="5">
        <v>24.66</v>
      </c>
      <c r="E272" s="1">
        <v>14</v>
      </c>
      <c r="F272" s="1">
        <f>InputData[[#This Row],[UNIT PRICE ($)]]*InputData[[#This Row],[QUANTITY]]</f>
        <v>345.24</v>
      </c>
      <c r="G272" s="1" t="str">
        <f>VLOOKUP(InputData[[#This Row],[CUSTOMER NAME]],Customer!A:C,2,0)</f>
        <v>India</v>
      </c>
      <c r="H272" s="1" t="str">
        <f>VLOOKUP(InputData[[#This Row],[CUSTOMER NAME]],Customer!A:C,3,0)</f>
        <v>North</v>
      </c>
      <c r="I272" s="1" t="str">
        <f>TEXT(InputData[[#This Row],[DATE]],"mmm")</f>
        <v>Apr</v>
      </c>
      <c r="J272" s="1">
        <f>WEEKNUM(InputData[[#This Row],[DATE]])</f>
        <v>17</v>
      </c>
    </row>
    <row r="273" spans="1:10" x14ac:dyDescent="0.3">
      <c r="A273" s="3">
        <v>44308</v>
      </c>
      <c r="B273" s="6" t="s">
        <v>64</v>
      </c>
      <c r="C273" s="4" t="s">
        <v>43</v>
      </c>
      <c r="D273" s="5">
        <v>83.08</v>
      </c>
      <c r="E273" s="1">
        <v>22</v>
      </c>
      <c r="F273" s="1">
        <f>InputData[[#This Row],[UNIT PRICE ($)]]*InputData[[#This Row],[QUANTITY]]</f>
        <v>1827.76</v>
      </c>
      <c r="G273" s="1" t="str">
        <f>VLOOKUP(InputData[[#This Row],[CUSTOMER NAME]],Customer!A:C,2,0)</f>
        <v>India</v>
      </c>
      <c r="H273" s="1" t="str">
        <f>VLOOKUP(InputData[[#This Row],[CUSTOMER NAME]],Customer!A:C,3,0)</f>
        <v>Northeast</v>
      </c>
      <c r="I273" s="1" t="str">
        <f>TEXT(InputData[[#This Row],[DATE]],"mmm")</f>
        <v>Apr</v>
      </c>
      <c r="J273" s="1">
        <f>WEEKNUM(InputData[[#This Row],[DATE]])</f>
        <v>17</v>
      </c>
    </row>
    <row r="274" spans="1:10" x14ac:dyDescent="0.3">
      <c r="A274" s="3">
        <v>44308</v>
      </c>
      <c r="B274" s="6" t="s">
        <v>80</v>
      </c>
      <c r="C274" s="4" t="s">
        <v>36</v>
      </c>
      <c r="D274" s="5">
        <v>96.3</v>
      </c>
      <c r="E274" s="1">
        <v>36</v>
      </c>
      <c r="F274" s="1">
        <f>InputData[[#This Row],[UNIT PRICE ($)]]*InputData[[#This Row],[QUANTITY]]</f>
        <v>3466.7999999999997</v>
      </c>
      <c r="G274" s="1" t="str">
        <f>VLOOKUP(InputData[[#This Row],[CUSTOMER NAME]],Customer!A:C,2,0)</f>
        <v>South Africa</v>
      </c>
      <c r="H274" s="1" t="str">
        <f>VLOOKUP(InputData[[#This Row],[CUSTOMER NAME]],Customer!A:C,3,0)</f>
        <v>Export</v>
      </c>
      <c r="I274" s="1" t="str">
        <f>TEXT(InputData[[#This Row],[DATE]],"mmm")</f>
        <v>Apr</v>
      </c>
      <c r="J274" s="1">
        <f>WEEKNUM(InputData[[#This Row],[DATE]])</f>
        <v>17</v>
      </c>
    </row>
    <row r="275" spans="1:10" x14ac:dyDescent="0.3">
      <c r="A275" s="3">
        <v>44309</v>
      </c>
      <c r="B275" s="6" t="s">
        <v>62</v>
      </c>
      <c r="C275" s="4" t="s">
        <v>28</v>
      </c>
      <c r="D275" s="5">
        <v>41.81</v>
      </c>
      <c r="E275" s="1">
        <v>10</v>
      </c>
      <c r="F275" s="1">
        <f>InputData[[#This Row],[UNIT PRICE ($)]]*InputData[[#This Row],[QUANTITY]]</f>
        <v>418.1</v>
      </c>
      <c r="G275" s="1" t="str">
        <f>VLOOKUP(InputData[[#This Row],[CUSTOMER NAME]],Customer!A:C,2,0)</f>
        <v>India</v>
      </c>
      <c r="H275" s="1" t="str">
        <f>VLOOKUP(InputData[[#This Row],[CUSTOMER NAME]],Customer!A:C,3,0)</f>
        <v>Northeast</v>
      </c>
      <c r="I275" s="1" t="str">
        <f>TEXT(InputData[[#This Row],[DATE]],"mmm")</f>
        <v>Apr</v>
      </c>
      <c r="J275" s="1">
        <f>WEEKNUM(InputData[[#This Row],[DATE]])</f>
        <v>17</v>
      </c>
    </row>
    <row r="276" spans="1:10" x14ac:dyDescent="0.3">
      <c r="A276" s="3">
        <v>44309</v>
      </c>
      <c r="B276" s="6" t="s">
        <v>80</v>
      </c>
      <c r="C276" s="4" t="s">
        <v>44</v>
      </c>
      <c r="D276" s="5">
        <v>82.08</v>
      </c>
      <c r="E276" s="1">
        <v>15</v>
      </c>
      <c r="F276" s="1">
        <f>InputData[[#This Row],[UNIT PRICE ($)]]*InputData[[#This Row],[QUANTITY]]</f>
        <v>1231.2</v>
      </c>
      <c r="G276" s="1" t="str">
        <f>VLOOKUP(InputData[[#This Row],[CUSTOMER NAME]],Customer!A:C,2,0)</f>
        <v>South Africa</v>
      </c>
      <c r="H276" s="1" t="str">
        <f>VLOOKUP(InputData[[#This Row],[CUSTOMER NAME]],Customer!A:C,3,0)</f>
        <v>Export</v>
      </c>
      <c r="I276" s="1" t="str">
        <f>TEXT(InputData[[#This Row],[DATE]],"mmm")</f>
        <v>Apr</v>
      </c>
      <c r="J276" s="1">
        <f>WEEKNUM(InputData[[#This Row],[DATE]])</f>
        <v>17</v>
      </c>
    </row>
    <row r="277" spans="1:10" x14ac:dyDescent="0.3">
      <c r="A277" s="3">
        <v>44309</v>
      </c>
      <c r="B277" s="6" t="s">
        <v>88</v>
      </c>
      <c r="C277" s="4" t="s">
        <v>42</v>
      </c>
      <c r="D277" s="5">
        <v>162</v>
      </c>
      <c r="E277" s="1">
        <v>6</v>
      </c>
      <c r="F277" s="1">
        <f>InputData[[#This Row],[UNIT PRICE ($)]]*InputData[[#This Row],[QUANTITY]]</f>
        <v>972</v>
      </c>
      <c r="G277" s="1" t="str">
        <f>VLOOKUP(InputData[[#This Row],[CUSTOMER NAME]],Customer!A:C,2,0)</f>
        <v>India</v>
      </c>
      <c r="H277" s="1" t="str">
        <f>VLOOKUP(InputData[[#This Row],[CUSTOMER NAME]],Customer!A:C,3,0)</f>
        <v>South</v>
      </c>
      <c r="I277" s="1" t="str">
        <f>TEXT(InputData[[#This Row],[DATE]],"mmm")</f>
        <v>Apr</v>
      </c>
      <c r="J277" s="1">
        <f>WEEKNUM(InputData[[#This Row],[DATE]])</f>
        <v>17</v>
      </c>
    </row>
    <row r="278" spans="1:10" x14ac:dyDescent="0.3">
      <c r="A278" s="3">
        <v>44310</v>
      </c>
      <c r="B278" s="6" t="s">
        <v>62</v>
      </c>
      <c r="C278" s="4" t="s">
        <v>34</v>
      </c>
      <c r="D278" s="5">
        <v>58.3</v>
      </c>
      <c r="E278" s="1">
        <v>4</v>
      </c>
      <c r="F278" s="1">
        <f>InputData[[#This Row],[UNIT PRICE ($)]]*InputData[[#This Row],[QUANTITY]]</f>
        <v>233.2</v>
      </c>
      <c r="G278" s="1" t="str">
        <f>VLOOKUP(InputData[[#This Row],[CUSTOMER NAME]],Customer!A:C,2,0)</f>
        <v>India</v>
      </c>
      <c r="H278" s="1" t="str">
        <f>VLOOKUP(InputData[[#This Row],[CUSTOMER NAME]],Customer!A:C,3,0)</f>
        <v>Northeast</v>
      </c>
      <c r="I278" s="1" t="str">
        <f>TEXT(InputData[[#This Row],[DATE]],"mmm")</f>
        <v>Apr</v>
      </c>
      <c r="J278" s="1">
        <f>WEEKNUM(InputData[[#This Row],[DATE]])</f>
        <v>17</v>
      </c>
    </row>
    <row r="279" spans="1:10" x14ac:dyDescent="0.3">
      <c r="A279" s="3">
        <v>44310</v>
      </c>
      <c r="B279" s="6" t="s">
        <v>70</v>
      </c>
      <c r="C279" s="4" t="s">
        <v>38</v>
      </c>
      <c r="D279" s="5">
        <v>79.92</v>
      </c>
      <c r="E279" s="1">
        <v>1</v>
      </c>
      <c r="F279" s="1">
        <f>InputData[[#This Row],[UNIT PRICE ($)]]*InputData[[#This Row],[QUANTITY]]</f>
        <v>79.92</v>
      </c>
      <c r="G279" s="1" t="str">
        <f>VLOOKUP(InputData[[#This Row],[CUSTOMER NAME]],Customer!A:C,2,0)</f>
        <v>Mexico</v>
      </c>
      <c r="H279" s="1" t="str">
        <f>VLOOKUP(InputData[[#This Row],[CUSTOMER NAME]],Customer!A:C,3,0)</f>
        <v>Export</v>
      </c>
      <c r="I279" s="1" t="str">
        <f>TEXT(InputData[[#This Row],[DATE]],"mmm")</f>
        <v>Apr</v>
      </c>
      <c r="J279" s="1">
        <f>WEEKNUM(InputData[[#This Row],[DATE]])</f>
        <v>17</v>
      </c>
    </row>
    <row r="280" spans="1:10" x14ac:dyDescent="0.3">
      <c r="A280" s="3">
        <v>44310</v>
      </c>
      <c r="B280" s="6" t="s">
        <v>87</v>
      </c>
      <c r="C280" s="4" t="s">
        <v>30</v>
      </c>
      <c r="D280" s="5">
        <v>201.28</v>
      </c>
      <c r="E280" s="1">
        <v>2</v>
      </c>
      <c r="F280" s="1">
        <f>InputData[[#This Row],[UNIT PRICE ($)]]*InputData[[#This Row],[QUANTITY]]</f>
        <v>402.56</v>
      </c>
      <c r="G280" s="1" t="str">
        <f>VLOOKUP(InputData[[#This Row],[CUSTOMER NAME]],Customer!A:C,2,0)</f>
        <v>France</v>
      </c>
      <c r="H280" s="1" t="str">
        <f>VLOOKUP(InputData[[#This Row],[CUSTOMER NAME]],Customer!A:C,3,0)</f>
        <v>Export</v>
      </c>
      <c r="I280" s="1" t="str">
        <f>TEXT(InputData[[#This Row],[DATE]],"mmm")</f>
        <v>Apr</v>
      </c>
      <c r="J280" s="1">
        <f>WEEKNUM(InputData[[#This Row],[DATE]])</f>
        <v>17</v>
      </c>
    </row>
    <row r="281" spans="1:10" x14ac:dyDescent="0.3">
      <c r="A281" s="3">
        <v>44310</v>
      </c>
      <c r="B281" s="6" t="s">
        <v>88</v>
      </c>
      <c r="C281" s="4" t="s">
        <v>21</v>
      </c>
      <c r="D281" s="5">
        <v>162.54</v>
      </c>
      <c r="E281" s="1">
        <v>39</v>
      </c>
      <c r="F281" s="1">
        <f>InputData[[#This Row],[UNIT PRICE ($)]]*InputData[[#This Row],[QUANTITY]]</f>
        <v>6339.0599999999995</v>
      </c>
      <c r="G281" s="1" t="str">
        <f>VLOOKUP(InputData[[#This Row],[CUSTOMER NAME]],Customer!A:C,2,0)</f>
        <v>India</v>
      </c>
      <c r="H281" s="1" t="str">
        <f>VLOOKUP(InputData[[#This Row],[CUSTOMER NAME]],Customer!A:C,3,0)</f>
        <v>South</v>
      </c>
      <c r="I281" s="1" t="str">
        <f>TEXT(InputData[[#This Row],[DATE]],"mmm")</f>
        <v>Apr</v>
      </c>
      <c r="J281" s="1">
        <f>WEEKNUM(InputData[[#This Row],[DATE]])</f>
        <v>17</v>
      </c>
    </row>
    <row r="282" spans="1:10" x14ac:dyDescent="0.3">
      <c r="A282" s="3">
        <v>44311</v>
      </c>
      <c r="B282" s="6" t="s">
        <v>62</v>
      </c>
      <c r="C282" s="4" t="s">
        <v>3</v>
      </c>
      <c r="D282" s="5">
        <v>80.94</v>
      </c>
      <c r="E282" s="1">
        <v>8</v>
      </c>
      <c r="F282" s="1">
        <f>InputData[[#This Row],[UNIT PRICE ($)]]*InputData[[#This Row],[QUANTITY]]</f>
        <v>647.52</v>
      </c>
      <c r="G282" s="1" t="str">
        <f>VLOOKUP(InputData[[#This Row],[CUSTOMER NAME]],Customer!A:C,2,0)</f>
        <v>India</v>
      </c>
      <c r="H282" s="1" t="str">
        <f>VLOOKUP(InputData[[#This Row],[CUSTOMER NAME]],Customer!A:C,3,0)</f>
        <v>Northeast</v>
      </c>
      <c r="I282" s="1" t="str">
        <f>TEXT(InputData[[#This Row],[DATE]],"mmm")</f>
        <v>Apr</v>
      </c>
      <c r="J282" s="1">
        <f>WEEKNUM(InputData[[#This Row],[DATE]])</f>
        <v>18</v>
      </c>
    </row>
    <row r="283" spans="1:10" x14ac:dyDescent="0.3">
      <c r="A283" s="3">
        <v>44311</v>
      </c>
      <c r="B283" s="6" t="s">
        <v>82</v>
      </c>
      <c r="C283" s="4" t="s">
        <v>4</v>
      </c>
      <c r="D283" s="5">
        <v>48.84</v>
      </c>
      <c r="E283" s="1">
        <v>9</v>
      </c>
      <c r="F283" s="1">
        <f>InputData[[#This Row],[UNIT PRICE ($)]]*InputData[[#This Row],[QUANTITY]]</f>
        <v>439.56000000000006</v>
      </c>
      <c r="G283" s="1" t="str">
        <f>VLOOKUP(InputData[[#This Row],[CUSTOMER NAME]],Customer!A:C,2,0)</f>
        <v>India</v>
      </c>
      <c r="H283" s="1" t="str">
        <f>VLOOKUP(InputData[[#This Row],[CUSTOMER NAME]],Customer!A:C,3,0)</f>
        <v>Western</v>
      </c>
      <c r="I283" s="1" t="str">
        <f>TEXT(InputData[[#This Row],[DATE]],"mmm")</f>
        <v>Apr</v>
      </c>
      <c r="J283" s="1">
        <f>WEEKNUM(InputData[[#This Row],[DATE]])</f>
        <v>18</v>
      </c>
    </row>
    <row r="284" spans="1:10" x14ac:dyDescent="0.3">
      <c r="A284" s="3">
        <v>44312</v>
      </c>
      <c r="B284" s="6" t="s">
        <v>73</v>
      </c>
      <c r="C284" s="4" t="s">
        <v>37</v>
      </c>
      <c r="D284" s="5">
        <v>85.76</v>
      </c>
      <c r="E284" s="1">
        <v>3</v>
      </c>
      <c r="F284" s="1">
        <f>InputData[[#This Row],[UNIT PRICE ($)]]*InputData[[#This Row],[QUANTITY]]</f>
        <v>257.28000000000003</v>
      </c>
      <c r="G284" s="1" t="str">
        <f>VLOOKUP(InputData[[#This Row],[CUSTOMER NAME]],Customer!A:C,2,0)</f>
        <v>India</v>
      </c>
      <c r="H284" s="1" t="str">
        <f>VLOOKUP(InputData[[#This Row],[CUSTOMER NAME]],Customer!A:C,3,0)</f>
        <v>East</v>
      </c>
      <c r="I284" s="1" t="str">
        <f>TEXT(InputData[[#This Row],[DATE]],"mmm")</f>
        <v>Apr</v>
      </c>
      <c r="J284" s="1">
        <f>WEEKNUM(InputData[[#This Row],[DATE]])</f>
        <v>18</v>
      </c>
    </row>
    <row r="285" spans="1:10" x14ac:dyDescent="0.3">
      <c r="A285" s="3">
        <v>44312</v>
      </c>
      <c r="B285" s="6" t="s">
        <v>85</v>
      </c>
      <c r="C285" s="4" t="s">
        <v>27</v>
      </c>
      <c r="D285" s="5">
        <v>57.120000000000005</v>
      </c>
      <c r="E285" s="1">
        <v>2</v>
      </c>
      <c r="F285" s="1">
        <f>InputData[[#This Row],[UNIT PRICE ($)]]*InputData[[#This Row],[QUANTITY]]</f>
        <v>114.24000000000001</v>
      </c>
      <c r="G285" s="1" t="str">
        <f>VLOOKUP(InputData[[#This Row],[CUSTOMER NAME]],Customer!A:C,2,0)</f>
        <v>India</v>
      </c>
      <c r="H285" s="1" t="str">
        <f>VLOOKUP(InputData[[#This Row],[CUSTOMER NAME]],Customer!A:C,3,0)</f>
        <v>Northeast</v>
      </c>
      <c r="I285" s="1" t="str">
        <f>TEXT(InputData[[#This Row],[DATE]],"mmm")</f>
        <v>Apr</v>
      </c>
      <c r="J285" s="1">
        <f>WEEKNUM(InputData[[#This Row],[DATE]])</f>
        <v>18</v>
      </c>
    </row>
    <row r="286" spans="1:10" x14ac:dyDescent="0.3">
      <c r="A286" s="3">
        <v>44314</v>
      </c>
      <c r="B286" s="6" t="s">
        <v>61</v>
      </c>
      <c r="C286" s="4" t="s">
        <v>14</v>
      </c>
      <c r="D286" s="5">
        <v>146.72</v>
      </c>
      <c r="E286" s="1">
        <v>14</v>
      </c>
      <c r="F286" s="1">
        <f>InputData[[#This Row],[UNIT PRICE ($)]]*InputData[[#This Row],[QUANTITY]]</f>
        <v>2054.08</v>
      </c>
      <c r="G286" s="1" t="str">
        <f>VLOOKUP(InputData[[#This Row],[CUSTOMER NAME]],Customer!A:C,2,0)</f>
        <v>Bangladesh</v>
      </c>
      <c r="H286" s="1" t="str">
        <f>VLOOKUP(InputData[[#This Row],[CUSTOMER NAME]],Customer!A:C,3,0)</f>
        <v>Export</v>
      </c>
      <c r="I286" s="1" t="str">
        <f>TEXT(InputData[[#This Row],[DATE]],"mmm")</f>
        <v>Apr</v>
      </c>
      <c r="J286" s="1">
        <f>WEEKNUM(InputData[[#This Row],[DATE]])</f>
        <v>18</v>
      </c>
    </row>
    <row r="287" spans="1:10" x14ac:dyDescent="0.3">
      <c r="A287" s="3">
        <v>44314</v>
      </c>
      <c r="B287" s="6" t="s">
        <v>89</v>
      </c>
      <c r="C287" s="4" t="s">
        <v>20</v>
      </c>
      <c r="D287" s="5">
        <v>76.25</v>
      </c>
      <c r="E287" s="1">
        <v>30</v>
      </c>
      <c r="F287" s="1">
        <f>InputData[[#This Row],[UNIT PRICE ($)]]*InputData[[#This Row],[QUANTITY]]</f>
        <v>2287.5</v>
      </c>
      <c r="G287" s="1" t="str">
        <f>VLOOKUP(InputData[[#This Row],[CUSTOMER NAME]],Customer!A:C,2,0)</f>
        <v>Mexico</v>
      </c>
      <c r="H287" s="1" t="str">
        <f>VLOOKUP(InputData[[#This Row],[CUSTOMER NAME]],Customer!A:C,3,0)</f>
        <v>Export</v>
      </c>
      <c r="I287" s="1" t="str">
        <f>TEXT(InputData[[#This Row],[DATE]],"mmm")</f>
        <v>Apr</v>
      </c>
      <c r="J287" s="1">
        <f>WEEKNUM(InputData[[#This Row],[DATE]])</f>
        <v>18</v>
      </c>
    </row>
    <row r="288" spans="1:10" x14ac:dyDescent="0.3">
      <c r="A288" s="3">
        <v>44315</v>
      </c>
      <c r="B288" s="6" t="s">
        <v>71</v>
      </c>
      <c r="C288" s="4" t="s">
        <v>21</v>
      </c>
      <c r="D288" s="5">
        <v>162.54</v>
      </c>
      <c r="E288" s="1">
        <v>13</v>
      </c>
      <c r="F288" s="1">
        <f>InputData[[#This Row],[UNIT PRICE ($)]]*InputData[[#This Row],[QUANTITY]]</f>
        <v>2113.02</v>
      </c>
      <c r="G288" s="1" t="str">
        <f>VLOOKUP(InputData[[#This Row],[CUSTOMER NAME]],Customer!A:C,2,0)</f>
        <v>India</v>
      </c>
      <c r="H288" s="1" t="str">
        <f>VLOOKUP(InputData[[#This Row],[CUSTOMER NAME]],Customer!A:C,3,0)</f>
        <v>Central</v>
      </c>
      <c r="I288" s="1" t="str">
        <f>TEXT(InputData[[#This Row],[DATE]],"mmm")</f>
        <v>Apr</v>
      </c>
      <c r="J288" s="1">
        <f>WEEKNUM(InputData[[#This Row],[DATE]])</f>
        <v>18</v>
      </c>
    </row>
    <row r="289" spans="1:10" x14ac:dyDescent="0.3">
      <c r="A289" s="3">
        <v>44315</v>
      </c>
      <c r="B289" s="6" t="s">
        <v>88</v>
      </c>
      <c r="C289" s="4" t="s">
        <v>30</v>
      </c>
      <c r="D289" s="5">
        <v>201.28</v>
      </c>
      <c r="E289" s="1">
        <v>7</v>
      </c>
      <c r="F289" s="1">
        <f>InputData[[#This Row],[UNIT PRICE ($)]]*InputData[[#This Row],[QUANTITY]]</f>
        <v>1408.96</v>
      </c>
      <c r="G289" s="1" t="str">
        <f>VLOOKUP(InputData[[#This Row],[CUSTOMER NAME]],Customer!A:C,2,0)</f>
        <v>India</v>
      </c>
      <c r="H289" s="1" t="str">
        <f>VLOOKUP(InputData[[#This Row],[CUSTOMER NAME]],Customer!A:C,3,0)</f>
        <v>South</v>
      </c>
      <c r="I289" s="1" t="str">
        <f>TEXT(InputData[[#This Row],[DATE]],"mmm")</f>
        <v>Apr</v>
      </c>
      <c r="J289" s="1">
        <f>WEEKNUM(InputData[[#This Row],[DATE]])</f>
        <v>18</v>
      </c>
    </row>
    <row r="290" spans="1:10" x14ac:dyDescent="0.3">
      <c r="A290" s="3">
        <v>44316</v>
      </c>
      <c r="B290" s="6" t="s">
        <v>112</v>
      </c>
      <c r="C290" s="4" t="s">
        <v>16</v>
      </c>
      <c r="D290" s="5">
        <v>16.64</v>
      </c>
      <c r="E290" s="1">
        <v>13</v>
      </c>
      <c r="F290" s="1">
        <f>InputData[[#This Row],[UNIT PRICE ($)]]*InputData[[#This Row],[QUANTITY]]</f>
        <v>216.32</v>
      </c>
      <c r="G290" s="1" t="str">
        <f>VLOOKUP(InputData[[#This Row],[CUSTOMER NAME]],Customer!A:C,2,0)</f>
        <v>India</v>
      </c>
      <c r="H290" s="1" t="str">
        <f>VLOOKUP(InputData[[#This Row],[CUSTOMER NAME]],Customer!A:C,3,0)</f>
        <v>North</v>
      </c>
      <c r="I290" s="1" t="str">
        <f>TEXT(InputData[[#This Row],[DATE]],"mmm")</f>
        <v>Apr</v>
      </c>
      <c r="J290" s="1">
        <f>WEEKNUM(InputData[[#This Row],[DATE]])</f>
        <v>18</v>
      </c>
    </row>
    <row r="291" spans="1:10" x14ac:dyDescent="0.3">
      <c r="A291" s="3">
        <v>44316</v>
      </c>
      <c r="B291" s="6" t="s">
        <v>74</v>
      </c>
      <c r="C291" s="4" t="s">
        <v>29</v>
      </c>
      <c r="D291" s="5">
        <v>53.11</v>
      </c>
      <c r="E291" s="1">
        <v>1</v>
      </c>
      <c r="F291" s="1">
        <f>InputData[[#This Row],[UNIT PRICE ($)]]*InputData[[#This Row],[QUANTITY]]</f>
        <v>53.11</v>
      </c>
      <c r="G291" s="1" t="str">
        <f>VLOOKUP(InputData[[#This Row],[CUSTOMER NAME]],Customer!A:C,2,0)</f>
        <v>Brazil</v>
      </c>
      <c r="H291" s="1" t="str">
        <f>VLOOKUP(InputData[[#This Row],[CUSTOMER NAME]],Customer!A:C,3,0)</f>
        <v>Export</v>
      </c>
      <c r="I291" s="1" t="str">
        <f>TEXT(InputData[[#This Row],[DATE]],"mmm")</f>
        <v>Apr</v>
      </c>
      <c r="J291" s="1">
        <f>WEEKNUM(InputData[[#This Row],[DATE]])</f>
        <v>18</v>
      </c>
    </row>
    <row r="292" spans="1:10" x14ac:dyDescent="0.3">
      <c r="A292" s="3">
        <v>44316</v>
      </c>
      <c r="B292" s="6" t="s">
        <v>80</v>
      </c>
      <c r="C292" s="4" t="s">
        <v>27</v>
      </c>
      <c r="D292" s="5">
        <v>57.120000000000005</v>
      </c>
      <c r="E292" s="1">
        <v>8</v>
      </c>
      <c r="F292" s="1">
        <f>InputData[[#This Row],[UNIT PRICE ($)]]*InputData[[#This Row],[QUANTITY]]</f>
        <v>456.96000000000004</v>
      </c>
      <c r="G292" s="1" t="str">
        <f>VLOOKUP(InputData[[#This Row],[CUSTOMER NAME]],Customer!A:C,2,0)</f>
        <v>South Africa</v>
      </c>
      <c r="H292" s="1" t="str">
        <f>VLOOKUP(InputData[[#This Row],[CUSTOMER NAME]],Customer!A:C,3,0)</f>
        <v>Export</v>
      </c>
      <c r="I292" s="1" t="str">
        <f>TEXT(InputData[[#This Row],[DATE]],"mmm")</f>
        <v>Apr</v>
      </c>
      <c r="J292" s="1">
        <f>WEEKNUM(InputData[[#This Row],[DATE]])</f>
        <v>18</v>
      </c>
    </row>
    <row r="293" spans="1:10" x14ac:dyDescent="0.3">
      <c r="A293" s="3">
        <v>44317</v>
      </c>
      <c r="B293" s="6" t="s">
        <v>68</v>
      </c>
      <c r="C293" s="4" t="s">
        <v>31</v>
      </c>
      <c r="D293" s="5">
        <v>104.16</v>
      </c>
      <c r="E293" s="1">
        <v>2</v>
      </c>
      <c r="F293" s="1">
        <f>InputData[[#This Row],[UNIT PRICE ($)]]*InputData[[#This Row],[QUANTITY]]</f>
        <v>208.32</v>
      </c>
      <c r="G293" s="1" t="str">
        <f>VLOOKUP(InputData[[#This Row],[CUSTOMER NAME]],Customer!A:C,2,0)</f>
        <v>Russia</v>
      </c>
      <c r="H293" s="1" t="str">
        <f>VLOOKUP(InputData[[#This Row],[CUSTOMER NAME]],Customer!A:C,3,0)</f>
        <v>Export</v>
      </c>
      <c r="I293" s="1" t="str">
        <f>TEXT(InputData[[#This Row],[DATE]],"mmm")</f>
        <v>May</v>
      </c>
      <c r="J293" s="1">
        <f>WEEKNUM(InputData[[#This Row],[DATE]])</f>
        <v>18</v>
      </c>
    </row>
    <row r="294" spans="1:10" x14ac:dyDescent="0.3">
      <c r="A294" s="3">
        <v>44317</v>
      </c>
      <c r="B294" s="6" t="s">
        <v>71</v>
      </c>
      <c r="C294" s="4" t="s">
        <v>34</v>
      </c>
      <c r="D294" s="5">
        <v>58.3</v>
      </c>
      <c r="E294" s="1">
        <v>9</v>
      </c>
      <c r="F294" s="1">
        <f>InputData[[#This Row],[UNIT PRICE ($)]]*InputData[[#This Row],[QUANTITY]]</f>
        <v>524.69999999999993</v>
      </c>
      <c r="G294" s="1" t="str">
        <f>VLOOKUP(InputData[[#This Row],[CUSTOMER NAME]],Customer!A:C,2,0)</f>
        <v>India</v>
      </c>
      <c r="H294" s="1" t="str">
        <f>VLOOKUP(InputData[[#This Row],[CUSTOMER NAME]],Customer!A:C,3,0)</f>
        <v>Central</v>
      </c>
      <c r="I294" s="1" t="str">
        <f>TEXT(InputData[[#This Row],[DATE]],"mmm")</f>
        <v>May</v>
      </c>
      <c r="J294" s="1">
        <f>WEEKNUM(InputData[[#This Row],[DATE]])</f>
        <v>18</v>
      </c>
    </row>
    <row r="295" spans="1:10" x14ac:dyDescent="0.3">
      <c r="A295" s="3">
        <v>44317</v>
      </c>
      <c r="B295" s="6" t="s">
        <v>112</v>
      </c>
      <c r="C295" s="4" t="s">
        <v>33</v>
      </c>
      <c r="D295" s="5">
        <v>119.7</v>
      </c>
      <c r="E295" s="1">
        <v>6</v>
      </c>
      <c r="F295" s="1">
        <f>InputData[[#This Row],[UNIT PRICE ($)]]*InputData[[#This Row],[QUANTITY]]</f>
        <v>718.2</v>
      </c>
      <c r="G295" s="1" t="str">
        <f>VLOOKUP(InputData[[#This Row],[CUSTOMER NAME]],Customer!A:C,2,0)</f>
        <v>India</v>
      </c>
      <c r="H295" s="1" t="str">
        <f>VLOOKUP(InputData[[#This Row],[CUSTOMER NAME]],Customer!A:C,3,0)</f>
        <v>North</v>
      </c>
      <c r="I295" s="1" t="str">
        <f>TEXT(InputData[[#This Row],[DATE]],"mmm")</f>
        <v>May</v>
      </c>
      <c r="J295" s="1">
        <f>WEEKNUM(InputData[[#This Row],[DATE]])</f>
        <v>18</v>
      </c>
    </row>
    <row r="296" spans="1:10" x14ac:dyDescent="0.3">
      <c r="A296" s="3">
        <v>44317</v>
      </c>
      <c r="B296" s="6" t="s">
        <v>81</v>
      </c>
      <c r="C296" s="4" t="s">
        <v>42</v>
      </c>
      <c r="D296" s="5">
        <v>162</v>
      </c>
      <c r="E296" s="1">
        <v>1</v>
      </c>
      <c r="F296" s="1">
        <f>InputData[[#This Row],[UNIT PRICE ($)]]*InputData[[#This Row],[QUANTITY]]</f>
        <v>162</v>
      </c>
      <c r="G296" s="1" t="str">
        <f>VLOOKUP(InputData[[#This Row],[CUSTOMER NAME]],Customer!A:C,2,0)</f>
        <v>India</v>
      </c>
      <c r="H296" s="1" t="str">
        <f>VLOOKUP(InputData[[#This Row],[CUSTOMER NAME]],Customer!A:C,3,0)</f>
        <v>East</v>
      </c>
      <c r="I296" s="1" t="str">
        <f>TEXT(InputData[[#This Row],[DATE]],"mmm")</f>
        <v>May</v>
      </c>
      <c r="J296" s="1">
        <f>WEEKNUM(InputData[[#This Row],[DATE]])</f>
        <v>18</v>
      </c>
    </row>
    <row r="297" spans="1:10" x14ac:dyDescent="0.3">
      <c r="A297" s="3">
        <v>44317</v>
      </c>
      <c r="B297" s="6" t="s">
        <v>83</v>
      </c>
      <c r="C297" s="4" t="s">
        <v>18</v>
      </c>
      <c r="D297" s="5">
        <v>49.21</v>
      </c>
      <c r="E297" s="1">
        <v>3</v>
      </c>
      <c r="F297" s="1">
        <f>InputData[[#This Row],[UNIT PRICE ($)]]*InputData[[#This Row],[QUANTITY]]</f>
        <v>147.63</v>
      </c>
      <c r="G297" s="1" t="str">
        <f>VLOOKUP(InputData[[#This Row],[CUSTOMER NAME]],Customer!A:C,2,0)</f>
        <v>India</v>
      </c>
      <c r="H297" s="1" t="str">
        <f>VLOOKUP(InputData[[#This Row],[CUSTOMER NAME]],Customer!A:C,3,0)</f>
        <v>North</v>
      </c>
      <c r="I297" s="1" t="str">
        <f>TEXT(InputData[[#This Row],[DATE]],"mmm")</f>
        <v>May</v>
      </c>
      <c r="J297" s="1">
        <f>WEEKNUM(InputData[[#This Row],[DATE]])</f>
        <v>18</v>
      </c>
    </row>
    <row r="298" spans="1:10" x14ac:dyDescent="0.3">
      <c r="A298" s="3">
        <v>44318</v>
      </c>
      <c r="B298" s="6" t="s">
        <v>73</v>
      </c>
      <c r="C298" s="4" t="s">
        <v>13</v>
      </c>
      <c r="D298" s="5">
        <v>122.08</v>
      </c>
      <c r="E298" s="1">
        <v>4</v>
      </c>
      <c r="F298" s="1">
        <f>InputData[[#This Row],[UNIT PRICE ($)]]*InputData[[#This Row],[QUANTITY]]</f>
        <v>488.32</v>
      </c>
      <c r="G298" s="1" t="str">
        <f>VLOOKUP(InputData[[#This Row],[CUSTOMER NAME]],Customer!A:C,2,0)</f>
        <v>India</v>
      </c>
      <c r="H298" s="1" t="str">
        <f>VLOOKUP(InputData[[#This Row],[CUSTOMER NAME]],Customer!A:C,3,0)</f>
        <v>East</v>
      </c>
      <c r="I298" s="1" t="str">
        <f>TEXT(InputData[[#This Row],[DATE]],"mmm")</f>
        <v>May</v>
      </c>
      <c r="J298" s="1">
        <f>WEEKNUM(InputData[[#This Row],[DATE]])</f>
        <v>19</v>
      </c>
    </row>
    <row r="299" spans="1:10" x14ac:dyDescent="0.3">
      <c r="A299" s="3">
        <v>44319</v>
      </c>
      <c r="B299" s="6" t="s">
        <v>60</v>
      </c>
      <c r="C299" s="4" t="s">
        <v>34</v>
      </c>
      <c r="D299" s="5">
        <v>58.3</v>
      </c>
      <c r="E299" s="1">
        <v>3</v>
      </c>
      <c r="F299" s="1">
        <f>InputData[[#This Row],[UNIT PRICE ($)]]*InputData[[#This Row],[QUANTITY]]</f>
        <v>174.89999999999998</v>
      </c>
      <c r="G299" s="1" t="str">
        <f>VLOOKUP(InputData[[#This Row],[CUSTOMER NAME]],Customer!A:C,2,0)</f>
        <v>Nigeria</v>
      </c>
      <c r="H299" s="1" t="str">
        <f>VLOOKUP(InputData[[#This Row],[CUSTOMER NAME]],Customer!A:C,3,0)</f>
        <v>Export</v>
      </c>
      <c r="I299" s="1" t="str">
        <f>TEXT(InputData[[#This Row],[DATE]],"mmm")</f>
        <v>May</v>
      </c>
      <c r="J299" s="1">
        <f>WEEKNUM(InputData[[#This Row],[DATE]])</f>
        <v>19</v>
      </c>
    </row>
    <row r="300" spans="1:10" x14ac:dyDescent="0.3">
      <c r="A300" s="3">
        <v>44319</v>
      </c>
      <c r="B300" s="6" t="s">
        <v>86</v>
      </c>
      <c r="C300" s="4" t="s">
        <v>13</v>
      </c>
      <c r="D300" s="5">
        <v>122.08</v>
      </c>
      <c r="E300" s="1">
        <v>13</v>
      </c>
      <c r="F300" s="1">
        <f>InputData[[#This Row],[UNIT PRICE ($)]]*InputData[[#This Row],[QUANTITY]]</f>
        <v>1587.04</v>
      </c>
      <c r="G300" s="1" t="str">
        <f>VLOOKUP(InputData[[#This Row],[CUSTOMER NAME]],Customer!A:C,2,0)</f>
        <v>India</v>
      </c>
      <c r="H300" s="1" t="str">
        <f>VLOOKUP(InputData[[#This Row],[CUSTOMER NAME]],Customer!A:C,3,0)</f>
        <v>South</v>
      </c>
      <c r="I300" s="1" t="str">
        <f>TEXT(InputData[[#This Row],[DATE]],"mmm")</f>
        <v>May</v>
      </c>
      <c r="J300" s="1">
        <f>WEEKNUM(InputData[[#This Row],[DATE]])</f>
        <v>19</v>
      </c>
    </row>
    <row r="301" spans="1:10" x14ac:dyDescent="0.3">
      <c r="A301" s="3">
        <v>44320</v>
      </c>
      <c r="B301" s="6" t="s">
        <v>71</v>
      </c>
      <c r="C301" s="4" t="s">
        <v>14</v>
      </c>
      <c r="D301" s="5">
        <v>146.72</v>
      </c>
      <c r="E301" s="1">
        <v>4</v>
      </c>
      <c r="F301" s="1">
        <f>InputData[[#This Row],[UNIT PRICE ($)]]*InputData[[#This Row],[QUANTITY]]</f>
        <v>586.88</v>
      </c>
      <c r="G301" s="1" t="str">
        <f>VLOOKUP(InputData[[#This Row],[CUSTOMER NAME]],Customer!A:C,2,0)</f>
        <v>India</v>
      </c>
      <c r="H301" s="1" t="str">
        <f>VLOOKUP(InputData[[#This Row],[CUSTOMER NAME]],Customer!A:C,3,0)</f>
        <v>Central</v>
      </c>
      <c r="I301" s="1" t="str">
        <f>TEXT(InputData[[#This Row],[DATE]],"mmm")</f>
        <v>May</v>
      </c>
      <c r="J301" s="1">
        <f>WEEKNUM(InputData[[#This Row],[DATE]])</f>
        <v>19</v>
      </c>
    </row>
    <row r="302" spans="1:10" x14ac:dyDescent="0.3">
      <c r="A302" s="3">
        <v>44320</v>
      </c>
      <c r="B302" s="6" t="s">
        <v>74</v>
      </c>
      <c r="C302" s="4" t="s">
        <v>15</v>
      </c>
      <c r="D302" s="5">
        <v>15.719999999999999</v>
      </c>
      <c r="E302" s="1">
        <v>13</v>
      </c>
      <c r="F302" s="1">
        <f>InputData[[#This Row],[UNIT PRICE ($)]]*InputData[[#This Row],[QUANTITY]]</f>
        <v>204.35999999999999</v>
      </c>
      <c r="G302" s="1" t="str">
        <f>VLOOKUP(InputData[[#This Row],[CUSTOMER NAME]],Customer!A:C,2,0)</f>
        <v>Brazil</v>
      </c>
      <c r="H302" s="1" t="str">
        <f>VLOOKUP(InputData[[#This Row],[CUSTOMER NAME]],Customer!A:C,3,0)</f>
        <v>Export</v>
      </c>
      <c r="I302" s="1" t="str">
        <f>TEXT(InputData[[#This Row],[DATE]],"mmm")</f>
        <v>May</v>
      </c>
      <c r="J302" s="1">
        <f>WEEKNUM(InputData[[#This Row],[DATE]])</f>
        <v>19</v>
      </c>
    </row>
    <row r="303" spans="1:10" x14ac:dyDescent="0.3">
      <c r="A303" s="3">
        <v>44320</v>
      </c>
      <c r="B303" s="6" t="s">
        <v>86</v>
      </c>
      <c r="C303" s="4" t="s">
        <v>20</v>
      </c>
      <c r="D303" s="5">
        <v>76.25</v>
      </c>
      <c r="E303" s="1">
        <v>10</v>
      </c>
      <c r="F303" s="1">
        <f>InputData[[#This Row],[UNIT PRICE ($)]]*InputData[[#This Row],[QUANTITY]]</f>
        <v>762.5</v>
      </c>
      <c r="G303" s="1" t="str">
        <f>VLOOKUP(InputData[[#This Row],[CUSTOMER NAME]],Customer!A:C,2,0)</f>
        <v>India</v>
      </c>
      <c r="H303" s="1" t="str">
        <f>VLOOKUP(InputData[[#This Row],[CUSTOMER NAME]],Customer!A:C,3,0)</f>
        <v>South</v>
      </c>
      <c r="I303" s="1" t="str">
        <f>TEXT(InputData[[#This Row],[DATE]],"mmm")</f>
        <v>May</v>
      </c>
      <c r="J303" s="1">
        <f>WEEKNUM(InputData[[#This Row],[DATE]])</f>
        <v>19</v>
      </c>
    </row>
    <row r="304" spans="1:10" x14ac:dyDescent="0.3">
      <c r="A304" s="3">
        <v>44321</v>
      </c>
      <c r="B304" s="6" t="s">
        <v>63</v>
      </c>
      <c r="C304" s="4" t="s">
        <v>9</v>
      </c>
      <c r="D304" s="5">
        <v>7.8599999999999994</v>
      </c>
      <c r="E304" s="1">
        <v>13</v>
      </c>
      <c r="F304" s="1">
        <f>InputData[[#This Row],[UNIT PRICE ($)]]*InputData[[#This Row],[QUANTITY]]</f>
        <v>102.17999999999999</v>
      </c>
      <c r="G304" s="1" t="str">
        <f>VLOOKUP(InputData[[#This Row],[CUSTOMER NAME]],Customer!A:C,2,0)</f>
        <v>Saudi Arabia</v>
      </c>
      <c r="H304" s="1" t="str">
        <f>VLOOKUP(InputData[[#This Row],[CUSTOMER NAME]],Customer!A:C,3,0)</f>
        <v>Export</v>
      </c>
      <c r="I304" s="1" t="str">
        <f>TEXT(InputData[[#This Row],[DATE]],"mmm")</f>
        <v>May</v>
      </c>
      <c r="J304" s="1">
        <f>WEEKNUM(InputData[[#This Row],[DATE]])</f>
        <v>19</v>
      </c>
    </row>
    <row r="305" spans="1:10" x14ac:dyDescent="0.3">
      <c r="A305" s="3">
        <v>44321</v>
      </c>
      <c r="B305" s="6" t="s">
        <v>84</v>
      </c>
      <c r="C305" s="4" t="s">
        <v>32</v>
      </c>
      <c r="D305" s="5">
        <v>117.48</v>
      </c>
      <c r="E305" s="1">
        <v>22</v>
      </c>
      <c r="F305" s="1">
        <f>InputData[[#This Row],[UNIT PRICE ($)]]*InputData[[#This Row],[QUANTITY]]</f>
        <v>2584.56</v>
      </c>
      <c r="G305" s="1" t="str">
        <f>VLOOKUP(InputData[[#This Row],[CUSTOMER NAME]],Customer!A:C,2,0)</f>
        <v>Ethiopia</v>
      </c>
      <c r="H305" s="1" t="str">
        <f>VLOOKUP(InputData[[#This Row],[CUSTOMER NAME]],Customer!A:C,3,0)</f>
        <v>Export</v>
      </c>
      <c r="I305" s="1" t="str">
        <f>TEXT(InputData[[#This Row],[DATE]],"mmm")</f>
        <v>May</v>
      </c>
      <c r="J305" s="1">
        <f>WEEKNUM(InputData[[#This Row],[DATE]])</f>
        <v>19</v>
      </c>
    </row>
    <row r="306" spans="1:10" x14ac:dyDescent="0.3">
      <c r="A306" s="3">
        <v>44322</v>
      </c>
      <c r="B306" s="6" t="s">
        <v>110</v>
      </c>
      <c r="C306" s="4" t="s">
        <v>9</v>
      </c>
      <c r="D306" s="5">
        <v>7.8599999999999994</v>
      </c>
      <c r="E306" s="1">
        <v>6</v>
      </c>
      <c r="F306" s="1">
        <f>InputData[[#This Row],[UNIT PRICE ($)]]*InputData[[#This Row],[QUANTITY]]</f>
        <v>47.16</v>
      </c>
      <c r="G306" s="1" t="str">
        <f>VLOOKUP(InputData[[#This Row],[CUSTOMER NAME]],Customer!A:C,2,0)</f>
        <v>India</v>
      </c>
      <c r="H306" s="1" t="str">
        <f>VLOOKUP(InputData[[#This Row],[CUSTOMER NAME]],Customer!A:C,3,0)</f>
        <v>Western</v>
      </c>
      <c r="I306" s="1" t="str">
        <f>TEXT(InputData[[#This Row],[DATE]],"mmm")</f>
        <v>May</v>
      </c>
      <c r="J306" s="1">
        <f>WEEKNUM(InputData[[#This Row],[DATE]])</f>
        <v>19</v>
      </c>
    </row>
    <row r="307" spans="1:10" x14ac:dyDescent="0.3">
      <c r="A307" s="3">
        <v>44322</v>
      </c>
      <c r="B307" s="6" t="s">
        <v>110</v>
      </c>
      <c r="C307" s="4" t="s">
        <v>34</v>
      </c>
      <c r="D307" s="5">
        <v>58.3</v>
      </c>
      <c r="E307" s="1">
        <v>7</v>
      </c>
      <c r="F307" s="1">
        <f>InputData[[#This Row],[UNIT PRICE ($)]]*InputData[[#This Row],[QUANTITY]]</f>
        <v>408.09999999999997</v>
      </c>
      <c r="G307" s="1" t="str">
        <f>VLOOKUP(InputData[[#This Row],[CUSTOMER NAME]],Customer!A:C,2,0)</f>
        <v>India</v>
      </c>
      <c r="H307" s="1" t="str">
        <f>VLOOKUP(InputData[[#This Row],[CUSTOMER NAME]],Customer!A:C,3,0)</f>
        <v>Western</v>
      </c>
      <c r="I307" s="1" t="str">
        <f>TEXT(InputData[[#This Row],[DATE]],"mmm")</f>
        <v>May</v>
      </c>
      <c r="J307" s="1">
        <f>WEEKNUM(InputData[[#This Row],[DATE]])</f>
        <v>19</v>
      </c>
    </row>
    <row r="308" spans="1:10" x14ac:dyDescent="0.3">
      <c r="A308" s="3">
        <v>44322</v>
      </c>
      <c r="B308" s="6" t="s">
        <v>85</v>
      </c>
      <c r="C308" s="4" t="s">
        <v>8</v>
      </c>
      <c r="D308" s="5">
        <v>94.62</v>
      </c>
      <c r="E308" s="1">
        <v>15</v>
      </c>
      <c r="F308" s="1">
        <f>InputData[[#This Row],[UNIT PRICE ($)]]*InputData[[#This Row],[QUANTITY]]</f>
        <v>1419.3000000000002</v>
      </c>
      <c r="G308" s="1" t="str">
        <f>VLOOKUP(InputData[[#This Row],[CUSTOMER NAME]],Customer!A:C,2,0)</f>
        <v>India</v>
      </c>
      <c r="H308" s="1" t="str">
        <f>VLOOKUP(InputData[[#This Row],[CUSTOMER NAME]],Customer!A:C,3,0)</f>
        <v>Northeast</v>
      </c>
      <c r="I308" s="1" t="str">
        <f>TEXT(InputData[[#This Row],[DATE]],"mmm")</f>
        <v>May</v>
      </c>
      <c r="J308" s="1">
        <f>WEEKNUM(InputData[[#This Row],[DATE]])</f>
        <v>19</v>
      </c>
    </row>
    <row r="309" spans="1:10" x14ac:dyDescent="0.3">
      <c r="A309" s="3">
        <v>44323</v>
      </c>
      <c r="B309" s="6" t="s">
        <v>60</v>
      </c>
      <c r="C309" s="4" t="s">
        <v>15</v>
      </c>
      <c r="D309" s="5">
        <v>15.719999999999999</v>
      </c>
      <c r="E309" s="1">
        <v>4</v>
      </c>
      <c r="F309" s="1">
        <f>InputData[[#This Row],[UNIT PRICE ($)]]*InputData[[#This Row],[QUANTITY]]</f>
        <v>62.879999999999995</v>
      </c>
      <c r="G309" s="1" t="str">
        <f>VLOOKUP(InputData[[#This Row],[CUSTOMER NAME]],Customer!A:C,2,0)</f>
        <v>Nigeria</v>
      </c>
      <c r="H309" s="1" t="str">
        <f>VLOOKUP(InputData[[#This Row],[CUSTOMER NAME]],Customer!A:C,3,0)</f>
        <v>Export</v>
      </c>
      <c r="I309" s="1" t="str">
        <f>TEXT(InputData[[#This Row],[DATE]],"mmm")</f>
        <v>May</v>
      </c>
      <c r="J309" s="1">
        <f>WEEKNUM(InputData[[#This Row],[DATE]])</f>
        <v>19</v>
      </c>
    </row>
    <row r="310" spans="1:10" x14ac:dyDescent="0.3">
      <c r="A310" s="3">
        <v>44323</v>
      </c>
      <c r="B310" s="6" t="s">
        <v>65</v>
      </c>
      <c r="C310" s="4" t="s">
        <v>18</v>
      </c>
      <c r="D310" s="5">
        <v>49.21</v>
      </c>
      <c r="E310" s="1">
        <v>1</v>
      </c>
      <c r="F310" s="1">
        <f>InputData[[#This Row],[UNIT PRICE ($)]]*InputData[[#This Row],[QUANTITY]]</f>
        <v>49.21</v>
      </c>
      <c r="G310" s="1" t="str">
        <f>VLOOKUP(InputData[[#This Row],[CUSTOMER NAME]],Customer!A:C,2,0)</f>
        <v>Pakistan</v>
      </c>
      <c r="H310" s="1" t="str">
        <f>VLOOKUP(InputData[[#This Row],[CUSTOMER NAME]],Customer!A:C,3,0)</f>
        <v>Export</v>
      </c>
      <c r="I310" s="1" t="str">
        <f>TEXT(InputData[[#This Row],[DATE]],"mmm")</f>
        <v>May</v>
      </c>
      <c r="J310" s="1">
        <f>WEEKNUM(InputData[[#This Row],[DATE]])</f>
        <v>19</v>
      </c>
    </row>
    <row r="311" spans="1:10" x14ac:dyDescent="0.3">
      <c r="A311" s="3">
        <v>44323</v>
      </c>
      <c r="B311" s="6" t="s">
        <v>71</v>
      </c>
      <c r="C311" s="4" t="s">
        <v>27</v>
      </c>
      <c r="D311" s="5">
        <v>57.120000000000005</v>
      </c>
      <c r="E311" s="1">
        <v>1</v>
      </c>
      <c r="F311" s="1">
        <f>InputData[[#This Row],[UNIT PRICE ($)]]*InputData[[#This Row],[QUANTITY]]</f>
        <v>57.120000000000005</v>
      </c>
      <c r="G311" s="1" t="str">
        <f>VLOOKUP(InputData[[#This Row],[CUSTOMER NAME]],Customer!A:C,2,0)</f>
        <v>India</v>
      </c>
      <c r="H311" s="1" t="str">
        <f>VLOOKUP(InputData[[#This Row],[CUSTOMER NAME]],Customer!A:C,3,0)</f>
        <v>Central</v>
      </c>
      <c r="I311" s="1" t="str">
        <f>TEXT(InputData[[#This Row],[DATE]],"mmm")</f>
        <v>May</v>
      </c>
      <c r="J311" s="1">
        <f>WEEKNUM(InputData[[#This Row],[DATE]])</f>
        <v>19</v>
      </c>
    </row>
    <row r="312" spans="1:10" x14ac:dyDescent="0.3">
      <c r="A312" s="3">
        <v>44323</v>
      </c>
      <c r="B312" s="6" t="s">
        <v>80</v>
      </c>
      <c r="C312" s="4" t="s">
        <v>16</v>
      </c>
      <c r="D312" s="5">
        <v>16.64</v>
      </c>
      <c r="E312" s="1">
        <v>39</v>
      </c>
      <c r="F312" s="1">
        <f>InputData[[#This Row],[UNIT PRICE ($)]]*InputData[[#This Row],[QUANTITY]]</f>
        <v>648.96</v>
      </c>
      <c r="G312" s="1" t="str">
        <f>VLOOKUP(InputData[[#This Row],[CUSTOMER NAME]],Customer!A:C,2,0)</f>
        <v>South Africa</v>
      </c>
      <c r="H312" s="1" t="str">
        <f>VLOOKUP(InputData[[#This Row],[CUSTOMER NAME]],Customer!A:C,3,0)</f>
        <v>Export</v>
      </c>
      <c r="I312" s="1" t="str">
        <f>TEXT(InputData[[#This Row],[DATE]],"mmm")</f>
        <v>May</v>
      </c>
      <c r="J312" s="1">
        <f>WEEKNUM(InputData[[#This Row],[DATE]])</f>
        <v>19</v>
      </c>
    </row>
    <row r="313" spans="1:10" x14ac:dyDescent="0.3">
      <c r="A313" s="3">
        <v>44323</v>
      </c>
      <c r="B313" s="6" t="s">
        <v>81</v>
      </c>
      <c r="C313" s="4" t="s">
        <v>27</v>
      </c>
      <c r="D313" s="5">
        <v>57.120000000000005</v>
      </c>
      <c r="E313" s="1">
        <v>29</v>
      </c>
      <c r="F313" s="1">
        <f>InputData[[#This Row],[UNIT PRICE ($)]]*InputData[[#This Row],[QUANTITY]]</f>
        <v>1656.48</v>
      </c>
      <c r="G313" s="1" t="str">
        <f>VLOOKUP(InputData[[#This Row],[CUSTOMER NAME]],Customer!A:C,2,0)</f>
        <v>India</v>
      </c>
      <c r="H313" s="1" t="str">
        <f>VLOOKUP(InputData[[#This Row],[CUSTOMER NAME]],Customer!A:C,3,0)</f>
        <v>East</v>
      </c>
      <c r="I313" s="1" t="str">
        <f>TEXT(InputData[[#This Row],[DATE]],"mmm")</f>
        <v>May</v>
      </c>
      <c r="J313" s="1">
        <f>WEEKNUM(InputData[[#This Row],[DATE]])</f>
        <v>19</v>
      </c>
    </row>
    <row r="314" spans="1:10" x14ac:dyDescent="0.3">
      <c r="A314" s="3">
        <v>44324</v>
      </c>
      <c r="B314" s="6" t="s">
        <v>110</v>
      </c>
      <c r="C314" s="4" t="s">
        <v>11</v>
      </c>
      <c r="D314" s="5">
        <v>48.4</v>
      </c>
      <c r="E314" s="1">
        <v>19</v>
      </c>
      <c r="F314" s="1">
        <f>InputData[[#This Row],[UNIT PRICE ($)]]*InputData[[#This Row],[QUANTITY]]</f>
        <v>919.6</v>
      </c>
      <c r="G314" s="1" t="str">
        <f>VLOOKUP(InputData[[#This Row],[CUSTOMER NAME]],Customer!A:C,2,0)</f>
        <v>India</v>
      </c>
      <c r="H314" s="1" t="str">
        <f>VLOOKUP(InputData[[#This Row],[CUSTOMER NAME]],Customer!A:C,3,0)</f>
        <v>Western</v>
      </c>
      <c r="I314" s="1" t="str">
        <f>TEXT(InputData[[#This Row],[DATE]],"mmm")</f>
        <v>May</v>
      </c>
      <c r="J314" s="1">
        <f>WEEKNUM(InputData[[#This Row],[DATE]])</f>
        <v>19</v>
      </c>
    </row>
    <row r="315" spans="1:10" x14ac:dyDescent="0.3">
      <c r="A315" s="3">
        <v>44324</v>
      </c>
      <c r="B315" s="6" t="s">
        <v>83</v>
      </c>
      <c r="C315" s="4" t="s">
        <v>22</v>
      </c>
      <c r="D315" s="5">
        <v>141.57</v>
      </c>
      <c r="E315" s="1">
        <v>7</v>
      </c>
      <c r="F315" s="1">
        <f>InputData[[#This Row],[UNIT PRICE ($)]]*InputData[[#This Row],[QUANTITY]]</f>
        <v>990.99</v>
      </c>
      <c r="G315" s="1" t="str">
        <f>VLOOKUP(InputData[[#This Row],[CUSTOMER NAME]],Customer!A:C,2,0)</f>
        <v>India</v>
      </c>
      <c r="H315" s="1" t="str">
        <f>VLOOKUP(InputData[[#This Row],[CUSTOMER NAME]],Customer!A:C,3,0)</f>
        <v>North</v>
      </c>
      <c r="I315" s="1" t="str">
        <f>TEXT(InputData[[#This Row],[DATE]],"mmm")</f>
        <v>May</v>
      </c>
      <c r="J315" s="1">
        <f>WEEKNUM(InputData[[#This Row],[DATE]])</f>
        <v>19</v>
      </c>
    </row>
    <row r="316" spans="1:10" x14ac:dyDescent="0.3">
      <c r="A316" s="3">
        <v>44325</v>
      </c>
      <c r="B316" s="6" t="s">
        <v>60</v>
      </c>
      <c r="C316" s="4" t="s">
        <v>28</v>
      </c>
      <c r="D316" s="5">
        <v>41.81</v>
      </c>
      <c r="E316" s="1">
        <v>8</v>
      </c>
      <c r="F316" s="1">
        <f>InputData[[#This Row],[UNIT PRICE ($)]]*InputData[[#This Row],[QUANTITY]]</f>
        <v>334.48</v>
      </c>
      <c r="G316" s="1" t="str">
        <f>VLOOKUP(InputData[[#This Row],[CUSTOMER NAME]],Customer!A:C,2,0)</f>
        <v>Nigeria</v>
      </c>
      <c r="H316" s="1" t="str">
        <f>VLOOKUP(InputData[[#This Row],[CUSTOMER NAME]],Customer!A:C,3,0)</f>
        <v>Export</v>
      </c>
      <c r="I316" s="1" t="str">
        <f>TEXT(InputData[[#This Row],[DATE]],"mmm")</f>
        <v>May</v>
      </c>
      <c r="J316" s="1">
        <f>WEEKNUM(InputData[[#This Row],[DATE]])</f>
        <v>20</v>
      </c>
    </row>
    <row r="317" spans="1:10" x14ac:dyDescent="0.3">
      <c r="A317" s="3">
        <v>44325</v>
      </c>
      <c r="B317" s="6" t="s">
        <v>70</v>
      </c>
      <c r="C317" s="4" t="s">
        <v>16</v>
      </c>
      <c r="D317" s="5">
        <v>16.64</v>
      </c>
      <c r="E317" s="1">
        <v>6</v>
      </c>
      <c r="F317" s="1">
        <f>InputData[[#This Row],[UNIT PRICE ($)]]*InputData[[#This Row],[QUANTITY]]</f>
        <v>99.84</v>
      </c>
      <c r="G317" s="1" t="str">
        <f>VLOOKUP(InputData[[#This Row],[CUSTOMER NAME]],Customer!A:C,2,0)</f>
        <v>Mexico</v>
      </c>
      <c r="H317" s="1" t="str">
        <f>VLOOKUP(InputData[[#This Row],[CUSTOMER NAME]],Customer!A:C,3,0)</f>
        <v>Export</v>
      </c>
      <c r="I317" s="1" t="str">
        <f>TEXT(InputData[[#This Row],[DATE]],"mmm")</f>
        <v>May</v>
      </c>
      <c r="J317" s="1">
        <f>WEEKNUM(InputData[[#This Row],[DATE]])</f>
        <v>20</v>
      </c>
    </row>
    <row r="318" spans="1:10" x14ac:dyDescent="0.3">
      <c r="A318" s="3">
        <v>44325</v>
      </c>
      <c r="B318" s="6" t="s">
        <v>71</v>
      </c>
      <c r="C318" s="4" t="s">
        <v>17</v>
      </c>
      <c r="D318" s="5">
        <v>156.78</v>
      </c>
      <c r="E318" s="1">
        <v>12</v>
      </c>
      <c r="F318" s="1">
        <f>InputData[[#This Row],[UNIT PRICE ($)]]*InputData[[#This Row],[QUANTITY]]</f>
        <v>1881.3600000000001</v>
      </c>
      <c r="G318" s="1" t="str">
        <f>VLOOKUP(InputData[[#This Row],[CUSTOMER NAME]],Customer!A:C,2,0)</f>
        <v>India</v>
      </c>
      <c r="H318" s="1" t="str">
        <f>VLOOKUP(InputData[[#This Row],[CUSTOMER NAME]],Customer!A:C,3,0)</f>
        <v>Central</v>
      </c>
      <c r="I318" s="1" t="str">
        <f>TEXT(InputData[[#This Row],[DATE]],"mmm")</f>
        <v>May</v>
      </c>
      <c r="J318" s="1">
        <f>WEEKNUM(InputData[[#This Row],[DATE]])</f>
        <v>20</v>
      </c>
    </row>
    <row r="319" spans="1:10" x14ac:dyDescent="0.3">
      <c r="A319" s="3">
        <v>44325</v>
      </c>
      <c r="B319" s="6" t="s">
        <v>82</v>
      </c>
      <c r="C319" s="4" t="s">
        <v>24</v>
      </c>
      <c r="D319" s="5">
        <v>156.96</v>
      </c>
      <c r="E319" s="1">
        <v>37</v>
      </c>
      <c r="F319" s="1">
        <f>InputData[[#This Row],[UNIT PRICE ($)]]*InputData[[#This Row],[QUANTITY]]</f>
        <v>5807.52</v>
      </c>
      <c r="G319" s="1" t="str">
        <f>VLOOKUP(InputData[[#This Row],[CUSTOMER NAME]],Customer!A:C,2,0)</f>
        <v>India</v>
      </c>
      <c r="H319" s="1" t="str">
        <f>VLOOKUP(InputData[[#This Row],[CUSTOMER NAME]],Customer!A:C,3,0)</f>
        <v>Western</v>
      </c>
      <c r="I319" s="1" t="str">
        <f>TEXT(InputData[[#This Row],[DATE]],"mmm")</f>
        <v>May</v>
      </c>
      <c r="J319" s="1">
        <f>WEEKNUM(InputData[[#This Row],[DATE]])</f>
        <v>20</v>
      </c>
    </row>
    <row r="320" spans="1:10" x14ac:dyDescent="0.3">
      <c r="A320" s="3">
        <v>44325</v>
      </c>
      <c r="B320" s="6" t="s">
        <v>88</v>
      </c>
      <c r="C320" s="4" t="s">
        <v>28</v>
      </c>
      <c r="D320" s="5">
        <v>41.81</v>
      </c>
      <c r="E320" s="1">
        <v>4</v>
      </c>
      <c r="F320" s="1">
        <f>InputData[[#This Row],[UNIT PRICE ($)]]*InputData[[#This Row],[QUANTITY]]</f>
        <v>167.24</v>
      </c>
      <c r="G320" s="1" t="str">
        <f>VLOOKUP(InputData[[#This Row],[CUSTOMER NAME]],Customer!A:C,2,0)</f>
        <v>India</v>
      </c>
      <c r="H320" s="1" t="str">
        <f>VLOOKUP(InputData[[#This Row],[CUSTOMER NAME]],Customer!A:C,3,0)</f>
        <v>South</v>
      </c>
      <c r="I320" s="1" t="str">
        <f>TEXT(InputData[[#This Row],[DATE]],"mmm")</f>
        <v>May</v>
      </c>
      <c r="J320" s="1">
        <f>WEEKNUM(InputData[[#This Row],[DATE]])</f>
        <v>20</v>
      </c>
    </row>
    <row r="321" spans="1:10" x14ac:dyDescent="0.3">
      <c r="A321" s="3">
        <v>44326</v>
      </c>
      <c r="B321" s="6" t="s">
        <v>110</v>
      </c>
      <c r="C321" s="4" t="s">
        <v>9</v>
      </c>
      <c r="D321" s="5">
        <v>7.8599999999999994</v>
      </c>
      <c r="E321" s="1">
        <v>6</v>
      </c>
      <c r="F321" s="1">
        <f>InputData[[#This Row],[UNIT PRICE ($)]]*InputData[[#This Row],[QUANTITY]]</f>
        <v>47.16</v>
      </c>
      <c r="G321" s="1" t="str">
        <f>VLOOKUP(InputData[[#This Row],[CUSTOMER NAME]],Customer!A:C,2,0)</f>
        <v>India</v>
      </c>
      <c r="H321" s="1" t="str">
        <f>VLOOKUP(InputData[[#This Row],[CUSTOMER NAME]],Customer!A:C,3,0)</f>
        <v>Western</v>
      </c>
      <c r="I321" s="1" t="str">
        <f>TEXT(InputData[[#This Row],[DATE]],"mmm")</f>
        <v>May</v>
      </c>
      <c r="J321" s="1">
        <f>WEEKNUM(InputData[[#This Row],[DATE]])</f>
        <v>20</v>
      </c>
    </row>
    <row r="322" spans="1:10" x14ac:dyDescent="0.3">
      <c r="A322" s="3">
        <v>44326</v>
      </c>
      <c r="B322" s="6" t="s">
        <v>76</v>
      </c>
      <c r="C322" s="4" t="s">
        <v>26</v>
      </c>
      <c r="D322" s="5">
        <v>24.66</v>
      </c>
      <c r="E322" s="1">
        <v>9</v>
      </c>
      <c r="F322" s="1">
        <f>InputData[[#This Row],[UNIT PRICE ($)]]*InputData[[#This Row],[QUANTITY]]</f>
        <v>221.94</v>
      </c>
      <c r="G322" s="1" t="str">
        <f>VLOOKUP(InputData[[#This Row],[CUSTOMER NAME]],Customer!A:C,2,0)</f>
        <v>Saudi Arabia</v>
      </c>
      <c r="H322" s="1" t="str">
        <f>VLOOKUP(InputData[[#This Row],[CUSTOMER NAME]],Customer!A:C,3,0)</f>
        <v>Export</v>
      </c>
      <c r="I322" s="1" t="str">
        <f>TEXT(InputData[[#This Row],[DATE]],"mmm")</f>
        <v>May</v>
      </c>
      <c r="J322" s="1">
        <f>WEEKNUM(InputData[[#This Row],[DATE]])</f>
        <v>20</v>
      </c>
    </row>
    <row r="323" spans="1:10" x14ac:dyDescent="0.3">
      <c r="A323" s="3">
        <v>44328</v>
      </c>
      <c r="B323" s="6" t="s">
        <v>61</v>
      </c>
      <c r="C323" s="4" t="s">
        <v>36</v>
      </c>
      <c r="D323" s="5">
        <v>96.3</v>
      </c>
      <c r="E323" s="1">
        <v>3</v>
      </c>
      <c r="F323" s="1">
        <f>InputData[[#This Row],[UNIT PRICE ($)]]*InputData[[#This Row],[QUANTITY]]</f>
        <v>288.89999999999998</v>
      </c>
      <c r="G323" s="1" t="str">
        <f>VLOOKUP(InputData[[#This Row],[CUSTOMER NAME]],Customer!A:C,2,0)</f>
        <v>Bangladesh</v>
      </c>
      <c r="H323" s="1" t="str">
        <f>VLOOKUP(InputData[[#This Row],[CUSTOMER NAME]],Customer!A:C,3,0)</f>
        <v>Export</v>
      </c>
      <c r="I323" s="1" t="str">
        <f>TEXT(InputData[[#This Row],[DATE]],"mmm")</f>
        <v>May</v>
      </c>
      <c r="J323" s="1">
        <f>WEEKNUM(InputData[[#This Row],[DATE]])</f>
        <v>20</v>
      </c>
    </row>
    <row r="324" spans="1:10" x14ac:dyDescent="0.3">
      <c r="A324" s="3">
        <v>44328</v>
      </c>
      <c r="B324" s="6" t="s">
        <v>73</v>
      </c>
      <c r="C324" s="4" t="s">
        <v>11</v>
      </c>
      <c r="D324" s="5">
        <v>48.4</v>
      </c>
      <c r="E324" s="1">
        <v>7</v>
      </c>
      <c r="F324" s="1">
        <f>InputData[[#This Row],[UNIT PRICE ($)]]*InputData[[#This Row],[QUANTITY]]</f>
        <v>338.8</v>
      </c>
      <c r="G324" s="1" t="str">
        <f>VLOOKUP(InputData[[#This Row],[CUSTOMER NAME]],Customer!A:C,2,0)</f>
        <v>India</v>
      </c>
      <c r="H324" s="1" t="str">
        <f>VLOOKUP(InputData[[#This Row],[CUSTOMER NAME]],Customer!A:C,3,0)</f>
        <v>East</v>
      </c>
      <c r="I324" s="1" t="str">
        <f>TEXT(InputData[[#This Row],[DATE]],"mmm")</f>
        <v>May</v>
      </c>
      <c r="J324" s="1">
        <f>WEEKNUM(InputData[[#This Row],[DATE]])</f>
        <v>20</v>
      </c>
    </row>
    <row r="325" spans="1:10" x14ac:dyDescent="0.3">
      <c r="A325" s="3">
        <v>44328</v>
      </c>
      <c r="B325" s="6" t="s">
        <v>84</v>
      </c>
      <c r="C325" s="4" t="s">
        <v>10</v>
      </c>
      <c r="D325" s="5">
        <v>164.28</v>
      </c>
      <c r="E325" s="1">
        <v>30</v>
      </c>
      <c r="F325" s="1">
        <f>InputData[[#This Row],[UNIT PRICE ($)]]*InputData[[#This Row],[QUANTITY]]</f>
        <v>4928.3999999999996</v>
      </c>
      <c r="G325" s="1" t="str">
        <f>VLOOKUP(InputData[[#This Row],[CUSTOMER NAME]],Customer!A:C,2,0)</f>
        <v>Ethiopia</v>
      </c>
      <c r="H325" s="1" t="str">
        <f>VLOOKUP(InputData[[#This Row],[CUSTOMER NAME]],Customer!A:C,3,0)</f>
        <v>Export</v>
      </c>
      <c r="I325" s="1" t="str">
        <f>TEXT(InputData[[#This Row],[DATE]],"mmm")</f>
        <v>May</v>
      </c>
      <c r="J325" s="1">
        <f>WEEKNUM(InputData[[#This Row],[DATE]])</f>
        <v>20</v>
      </c>
    </row>
    <row r="326" spans="1:10" x14ac:dyDescent="0.3">
      <c r="A326" s="3">
        <v>44328</v>
      </c>
      <c r="B326" s="6" t="s">
        <v>85</v>
      </c>
      <c r="C326" s="4" t="s">
        <v>16</v>
      </c>
      <c r="D326" s="5">
        <v>16.64</v>
      </c>
      <c r="E326" s="1">
        <v>3</v>
      </c>
      <c r="F326" s="1">
        <f>InputData[[#This Row],[UNIT PRICE ($)]]*InputData[[#This Row],[QUANTITY]]</f>
        <v>49.92</v>
      </c>
      <c r="G326" s="1" t="str">
        <f>VLOOKUP(InputData[[#This Row],[CUSTOMER NAME]],Customer!A:C,2,0)</f>
        <v>India</v>
      </c>
      <c r="H326" s="1" t="str">
        <f>VLOOKUP(InputData[[#This Row],[CUSTOMER NAME]],Customer!A:C,3,0)</f>
        <v>Northeast</v>
      </c>
      <c r="I326" s="1" t="str">
        <f>TEXT(InputData[[#This Row],[DATE]],"mmm")</f>
        <v>May</v>
      </c>
      <c r="J326" s="1">
        <f>WEEKNUM(InputData[[#This Row],[DATE]])</f>
        <v>20</v>
      </c>
    </row>
    <row r="327" spans="1:10" x14ac:dyDescent="0.3">
      <c r="A327" s="3">
        <v>44328</v>
      </c>
      <c r="B327" s="6" t="s">
        <v>88</v>
      </c>
      <c r="C327" s="4" t="s">
        <v>35</v>
      </c>
      <c r="D327" s="5">
        <v>6.7</v>
      </c>
      <c r="E327" s="1">
        <v>15</v>
      </c>
      <c r="F327" s="1">
        <f>InputData[[#This Row],[UNIT PRICE ($)]]*InputData[[#This Row],[QUANTITY]]</f>
        <v>100.5</v>
      </c>
      <c r="G327" s="1" t="str">
        <f>VLOOKUP(InputData[[#This Row],[CUSTOMER NAME]],Customer!A:C,2,0)</f>
        <v>India</v>
      </c>
      <c r="H327" s="1" t="str">
        <f>VLOOKUP(InputData[[#This Row],[CUSTOMER NAME]],Customer!A:C,3,0)</f>
        <v>South</v>
      </c>
      <c r="I327" s="1" t="str">
        <f>TEXT(InputData[[#This Row],[DATE]],"mmm")</f>
        <v>May</v>
      </c>
      <c r="J327" s="1">
        <f>WEEKNUM(InputData[[#This Row],[DATE]])</f>
        <v>20</v>
      </c>
    </row>
    <row r="328" spans="1:10" x14ac:dyDescent="0.3">
      <c r="A328" s="3">
        <v>44329</v>
      </c>
      <c r="B328" s="6" t="s">
        <v>70</v>
      </c>
      <c r="C328" s="4" t="s">
        <v>29</v>
      </c>
      <c r="D328" s="5">
        <v>53.11</v>
      </c>
      <c r="E328" s="1">
        <v>4</v>
      </c>
      <c r="F328" s="1">
        <f>InputData[[#This Row],[UNIT PRICE ($)]]*InputData[[#This Row],[QUANTITY]]</f>
        <v>212.44</v>
      </c>
      <c r="G328" s="1" t="str">
        <f>VLOOKUP(InputData[[#This Row],[CUSTOMER NAME]],Customer!A:C,2,0)</f>
        <v>Mexico</v>
      </c>
      <c r="H328" s="1" t="str">
        <f>VLOOKUP(InputData[[#This Row],[CUSTOMER NAME]],Customer!A:C,3,0)</f>
        <v>Export</v>
      </c>
      <c r="I328" s="1" t="str">
        <f>TEXT(InputData[[#This Row],[DATE]],"mmm")</f>
        <v>May</v>
      </c>
      <c r="J328" s="1">
        <f>WEEKNUM(InputData[[#This Row],[DATE]])</f>
        <v>20</v>
      </c>
    </row>
    <row r="329" spans="1:10" x14ac:dyDescent="0.3">
      <c r="A329" s="3">
        <v>44329</v>
      </c>
      <c r="B329" s="6" t="s">
        <v>86</v>
      </c>
      <c r="C329" s="4" t="s">
        <v>12</v>
      </c>
      <c r="D329" s="5">
        <v>94.17</v>
      </c>
      <c r="E329" s="1">
        <v>5</v>
      </c>
      <c r="F329" s="1">
        <f>InputData[[#This Row],[UNIT PRICE ($)]]*InputData[[#This Row],[QUANTITY]]</f>
        <v>470.85</v>
      </c>
      <c r="G329" s="1" t="str">
        <f>VLOOKUP(InputData[[#This Row],[CUSTOMER NAME]],Customer!A:C,2,0)</f>
        <v>India</v>
      </c>
      <c r="H329" s="1" t="str">
        <f>VLOOKUP(InputData[[#This Row],[CUSTOMER NAME]],Customer!A:C,3,0)</f>
        <v>South</v>
      </c>
      <c r="I329" s="1" t="str">
        <f>TEXT(InputData[[#This Row],[DATE]],"mmm")</f>
        <v>May</v>
      </c>
      <c r="J329" s="1">
        <f>WEEKNUM(InputData[[#This Row],[DATE]])</f>
        <v>20</v>
      </c>
    </row>
    <row r="330" spans="1:10" x14ac:dyDescent="0.3">
      <c r="A330" s="3">
        <v>44330</v>
      </c>
      <c r="B330" s="6" t="s">
        <v>64</v>
      </c>
      <c r="C330" s="4" t="s">
        <v>40</v>
      </c>
      <c r="D330" s="5">
        <v>115.2</v>
      </c>
      <c r="E330" s="1">
        <v>20</v>
      </c>
      <c r="F330" s="1">
        <f>InputData[[#This Row],[UNIT PRICE ($)]]*InputData[[#This Row],[QUANTITY]]</f>
        <v>2304</v>
      </c>
      <c r="G330" s="1" t="str">
        <f>VLOOKUP(InputData[[#This Row],[CUSTOMER NAME]],Customer!A:C,2,0)</f>
        <v>India</v>
      </c>
      <c r="H330" s="1" t="str">
        <f>VLOOKUP(InputData[[#This Row],[CUSTOMER NAME]],Customer!A:C,3,0)</f>
        <v>Northeast</v>
      </c>
      <c r="I330" s="1" t="str">
        <f>TEXT(InputData[[#This Row],[DATE]],"mmm")</f>
        <v>May</v>
      </c>
      <c r="J330" s="1">
        <f>WEEKNUM(InputData[[#This Row],[DATE]])</f>
        <v>20</v>
      </c>
    </row>
    <row r="331" spans="1:10" x14ac:dyDescent="0.3">
      <c r="A331" s="3">
        <v>44330</v>
      </c>
      <c r="B331" s="6" t="s">
        <v>75</v>
      </c>
      <c r="C331" s="4" t="s">
        <v>8</v>
      </c>
      <c r="D331" s="5">
        <v>94.62</v>
      </c>
      <c r="E331" s="1">
        <v>14</v>
      </c>
      <c r="F331" s="1">
        <f>InputData[[#This Row],[UNIT PRICE ($)]]*InputData[[#This Row],[QUANTITY]]</f>
        <v>1324.68</v>
      </c>
      <c r="G331" s="1" t="str">
        <f>VLOOKUP(InputData[[#This Row],[CUSTOMER NAME]],Customer!A:C,2,0)</f>
        <v>Russia</v>
      </c>
      <c r="H331" s="1" t="str">
        <f>VLOOKUP(InputData[[#This Row],[CUSTOMER NAME]],Customer!A:C,3,0)</f>
        <v>Export</v>
      </c>
      <c r="I331" s="1" t="str">
        <f>TEXT(InputData[[#This Row],[DATE]],"mmm")</f>
        <v>May</v>
      </c>
      <c r="J331" s="1">
        <f>WEEKNUM(InputData[[#This Row],[DATE]])</f>
        <v>20</v>
      </c>
    </row>
    <row r="332" spans="1:10" x14ac:dyDescent="0.3">
      <c r="A332" s="3">
        <v>44331</v>
      </c>
      <c r="B332" s="6" t="s">
        <v>65</v>
      </c>
      <c r="C332" s="4" t="s">
        <v>13</v>
      </c>
      <c r="D332" s="5">
        <v>122.08</v>
      </c>
      <c r="E332" s="1">
        <v>6</v>
      </c>
      <c r="F332" s="1">
        <f>InputData[[#This Row],[UNIT PRICE ($)]]*InputData[[#This Row],[QUANTITY]]</f>
        <v>732.48</v>
      </c>
      <c r="G332" s="1" t="str">
        <f>VLOOKUP(InputData[[#This Row],[CUSTOMER NAME]],Customer!A:C,2,0)</f>
        <v>Pakistan</v>
      </c>
      <c r="H332" s="1" t="str">
        <f>VLOOKUP(InputData[[#This Row],[CUSTOMER NAME]],Customer!A:C,3,0)</f>
        <v>Export</v>
      </c>
      <c r="I332" s="1" t="str">
        <f>TEXT(InputData[[#This Row],[DATE]],"mmm")</f>
        <v>May</v>
      </c>
      <c r="J332" s="1">
        <f>WEEKNUM(InputData[[#This Row],[DATE]])</f>
        <v>20</v>
      </c>
    </row>
    <row r="333" spans="1:10" x14ac:dyDescent="0.3">
      <c r="A333" s="3">
        <v>44331</v>
      </c>
      <c r="B333" s="6" t="s">
        <v>70</v>
      </c>
      <c r="C333" s="4" t="s">
        <v>20</v>
      </c>
      <c r="D333" s="5">
        <v>76.25</v>
      </c>
      <c r="E333" s="1">
        <v>5</v>
      </c>
      <c r="F333" s="1">
        <f>InputData[[#This Row],[UNIT PRICE ($)]]*InputData[[#This Row],[QUANTITY]]</f>
        <v>381.25</v>
      </c>
      <c r="G333" s="1" t="str">
        <f>VLOOKUP(InputData[[#This Row],[CUSTOMER NAME]],Customer!A:C,2,0)</f>
        <v>Mexico</v>
      </c>
      <c r="H333" s="1" t="str">
        <f>VLOOKUP(InputData[[#This Row],[CUSTOMER NAME]],Customer!A:C,3,0)</f>
        <v>Export</v>
      </c>
      <c r="I333" s="1" t="str">
        <f>TEXT(InputData[[#This Row],[DATE]],"mmm")</f>
        <v>May</v>
      </c>
      <c r="J333" s="1">
        <f>WEEKNUM(InputData[[#This Row],[DATE]])</f>
        <v>20</v>
      </c>
    </row>
    <row r="334" spans="1:10" x14ac:dyDescent="0.3">
      <c r="A334" s="3">
        <v>44332</v>
      </c>
      <c r="B334" s="6" t="s">
        <v>68</v>
      </c>
      <c r="C334" s="4" t="s">
        <v>10</v>
      </c>
      <c r="D334" s="5">
        <v>164.28</v>
      </c>
      <c r="E334" s="1">
        <v>13</v>
      </c>
      <c r="F334" s="1">
        <f>InputData[[#This Row],[UNIT PRICE ($)]]*InputData[[#This Row],[QUANTITY]]</f>
        <v>2135.64</v>
      </c>
      <c r="G334" s="1" t="str">
        <f>VLOOKUP(InputData[[#This Row],[CUSTOMER NAME]],Customer!A:C,2,0)</f>
        <v>Russia</v>
      </c>
      <c r="H334" s="1" t="str">
        <f>VLOOKUP(InputData[[#This Row],[CUSTOMER NAME]],Customer!A:C,3,0)</f>
        <v>Export</v>
      </c>
      <c r="I334" s="1" t="str">
        <f>TEXT(InputData[[#This Row],[DATE]],"mmm")</f>
        <v>May</v>
      </c>
      <c r="J334" s="1">
        <f>WEEKNUM(InputData[[#This Row],[DATE]])</f>
        <v>21</v>
      </c>
    </row>
    <row r="335" spans="1:10" x14ac:dyDescent="0.3">
      <c r="A335" s="3">
        <v>44332</v>
      </c>
      <c r="B335" s="6" t="s">
        <v>86</v>
      </c>
      <c r="C335" s="4" t="s">
        <v>31</v>
      </c>
      <c r="D335" s="5">
        <v>104.16</v>
      </c>
      <c r="E335" s="1">
        <v>13</v>
      </c>
      <c r="F335" s="1">
        <f>InputData[[#This Row],[UNIT PRICE ($)]]*InputData[[#This Row],[QUANTITY]]</f>
        <v>1354.08</v>
      </c>
      <c r="G335" s="1" t="str">
        <f>VLOOKUP(InputData[[#This Row],[CUSTOMER NAME]],Customer!A:C,2,0)</f>
        <v>India</v>
      </c>
      <c r="H335" s="1" t="str">
        <f>VLOOKUP(InputData[[#This Row],[CUSTOMER NAME]],Customer!A:C,3,0)</f>
        <v>South</v>
      </c>
      <c r="I335" s="1" t="str">
        <f>TEXT(InputData[[#This Row],[DATE]],"mmm")</f>
        <v>May</v>
      </c>
      <c r="J335" s="1">
        <f>WEEKNUM(InputData[[#This Row],[DATE]])</f>
        <v>21</v>
      </c>
    </row>
    <row r="336" spans="1:10" x14ac:dyDescent="0.3">
      <c r="A336" s="3">
        <v>44333</v>
      </c>
      <c r="B336" s="6" t="s">
        <v>81</v>
      </c>
      <c r="C336" s="4" t="s">
        <v>32</v>
      </c>
      <c r="D336" s="5">
        <v>117.48</v>
      </c>
      <c r="E336" s="1">
        <v>34</v>
      </c>
      <c r="F336" s="1">
        <f>InputData[[#This Row],[UNIT PRICE ($)]]*InputData[[#This Row],[QUANTITY]]</f>
        <v>3994.32</v>
      </c>
      <c r="G336" s="1" t="str">
        <f>VLOOKUP(InputData[[#This Row],[CUSTOMER NAME]],Customer!A:C,2,0)</f>
        <v>India</v>
      </c>
      <c r="H336" s="1" t="str">
        <f>VLOOKUP(InputData[[#This Row],[CUSTOMER NAME]],Customer!A:C,3,0)</f>
        <v>East</v>
      </c>
      <c r="I336" s="1" t="str">
        <f>TEXT(InputData[[#This Row],[DATE]],"mmm")</f>
        <v>May</v>
      </c>
      <c r="J336" s="1">
        <f>WEEKNUM(InputData[[#This Row],[DATE]])</f>
        <v>21</v>
      </c>
    </row>
    <row r="337" spans="1:10" x14ac:dyDescent="0.3">
      <c r="A337" s="3">
        <v>44333</v>
      </c>
      <c r="B337" s="6" t="s">
        <v>89</v>
      </c>
      <c r="C337" s="4" t="s">
        <v>27</v>
      </c>
      <c r="D337" s="5">
        <v>57.120000000000005</v>
      </c>
      <c r="E337" s="1">
        <v>8</v>
      </c>
      <c r="F337" s="1">
        <f>InputData[[#This Row],[UNIT PRICE ($)]]*InputData[[#This Row],[QUANTITY]]</f>
        <v>456.96000000000004</v>
      </c>
      <c r="G337" s="1" t="str">
        <f>VLOOKUP(InputData[[#This Row],[CUSTOMER NAME]],Customer!A:C,2,0)</f>
        <v>Mexico</v>
      </c>
      <c r="H337" s="1" t="str">
        <f>VLOOKUP(InputData[[#This Row],[CUSTOMER NAME]],Customer!A:C,3,0)</f>
        <v>Export</v>
      </c>
      <c r="I337" s="1" t="str">
        <f>TEXT(InputData[[#This Row],[DATE]],"mmm")</f>
        <v>May</v>
      </c>
      <c r="J337" s="1">
        <f>WEEKNUM(InputData[[#This Row],[DATE]])</f>
        <v>21</v>
      </c>
    </row>
    <row r="338" spans="1:10" x14ac:dyDescent="0.3">
      <c r="A338" s="3">
        <v>44334</v>
      </c>
      <c r="B338" s="6" t="s">
        <v>65</v>
      </c>
      <c r="C338" s="4" t="s">
        <v>27</v>
      </c>
      <c r="D338" s="5">
        <v>57.120000000000005</v>
      </c>
      <c r="E338" s="1">
        <v>4</v>
      </c>
      <c r="F338" s="1">
        <f>InputData[[#This Row],[UNIT PRICE ($)]]*InputData[[#This Row],[QUANTITY]]</f>
        <v>228.48000000000002</v>
      </c>
      <c r="G338" s="1" t="str">
        <f>VLOOKUP(InputData[[#This Row],[CUSTOMER NAME]],Customer!A:C,2,0)</f>
        <v>Pakistan</v>
      </c>
      <c r="H338" s="1" t="str">
        <f>VLOOKUP(InputData[[#This Row],[CUSTOMER NAME]],Customer!A:C,3,0)</f>
        <v>Export</v>
      </c>
      <c r="I338" s="1" t="str">
        <f>TEXT(InputData[[#This Row],[DATE]],"mmm")</f>
        <v>May</v>
      </c>
      <c r="J338" s="1">
        <f>WEEKNUM(InputData[[#This Row],[DATE]])</f>
        <v>21</v>
      </c>
    </row>
    <row r="339" spans="1:10" x14ac:dyDescent="0.3">
      <c r="A339" s="3">
        <v>44334</v>
      </c>
      <c r="B339" s="6" t="s">
        <v>70</v>
      </c>
      <c r="C339" s="4" t="s">
        <v>38</v>
      </c>
      <c r="D339" s="5">
        <v>79.92</v>
      </c>
      <c r="E339" s="1">
        <v>8</v>
      </c>
      <c r="F339" s="1">
        <f>InputData[[#This Row],[UNIT PRICE ($)]]*InputData[[#This Row],[QUANTITY]]</f>
        <v>639.36</v>
      </c>
      <c r="G339" s="1" t="str">
        <f>VLOOKUP(InputData[[#This Row],[CUSTOMER NAME]],Customer!A:C,2,0)</f>
        <v>Mexico</v>
      </c>
      <c r="H339" s="1" t="str">
        <f>VLOOKUP(InputData[[#This Row],[CUSTOMER NAME]],Customer!A:C,3,0)</f>
        <v>Export</v>
      </c>
      <c r="I339" s="1" t="str">
        <f>TEXT(InputData[[#This Row],[DATE]],"mmm")</f>
        <v>May</v>
      </c>
      <c r="J339" s="1">
        <f>WEEKNUM(InputData[[#This Row],[DATE]])</f>
        <v>21</v>
      </c>
    </row>
    <row r="340" spans="1:10" x14ac:dyDescent="0.3">
      <c r="A340" s="3">
        <v>44334</v>
      </c>
      <c r="B340" s="6" t="s">
        <v>79</v>
      </c>
      <c r="C340" s="4" t="s">
        <v>6</v>
      </c>
      <c r="D340" s="5">
        <v>85.5</v>
      </c>
      <c r="E340" s="1">
        <v>1</v>
      </c>
      <c r="F340" s="1">
        <f>InputData[[#This Row],[UNIT PRICE ($)]]*InputData[[#This Row],[QUANTITY]]</f>
        <v>85.5</v>
      </c>
      <c r="G340" s="1" t="str">
        <f>VLOOKUP(InputData[[#This Row],[CUSTOMER NAME]],Customer!A:C,2,0)</f>
        <v>United Kingdom</v>
      </c>
      <c r="H340" s="1" t="str">
        <f>VLOOKUP(InputData[[#This Row],[CUSTOMER NAME]],Customer!A:C,3,0)</f>
        <v>Export</v>
      </c>
      <c r="I340" s="1" t="str">
        <f>TEXT(InputData[[#This Row],[DATE]],"mmm")</f>
        <v>May</v>
      </c>
      <c r="J340" s="1">
        <f>WEEKNUM(InputData[[#This Row],[DATE]])</f>
        <v>21</v>
      </c>
    </row>
    <row r="341" spans="1:10" x14ac:dyDescent="0.3">
      <c r="A341" s="3">
        <v>44335</v>
      </c>
      <c r="B341" s="6" t="s">
        <v>77</v>
      </c>
      <c r="C341" s="4" t="s">
        <v>39</v>
      </c>
      <c r="D341" s="5">
        <v>42.55</v>
      </c>
      <c r="E341" s="1">
        <v>9</v>
      </c>
      <c r="F341" s="1">
        <f>InputData[[#This Row],[UNIT PRICE ($)]]*InputData[[#This Row],[QUANTITY]]</f>
        <v>382.95</v>
      </c>
      <c r="G341" s="1" t="str">
        <f>VLOOKUP(InputData[[#This Row],[CUSTOMER NAME]],Customer!A:C,2,0)</f>
        <v>India</v>
      </c>
      <c r="H341" s="1" t="str">
        <f>VLOOKUP(InputData[[#This Row],[CUSTOMER NAME]],Customer!A:C,3,0)</f>
        <v>Western</v>
      </c>
      <c r="I341" s="1" t="str">
        <f>TEXT(InputData[[#This Row],[DATE]],"mmm")</f>
        <v>May</v>
      </c>
      <c r="J341" s="1">
        <f>WEEKNUM(InputData[[#This Row],[DATE]])</f>
        <v>21</v>
      </c>
    </row>
    <row r="342" spans="1:10" x14ac:dyDescent="0.3">
      <c r="A342" s="3">
        <v>44336</v>
      </c>
      <c r="B342" s="6" t="s">
        <v>110</v>
      </c>
      <c r="C342" s="4" t="s">
        <v>13</v>
      </c>
      <c r="D342" s="5">
        <v>122.08</v>
      </c>
      <c r="E342" s="1">
        <v>11</v>
      </c>
      <c r="F342" s="1">
        <f>InputData[[#This Row],[UNIT PRICE ($)]]*InputData[[#This Row],[QUANTITY]]</f>
        <v>1342.8799999999999</v>
      </c>
      <c r="G342" s="1" t="str">
        <f>VLOOKUP(InputData[[#This Row],[CUSTOMER NAME]],Customer!A:C,2,0)</f>
        <v>India</v>
      </c>
      <c r="H342" s="1" t="str">
        <f>VLOOKUP(InputData[[#This Row],[CUSTOMER NAME]],Customer!A:C,3,0)</f>
        <v>Western</v>
      </c>
      <c r="I342" s="1" t="str">
        <f>TEXT(InputData[[#This Row],[DATE]],"mmm")</f>
        <v>May</v>
      </c>
      <c r="J342" s="1">
        <f>WEEKNUM(InputData[[#This Row],[DATE]])</f>
        <v>21</v>
      </c>
    </row>
    <row r="343" spans="1:10" x14ac:dyDescent="0.3">
      <c r="A343" s="3">
        <v>44336</v>
      </c>
      <c r="B343" s="6" t="s">
        <v>81</v>
      </c>
      <c r="C343" s="4" t="s">
        <v>44</v>
      </c>
      <c r="D343" s="5">
        <v>82.08</v>
      </c>
      <c r="E343" s="1">
        <v>15</v>
      </c>
      <c r="F343" s="1">
        <f>InputData[[#This Row],[UNIT PRICE ($)]]*InputData[[#This Row],[QUANTITY]]</f>
        <v>1231.2</v>
      </c>
      <c r="G343" s="1" t="str">
        <f>VLOOKUP(InputData[[#This Row],[CUSTOMER NAME]],Customer!A:C,2,0)</f>
        <v>India</v>
      </c>
      <c r="H343" s="1" t="str">
        <f>VLOOKUP(InputData[[#This Row],[CUSTOMER NAME]],Customer!A:C,3,0)</f>
        <v>East</v>
      </c>
      <c r="I343" s="1" t="str">
        <f>TEXT(InputData[[#This Row],[DATE]],"mmm")</f>
        <v>May</v>
      </c>
      <c r="J343" s="1">
        <f>WEEKNUM(InputData[[#This Row],[DATE]])</f>
        <v>21</v>
      </c>
    </row>
    <row r="344" spans="1:10" x14ac:dyDescent="0.3">
      <c r="A344" s="3">
        <v>44336</v>
      </c>
      <c r="B344" s="6" t="s">
        <v>86</v>
      </c>
      <c r="C344" s="4" t="s">
        <v>42</v>
      </c>
      <c r="D344" s="5">
        <v>162</v>
      </c>
      <c r="E344" s="1">
        <v>2</v>
      </c>
      <c r="F344" s="1">
        <f>InputData[[#This Row],[UNIT PRICE ($)]]*InputData[[#This Row],[QUANTITY]]</f>
        <v>324</v>
      </c>
      <c r="G344" s="1" t="str">
        <f>VLOOKUP(InputData[[#This Row],[CUSTOMER NAME]],Customer!A:C,2,0)</f>
        <v>India</v>
      </c>
      <c r="H344" s="1" t="str">
        <f>VLOOKUP(InputData[[#This Row],[CUSTOMER NAME]],Customer!A:C,3,0)</f>
        <v>South</v>
      </c>
      <c r="I344" s="1" t="str">
        <f>TEXT(InputData[[#This Row],[DATE]],"mmm")</f>
        <v>May</v>
      </c>
      <c r="J344" s="1">
        <f>WEEKNUM(InputData[[#This Row],[DATE]])</f>
        <v>21</v>
      </c>
    </row>
    <row r="345" spans="1:10" x14ac:dyDescent="0.3">
      <c r="A345" s="3">
        <v>44337</v>
      </c>
      <c r="B345" s="6" t="s">
        <v>110</v>
      </c>
      <c r="C345" s="4" t="s">
        <v>38</v>
      </c>
      <c r="D345" s="5">
        <v>79.92</v>
      </c>
      <c r="E345" s="1">
        <v>21</v>
      </c>
      <c r="F345" s="1">
        <f>InputData[[#This Row],[UNIT PRICE ($)]]*InputData[[#This Row],[QUANTITY]]</f>
        <v>1678.32</v>
      </c>
      <c r="G345" s="1" t="str">
        <f>VLOOKUP(InputData[[#This Row],[CUSTOMER NAME]],Customer!A:C,2,0)</f>
        <v>India</v>
      </c>
      <c r="H345" s="1" t="str">
        <f>VLOOKUP(InputData[[#This Row],[CUSTOMER NAME]],Customer!A:C,3,0)</f>
        <v>Western</v>
      </c>
      <c r="I345" s="1" t="str">
        <f>TEXT(InputData[[#This Row],[DATE]],"mmm")</f>
        <v>May</v>
      </c>
      <c r="J345" s="1">
        <f>WEEKNUM(InputData[[#This Row],[DATE]])</f>
        <v>21</v>
      </c>
    </row>
    <row r="346" spans="1:10" x14ac:dyDescent="0.3">
      <c r="A346" s="3">
        <v>44337</v>
      </c>
      <c r="B346" s="6" t="s">
        <v>78</v>
      </c>
      <c r="C346" s="4" t="s">
        <v>35</v>
      </c>
      <c r="D346" s="5">
        <v>6.7</v>
      </c>
      <c r="E346" s="1">
        <v>16</v>
      </c>
      <c r="F346" s="1">
        <f>InputData[[#This Row],[UNIT PRICE ($)]]*InputData[[#This Row],[QUANTITY]]</f>
        <v>107.2</v>
      </c>
      <c r="G346" s="1" t="str">
        <f>VLOOKUP(InputData[[#This Row],[CUSTOMER NAME]],Customer!A:C,2,0)</f>
        <v>India</v>
      </c>
      <c r="H346" s="1" t="str">
        <f>VLOOKUP(InputData[[#This Row],[CUSTOMER NAME]],Customer!A:C,3,0)</f>
        <v>Central</v>
      </c>
      <c r="I346" s="1" t="str">
        <f>TEXT(InputData[[#This Row],[DATE]],"mmm")</f>
        <v>May</v>
      </c>
      <c r="J346" s="1">
        <f>WEEKNUM(InputData[[#This Row],[DATE]])</f>
        <v>21</v>
      </c>
    </row>
    <row r="347" spans="1:10" x14ac:dyDescent="0.3">
      <c r="A347" s="3">
        <v>44338</v>
      </c>
      <c r="B347" s="6" t="s">
        <v>62</v>
      </c>
      <c r="C347" s="4" t="s">
        <v>15</v>
      </c>
      <c r="D347" s="5">
        <v>15.719999999999999</v>
      </c>
      <c r="E347" s="1">
        <v>12</v>
      </c>
      <c r="F347" s="1">
        <f>InputData[[#This Row],[UNIT PRICE ($)]]*InputData[[#This Row],[QUANTITY]]</f>
        <v>188.64</v>
      </c>
      <c r="G347" s="1" t="str">
        <f>VLOOKUP(InputData[[#This Row],[CUSTOMER NAME]],Customer!A:C,2,0)</f>
        <v>India</v>
      </c>
      <c r="H347" s="1" t="str">
        <f>VLOOKUP(InputData[[#This Row],[CUSTOMER NAME]],Customer!A:C,3,0)</f>
        <v>Northeast</v>
      </c>
      <c r="I347" s="1" t="str">
        <f>TEXT(InputData[[#This Row],[DATE]],"mmm")</f>
        <v>May</v>
      </c>
      <c r="J347" s="1">
        <f>WEEKNUM(InputData[[#This Row],[DATE]])</f>
        <v>21</v>
      </c>
    </row>
    <row r="348" spans="1:10" x14ac:dyDescent="0.3">
      <c r="A348" s="3">
        <v>44338</v>
      </c>
      <c r="B348" s="6" t="s">
        <v>68</v>
      </c>
      <c r="C348" s="4" t="s">
        <v>22</v>
      </c>
      <c r="D348" s="5">
        <v>141.57</v>
      </c>
      <c r="E348" s="1">
        <v>24</v>
      </c>
      <c r="F348" s="1">
        <f>InputData[[#This Row],[UNIT PRICE ($)]]*InputData[[#This Row],[QUANTITY]]</f>
        <v>3397.68</v>
      </c>
      <c r="G348" s="1" t="str">
        <f>VLOOKUP(InputData[[#This Row],[CUSTOMER NAME]],Customer!A:C,2,0)</f>
        <v>Russia</v>
      </c>
      <c r="H348" s="1" t="str">
        <f>VLOOKUP(InputData[[#This Row],[CUSTOMER NAME]],Customer!A:C,3,0)</f>
        <v>Export</v>
      </c>
      <c r="I348" s="1" t="str">
        <f>TEXT(InputData[[#This Row],[DATE]],"mmm")</f>
        <v>May</v>
      </c>
      <c r="J348" s="1">
        <f>WEEKNUM(InputData[[#This Row],[DATE]])</f>
        <v>21</v>
      </c>
    </row>
    <row r="349" spans="1:10" x14ac:dyDescent="0.3">
      <c r="A349" s="3">
        <v>44338</v>
      </c>
      <c r="B349" s="6" t="s">
        <v>78</v>
      </c>
      <c r="C349" s="4" t="s">
        <v>6</v>
      </c>
      <c r="D349" s="5">
        <v>85.5</v>
      </c>
      <c r="E349" s="1">
        <v>19</v>
      </c>
      <c r="F349" s="1">
        <f>InputData[[#This Row],[UNIT PRICE ($)]]*InputData[[#This Row],[QUANTITY]]</f>
        <v>1624.5</v>
      </c>
      <c r="G349" s="1" t="str">
        <f>VLOOKUP(InputData[[#This Row],[CUSTOMER NAME]],Customer!A:C,2,0)</f>
        <v>India</v>
      </c>
      <c r="H349" s="1" t="str">
        <f>VLOOKUP(InputData[[#This Row],[CUSTOMER NAME]],Customer!A:C,3,0)</f>
        <v>Central</v>
      </c>
      <c r="I349" s="1" t="str">
        <f>TEXT(InputData[[#This Row],[DATE]],"mmm")</f>
        <v>May</v>
      </c>
      <c r="J349" s="1">
        <f>WEEKNUM(InputData[[#This Row],[DATE]])</f>
        <v>21</v>
      </c>
    </row>
    <row r="350" spans="1:10" x14ac:dyDescent="0.3">
      <c r="A350" s="3">
        <v>44339</v>
      </c>
      <c r="B350" s="6" t="s">
        <v>77</v>
      </c>
      <c r="C350" s="4" t="s">
        <v>40</v>
      </c>
      <c r="D350" s="5">
        <v>115.2</v>
      </c>
      <c r="E350" s="1">
        <v>11</v>
      </c>
      <c r="F350" s="1">
        <f>InputData[[#This Row],[UNIT PRICE ($)]]*InputData[[#This Row],[QUANTITY]]</f>
        <v>1267.2</v>
      </c>
      <c r="G350" s="1" t="str">
        <f>VLOOKUP(InputData[[#This Row],[CUSTOMER NAME]],Customer!A:C,2,0)</f>
        <v>India</v>
      </c>
      <c r="H350" s="1" t="str">
        <f>VLOOKUP(InputData[[#This Row],[CUSTOMER NAME]],Customer!A:C,3,0)</f>
        <v>Western</v>
      </c>
      <c r="I350" s="1" t="str">
        <f>TEXT(InputData[[#This Row],[DATE]],"mmm")</f>
        <v>May</v>
      </c>
      <c r="J350" s="1">
        <f>WEEKNUM(InputData[[#This Row],[DATE]])</f>
        <v>22</v>
      </c>
    </row>
    <row r="351" spans="1:10" x14ac:dyDescent="0.3">
      <c r="A351" s="3">
        <v>44339</v>
      </c>
      <c r="B351" s="6" t="s">
        <v>87</v>
      </c>
      <c r="C351" s="4" t="s">
        <v>16</v>
      </c>
      <c r="D351" s="5">
        <v>16.64</v>
      </c>
      <c r="E351" s="1">
        <v>27</v>
      </c>
      <c r="F351" s="1">
        <f>InputData[[#This Row],[UNIT PRICE ($)]]*InputData[[#This Row],[QUANTITY]]</f>
        <v>449.28000000000003</v>
      </c>
      <c r="G351" s="1" t="str">
        <f>VLOOKUP(InputData[[#This Row],[CUSTOMER NAME]],Customer!A:C,2,0)</f>
        <v>France</v>
      </c>
      <c r="H351" s="1" t="str">
        <f>VLOOKUP(InputData[[#This Row],[CUSTOMER NAME]],Customer!A:C,3,0)</f>
        <v>Export</v>
      </c>
      <c r="I351" s="1" t="str">
        <f>TEXT(InputData[[#This Row],[DATE]],"mmm")</f>
        <v>May</v>
      </c>
      <c r="J351" s="1">
        <f>WEEKNUM(InputData[[#This Row],[DATE]])</f>
        <v>22</v>
      </c>
    </row>
    <row r="352" spans="1:10" x14ac:dyDescent="0.3">
      <c r="A352" s="3">
        <v>44340</v>
      </c>
      <c r="B352" s="6" t="s">
        <v>112</v>
      </c>
      <c r="C352" s="4" t="s">
        <v>26</v>
      </c>
      <c r="D352" s="5">
        <v>24.66</v>
      </c>
      <c r="E352" s="1">
        <v>21</v>
      </c>
      <c r="F352" s="1">
        <f>InputData[[#This Row],[UNIT PRICE ($)]]*InputData[[#This Row],[QUANTITY]]</f>
        <v>517.86</v>
      </c>
      <c r="G352" s="1" t="str">
        <f>VLOOKUP(InputData[[#This Row],[CUSTOMER NAME]],Customer!A:C,2,0)</f>
        <v>India</v>
      </c>
      <c r="H352" s="1" t="str">
        <f>VLOOKUP(InputData[[#This Row],[CUSTOMER NAME]],Customer!A:C,3,0)</f>
        <v>North</v>
      </c>
      <c r="I352" s="1" t="str">
        <f>TEXT(InputData[[#This Row],[DATE]],"mmm")</f>
        <v>May</v>
      </c>
      <c r="J352" s="1">
        <f>WEEKNUM(InputData[[#This Row],[DATE]])</f>
        <v>22</v>
      </c>
    </row>
    <row r="353" spans="1:10" x14ac:dyDescent="0.3">
      <c r="A353" s="3">
        <v>44341</v>
      </c>
      <c r="B353" s="6" t="s">
        <v>79</v>
      </c>
      <c r="C353" s="4" t="s">
        <v>2</v>
      </c>
      <c r="D353" s="5">
        <v>142.80000000000001</v>
      </c>
      <c r="E353" s="1">
        <v>7</v>
      </c>
      <c r="F353" s="1">
        <f>InputData[[#This Row],[UNIT PRICE ($)]]*InputData[[#This Row],[QUANTITY]]</f>
        <v>999.60000000000014</v>
      </c>
      <c r="G353" s="1" t="str">
        <f>VLOOKUP(InputData[[#This Row],[CUSTOMER NAME]],Customer!A:C,2,0)</f>
        <v>United Kingdom</v>
      </c>
      <c r="H353" s="1" t="str">
        <f>VLOOKUP(InputData[[#This Row],[CUSTOMER NAME]],Customer!A:C,3,0)</f>
        <v>Export</v>
      </c>
      <c r="I353" s="1" t="str">
        <f>TEXT(InputData[[#This Row],[DATE]],"mmm")</f>
        <v>May</v>
      </c>
      <c r="J353" s="1">
        <f>WEEKNUM(InputData[[#This Row],[DATE]])</f>
        <v>22</v>
      </c>
    </row>
    <row r="354" spans="1:10" x14ac:dyDescent="0.3">
      <c r="A354" s="3">
        <v>44341</v>
      </c>
      <c r="B354" s="6" t="s">
        <v>89</v>
      </c>
      <c r="C354" s="4" t="s">
        <v>18</v>
      </c>
      <c r="D354" s="5">
        <v>49.21</v>
      </c>
      <c r="E354" s="1">
        <v>37</v>
      </c>
      <c r="F354" s="1">
        <f>InputData[[#This Row],[UNIT PRICE ($)]]*InputData[[#This Row],[QUANTITY]]</f>
        <v>1820.77</v>
      </c>
      <c r="G354" s="1" t="str">
        <f>VLOOKUP(InputData[[#This Row],[CUSTOMER NAME]],Customer!A:C,2,0)</f>
        <v>Mexico</v>
      </c>
      <c r="H354" s="1" t="str">
        <f>VLOOKUP(InputData[[#This Row],[CUSTOMER NAME]],Customer!A:C,3,0)</f>
        <v>Export</v>
      </c>
      <c r="I354" s="1" t="str">
        <f>TEXT(InputData[[#This Row],[DATE]],"mmm")</f>
        <v>May</v>
      </c>
      <c r="J354" s="1">
        <f>WEEKNUM(InputData[[#This Row],[DATE]])</f>
        <v>22</v>
      </c>
    </row>
    <row r="355" spans="1:10" x14ac:dyDescent="0.3">
      <c r="A355" s="3">
        <v>44342</v>
      </c>
      <c r="B355" s="6" t="s">
        <v>62</v>
      </c>
      <c r="C355" s="4" t="s">
        <v>27</v>
      </c>
      <c r="D355" s="5">
        <v>57.120000000000005</v>
      </c>
      <c r="E355" s="1">
        <v>2</v>
      </c>
      <c r="F355" s="1">
        <f>InputData[[#This Row],[UNIT PRICE ($)]]*InputData[[#This Row],[QUANTITY]]</f>
        <v>114.24000000000001</v>
      </c>
      <c r="G355" s="1" t="str">
        <f>VLOOKUP(InputData[[#This Row],[CUSTOMER NAME]],Customer!A:C,2,0)</f>
        <v>India</v>
      </c>
      <c r="H355" s="1" t="str">
        <f>VLOOKUP(InputData[[#This Row],[CUSTOMER NAME]],Customer!A:C,3,0)</f>
        <v>Northeast</v>
      </c>
      <c r="I355" s="1" t="str">
        <f>TEXT(InputData[[#This Row],[DATE]],"mmm")</f>
        <v>May</v>
      </c>
      <c r="J355" s="1">
        <f>WEEKNUM(InputData[[#This Row],[DATE]])</f>
        <v>22</v>
      </c>
    </row>
    <row r="356" spans="1:10" x14ac:dyDescent="0.3">
      <c r="A356" s="3">
        <v>44342</v>
      </c>
      <c r="B356" s="6" t="s">
        <v>64</v>
      </c>
      <c r="C356" s="4" t="s">
        <v>28</v>
      </c>
      <c r="D356" s="5">
        <v>41.81</v>
      </c>
      <c r="E356" s="1">
        <v>2</v>
      </c>
      <c r="F356" s="1">
        <f>InputData[[#This Row],[UNIT PRICE ($)]]*InputData[[#This Row],[QUANTITY]]</f>
        <v>83.62</v>
      </c>
      <c r="G356" s="1" t="str">
        <f>VLOOKUP(InputData[[#This Row],[CUSTOMER NAME]],Customer!A:C,2,0)</f>
        <v>India</v>
      </c>
      <c r="H356" s="1" t="str">
        <f>VLOOKUP(InputData[[#This Row],[CUSTOMER NAME]],Customer!A:C,3,0)</f>
        <v>Northeast</v>
      </c>
      <c r="I356" s="1" t="str">
        <f>TEXT(InputData[[#This Row],[DATE]],"mmm")</f>
        <v>May</v>
      </c>
      <c r="J356" s="1">
        <f>WEEKNUM(InputData[[#This Row],[DATE]])</f>
        <v>22</v>
      </c>
    </row>
    <row r="357" spans="1:10" x14ac:dyDescent="0.3">
      <c r="A357" s="3">
        <v>44342</v>
      </c>
      <c r="B357" s="6" t="s">
        <v>73</v>
      </c>
      <c r="C357" s="4" t="s">
        <v>6</v>
      </c>
      <c r="D357" s="5">
        <v>85.5</v>
      </c>
      <c r="E357" s="1">
        <v>1</v>
      </c>
      <c r="F357" s="1">
        <f>InputData[[#This Row],[UNIT PRICE ($)]]*InputData[[#This Row],[QUANTITY]]</f>
        <v>85.5</v>
      </c>
      <c r="G357" s="1" t="str">
        <f>VLOOKUP(InputData[[#This Row],[CUSTOMER NAME]],Customer!A:C,2,0)</f>
        <v>India</v>
      </c>
      <c r="H357" s="1" t="str">
        <f>VLOOKUP(InputData[[#This Row],[CUSTOMER NAME]],Customer!A:C,3,0)</f>
        <v>East</v>
      </c>
      <c r="I357" s="1" t="str">
        <f>TEXT(InputData[[#This Row],[DATE]],"mmm")</f>
        <v>May</v>
      </c>
      <c r="J357" s="1">
        <f>WEEKNUM(InputData[[#This Row],[DATE]])</f>
        <v>22</v>
      </c>
    </row>
    <row r="358" spans="1:10" x14ac:dyDescent="0.3">
      <c r="A358" s="3">
        <v>44344</v>
      </c>
      <c r="B358" s="6" t="s">
        <v>62</v>
      </c>
      <c r="C358" s="4" t="s">
        <v>20</v>
      </c>
      <c r="D358" s="5">
        <v>76.25</v>
      </c>
      <c r="E358" s="1">
        <v>14</v>
      </c>
      <c r="F358" s="1">
        <f>InputData[[#This Row],[UNIT PRICE ($)]]*InputData[[#This Row],[QUANTITY]]</f>
        <v>1067.5</v>
      </c>
      <c r="G358" s="1" t="str">
        <f>VLOOKUP(InputData[[#This Row],[CUSTOMER NAME]],Customer!A:C,2,0)</f>
        <v>India</v>
      </c>
      <c r="H358" s="1" t="str">
        <f>VLOOKUP(InputData[[#This Row],[CUSTOMER NAME]],Customer!A:C,3,0)</f>
        <v>Northeast</v>
      </c>
      <c r="I358" s="1" t="str">
        <f>TEXT(InputData[[#This Row],[DATE]],"mmm")</f>
        <v>May</v>
      </c>
      <c r="J358" s="1">
        <f>WEEKNUM(InputData[[#This Row],[DATE]])</f>
        <v>22</v>
      </c>
    </row>
    <row r="359" spans="1:10" x14ac:dyDescent="0.3">
      <c r="A359" s="3">
        <v>44344</v>
      </c>
      <c r="B359" s="6" t="s">
        <v>67</v>
      </c>
      <c r="C359" s="4" t="s">
        <v>29</v>
      </c>
      <c r="D359" s="5">
        <v>53.11</v>
      </c>
      <c r="E359" s="1">
        <v>4</v>
      </c>
      <c r="F359" s="1">
        <f>InputData[[#This Row],[UNIT PRICE ($)]]*InputData[[#This Row],[QUANTITY]]</f>
        <v>212.44</v>
      </c>
      <c r="G359" s="1" t="str">
        <f>VLOOKUP(InputData[[#This Row],[CUSTOMER NAME]],Customer!A:C,2,0)</f>
        <v>United Kingdom</v>
      </c>
      <c r="H359" s="1" t="str">
        <f>VLOOKUP(InputData[[#This Row],[CUSTOMER NAME]],Customer!A:C,3,0)</f>
        <v>Export</v>
      </c>
      <c r="I359" s="1" t="str">
        <f>TEXT(InputData[[#This Row],[DATE]],"mmm")</f>
        <v>May</v>
      </c>
      <c r="J359" s="1">
        <f>WEEKNUM(InputData[[#This Row],[DATE]])</f>
        <v>22</v>
      </c>
    </row>
    <row r="360" spans="1:10" x14ac:dyDescent="0.3">
      <c r="A360" s="3">
        <v>44344</v>
      </c>
      <c r="B360" s="6" t="s">
        <v>67</v>
      </c>
      <c r="C360" s="4" t="s">
        <v>10</v>
      </c>
      <c r="D360" s="5">
        <v>164.28</v>
      </c>
      <c r="E360" s="1">
        <v>9</v>
      </c>
      <c r="F360" s="1">
        <f>InputData[[#This Row],[UNIT PRICE ($)]]*InputData[[#This Row],[QUANTITY]]</f>
        <v>1478.52</v>
      </c>
      <c r="G360" s="1" t="str">
        <f>VLOOKUP(InputData[[#This Row],[CUSTOMER NAME]],Customer!A:C,2,0)</f>
        <v>United Kingdom</v>
      </c>
      <c r="H360" s="1" t="str">
        <f>VLOOKUP(InputData[[#This Row],[CUSTOMER NAME]],Customer!A:C,3,0)</f>
        <v>Export</v>
      </c>
      <c r="I360" s="1" t="str">
        <f>TEXT(InputData[[#This Row],[DATE]],"mmm")</f>
        <v>May</v>
      </c>
      <c r="J360" s="1">
        <f>WEEKNUM(InputData[[#This Row],[DATE]])</f>
        <v>22</v>
      </c>
    </row>
    <row r="361" spans="1:10" x14ac:dyDescent="0.3">
      <c r="A361" s="3">
        <v>44344</v>
      </c>
      <c r="B361" s="6" t="s">
        <v>68</v>
      </c>
      <c r="C361" s="4" t="s">
        <v>4</v>
      </c>
      <c r="D361" s="5">
        <v>48.84</v>
      </c>
      <c r="E361" s="1">
        <v>12</v>
      </c>
      <c r="F361" s="1">
        <f>InputData[[#This Row],[UNIT PRICE ($)]]*InputData[[#This Row],[QUANTITY]]</f>
        <v>586.08000000000004</v>
      </c>
      <c r="G361" s="1" t="str">
        <f>VLOOKUP(InputData[[#This Row],[CUSTOMER NAME]],Customer!A:C,2,0)</f>
        <v>Russia</v>
      </c>
      <c r="H361" s="1" t="str">
        <f>VLOOKUP(InputData[[#This Row],[CUSTOMER NAME]],Customer!A:C,3,0)</f>
        <v>Export</v>
      </c>
      <c r="I361" s="1" t="str">
        <f>TEXT(InputData[[#This Row],[DATE]],"mmm")</f>
        <v>May</v>
      </c>
      <c r="J361" s="1">
        <f>WEEKNUM(InputData[[#This Row],[DATE]])</f>
        <v>22</v>
      </c>
    </row>
    <row r="362" spans="1:10" x14ac:dyDescent="0.3">
      <c r="A362" s="3">
        <v>44344</v>
      </c>
      <c r="B362" s="6" t="s">
        <v>86</v>
      </c>
      <c r="C362" s="4" t="s">
        <v>8</v>
      </c>
      <c r="D362" s="5">
        <v>94.62</v>
      </c>
      <c r="E362" s="1">
        <v>5</v>
      </c>
      <c r="F362" s="1">
        <f>InputData[[#This Row],[UNIT PRICE ($)]]*InputData[[#This Row],[QUANTITY]]</f>
        <v>473.1</v>
      </c>
      <c r="G362" s="1" t="str">
        <f>VLOOKUP(InputData[[#This Row],[CUSTOMER NAME]],Customer!A:C,2,0)</f>
        <v>India</v>
      </c>
      <c r="H362" s="1" t="str">
        <f>VLOOKUP(InputData[[#This Row],[CUSTOMER NAME]],Customer!A:C,3,0)</f>
        <v>South</v>
      </c>
      <c r="I362" s="1" t="str">
        <f>TEXT(InputData[[#This Row],[DATE]],"mmm")</f>
        <v>May</v>
      </c>
      <c r="J362" s="1">
        <f>WEEKNUM(InputData[[#This Row],[DATE]])</f>
        <v>22</v>
      </c>
    </row>
    <row r="363" spans="1:10" x14ac:dyDescent="0.3">
      <c r="A363" s="3">
        <v>44344</v>
      </c>
      <c r="B363" s="6" t="s">
        <v>89</v>
      </c>
      <c r="C363" s="4" t="s">
        <v>41</v>
      </c>
      <c r="D363" s="5">
        <v>173.88</v>
      </c>
      <c r="E363" s="1">
        <v>10</v>
      </c>
      <c r="F363" s="1">
        <f>InputData[[#This Row],[UNIT PRICE ($)]]*InputData[[#This Row],[QUANTITY]]</f>
        <v>1738.8</v>
      </c>
      <c r="G363" s="1" t="str">
        <f>VLOOKUP(InputData[[#This Row],[CUSTOMER NAME]],Customer!A:C,2,0)</f>
        <v>Mexico</v>
      </c>
      <c r="H363" s="1" t="str">
        <f>VLOOKUP(InputData[[#This Row],[CUSTOMER NAME]],Customer!A:C,3,0)</f>
        <v>Export</v>
      </c>
      <c r="I363" s="1" t="str">
        <f>TEXT(InputData[[#This Row],[DATE]],"mmm")</f>
        <v>May</v>
      </c>
      <c r="J363" s="1">
        <f>WEEKNUM(InputData[[#This Row],[DATE]])</f>
        <v>22</v>
      </c>
    </row>
    <row r="364" spans="1:10" x14ac:dyDescent="0.3">
      <c r="A364" s="3">
        <v>44344</v>
      </c>
      <c r="B364" s="6" t="s">
        <v>89</v>
      </c>
      <c r="C364" s="4" t="s">
        <v>39</v>
      </c>
      <c r="D364" s="5">
        <v>42.55</v>
      </c>
      <c r="E364" s="1">
        <v>17</v>
      </c>
      <c r="F364" s="1">
        <f>InputData[[#This Row],[UNIT PRICE ($)]]*InputData[[#This Row],[QUANTITY]]</f>
        <v>723.34999999999991</v>
      </c>
      <c r="G364" s="1" t="str">
        <f>VLOOKUP(InputData[[#This Row],[CUSTOMER NAME]],Customer!A:C,2,0)</f>
        <v>Mexico</v>
      </c>
      <c r="H364" s="1" t="str">
        <f>VLOOKUP(InputData[[#This Row],[CUSTOMER NAME]],Customer!A:C,3,0)</f>
        <v>Export</v>
      </c>
      <c r="I364" s="1" t="str">
        <f>TEXT(InputData[[#This Row],[DATE]],"mmm")</f>
        <v>May</v>
      </c>
      <c r="J364" s="1">
        <f>WEEKNUM(InputData[[#This Row],[DATE]])</f>
        <v>22</v>
      </c>
    </row>
    <row r="365" spans="1:10" x14ac:dyDescent="0.3">
      <c r="A365" s="3">
        <v>44346</v>
      </c>
      <c r="B365" s="6" t="s">
        <v>65</v>
      </c>
      <c r="C365" s="4" t="s">
        <v>5</v>
      </c>
      <c r="D365" s="5">
        <v>155.61000000000001</v>
      </c>
      <c r="E365" s="1">
        <v>4</v>
      </c>
      <c r="F365" s="1">
        <f>InputData[[#This Row],[UNIT PRICE ($)]]*InputData[[#This Row],[QUANTITY]]</f>
        <v>622.44000000000005</v>
      </c>
      <c r="G365" s="1" t="str">
        <f>VLOOKUP(InputData[[#This Row],[CUSTOMER NAME]],Customer!A:C,2,0)</f>
        <v>Pakistan</v>
      </c>
      <c r="H365" s="1" t="str">
        <f>VLOOKUP(InputData[[#This Row],[CUSTOMER NAME]],Customer!A:C,3,0)</f>
        <v>Export</v>
      </c>
      <c r="I365" s="1" t="str">
        <f>TEXT(InputData[[#This Row],[DATE]],"mmm")</f>
        <v>May</v>
      </c>
      <c r="J365" s="1">
        <f>WEEKNUM(InputData[[#This Row],[DATE]])</f>
        <v>23</v>
      </c>
    </row>
    <row r="366" spans="1:10" x14ac:dyDescent="0.3">
      <c r="A366" s="3">
        <v>44346</v>
      </c>
      <c r="B366" s="6" t="s">
        <v>112</v>
      </c>
      <c r="C366" s="4" t="s">
        <v>23</v>
      </c>
      <c r="D366" s="5">
        <v>149.46</v>
      </c>
      <c r="E366" s="1">
        <v>13</v>
      </c>
      <c r="F366" s="1">
        <f>InputData[[#This Row],[UNIT PRICE ($)]]*InputData[[#This Row],[QUANTITY]]</f>
        <v>1942.98</v>
      </c>
      <c r="G366" s="1" t="str">
        <f>VLOOKUP(InputData[[#This Row],[CUSTOMER NAME]],Customer!A:C,2,0)</f>
        <v>India</v>
      </c>
      <c r="H366" s="1" t="str">
        <f>VLOOKUP(InputData[[#This Row],[CUSTOMER NAME]],Customer!A:C,3,0)</f>
        <v>North</v>
      </c>
      <c r="I366" s="1" t="str">
        <f>TEXT(InputData[[#This Row],[DATE]],"mmm")</f>
        <v>May</v>
      </c>
      <c r="J366" s="1">
        <f>WEEKNUM(InputData[[#This Row],[DATE]])</f>
        <v>23</v>
      </c>
    </row>
    <row r="367" spans="1:10" x14ac:dyDescent="0.3">
      <c r="A367" s="3">
        <v>44346</v>
      </c>
      <c r="B367" s="6" t="s">
        <v>79</v>
      </c>
      <c r="C367" s="4" t="s">
        <v>4</v>
      </c>
      <c r="D367" s="5">
        <v>48.84</v>
      </c>
      <c r="E367" s="1">
        <v>23</v>
      </c>
      <c r="F367" s="1">
        <f>InputData[[#This Row],[UNIT PRICE ($)]]*InputData[[#This Row],[QUANTITY]]</f>
        <v>1123.3200000000002</v>
      </c>
      <c r="G367" s="1" t="str">
        <f>VLOOKUP(InputData[[#This Row],[CUSTOMER NAME]],Customer!A:C,2,0)</f>
        <v>United Kingdom</v>
      </c>
      <c r="H367" s="1" t="str">
        <f>VLOOKUP(InputData[[#This Row],[CUSTOMER NAME]],Customer!A:C,3,0)</f>
        <v>Export</v>
      </c>
      <c r="I367" s="1" t="str">
        <f>TEXT(InputData[[#This Row],[DATE]],"mmm")</f>
        <v>May</v>
      </c>
      <c r="J367" s="1">
        <f>WEEKNUM(InputData[[#This Row],[DATE]])</f>
        <v>23</v>
      </c>
    </row>
    <row r="368" spans="1:10" x14ac:dyDescent="0.3">
      <c r="A368" s="3">
        <v>44346</v>
      </c>
      <c r="B368" s="6" t="s">
        <v>81</v>
      </c>
      <c r="C368" s="4" t="s">
        <v>13</v>
      </c>
      <c r="D368" s="5">
        <v>122.08</v>
      </c>
      <c r="E368" s="1">
        <v>6</v>
      </c>
      <c r="F368" s="1">
        <f>InputData[[#This Row],[UNIT PRICE ($)]]*InputData[[#This Row],[QUANTITY]]</f>
        <v>732.48</v>
      </c>
      <c r="G368" s="1" t="str">
        <f>VLOOKUP(InputData[[#This Row],[CUSTOMER NAME]],Customer!A:C,2,0)</f>
        <v>India</v>
      </c>
      <c r="H368" s="1" t="str">
        <f>VLOOKUP(InputData[[#This Row],[CUSTOMER NAME]],Customer!A:C,3,0)</f>
        <v>East</v>
      </c>
      <c r="I368" s="1" t="str">
        <f>TEXT(InputData[[#This Row],[DATE]],"mmm")</f>
        <v>May</v>
      </c>
      <c r="J368" s="1">
        <f>WEEKNUM(InputData[[#This Row],[DATE]])</f>
        <v>23</v>
      </c>
    </row>
    <row r="369" spans="1:10" x14ac:dyDescent="0.3">
      <c r="A369" s="3">
        <v>44346</v>
      </c>
      <c r="B369" s="6" t="s">
        <v>86</v>
      </c>
      <c r="C369" s="4" t="s">
        <v>44</v>
      </c>
      <c r="D369" s="5">
        <v>82.08</v>
      </c>
      <c r="E369" s="1">
        <v>9</v>
      </c>
      <c r="F369" s="1">
        <f>InputData[[#This Row],[UNIT PRICE ($)]]*InputData[[#This Row],[QUANTITY]]</f>
        <v>738.72</v>
      </c>
      <c r="G369" s="1" t="str">
        <f>VLOOKUP(InputData[[#This Row],[CUSTOMER NAME]],Customer!A:C,2,0)</f>
        <v>India</v>
      </c>
      <c r="H369" s="1" t="str">
        <f>VLOOKUP(InputData[[#This Row],[CUSTOMER NAME]],Customer!A:C,3,0)</f>
        <v>South</v>
      </c>
      <c r="I369" s="1" t="str">
        <f>TEXT(InputData[[#This Row],[DATE]],"mmm")</f>
        <v>May</v>
      </c>
      <c r="J369" s="1">
        <f>WEEKNUM(InputData[[#This Row],[DATE]])</f>
        <v>23</v>
      </c>
    </row>
    <row r="370" spans="1:10" x14ac:dyDescent="0.3">
      <c r="A370" s="3">
        <v>44346</v>
      </c>
      <c r="B370" s="6" t="s">
        <v>87</v>
      </c>
      <c r="C370" s="4" t="s">
        <v>33</v>
      </c>
      <c r="D370" s="5">
        <v>119.7</v>
      </c>
      <c r="E370" s="1">
        <v>3</v>
      </c>
      <c r="F370" s="1">
        <f>InputData[[#This Row],[UNIT PRICE ($)]]*InputData[[#This Row],[QUANTITY]]</f>
        <v>359.1</v>
      </c>
      <c r="G370" s="1" t="str">
        <f>VLOOKUP(InputData[[#This Row],[CUSTOMER NAME]],Customer!A:C,2,0)</f>
        <v>France</v>
      </c>
      <c r="H370" s="1" t="str">
        <f>VLOOKUP(InputData[[#This Row],[CUSTOMER NAME]],Customer!A:C,3,0)</f>
        <v>Export</v>
      </c>
      <c r="I370" s="1" t="str">
        <f>TEXT(InputData[[#This Row],[DATE]],"mmm")</f>
        <v>May</v>
      </c>
      <c r="J370" s="1">
        <f>WEEKNUM(InputData[[#This Row],[DATE]])</f>
        <v>23</v>
      </c>
    </row>
    <row r="371" spans="1:10" x14ac:dyDescent="0.3">
      <c r="A371" s="3">
        <v>44349</v>
      </c>
      <c r="B371" s="6" t="s">
        <v>64</v>
      </c>
      <c r="C371" s="4" t="s">
        <v>27</v>
      </c>
      <c r="D371" s="5">
        <v>57.120000000000005</v>
      </c>
      <c r="E371" s="1">
        <v>15</v>
      </c>
      <c r="F371" s="1">
        <f>InputData[[#This Row],[UNIT PRICE ($)]]*InputData[[#This Row],[QUANTITY]]</f>
        <v>856.80000000000007</v>
      </c>
      <c r="G371" s="1" t="str">
        <f>VLOOKUP(InputData[[#This Row],[CUSTOMER NAME]],Customer!A:C,2,0)</f>
        <v>India</v>
      </c>
      <c r="H371" s="1" t="str">
        <f>VLOOKUP(InputData[[#This Row],[CUSTOMER NAME]],Customer!A:C,3,0)</f>
        <v>Northeast</v>
      </c>
      <c r="I371" s="1" t="str">
        <f>TEXT(InputData[[#This Row],[DATE]],"mmm")</f>
        <v>Jun</v>
      </c>
      <c r="J371" s="1">
        <f>WEEKNUM(InputData[[#This Row],[DATE]])</f>
        <v>23</v>
      </c>
    </row>
    <row r="372" spans="1:10" x14ac:dyDescent="0.3">
      <c r="A372" s="3">
        <v>44350</v>
      </c>
      <c r="B372" s="6" t="s">
        <v>67</v>
      </c>
      <c r="C372" s="4" t="s">
        <v>39</v>
      </c>
      <c r="D372" s="5">
        <v>42.55</v>
      </c>
      <c r="E372" s="1">
        <v>32</v>
      </c>
      <c r="F372" s="1">
        <f>InputData[[#This Row],[UNIT PRICE ($)]]*InputData[[#This Row],[QUANTITY]]</f>
        <v>1361.6</v>
      </c>
      <c r="G372" s="1" t="str">
        <f>VLOOKUP(InputData[[#This Row],[CUSTOMER NAME]],Customer!A:C,2,0)</f>
        <v>United Kingdom</v>
      </c>
      <c r="H372" s="1" t="str">
        <f>VLOOKUP(InputData[[#This Row],[CUSTOMER NAME]],Customer!A:C,3,0)</f>
        <v>Export</v>
      </c>
      <c r="I372" s="1" t="str">
        <f>TEXT(InputData[[#This Row],[DATE]],"mmm")</f>
        <v>Jun</v>
      </c>
      <c r="J372" s="1">
        <f>WEEKNUM(InputData[[#This Row],[DATE]])</f>
        <v>23</v>
      </c>
    </row>
    <row r="373" spans="1:10" x14ac:dyDescent="0.3">
      <c r="A373" s="3">
        <v>44350</v>
      </c>
      <c r="B373" s="6" t="s">
        <v>74</v>
      </c>
      <c r="C373" s="4" t="s">
        <v>8</v>
      </c>
      <c r="D373" s="5">
        <v>94.62</v>
      </c>
      <c r="E373" s="1">
        <v>14</v>
      </c>
      <c r="F373" s="1">
        <f>InputData[[#This Row],[UNIT PRICE ($)]]*InputData[[#This Row],[QUANTITY]]</f>
        <v>1324.68</v>
      </c>
      <c r="G373" s="1" t="str">
        <f>VLOOKUP(InputData[[#This Row],[CUSTOMER NAME]],Customer!A:C,2,0)</f>
        <v>Brazil</v>
      </c>
      <c r="H373" s="1" t="str">
        <f>VLOOKUP(InputData[[#This Row],[CUSTOMER NAME]],Customer!A:C,3,0)</f>
        <v>Export</v>
      </c>
      <c r="I373" s="1" t="str">
        <f>TEXT(InputData[[#This Row],[DATE]],"mmm")</f>
        <v>Jun</v>
      </c>
      <c r="J373" s="1">
        <f>WEEKNUM(InputData[[#This Row],[DATE]])</f>
        <v>23</v>
      </c>
    </row>
    <row r="374" spans="1:10" x14ac:dyDescent="0.3">
      <c r="A374" s="3">
        <v>44350</v>
      </c>
      <c r="B374" s="6" t="s">
        <v>79</v>
      </c>
      <c r="C374" s="4" t="s">
        <v>21</v>
      </c>
      <c r="D374" s="5">
        <v>162.54</v>
      </c>
      <c r="E374" s="1">
        <v>10</v>
      </c>
      <c r="F374" s="1">
        <f>InputData[[#This Row],[UNIT PRICE ($)]]*InputData[[#This Row],[QUANTITY]]</f>
        <v>1625.3999999999999</v>
      </c>
      <c r="G374" s="1" t="str">
        <f>VLOOKUP(InputData[[#This Row],[CUSTOMER NAME]],Customer!A:C,2,0)</f>
        <v>United Kingdom</v>
      </c>
      <c r="H374" s="1" t="str">
        <f>VLOOKUP(InputData[[#This Row],[CUSTOMER NAME]],Customer!A:C,3,0)</f>
        <v>Export</v>
      </c>
      <c r="I374" s="1" t="str">
        <f>TEXT(InputData[[#This Row],[DATE]],"mmm")</f>
        <v>Jun</v>
      </c>
      <c r="J374" s="1">
        <f>WEEKNUM(InputData[[#This Row],[DATE]])</f>
        <v>23</v>
      </c>
    </row>
    <row r="375" spans="1:10" x14ac:dyDescent="0.3">
      <c r="A375" s="3">
        <v>44351</v>
      </c>
      <c r="B375" s="6" t="s">
        <v>65</v>
      </c>
      <c r="C375" s="4" t="s">
        <v>20</v>
      </c>
      <c r="D375" s="5">
        <v>76.25</v>
      </c>
      <c r="E375" s="1">
        <v>8</v>
      </c>
      <c r="F375" s="1">
        <f>InputData[[#This Row],[UNIT PRICE ($)]]*InputData[[#This Row],[QUANTITY]]</f>
        <v>610</v>
      </c>
      <c r="G375" s="1" t="str">
        <f>VLOOKUP(InputData[[#This Row],[CUSTOMER NAME]],Customer!A:C,2,0)</f>
        <v>Pakistan</v>
      </c>
      <c r="H375" s="1" t="str">
        <f>VLOOKUP(InputData[[#This Row],[CUSTOMER NAME]],Customer!A:C,3,0)</f>
        <v>Export</v>
      </c>
      <c r="I375" s="1" t="str">
        <f>TEXT(InputData[[#This Row],[DATE]],"mmm")</f>
        <v>Jun</v>
      </c>
      <c r="J375" s="1">
        <f>WEEKNUM(InputData[[#This Row],[DATE]])</f>
        <v>23</v>
      </c>
    </row>
    <row r="376" spans="1:10" x14ac:dyDescent="0.3">
      <c r="A376" s="3">
        <v>44351</v>
      </c>
      <c r="B376" s="6" t="s">
        <v>70</v>
      </c>
      <c r="C376" s="4" t="s">
        <v>20</v>
      </c>
      <c r="D376" s="5">
        <v>76.25</v>
      </c>
      <c r="E376" s="1">
        <v>12</v>
      </c>
      <c r="F376" s="1">
        <f>InputData[[#This Row],[UNIT PRICE ($)]]*InputData[[#This Row],[QUANTITY]]</f>
        <v>915</v>
      </c>
      <c r="G376" s="1" t="str">
        <f>VLOOKUP(InputData[[#This Row],[CUSTOMER NAME]],Customer!A:C,2,0)</f>
        <v>Mexico</v>
      </c>
      <c r="H376" s="1" t="str">
        <f>VLOOKUP(InputData[[#This Row],[CUSTOMER NAME]],Customer!A:C,3,0)</f>
        <v>Export</v>
      </c>
      <c r="I376" s="1" t="str">
        <f>TEXT(InputData[[#This Row],[DATE]],"mmm")</f>
        <v>Jun</v>
      </c>
      <c r="J376" s="1">
        <f>WEEKNUM(InputData[[#This Row],[DATE]])</f>
        <v>23</v>
      </c>
    </row>
    <row r="377" spans="1:10" x14ac:dyDescent="0.3">
      <c r="A377" s="3">
        <v>44351</v>
      </c>
      <c r="B377" s="6" t="s">
        <v>76</v>
      </c>
      <c r="C377" s="4" t="s">
        <v>16</v>
      </c>
      <c r="D377" s="5">
        <v>16.64</v>
      </c>
      <c r="E377" s="1">
        <v>30</v>
      </c>
      <c r="F377" s="1">
        <f>InputData[[#This Row],[UNIT PRICE ($)]]*InputData[[#This Row],[QUANTITY]]</f>
        <v>499.20000000000005</v>
      </c>
      <c r="G377" s="1" t="str">
        <f>VLOOKUP(InputData[[#This Row],[CUSTOMER NAME]],Customer!A:C,2,0)</f>
        <v>Saudi Arabia</v>
      </c>
      <c r="H377" s="1" t="str">
        <f>VLOOKUP(InputData[[#This Row],[CUSTOMER NAME]],Customer!A:C,3,0)</f>
        <v>Export</v>
      </c>
      <c r="I377" s="1" t="str">
        <f>TEXT(InputData[[#This Row],[DATE]],"mmm")</f>
        <v>Jun</v>
      </c>
      <c r="J377" s="1">
        <f>WEEKNUM(InputData[[#This Row],[DATE]])</f>
        <v>23</v>
      </c>
    </row>
    <row r="378" spans="1:10" x14ac:dyDescent="0.3">
      <c r="A378" s="3">
        <v>44352</v>
      </c>
      <c r="B378" s="6" t="s">
        <v>67</v>
      </c>
      <c r="C378" s="4" t="s">
        <v>22</v>
      </c>
      <c r="D378" s="5">
        <v>141.57</v>
      </c>
      <c r="E378" s="1">
        <v>15</v>
      </c>
      <c r="F378" s="1">
        <f>InputData[[#This Row],[UNIT PRICE ($)]]*InputData[[#This Row],[QUANTITY]]</f>
        <v>2123.5499999999997</v>
      </c>
      <c r="G378" s="1" t="str">
        <f>VLOOKUP(InputData[[#This Row],[CUSTOMER NAME]],Customer!A:C,2,0)</f>
        <v>United Kingdom</v>
      </c>
      <c r="H378" s="1" t="str">
        <f>VLOOKUP(InputData[[#This Row],[CUSTOMER NAME]],Customer!A:C,3,0)</f>
        <v>Export</v>
      </c>
      <c r="I378" s="1" t="str">
        <f>TEXT(InputData[[#This Row],[DATE]],"mmm")</f>
        <v>Jun</v>
      </c>
      <c r="J378" s="1">
        <f>WEEKNUM(InputData[[#This Row],[DATE]])</f>
        <v>23</v>
      </c>
    </row>
    <row r="379" spans="1:10" x14ac:dyDescent="0.3">
      <c r="A379" s="3">
        <v>44352</v>
      </c>
      <c r="B379" s="6" t="s">
        <v>67</v>
      </c>
      <c r="C379" s="4" t="s">
        <v>12</v>
      </c>
      <c r="D379" s="5">
        <v>94.17</v>
      </c>
      <c r="E379" s="1">
        <v>5</v>
      </c>
      <c r="F379" s="1">
        <f>InputData[[#This Row],[UNIT PRICE ($)]]*InputData[[#This Row],[QUANTITY]]</f>
        <v>470.85</v>
      </c>
      <c r="G379" s="1" t="str">
        <f>VLOOKUP(InputData[[#This Row],[CUSTOMER NAME]],Customer!A:C,2,0)</f>
        <v>United Kingdom</v>
      </c>
      <c r="H379" s="1" t="str">
        <f>VLOOKUP(InputData[[#This Row],[CUSTOMER NAME]],Customer!A:C,3,0)</f>
        <v>Export</v>
      </c>
      <c r="I379" s="1" t="str">
        <f>TEXT(InputData[[#This Row],[DATE]],"mmm")</f>
        <v>Jun</v>
      </c>
      <c r="J379" s="1">
        <f>WEEKNUM(InputData[[#This Row],[DATE]])</f>
        <v>23</v>
      </c>
    </row>
    <row r="380" spans="1:10" x14ac:dyDescent="0.3">
      <c r="A380" s="3">
        <v>44352</v>
      </c>
      <c r="B380" s="6" t="s">
        <v>75</v>
      </c>
      <c r="C380" s="4" t="s">
        <v>3</v>
      </c>
      <c r="D380" s="5">
        <v>80.94</v>
      </c>
      <c r="E380" s="1">
        <v>17</v>
      </c>
      <c r="F380" s="1">
        <f>InputData[[#This Row],[UNIT PRICE ($)]]*InputData[[#This Row],[QUANTITY]]</f>
        <v>1375.98</v>
      </c>
      <c r="G380" s="1" t="str">
        <f>VLOOKUP(InputData[[#This Row],[CUSTOMER NAME]],Customer!A:C,2,0)</f>
        <v>Russia</v>
      </c>
      <c r="H380" s="1" t="str">
        <f>VLOOKUP(InputData[[#This Row],[CUSTOMER NAME]],Customer!A:C,3,0)</f>
        <v>Export</v>
      </c>
      <c r="I380" s="1" t="str">
        <f>TEXT(InputData[[#This Row],[DATE]],"mmm")</f>
        <v>Jun</v>
      </c>
      <c r="J380" s="1">
        <f>WEEKNUM(InputData[[#This Row],[DATE]])</f>
        <v>23</v>
      </c>
    </row>
    <row r="381" spans="1:10" x14ac:dyDescent="0.3">
      <c r="A381" s="3">
        <v>44352</v>
      </c>
      <c r="B381" s="6" t="s">
        <v>79</v>
      </c>
      <c r="C381" s="4" t="s">
        <v>9</v>
      </c>
      <c r="D381" s="5">
        <v>7.8599999999999994</v>
      </c>
      <c r="E381" s="1">
        <v>32</v>
      </c>
      <c r="F381" s="1">
        <f>InputData[[#This Row],[UNIT PRICE ($)]]*InputData[[#This Row],[QUANTITY]]</f>
        <v>251.51999999999998</v>
      </c>
      <c r="G381" s="1" t="str">
        <f>VLOOKUP(InputData[[#This Row],[CUSTOMER NAME]],Customer!A:C,2,0)</f>
        <v>United Kingdom</v>
      </c>
      <c r="H381" s="1" t="str">
        <f>VLOOKUP(InputData[[#This Row],[CUSTOMER NAME]],Customer!A:C,3,0)</f>
        <v>Export</v>
      </c>
      <c r="I381" s="1" t="str">
        <f>TEXT(InputData[[#This Row],[DATE]],"mmm")</f>
        <v>Jun</v>
      </c>
      <c r="J381" s="1">
        <f>WEEKNUM(InputData[[#This Row],[DATE]])</f>
        <v>23</v>
      </c>
    </row>
    <row r="382" spans="1:10" x14ac:dyDescent="0.3">
      <c r="A382" s="3">
        <v>44352</v>
      </c>
      <c r="B382" s="6" t="s">
        <v>89</v>
      </c>
      <c r="C382" s="4" t="s">
        <v>35</v>
      </c>
      <c r="D382" s="5">
        <v>6.7</v>
      </c>
      <c r="E382" s="1">
        <v>10</v>
      </c>
      <c r="F382" s="1">
        <f>InputData[[#This Row],[UNIT PRICE ($)]]*InputData[[#This Row],[QUANTITY]]</f>
        <v>67</v>
      </c>
      <c r="G382" s="1" t="str">
        <f>VLOOKUP(InputData[[#This Row],[CUSTOMER NAME]],Customer!A:C,2,0)</f>
        <v>Mexico</v>
      </c>
      <c r="H382" s="1" t="str">
        <f>VLOOKUP(InputData[[#This Row],[CUSTOMER NAME]],Customer!A:C,3,0)</f>
        <v>Export</v>
      </c>
      <c r="I382" s="1" t="str">
        <f>TEXT(InputData[[#This Row],[DATE]],"mmm")</f>
        <v>Jun</v>
      </c>
      <c r="J382" s="1">
        <f>WEEKNUM(InputData[[#This Row],[DATE]])</f>
        <v>23</v>
      </c>
    </row>
    <row r="383" spans="1:10" x14ac:dyDescent="0.3">
      <c r="A383" s="3">
        <v>44353</v>
      </c>
      <c r="B383" s="6" t="s">
        <v>76</v>
      </c>
      <c r="C383" s="4" t="s">
        <v>33</v>
      </c>
      <c r="D383" s="5">
        <v>119.7</v>
      </c>
      <c r="E383" s="1">
        <v>6</v>
      </c>
      <c r="F383" s="1">
        <f>InputData[[#This Row],[UNIT PRICE ($)]]*InputData[[#This Row],[QUANTITY]]</f>
        <v>718.2</v>
      </c>
      <c r="G383" s="1" t="str">
        <f>VLOOKUP(InputData[[#This Row],[CUSTOMER NAME]],Customer!A:C,2,0)</f>
        <v>Saudi Arabia</v>
      </c>
      <c r="H383" s="1" t="str">
        <f>VLOOKUP(InputData[[#This Row],[CUSTOMER NAME]],Customer!A:C,3,0)</f>
        <v>Export</v>
      </c>
      <c r="I383" s="1" t="str">
        <f>TEXT(InputData[[#This Row],[DATE]],"mmm")</f>
        <v>Jun</v>
      </c>
      <c r="J383" s="1">
        <f>WEEKNUM(InputData[[#This Row],[DATE]])</f>
        <v>24</v>
      </c>
    </row>
    <row r="384" spans="1:10" x14ac:dyDescent="0.3">
      <c r="A384" s="3">
        <v>44353</v>
      </c>
      <c r="B384" s="6" t="s">
        <v>87</v>
      </c>
      <c r="C384" s="4" t="s">
        <v>1</v>
      </c>
      <c r="D384" s="5">
        <v>103.88</v>
      </c>
      <c r="E384" s="1">
        <v>33</v>
      </c>
      <c r="F384" s="1">
        <f>InputData[[#This Row],[UNIT PRICE ($)]]*InputData[[#This Row],[QUANTITY]]</f>
        <v>3428.04</v>
      </c>
      <c r="G384" s="1" t="str">
        <f>VLOOKUP(InputData[[#This Row],[CUSTOMER NAME]],Customer!A:C,2,0)</f>
        <v>France</v>
      </c>
      <c r="H384" s="1" t="str">
        <f>VLOOKUP(InputData[[#This Row],[CUSTOMER NAME]],Customer!A:C,3,0)</f>
        <v>Export</v>
      </c>
      <c r="I384" s="1" t="str">
        <f>TEXT(InputData[[#This Row],[DATE]],"mmm")</f>
        <v>Jun</v>
      </c>
      <c r="J384" s="1">
        <f>WEEKNUM(InputData[[#This Row],[DATE]])</f>
        <v>24</v>
      </c>
    </row>
    <row r="385" spans="1:10" x14ac:dyDescent="0.3">
      <c r="A385" s="3">
        <v>44355</v>
      </c>
      <c r="B385" s="6" t="s">
        <v>71</v>
      </c>
      <c r="C385" s="4" t="s">
        <v>28</v>
      </c>
      <c r="D385" s="5">
        <v>41.81</v>
      </c>
      <c r="E385" s="1">
        <v>11</v>
      </c>
      <c r="F385" s="1">
        <f>InputData[[#This Row],[UNIT PRICE ($)]]*InputData[[#This Row],[QUANTITY]]</f>
        <v>459.91</v>
      </c>
      <c r="G385" s="1" t="str">
        <f>VLOOKUP(InputData[[#This Row],[CUSTOMER NAME]],Customer!A:C,2,0)</f>
        <v>India</v>
      </c>
      <c r="H385" s="1" t="str">
        <f>VLOOKUP(InputData[[#This Row],[CUSTOMER NAME]],Customer!A:C,3,0)</f>
        <v>Central</v>
      </c>
      <c r="I385" s="1" t="str">
        <f>TEXT(InputData[[#This Row],[DATE]],"mmm")</f>
        <v>Jun</v>
      </c>
      <c r="J385" s="1">
        <f>WEEKNUM(InputData[[#This Row],[DATE]])</f>
        <v>24</v>
      </c>
    </row>
    <row r="386" spans="1:10" x14ac:dyDescent="0.3">
      <c r="A386" s="3">
        <v>44355</v>
      </c>
      <c r="B386" s="6" t="s">
        <v>82</v>
      </c>
      <c r="C386" s="4" t="s">
        <v>4</v>
      </c>
      <c r="D386" s="5">
        <v>48.84</v>
      </c>
      <c r="E386" s="1">
        <v>11</v>
      </c>
      <c r="F386" s="1">
        <f>InputData[[#This Row],[UNIT PRICE ($)]]*InputData[[#This Row],[QUANTITY]]</f>
        <v>537.24</v>
      </c>
      <c r="G386" s="1" t="str">
        <f>VLOOKUP(InputData[[#This Row],[CUSTOMER NAME]],Customer!A:C,2,0)</f>
        <v>India</v>
      </c>
      <c r="H386" s="1" t="str">
        <f>VLOOKUP(InputData[[#This Row],[CUSTOMER NAME]],Customer!A:C,3,0)</f>
        <v>Western</v>
      </c>
      <c r="I386" s="1" t="str">
        <f>TEXT(InputData[[#This Row],[DATE]],"mmm")</f>
        <v>Jun</v>
      </c>
      <c r="J386" s="1">
        <f>WEEKNUM(InputData[[#This Row],[DATE]])</f>
        <v>24</v>
      </c>
    </row>
    <row r="387" spans="1:10" x14ac:dyDescent="0.3">
      <c r="A387" s="3">
        <v>44356</v>
      </c>
      <c r="B387" s="6" t="s">
        <v>80</v>
      </c>
      <c r="C387" s="4" t="s">
        <v>1</v>
      </c>
      <c r="D387" s="5">
        <v>103.88</v>
      </c>
      <c r="E387" s="1">
        <v>7</v>
      </c>
      <c r="F387" s="1">
        <f>InputData[[#This Row],[UNIT PRICE ($)]]*InputData[[#This Row],[QUANTITY]]</f>
        <v>727.16</v>
      </c>
      <c r="G387" s="1" t="str">
        <f>VLOOKUP(InputData[[#This Row],[CUSTOMER NAME]],Customer!A:C,2,0)</f>
        <v>South Africa</v>
      </c>
      <c r="H387" s="1" t="str">
        <f>VLOOKUP(InputData[[#This Row],[CUSTOMER NAME]],Customer!A:C,3,0)</f>
        <v>Export</v>
      </c>
      <c r="I387" s="1" t="str">
        <f>TEXT(InputData[[#This Row],[DATE]],"mmm")</f>
        <v>Jun</v>
      </c>
      <c r="J387" s="1">
        <f>WEEKNUM(InputData[[#This Row],[DATE]])</f>
        <v>24</v>
      </c>
    </row>
    <row r="388" spans="1:10" x14ac:dyDescent="0.3">
      <c r="A388" s="3">
        <v>44356</v>
      </c>
      <c r="B388" s="6" t="s">
        <v>86</v>
      </c>
      <c r="C388" s="4" t="s">
        <v>40</v>
      </c>
      <c r="D388" s="5">
        <v>115.2</v>
      </c>
      <c r="E388" s="1">
        <v>32</v>
      </c>
      <c r="F388" s="1">
        <f>InputData[[#This Row],[UNIT PRICE ($)]]*InputData[[#This Row],[QUANTITY]]</f>
        <v>3686.4</v>
      </c>
      <c r="G388" s="1" t="str">
        <f>VLOOKUP(InputData[[#This Row],[CUSTOMER NAME]],Customer!A:C,2,0)</f>
        <v>India</v>
      </c>
      <c r="H388" s="1" t="str">
        <f>VLOOKUP(InputData[[#This Row],[CUSTOMER NAME]],Customer!A:C,3,0)</f>
        <v>South</v>
      </c>
      <c r="I388" s="1" t="str">
        <f>TEXT(InputData[[#This Row],[DATE]],"mmm")</f>
        <v>Jun</v>
      </c>
      <c r="J388" s="1">
        <f>WEEKNUM(InputData[[#This Row],[DATE]])</f>
        <v>24</v>
      </c>
    </row>
    <row r="389" spans="1:10" x14ac:dyDescent="0.3">
      <c r="A389" s="3">
        <v>44357</v>
      </c>
      <c r="B389" s="6" t="s">
        <v>61</v>
      </c>
      <c r="C389" s="4" t="s">
        <v>28</v>
      </c>
      <c r="D389" s="5">
        <v>41.81</v>
      </c>
      <c r="E389" s="1">
        <v>8</v>
      </c>
      <c r="F389" s="1">
        <f>InputData[[#This Row],[UNIT PRICE ($)]]*InputData[[#This Row],[QUANTITY]]</f>
        <v>334.48</v>
      </c>
      <c r="G389" s="1" t="str">
        <f>VLOOKUP(InputData[[#This Row],[CUSTOMER NAME]],Customer!A:C,2,0)</f>
        <v>Bangladesh</v>
      </c>
      <c r="H389" s="1" t="str">
        <f>VLOOKUP(InputData[[#This Row],[CUSTOMER NAME]],Customer!A:C,3,0)</f>
        <v>Export</v>
      </c>
      <c r="I389" s="1" t="str">
        <f>TEXT(InputData[[#This Row],[DATE]],"mmm")</f>
        <v>Jun</v>
      </c>
      <c r="J389" s="1">
        <f>WEEKNUM(InputData[[#This Row],[DATE]])</f>
        <v>24</v>
      </c>
    </row>
    <row r="390" spans="1:10" x14ac:dyDescent="0.3">
      <c r="A390" s="3">
        <v>44358</v>
      </c>
      <c r="B390" s="6" t="s">
        <v>110</v>
      </c>
      <c r="C390" s="4" t="s">
        <v>32</v>
      </c>
      <c r="D390" s="5">
        <v>117.48</v>
      </c>
      <c r="E390" s="1">
        <v>12</v>
      </c>
      <c r="F390" s="1">
        <f>InputData[[#This Row],[UNIT PRICE ($)]]*InputData[[#This Row],[QUANTITY]]</f>
        <v>1409.76</v>
      </c>
      <c r="G390" s="1" t="str">
        <f>VLOOKUP(InputData[[#This Row],[CUSTOMER NAME]],Customer!A:C,2,0)</f>
        <v>India</v>
      </c>
      <c r="H390" s="1" t="str">
        <f>VLOOKUP(InputData[[#This Row],[CUSTOMER NAME]],Customer!A:C,3,0)</f>
        <v>Western</v>
      </c>
      <c r="I390" s="1" t="str">
        <f>TEXT(InputData[[#This Row],[DATE]],"mmm")</f>
        <v>Jun</v>
      </c>
      <c r="J390" s="1">
        <f>WEEKNUM(InputData[[#This Row],[DATE]])</f>
        <v>24</v>
      </c>
    </row>
    <row r="391" spans="1:10" x14ac:dyDescent="0.3">
      <c r="A391" s="3">
        <v>44358</v>
      </c>
      <c r="B391" s="6" t="s">
        <v>110</v>
      </c>
      <c r="C391" s="4" t="s">
        <v>5</v>
      </c>
      <c r="D391" s="5">
        <v>155.61000000000001</v>
      </c>
      <c r="E391" s="1">
        <v>9</v>
      </c>
      <c r="F391" s="1">
        <f>InputData[[#This Row],[UNIT PRICE ($)]]*InputData[[#This Row],[QUANTITY]]</f>
        <v>1400.4900000000002</v>
      </c>
      <c r="G391" s="1" t="str">
        <f>VLOOKUP(InputData[[#This Row],[CUSTOMER NAME]],Customer!A:C,2,0)</f>
        <v>India</v>
      </c>
      <c r="H391" s="1" t="str">
        <f>VLOOKUP(InputData[[#This Row],[CUSTOMER NAME]],Customer!A:C,3,0)</f>
        <v>Western</v>
      </c>
      <c r="I391" s="1" t="str">
        <f>TEXT(InputData[[#This Row],[DATE]],"mmm")</f>
        <v>Jun</v>
      </c>
      <c r="J391" s="1">
        <f>WEEKNUM(InputData[[#This Row],[DATE]])</f>
        <v>24</v>
      </c>
    </row>
    <row r="392" spans="1:10" x14ac:dyDescent="0.3">
      <c r="A392" s="3">
        <v>44358</v>
      </c>
      <c r="B392" s="6" t="s">
        <v>74</v>
      </c>
      <c r="C392" s="4" t="s">
        <v>39</v>
      </c>
      <c r="D392" s="5">
        <v>42.55</v>
      </c>
      <c r="E392" s="1">
        <v>13</v>
      </c>
      <c r="F392" s="1">
        <f>InputData[[#This Row],[UNIT PRICE ($)]]*InputData[[#This Row],[QUANTITY]]</f>
        <v>553.15</v>
      </c>
      <c r="G392" s="1" t="str">
        <f>VLOOKUP(InputData[[#This Row],[CUSTOMER NAME]],Customer!A:C,2,0)</f>
        <v>Brazil</v>
      </c>
      <c r="H392" s="1" t="str">
        <f>VLOOKUP(InputData[[#This Row],[CUSTOMER NAME]],Customer!A:C,3,0)</f>
        <v>Export</v>
      </c>
      <c r="I392" s="1" t="str">
        <f>TEXT(InputData[[#This Row],[DATE]],"mmm")</f>
        <v>Jun</v>
      </c>
      <c r="J392" s="1">
        <f>WEEKNUM(InputData[[#This Row],[DATE]])</f>
        <v>24</v>
      </c>
    </row>
    <row r="393" spans="1:10" x14ac:dyDescent="0.3">
      <c r="A393" s="3">
        <v>44358</v>
      </c>
      <c r="B393" s="6" t="s">
        <v>85</v>
      </c>
      <c r="C393" s="4" t="s">
        <v>21</v>
      </c>
      <c r="D393" s="5">
        <v>162.54</v>
      </c>
      <c r="E393" s="1">
        <v>6</v>
      </c>
      <c r="F393" s="1">
        <f>InputData[[#This Row],[UNIT PRICE ($)]]*InputData[[#This Row],[QUANTITY]]</f>
        <v>975.24</v>
      </c>
      <c r="G393" s="1" t="str">
        <f>VLOOKUP(InputData[[#This Row],[CUSTOMER NAME]],Customer!A:C,2,0)</f>
        <v>India</v>
      </c>
      <c r="H393" s="1" t="str">
        <f>VLOOKUP(InputData[[#This Row],[CUSTOMER NAME]],Customer!A:C,3,0)</f>
        <v>Northeast</v>
      </c>
      <c r="I393" s="1" t="str">
        <f>TEXT(InputData[[#This Row],[DATE]],"mmm")</f>
        <v>Jun</v>
      </c>
      <c r="J393" s="1">
        <f>WEEKNUM(InputData[[#This Row],[DATE]])</f>
        <v>24</v>
      </c>
    </row>
    <row r="394" spans="1:10" x14ac:dyDescent="0.3">
      <c r="A394" s="3">
        <v>44359</v>
      </c>
      <c r="B394" s="6" t="s">
        <v>76</v>
      </c>
      <c r="C394" s="4" t="s">
        <v>41</v>
      </c>
      <c r="D394" s="5">
        <v>173.88</v>
      </c>
      <c r="E394" s="1">
        <v>6</v>
      </c>
      <c r="F394" s="1">
        <f>InputData[[#This Row],[UNIT PRICE ($)]]*InputData[[#This Row],[QUANTITY]]</f>
        <v>1043.28</v>
      </c>
      <c r="G394" s="1" t="str">
        <f>VLOOKUP(InputData[[#This Row],[CUSTOMER NAME]],Customer!A:C,2,0)</f>
        <v>Saudi Arabia</v>
      </c>
      <c r="H394" s="1" t="str">
        <f>VLOOKUP(InputData[[#This Row],[CUSTOMER NAME]],Customer!A:C,3,0)</f>
        <v>Export</v>
      </c>
      <c r="I394" s="1" t="str">
        <f>TEXT(InputData[[#This Row],[DATE]],"mmm")</f>
        <v>Jun</v>
      </c>
      <c r="J394" s="1">
        <f>WEEKNUM(InputData[[#This Row],[DATE]])</f>
        <v>24</v>
      </c>
    </row>
    <row r="395" spans="1:10" x14ac:dyDescent="0.3">
      <c r="A395" s="3">
        <v>44360</v>
      </c>
      <c r="B395" s="6" t="s">
        <v>65</v>
      </c>
      <c r="C395" s="4" t="s">
        <v>26</v>
      </c>
      <c r="D395" s="5">
        <v>24.66</v>
      </c>
      <c r="E395" s="1">
        <v>6</v>
      </c>
      <c r="F395" s="1">
        <f>InputData[[#This Row],[UNIT PRICE ($)]]*InputData[[#This Row],[QUANTITY]]</f>
        <v>147.96</v>
      </c>
      <c r="G395" s="1" t="str">
        <f>VLOOKUP(InputData[[#This Row],[CUSTOMER NAME]],Customer!A:C,2,0)</f>
        <v>Pakistan</v>
      </c>
      <c r="H395" s="1" t="str">
        <f>VLOOKUP(InputData[[#This Row],[CUSTOMER NAME]],Customer!A:C,3,0)</f>
        <v>Export</v>
      </c>
      <c r="I395" s="1" t="str">
        <f>TEXT(InputData[[#This Row],[DATE]],"mmm")</f>
        <v>Jun</v>
      </c>
      <c r="J395" s="1">
        <f>WEEKNUM(InputData[[#This Row],[DATE]])</f>
        <v>25</v>
      </c>
    </row>
    <row r="396" spans="1:10" x14ac:dyDescent="0.3">
      <c r="A396" s="3">
        <v>44360</v>
      </c>
      <c r="B396" s="6" t="s">
        <v>69</v>
      </c>
      <c r="C396" s="4" t="s">
        <v>15</v>
      </c>
      <c r="D396" s="5">
        <v>15.719999999999999</v>
      </c>
      <c r="E396" s="1">
        <v>3</v>
      </c>
      <c r="F396" s="1">
        <f>InputData[[#This Row],[UNIT PRICE ($)]]*InputData[[#This Row],[QUANTITY]]</f>
        <v>47.16</v>
      </c>
      <c r="G396" s="1" t="str">
        <f>VLOOKUP(InputData[[#This Row],[CUSTOMER NAME]],Customer!A:C,2,0)</f>
        <v>India</v>
      </c>
      <c r="H396" s="1" t="str">
        <f>VLOOKUP(InputData[[#This Row],[CUSTOMER NAME]],Customer!A:C,3,0)</f>
        <v>South</v>
      </c>
      <c r="I396" s="1" t="str">
        <f>TEXT(InputData[[#This Row],[DATE]],"mmm")</f>
        <v>Jun</v>
      </c>
      <c r="J396" s="1">
        <f>WEEKNUM(InputData[[#This Row],[DATE]])</f>
        <v>25</v>
      </c>
    </row>
    <row r="397" spans="1:10" x14ac:dyDescent="0.3">
      <c r="A397" s="3">
        <v>44360</v>
      </c>
      <c r="B397" s="6" t="s">
        <v>75</v>
      </c>
      <c r="C397" s="4" t="s">
        <v>22</v>
      </c>
      <c r="D397" s="5">
        <v>141.57</v>
      </c>
      <c r="E397" s="1">
        <v>20</v>
      </c>
      <c r="F397" s="1">
        <f>InputData[[#This Row],[UNIT PRICE ($)]]*InputData[[#This Row],[QUANTITY]]</f>
        <v>2831.3999999999996</v>
      </c>
      <c r="G397" s="1" t="str">
        <f>VLOOKUP(InputData[[#This Row],[CUSTOMER NAME]],Customer!A:C,2,0)</f>
        <v>Russia</v>
      </c>
      <c r="H397" s="1" t="str">
        <f>VLOOKUP(InputData[[#This Row],[CUSTOMER NAME]],Customer!A:C,3,0)</f>
        <v>Export</v>
      </c>
      <c r="I397" s="1" t="str">
        <f>TEXT(InputData[[#This Row],[DATE]],"mmm")</f>
        <v>Jun</v>
      </c>
      <c r="J397" s="1">
        <f>WEEKNUM(InputData[[#This Row],[DATE]])</f>
        <v>25</v>
      </c>
    </row>
    <row r="398" spans="1:10" x14ac:dyDescent="0.3">
      <c r="A398" s="3">
        <v>44360</v>
      </c>
      <c r="B398" s="6" t="s">
        <v>84</v>
      </c>
      <c r="C398" s="4" t="s">
        <v>35</v>
      </c>
      <c r="D398" s="5">
        <v>6.7</v>
      </c>
      <c r="E398" s="1">
        <v>2</v>
      </c>
      <c r="F398" s="1">
        <f>InputData[[#This Row],[UNIT PRICE ($)]]*InputData[[#This Row],[QUANTITY]]</f>
        <v>13.4</v>
      </c>
      <c r="G398" s="1" t="str">
        <f>VLOOKUP(InputData[[#This Row],[CUSTOMER NAME]],Customer!A:C,2,0)</f>
        <v>Ethiopia</v>
      </c>
      <c r="H398" s="1" t="str">
        <f>VLOOKUP(InputData[[#This Row],[CUSTOMER NAME]],Customer!A:C,3,0)</f>
        <v>Export</v>
      </c>
      <c r="I398" s="1" t="str">
        <f>TEXT(InputData[[#This Row],[DATE]],"mmm")</f>
        <v>Jun</v>
      </c>
      <c r="J398" s="1">
        <f>WEEKNUM(InputData[[#This Row],[DATE]])</f>
        <v>25</v>
      </c>
    </row>
    <row r="399" spans="1:10" x14ac:dyDescent="0.3">
      <c r="A399" s="3">
        <v>44361</v>
      </c>
      <c r="B399" s="6" t="s">
        <v>65</v>
      </c>
      <c r="C399" s="4" t="s">
        <v>25</v>
      </c>
      <c r="D399" s="5">
        <v>8.33</v>
      </c>
      <c r="E399" s="1">
        <v>10</v>
      </c>
      <c r="F399" s="1">
        <f>InputData[[#This Row],[UNIT PRICE ($)]]*InputData[[#This Row],[QUANTITY]]</f>
        <v>83.3</v>
      </c>
      <c r="G399" s="1" t="str">
        <f>VLOOKUP(InputData[[#This Row],[CUSTOMER NAME]],Customer!A:C,2,0)</f>
        <v>Pakistan</v>
      </c>
      <c r="H399" s="1" t="str">
        <f>VLOOKUP(InputData[[#This Row],[CUSTOMER NAME]],Customer!A:C,3,0)</f>
        <v>Export</v>
      </c>
      <c r="I399" s="1" t="str">
        <f>TEXT(InputData[[#This Row],[DATE]],"mmm")</f>
        <v>Jun</v>
      </c>
      <c r="J399" s="1">
        <f>WEEKNUM(InputData[[#This Row],[DATE]])</f>
        <v>25</v>
      </c>
    </row>
    <row r="400" spans="1:10" x14ac:dyDescent="0.3">
      <c r="A400" s="3">
        <v>44362</v>
      </c>
      <c r="B400" s="6" t="s">
        <v>89</v>
      </c>
      <c r="C400" s="4" t="s">
        <v>42</v>
      </c>
      <c r="D400" s="5">
        <v>162</v>
      </c>
      <c r="E400" s="1">
        <v>15</v>
      </c>
      <c r="F400" s="1">
        <f>InputData[[#This Row],[UNIT PRICE ($)]]*InputData[[#This Row],[QUANTITY]]</f>
        <v>2430</v>
      </c>
      <c r="G400" s="1" t="str">
        <f>VLOOKUP(InputData[[#This Row],[CUSTOMER NAME]],Customer!A:C,2,0)</f>
        <v>Mexico</v>
      </c>
      <c r="H400" s="1" t="str">
        <f>VLOOKUP(InputData[[#This Row],[CUSTOMER NAME]],Customer!A:C,3,0)</f>
        <v>Export</v>
      </c>
      <c r="I400" s="1" t="str">
        <f>TEXT(InputData[[#This Row],[DATE]],"mmm")</f>
        <v>Jun</v>
      </c>
      <c r="J400" s="1">
        <f>WEEKNUM(InputData[[#This Row],[DATE]])</f>
        <v>25</v>
      </c>
    </row>
    <row r="401" spans="1:10" x14ac:dyDescent="0.3">
      <c r="A401" s="3">
        <v>44363</v>
      </c>
      <c r="B401" s="6" t="s">
        <v>71</v>
      </c>
      <c r="C401" s="4" t="s">
        <v>19</v>
      </c>
      <c r="D401" s="5">
        <v>210</v>
      </c>
      <c r="E401" s="1">
        <v>5</v>
      </c>
      <c r="F401" s="1">
        <f>InputData[[#This Row],[UNIT PRICE ($)]]*InputData[[#This Row],[QUANTITY]]</f>
        <v>1050</v>
      </c>
      <c r="G401" s="1" t="str">
        <f>VLOOKUP(InputData[[#This Row],[CUSTOMER NAME]],Customer!A:C,2,0)</f>
        <v>India</v>
      </c>
      <c r="H401" s="1" t="str">
        <f>VLOOKUP(InputData[[#This Row],[CUSTOMER NAME]],Customer!A:C,3,0)</f>
        <v>Central</v>
      </c>
      <c r="I401" s="1" t="str">
        <f>TEXT(InputData[[#This Row],[DATE]],"mmm")</f>
        <v>Jun</v>
      </c>
      <c r="J401" s="1">
        <f>WEEKNUM(InputData[[#This Row],[DATE]])</f>
        <v>25</v>
      </c>
    </row>
    <row r="402" spans="1:10" x14ac:dyDescent="0.3">
      <c r="A402" s="3">
        <v>44363</v>
      </c>
      <c r="B402" s="6" t="s">
        <v>80</v>
      </c>
      <c r="C402" s="4" t="s">
        <v>39</v>
      </c>
      <c r="D402" s="5">
        <v>42.55</v>
      </c>
      <c r="E402" s="1">
        <v>11</v>
      </c>
      <c r="F402" s="1">
        <f>InputData[[#This Row],[UNIT PRICE ($)]]*InputData[[#This Row],[QUANTITY]]</f>
        <v>468.04999999999995</v>
      </c>
      <c r="G402" s="1" t="str">
        <f>VLOOKUP(InputData[[#This Row],[CUSTOMER NAME]],Customer!A:C,2,0)</f>
        <v>South Africa</v>
      </c>
      <c r="H402" s="1" t="str">
        <f>VLOOKUP(InputData[[#This Row],[CUSTOMER NAME]],Customer!A:C,3,0)</f>
        <v>Export</v>
      </c>
      <c r="I402" s="1" t="str">
        <f>TEXT(InputData[[#This Row],[DATE]],"mmm")</f>
        <v>Jun</v>
      </c>
      <c r="J402" s="1">
        <f>WEEKNUM(InputData[[#This Row],[DATE]])</f>
        <v>25</v>
      </c>
    </row>
    <row r="403" spans="1:10" x14ac:dyDescent="0.3">
      <c r="A403" s="3">
        <v>44363</v>
      </c>
      <c r="B403" s="6" t="s">
        <v>81</v>
      </c>
      <c r="C403" s="4" t="s">
        <v>15</v>
      </c>
      <c r="D403" s="5">
        <v>15.719999999999999</v>
      </c>
      <c r="E403" s="1">
        <v>12</v>
      </c>
      <c r="F403" s="1">
        <f>InputData[[#This Row],[UNIT PRICE ($)]]*InputData[[#This Row],[QUANTITY]]</f>
        <v>188.64</v>
      </c>
      <c r="G403" s="1" t="str">
        <f>VLOOKUP(InputData[[#This Row],[CUSTOMER NAME]],Customer!A:C,2,0)</f>
        <v>India</v>
      </c>
      <c r="H403" s="1" t="str">
        <f>VLOOKUP(InputData[[#This Row],[CUSTOMER NAME]],Customer!A:C,3,0)</f>
        <v>East</v>
      </c>
      <c r="I403" s="1" t="str">
        <f>TEXT(InputData[[#This Row],[DATE]],"mmm")</f>
        <v>Jun</v>
      </c>
      <c r="J403" s="1">
        <f>WEEKNUM(InputData[[#This Row],[DATE]])</f>
        <v>25</v>
      </c>
    </row>
    <row r="404" spans="1:10" x14ac:dyDescent="0.3">
      <c r="A404" s="3">
        <v>44363</v>
      </c>
      <c r="B404" s="6" t="s">
        <v>116</v>
      </c>
      <c r="C404" s="4" t="s">
        <v>29</v>
      </c>
      <c r="D404" s="5">
        <v>53.11</v>
      </c>
      <c r="E404" s="1">
        <v>15</v>
      </c>
      <c r="F404" s="1">
        <f>InputData[[#This Row],[UNIT PRICE ($)]]*InputData[[#This Row],[QUANTITY]]</f>
        <v>796.65</v>
      </c>
      <c r="G404" s="1" t="str">
        <f>VLOOKUP(InputData[[#This Row],[CUSTOMER NAME]],Customer!A:C,2,0)</f>
        <v>Germany</v>
      </c>
      <c r="H404" s="1" t="str">
        <f>VLOOKUP(InputData[[#This Row],[CUSTOMER NAME]],Customer!A:C,3,0)</f>
        <v>Export</v>
      </c>
      <c r="I404" s="1" t="str">
        <f>TEXT(InputData[[#This Row],[DATE]],"mmm")</f>
        <v>Jun</v>
      </c>
      <c r="J404" s="1">
        <f>WEEKNUM(InputData[[#This Row],[DATE]])</f>
        <v>25</v>
      </c>
    </row>
    <row r="405" spans="1:10" x14ac:dyDescent="0.3">
      <c r="A405" s="3">
        <v>44363</v>
      </c>
      <c r="B405" s="6" t="s">
        <v>89</v>
      </c>
      <c r="C405" s="4" t="s">
        <v>1</v>
      </c>
      <c r="D405" s="5">
        <v>103.88</v>
      </c>
      <c r="E405" s="1">
        <v>26</v>
      </c>
      <c r="F405" s="1">
        <f>InputData[[#This Row],[UNIT PRICE ($)]]*InputData[[#This Row],[QUANTITY]]</f>
        <v>2700.88</v>
      </c>
      <c r="G405" s="1" t="str">
        <f>VLOOKUP(InputData[[#This Row],[CUSTOMER NAME]],Customer!A:C,2,0)</f>
        <v>Mexico</v>
      </c>
      <c r="H405" s="1" t="str">
        <f>VLOOKUP(InputData[[#This Row],[CUSTOMER NAME]],Customer!A:C,3,0)</f>
        <v>Export</v>
      </c>
      <c r="I405" s="1" t="str">
        <f>TEXT(InputData[[#This Row],[DATE]],"mmm")</f>
        <v>Jun</v>
      </c>
      <c r="J405" s="1">
        <f>WEEKNUM(InputData[[#This Row],[DATE]])</f>
        <v>25</v>
      </c>
    </row>
    <row r="406" spans="1:10" x14ac:dyDescent="0.3">
      <c r="A406" s="3">
        <v>44364</v>
      </c>
      <c r="B406" s="6" t="s">
        <v>71</v>
      </c>
      <c r="C406" s="4" t="s">
        <v>16</v>
      </c>
      <c r="D406" s="5">
        <v>16.64</v>
      </c>
      <c r="E406" s="1">
        <v>38</v>
      </c>
      <c r="F406" s="1">
        <f>InputData[[#This Row],[UNIT PRICE ($)]]*InputData[[#This Row],[QUANTITY]]</f>
        <v>632.32000000000005</v>
      </c>
      <c r="G406" s="1" t="str">
        <f>VLOOKUP(InputData[[#This Row],[CUSTOMER NAME]],Customer!A:C,2,0)</f>
        <v>India</v>
      </c>
      <c r="H406" s="1" t="str">
        <f>VLOOKUP(InputData[[#This Row],[CUSTOMER NAME]],Customer!A:C,3,0)</f>
        <v>Central</v>
      </c>
      <c r="I406" s="1" t="str">
        <f>TEXT(InputData[[#This Row],[DATE]],"mmm")</f>
        <v>Jun</v>
      </c>
      <c r="J406" s="1">
        <f>WEEKNUM(InputData[[#This Row],[DATE]])</f>
        <v>25</v>
      </c>
    </row>
    <row r="407" spans="1:10" x14ac:dyDescent="0.3">
      <c r="A407" s="3">
        <v>44364</v>
      </c>
      <c r="B407" s="6" t="s">
        <v>116</v>
      </c>
      <c r="C407" s="4" t="s">
        <v>19</v>
      </c>
      <c r="D407" s="5">
        <v>210</v>
      </c>
      <c r="E407" s="1">
        <v>24</v>
      </c>
      <c r="F407" s="1">
        <f>InputData[[#This Row],[UNIT PRICE ($)]]*InputData[[#This Row],[QUANTITY]]</f>
        <v>5040</v>
      </c>
      <c r="G407" s="1" t="str">
        <f>VLOOKUP(InputData[[#This Row],[CUSTOMER NAME]],Customer!A:C,2,0)</f>
        <v>Germany</v>
      </c>
      <c r="H407" s="1" t="str">
        <f>VLOOKUP(InputData[[#This Row],[CUSTOMER NAME]],Customer!A:C,3,0)</f>
        <v>Export</v>
      </c>
      <c r="I407" s="1" t="str">
        <f>TEXT(InputData[[#This Row],[DATE]],"mmm")</f>
        <v>Jun</v>
      </c>
      <c r="J407" s="1">
        <f>WEEKNUM(InputData[[#This Row],[DATE]])</f>
        <v>25</v>
      </c>
    </row>
    <row r="408" spans="1:10" x14ac:dyDescent="0.3">
      <c r="A408" s="3">
        <v>44365</v>
      </c>
      <c r="B408" s="6" t="s">
        <v>110</v>
      </c>
      <c r="C408" s="4" t="s">
        <v>34</v>
      </c>
      <c r="D408" s="5">
        <v>58.3</v>
      </c>
      <c r="E408" s="1">
        <v>35</v>
      </c>
      <c r="F408" s="1">
        <f>InputData[[#This Row],[UNIT PRICE ($)]]*InputData[[#This Row],[QUANTITY]]</f>
        <v>2040.5</v>
      </c>
      <c r="G408" s="1" t="str">
        <f>VLOOKUP(InputData[[#This Row],[CUSTOMER NAME]],Customer!A:C,2,0)</f>
        <v>India</v>
      </c>
      <c r="H408" s="1" t="str">
        <f>VLOOKUP(InputData[[#This Row],[CUSTOMER NAME]],Customer!A:C,3,0)</f>
        <v>Western</v>
      </c>
      <c r="I408" s="1" t="str">
        <f>TEXT(InputData[[#This Row],[DATE]],"mmm")</f>
        <v>Jun</v>
      </c>
      <c r="J408" s="1">
        <f>WEEKNUM(InputData[[#This Row],[DATE]])</f>
        <v>25</v>
      </c>
    </row>
    <row r="409" spans="1:10" x14ac:dyDescent="0.3">
      <c r="A409" s="3">
        <v>44365</v>
      </c>
      <c r="B409" s="6" t="s">
        <v>70</v>
      </c>
      <c r="C409" s="4" t="s">
        <v>25</v>
      </c>
      <c r="D409" s="5">
        <v>8.33</v>
      </c>
      <c r="E409" s="1">
        <v>13</v>
      </c>
      <c r="F409" s="1">
        <f>InputData[[#This Row],[UNIT PRICE ($)]]*InputData[[#This Row],[QUANTITY]]</f>
        <v>108.29</v>
      </c>
      <c r="G409" s="1" t="str">
        <f>VLOOKUP(InputData[[#This Row],[CUSTOMER NAME]],Customer!A:C,2,0)</f>
        <v>Mexico</v>
      </c>
      <c r="H409" s="1" t="str">
        <f>VLOOKUP(InputData[[#This Row],[CUSTOMER NAME]],Customer!A:C,3,0)</f>
        <v>Export</v>
      </c>
      <c r="I409" s="1" t="str">
        <f>TEXT(InputData[[#This Row],[DATE]],"mmm")</f>
        <v>Jun</v>
      </c>
      <c r="J409" s="1">
        <f>WEEKNUM(InputData[[#This Row],[DATE]])</f>
        <v>25</v>
      </c>
    </row>
    <row r="410" spans="1:10" x14ac:dyDescent="0.3">
      <c r="A410" s="3">
        <v>44365</v>
      </c>
      <c r="B410" s="6" t="s">
        <v>79</v>
      </c>
      <c r="C410" s="4" t="s">
        <v>13</v>
      </c>
      <c r="D410" s="5">
        <v>122.08</v>
      </c>
      <c r="E410" s="1">
        <v>5</v>
      </c>
      <c r="F410" s="1">
        <f>InputData[[#This Row],[UNIT PRICE ($)]]*InputData[[#This Row],[QUANTITY]]</f>
        <v>610.4</v>
      </c>
      <c r="G410" s="1" t="str">
        <f>VLOOKUP(InputData[[#This Row],[CUSTOMER NAME]],Customer!A:C,2,0)</f>
        <v>United Kingdom</v>
      </c>
      <c r="H410" s="1" t="str">
        <f>VLOOKUP(InputData[[#This Row],[CUSTOMER NAME]],Customer!A:C,3,0)</f>
        <v>Export</v>
      </c>
      <c r="I410" s="1" t="str">
        <f>TEXT(InputData[[#This Row],[DATE]],"mmm")</f>
        <v>Jun</v>
      </c>
      <c r="J410" s="1">
        <f>WEEKNUM(InputData[[#This Row],[DATE]])</f>
        <v>25</v>
      </c>
    </row>
    <row r="411" spans="1:10" x14ac:dyDescent="0.3">
      <c r="A411" s="3">
        <v>44365</v>
      </c>
      <c r="B411" s="6" t="s">
        <v>80</v>
      </c>
      <c r="C411" s="4" t="s">
        <v>32</v>
      </c>
      <c r="D411" s="5">
        <v>117.48</v>
      </c>
      <c r="E411" s="1">
        <v>8</v>
      </c>
      <c r="F411" s="1">
        <f>InputData[[#This Row],[UNIT PRICE ($)]]*InputData[[#This Row],[QUANTITY]]</f>
        <v>939.84</v>
      </c>
      <c r="G411" s="1" t="str">
        <f>VLOOKUP(InputData[[#This Row],[CUSTOMER NAME]],Customer!A:C,2,0)</f>
        <v>South Africa</v>
      </c>
      <c r="H411" s="1" t="str">
        <f>VLOOKUP(InputData[[#This Row],[CUSTOMER NAME]],Customer!A:C,3,0)</f>
        <v>Export</v>
      </c>
      <c r="I411" s="1" t="str">
        <f>TEXT(InputData[[#This Row],[DATE]],"mmm")</f>
        <v>Jun</v>
      </c>
      <c r="J411" s="1">
        <f>WEEKNUM(InputData[[#This Row],[DATE]])</f>
        <v>25</v>
      </c>
    </row>
    <row r="412" spans="1:10" x14ac:dyDescent="0.3">
      <c r="A412" s="3">
        <v>44366</v>
      </c>
      <c r="B412" s="6" t="s">
        <v>68</v>
      </c>
      <c r="C412" s="4" t="s">
        <v>44</v>
      </c>
      <c r="D412" s="5">
        <v>82.08</v>
      </c>
      <c r="E412" s="1">
        <v>11</v>
      </c>
      <c r="F412" s="1">
        <f>InputData[[#This Row],[UNIT PRICE ($)]]*InputData[[#This Row],[QUANTITY]]</f>
        <v>902.88</v>
      </c>
      <c r="G412" s="1" t="str">
        <f>VLOOKUP(InputData[[#This Row],[CUSTOMER NAME]],Customer!A:C,2,0)</f>
        <v>Russia</v>
      </c>
      <c r="H412" s="1" t="str">
        <f>VLOOKUP(InputData[[#This Row],[CUSTOMER NAME]],Customer!A:C,3,0)</f>
        <v>Export</v>
      </c>
      <c r="I412" s="1" t="str">
        <f>TEXT(InputData[[#This Row],[DATE]],"mmm")</f>
        <v>Jun</v>
      </c>
      <c r="J412" s="1">
        <f>WEEKNUM(InputData[[#This Row],[DATE]])</f>
        <v>25</v>
      </c>
    </row>
    <row r="413" spans="1:10" x14ac:dyDescent="0.3">
      <c r="A413" s="3">
        <v>44366</v>
      </c>
      <c r="B413" s="6" t="s">
        <v>73</v>
      </c>
      <c r="C413" s="4" t="s">
        <v>2</v>
      </c>
      <c r="D413" s="5">
        <v>142.80000000000001</v>
      </c>
      <c r="E413" s="1">
        <v>8</v>
      </c>
      <c r="F413" s="1">
        <f>InputData[[#This Row],[UNIT PRICE ($)]]*InputData[[#This Row],[QUANTITY]]</f>
        <v>1142.4000000000001</v>
      </c>
      <c r="G413" s="1" t="str">
        <f>VLOOKUP(InputData[[#This Row],[CUSTOMER NAME]],Customer!A:C,2,0)</f>
        <v>India</v>
      </c>
      <c r="H413" s="1" t="str">
        <f>VLOOKUP(InputData[[#This Row],[CUSTOMER NAME]],Customer!A:C,3,0)</f>
        <v>East</v>
      </c>
      <c r="I413" s="1" t="str">
        <f>TEXT(InputData[[#This Row],[DATE]],"mmm")</f>
        <v>Jun</v>
      </c>
      <c r="J413" s="1">
        <f>WEEKNUM(InputData[[#This Row],[DATE]])</f>
        <v>25</v>
      </c>
    </row>
    <row r="414" spans="1:10" x14ac:dyDescent="0.3">
      <c r="A414" s="3">
        <v>44366</v>
      </c>
      <c r="B414" s="6" t="s">
        <v>76</v>
      </c>
      <c r="C414" s="4" t="s">
        <v>41</v>
      </c>
      <c r="D414" s="5">
        <v>173.88</v>
      </c>
      <c r="E414" s="1">
        <v>5</v>
      </c>
      <c r="F414" s="1">
        <f>InputData[[#This Row],[UNIT PRICE ($)]]*InputData[[#This Row],[QUANTITY]]</f>
        <v>869.4</v>
      </c>
      <c r="G414" s="1" t="str">
        <f>VLOOKUP(InputData[[#This Row],[CUSTOMER NAME]],Customer!A:C,2,0)</f>
        <v>Saudi Arabia</v>
      </c>
      <c r="H414" s="1" t="str">
        <f>VLOOKUP(InputData[[#This Row],[CUSTOMER NAME]],Customer!A:C,3,0)</f>
        <v>Export</v>
      </c>
      <c r="I414" s="1" t="str">
        <f>TEXT(InputData[[#This Row],[DATE]],"mmm")</f>
        <v>Jun</v>
      </c>
      <c r="J414" s="1">
        <f>WEEKNUM(InputData[[#This Row],[DATE]])</f>
        <v>25</v>
      </c>
    </row>
    <row r="415" spans="1:10" x14ac:dyDescent="0.3">
      <c r="A415" s="3">
        <v>44367</v>
      </c>
      <c r="B415" s="6" t="s">
        <v>65</v>
      </c>
      <c r="C415" s="4" t="s">
        <v>16</v>
      </c>
      <c r="D415" s="5">
        <v>16.64</v>
      </c>
      <c r="E415" s="1">
        <v>1</v>
      </c>
      <c r="F415" s="1">
        <f>InputData[[#This Row],[UNIT PRICE ($)]]*InputData[[#This Row],[QUANTITY]]</f>
        <v>16.64</v>
      </c>
      <c r="G415" s="1" t="str">
        <f>VLOOKUP(InputData[[#This Row],[CUSTOMER NAME]],Customer!A:C,2,0)</f>
        <v>Pakistan</v>
      </c>
      <c r="H415" s="1" t="str">
        <f>VLOOKUP(InputData[[#This Row],[CUSTOMER NAME]],Customer!A:C,3,0)</f>
        <v>Export</v>
      </c>
      <c r="I415" s="1" t="str">
        <f>TEXT(InputData[[#This Row],[DATE]],"mmm")</f>
        <v>Jun</v>
      </c>
      <c r="J415" s="1">
        <f>WEEKNUM(InputData[[#This Row],[DATE]])</f>
        <v>26</v>
      </c>
    </row>
    <row r="416" spans="1:10" x14ac:dyDescent="0.3">
      <c r="A416" s="3">
        <v>44367</v>
      </c>
      <c r="B416" s="6" t="s">
        <v>89</v>
      </c>
      <c r="C416" s="4" t="s">
        <v>11</v>
      </c>
      <c r="D416" s="5">
        <v>48.4</v>
      </c>
      <c r="E416" s="1">
        <v>30</v>
      </c>
      <c r="F416" s="1">
        <f>InputData[[#This Row],[UNIT PRICE ($)]]*InputData[[#This Row],[QUANTITY]]</f>
        <v>1452</v>
      </c>
      <c r="G416" s="1" t="str">
        <f>VLOOKUP(InputData[[#This Row],[CUSTOMER NAME]],Customer!A:C,2,0)</f>
        <v>Mexico</v>
      </c>
      <c r="H416" s="1" t="str">
        <f>VLOOKUP(InputData[[#This Row],[CUSTOMER NAME]],Customer!A:C,3,0)</f>
        <v>Export</v>
      </c>
      <c r="I416" s="1" t="str">
        <f>TEXT(InputData[[#This Row],[DATE]],"mmm")</f>
        <v>Jun</v>
      </c>
      <c r="J416" s="1">
        <f>WEEKNUM(InputData[[#This Row],[DATE]])</f>
        <v>26</v>
      </c>
    </row>
    <row r="417" spans="1:10" x14ac:dyDescent="0.3">
      <c r="A417" s="3">
        <v>44368</v>
      </c>
      <c r="B417" s="6" t="s">
        <v>110</v>
      </c>
      <c r="C417" s="4" t="s">
        <v>17</v>
      </c>
      <c r="D417" s="5">
        <v>156.78</v>
      </c>
      <c r="E417" s="1">
        <v>14</v>
      </c>
      <c r="F417" s="1">
        <f>InputData[[#This Row],[UNIT PRICE ($)]]*InputData[[#This Row],[QUANTITY]]</f>
        <v>2194.92</v>
      </c>
      <c r="G417" s="1" t="str">
        <f>VLOOKUP(InputData[[#This Row],[CUSTOMER NAME]],Customer!A:C,2,0)</f>
        <v>India</v>
      </c>
      <c r="H417" s="1" t="str">
        <f>VLOOKUP(InputData[[#This Row],[CUSTOMER NAME]],Customer!A:C,3,0)</f>
        <v>Western</v>
      </c>
      <c r="I417" s="1" t="str">
        <f>TEXT(InputData[[#This Row],[DATE]],"mmm")</f>
        <v>Jun</v>
      </c>
      <c r="J417" s="1">
        <f>WEEKNUM(InputData[[#This Row],[DATE]])</f>
        <v>26</v>
      </c>
    </row>
    <row r="418" spans="1:10" x14ac:dyDescent="0.3">
      <c r="A418" s="3">
        <v>44369</v>
      </c>
      <c r="B418" s="6" t="s">
        <v>60</v>
      </c>
      <c r="C418" s="4" t="s">
        <v>1</v>
      </c>
      <c r="D418" s="5">
        <v>103.88</v>
      </c>
      <c r="E418" s="1">
        <v>4</v>
      </c>
      <c r="F418" s="1">
        <f>InputData[[#This Row],[UNIT PRICE ($)]]*InputData[[#This Row],[QUANTITY]]</f>
        <v>415.52</v>
      </c>
      <c r="G418" s="1" t="str">
        <f>VLOOKUP(InputData[[#This Row],[CUSTOMER NAME]],Customer!A:C,2,0)</f>
        <v>Nigeria</v>
      </c>
      <c r="H418" s="1" t="str">
        <f>VLOOKUP(InputData[[#This Row],[CUSTOMER NAME]],Customer!A:C,3,0)</f>
        <v>Export</v>
      </c>
      <c r="I418" s="1" t="str">
        <f>TEXT(InputData[[#This Row],[DATE]],"mmm")</f>
        <v>Jun</v>
      </c>
      <c r="J418" s="1">
        <f>WEEKNUM(InputData[[#This Row],[DATE]])</f>
        <v>26</v>
      </c>
    </row>
    <row r="419" spans="1:10" x14ac:dyDescent="0.3">
      <c r="A419" s="3">
        <v>44369</v>
      </c>
      <c r="B419" s="6" t="s">
        <v>67</v>
      </c>
      <c r="C419" s="4" t="s">
        <v>40</v>
      </c>
      <c r="D419" s="5">
        <v>115.2</v>
      </c>
      <c r="E419" s="1">
        <v>10</v>
      </c>
      <c r="F419" s="1">
        <f>InputData[[#This Row],[UNIT PRICE ($)]]*InputData[[#This Row],[QUANTITY]]</f>
        <v>1152</v>
      </c>
      <c r="G419" s="1" t="str">
        <f>VLOOKUP(InputData[[#This Row],[CUSTOMER NAME]],Customer!A:C,2,0)</f>
        <v>United Kingdom</v>
      </c>
      <c r="H419" s="1" t="str">
        <f>VLOOKUP(InputData[[#This Row],[CUSTOMER NAME]],Customer!A:C,3,0)</f>
        <v>Export</v>
      </c>
      <c r="I419" s="1" t="str">
        <f>TEXT(InputData[[#This Row],[DATE]],"mmm")</f>
        <v>Jun</v>
      </c>
      <c r="J419" s="1">
        <f>WEEKNUM(InputData[[#This Row],[DATE]])</f>
        <v>26</v>
      </c>
    </row>
    <row r="420" spans="1:10" x14ac:dyDescent="0.3">
      <c r="A420" s="3">
        <v>44370</v>
      </c>
      <c r="B420" s="6" t="s">
        <v>74</v>
      </c>
      <c r="C420" s="4" t="s">
        <v>16</v>
      </c>
      <c r="D420" s="5">
        <v>16.64</v>
      </c>
      <c r="E420" s="1">
        <v>4</v>
      </c>
      <c r="F420" s="1">
        <f>InputData[[#This Row],[UNIT PRICE ($)]]*InputData[[#This Row],[QUANTITY]]</f>
        <v>66.56</v>
      </c>
      <c r="G420" s="1" t="str">
        <f>VLOOKUP(InputData[[#This Row],[CUSTOMER NAME]],Customer!A:C,2,0)</f>
        <v>Brazil</v>
      </c>
      <c r="H420" s="1" t="str">
        <f>VLOOKUP(InputData[[#This Row],[CUSTOMER NAME]],Customer!A:C,3,0)</f>
        <v>Export</v>
      </c>
      <c r="I420" s="1" t="str">
        <f>TEXT(InputData[[#This Row],[DATE]],"mmm")</f>
        <v>Jun</v>
      </c>
      <c r="J420" s="1">
        <f>WEEKNUM(InputData[[#This Row],[DATE]])</f>
        <v>26</v>
      </c>
    </row>
    <row r="421" spans="1:10" x14ac:dyDescent="0.3">
      <c r="A421" s="3">
        <v>44370</v>
      </c>
      <c r="B421" s="6" t="s">
        <v>84</v>
      </c>
      <c r="C421" s="4" t="s">
        <v>8</v>
      </c>
      <c r="D421" s="5">
        <v>94.62</v>
      </c>
      <c r="E421" s="1">
        <v>22</v>
      </c>
      <c r="F421" s="1">
        <f>InputData[[#This Row],[UNIT PRICE ($)]]*InputData[[#This Row],[QUANTITY]]</f>
        <v>2081.6400000000003</v>
      </c>
      <c r="G421" s="1" t="str">
        <f>VLOOKUP(InputData[[#This Row],[CUSTOMER NAME]],Customer!A:C,2,0)</f>
        <v>Ethiopia</v>
      </c>
      <c r="H421" s="1" t="str">
        <f>VLOOKUP(InputData[[#This Row],[CUSTOMER NAME]],Customer!A:C,3,0)</f>
        <v>Export</v>
      </c>
      <c r="I421" s="1" t="str">
        <f>TEXT(InputData[[#This Row],[DATE]],"mmm")</f>
        <v>Jun</v>
      </c>
      <c r="J421" s="1">
        <f>WEEKNUM(InputData[[#This Row],[DATE]])</f>
        <v>26</v>
      </c>
    </row>
    <row r="422" spans="1:10" x14ac:dyDescent="0.3">
      <c r="A422" s="3">
        <v>44370</v>
      </c>
      <c r="B422" s="6" t="s">
        <v>89</v>
      </c>
      <c r="C422" s="4" t="s">
        <v>4</v>
      </c>
      <c r="D422" s="5">
        <v>48.84</v>
      </c>
      <c r="E422" s="1">
        <v>8</v>
      </c>
      <c r="F422" s="1">
        <f>InputData[[#This Row],[UNIT PRICE ($)]]*InputData[[#This Row],[QUANTITY]]</f>
        <v>390.72</v>
      </c>
      <c r="G422" s="1" t="str">
        <f>VLOOKUP(InputData[[#This Row],[CUSTOMER NAME]],Customer!A:C,2,0)</f>
        <v>Mexico</v>
      </c>
      <c r="H422" s="1" t="str">
        <f>VLOOKUP(InputData[[#This Row],[CUSTOMER NAME]],Customer!A:C,3,0)</f>
        <v>Export</v>
      </c>
      <c r="I422" s="1" t="str">
        <f>TEXT(InputData[[#This Row],[DATE]],"mmm")</f>
        <v>Jun</v>
      </c>
      <c r="J422" s="1">
        <f>WEEKNUM(InputData[[#This Row],[DATE]])</f>
        <v>26</v>
      </c>
    </row>
    <row r="423" spans="1:10" x14ac:dyDescent="0.3">
      <c r="A423" s="3">
        <v>44371</v>
      </c>
      <c r="B423" s="6" t="s">
        <v>70</v>
      </c>
      <c r="C423" s="4" t="s">
        <v>40</v>
      </c>
      <c r="D423" s="5">
        <v>115.2</v>
      </c>
      <c r="E423" s="1">
        <v>10</v>
      </c>
      <c r="F423" s="1">
        <f>InputData[[#This Row],[UNIT PRICE ($)]]*InputData[[#This Row],[QUANTITY]]</f>
        <v>1152</v>
      </c>
      <c r="G423" s="1" t="str">
        <f>VLOOKUP(InputData[[#This Row],[CUSTOMER NAME]],Customer!A:C,2,0)</f>
        <v>Mexico</v>
      </c>
      <c r="H423" s="1" t="str">
        <f>VLOOKUP(InputData[[#This Row],[CUSTOMER NAME]],Customer!A:C,3,0)</f>
        <v>Export</v>
      </c>
      <c r="I423" s="1" t="str">
        <f>TEXT(InputData[[#This Row],[DATE]],"mmm")</f>
        <v>Jun</v>
      </c>
      <c r="J423" s="1">
        <f>WEEKNUM(InputData[[#This Row],[DATE]])</f>
        <v>26</v>
      </c>
    </row>
    <row r="424" spans="1:10" x14ac:dyDescent="0.3">
      <c r="A424" s="3">
        <v>44371</v>
      </c>
      <c r="B424" s="6" t="s">
        <v>71</v>
      </c>
      <c r="C424" s="4" t="s">
        <v>11</v>
      </c>
      <c r="D424" s="5">
        <v>48.4</v>
      </c>
      <c r="E424" s="1">
        <v>13</v>
      </c>
      <c r="F424" s="1">
        <f>InputData[[#This Row],[UNIT PRICE ($)]]*InputData[[#This Row],[QUANTITY]]</f>
        <v>629.19999999999993</v>
      </c>
      <c r="G424" s="1" t="str">
        <f>VLOOKUP(InputData[[#This Row],[CUSTOMER NAME]],Customer!A:C,2,0)</f>
        <v>India</v>
      </c>
      <c r="H424" s="1" t="str">
        <f>VLOOKUP(InputData[[#This Row],[CUSTOMER NAME]],Customer!A:C,3,0)</f>
        <v>Central</v>
      </c>
      <c r="I424" s="1" t="str">
        <f>TEXT(InputData[[#This Row],[DATE]],"mmm")</f>
        <v>Jun</v>
      </c>
      <c r="J424" s="1">
        <f>WEEKNUM(InputData[[#This Row],[DATE]])</f>
        <v>26</v>
      </c>
    </row>
    <row r="425" spans="1:10" x14ac:dyDescent="0.3">
      <c r="A425" s="3">
        <v>44371</v>
      </c>
      <c r="B425" s="6" t="s">
        <v>81</v>
      </c>
      <c r="C425" s="4" t="s">
        <v>20</v>
      </c>
      <c r="D425" s="5">
        <v>76.25</v>
      </c>
      <c r="E425" s="1">
        <v>23</v>
      </c>
      <c r="F425" s="1">
        <f>InputData[[#This Row],[UNIT PRICE ($)]]*InputData[[#This Row],[QUANTITY]]</f>
        <v>1753.75</v>
      </c>
      <c r="G425" s="1" t="str">
        <f>VLOOKUP(InputData[[#This Row],[CUSTOMER NAME]],Customer!A:C,2,0)</f>
        <v>India</v>
      </c>
      <c r="H425" s="1" t="str">
        <f>VLOOKUP(InputData[[#This Row],[CUSTOMER NAME]],Customer!A:C,3,0)</f>
        <v>East</v>
      </c>
      <c r="I425" s="1" t="str">
        <f>TEXT(InputData[[#This Row],[DATE]],"mmm")</f>
        <v>Jun</v>
      </c>
      <c r="J425" s="1">
        <f>WEEKNUM(InputData[[#This Row],[DATE]])</f>
        <v>26</v>
      </c>
    </row>
    <row r="426" spans="1:10" x14ac:dyDescent="0.3">
      <c r="A426" s="3">
        <v>44371</v>
      </c>
      <c r="B426" s="6" t="s">
        <v>87</v>
      </c>
      <c r="C426" s="4" t="s">
        <v>18</v>
      </c>
      <c r="D426" s="5">
        <v>49.21</v>
      </c>
      <c r="E426" s="1">
        <v>7</v>
      </c>
      <c r="F426" s="1">
        <f>InputData[[#This Row],[UNIT PRICE ($)]]*InputData[[#This Row],[QUANTITY]]</f>
        <v>344.47</v>
      </c>
      <c r="G426" s="1" t="str">
        <f>VLOOKUP(InputData[[#This Row],[CUSTOMER NAME]],Customer!A:C,2,0)</f>
        <v>France</v>
      </c>
      <c r="H426" s="1" t="str">
        <f>VLOOKUP(InputData[[#This Row],[CUSTOMER NAME]],Customer!A:C,3,0)</f>
        <v>Export</v>
      </c>
      <c r="I426" s="1" t="str">
        <f>TEXT(InputData[[#This Row],[DATE]],"mmm")</f>
        <v>Jun</v>
      </c>
      <c r="J426" s="1">
        <f>WEEKNUM(InputData[[#This Row],[DATE]])</f>
        <v>26</v>
      </c>
    </row>
    <row r="427" spans="1:10" x14ac:dyDescent="0.3">
      <c r="A427" s="3">
        <v>44372</v>
      </c>
      <c r="B427" s="6" t="s">
        <v>71</v>
      </c>
      <c r="C427" s="4" t="s">
        <v>12</v>
      </c>
      <c r="D427" s="5">
        <v>94.17</v>
      </c>
      <c r="E427" s="1">
        <v>7</v>
      </c>
      <c r="F427" s="1">
        <f>InputData[[#This Row],[UNIT PRICE ($)]]*InputData[[#This Row],[QUANTITY]]</f>
        <v>659.19</v>
      </c>
      <c r="G427" s="1" t="str">
        <f>VLOOKUP(InputData[[#This Row],[CUSTOMER NAME]],Customer!A:C,2,0)</f>
        <v>India</v>
      </c>
      <c r="H427" s="1" t="str">
        <f>VLOOKUP(InputData[[#This Row],[CUSTOMER NAME]],Customer!A:C,3,0)</f>
        <v>Central</v>
      </c>
      <c r="I427" s="1" t="str">
        <f>TEXT(InputData[[#This Row],[DATE]],"mmm")</f>
        <v>Jun</v>
      </c>
      <c r="J427" s="1">
        <f>WEEKNUM(InputData[[#This Row],[DATE]])</f>
        <v>26</v>
      </c>
    </row>
    <row r="428" spans="1:10" x14ac:dyDescent="0.3">
      <c r="A428" s="3">
        <v>44373</v>
      </c>
      <c r="B428" s="6" t="s">
        <v>65</v>
      </c>
      <c r="C428" s="4" t="s">
        <v>43</v>
      </c>
      <c r="D428" s="5">
        <v>83.08</v>
      </c>
      <c r="E428" s="1">
        <v>12</v>
      </c>
      <c r="F428" s="1">
        <f>InputData[[#This Row],[UNIT PRICE ($)]]*InputData[[#This Row],[QUANTITY]]</f>
        <v>996.96</v>
      </c>
      <c r="G428" s="1" t="str">
        <f>VLOOKUP(InputData[[#This Row],[CUSTOMER NAME]],Customer!A:C,2,0)</f>
        <v>Pakistan</v>
      </c>
      <c r="H428" s="1" t="str">
        <f>VLOOKUP(InputData[[#This Row],[CUSTOMER NAME]],Customer!A:C,3,0)</f>
        <v>Export</v>
      </c>
      <c r="I428" s="1" t="str">
        <f>TEXT(InputData[[#This Row],[DATE]],"mmm")</f>
        <v>Jun</v>
      </c>
      <c r="J428" s="1">
        <f>WEEKNUM(InputData[[#This Row],[DATE]])</f>
        <v>26</v>
      </c>
    </row>
    <row r="429" spans="1:10" x14ac:dyDescent="0.3">
      <c r="A429" s="3">
        <v>44373</v>
      </c>
      <c r="B429" s="6" t="s">
        <v>85</v>
      </c>
      <c r="C429" s="4" t="s">
        <v>9</v>
      </c>
      <c r="D429" s="5">
        <v>7.8599999999999994</v>
      </c>
      <c r="E429" s="1">
        <v>7</v>
      </c>
      <c r="F429" s="1">
        <f>InputData[[#This Row],[UNIT PRICE ($)]]*InputData[[#This Row],[QUANTITY]]</f>
        <v>55.019999999999996</v>
      </c>
      <c r="G429" s="1" t="str">
        <f>VLOOKUP(InputData[[#This Row],[CUSTOMER NAME]],Customer!A:C,2,0)</f>
        <v>India</v>
      </c>
      <c r="H429" s="1" t="str">
        <f>VLOOKUP(InputData[[#This Row],[CUSTOMER NAME]],Customer!A:C,3,0)</f>
        <v>Northeast</v>
      </c>
      <c r="I429" s="1" t="str">
        <f>TEXT(InputData[[#This Row],[DATE]],"mmm")</f>
        <v>Jun</v>
      </c>
      <c r="J429" s="1">
        <f>WEEKNUM(InputData[[#This Row],[DATE]])</f>
        <v>26</v>
      </c>
    </row>
    <row r="430" spans="1:10" x14ac:dyDescent="0.3">
      <c r="A430" s="3">
        <v>44373</v>
      </c>
      <c r="B430" s="6" t="s">
        <v>89</v>
      </c>
      <c r="C430" s="4" t="s">
        <v>34</v>
      </c>
      <c r="D430" s="5">
        <v>58.3</v>
      </c>
      <c r="E430" s="1">
        <v>4</v>
      </c>
      <c r="F430" s="1">
        <f>InputData[[#This Row],[UNIT PRICE ($)]]*InputData[[#This Row],[QUANTITY]]</f>
        <v>233.2</v>
      </c>
      <c r="G430" s="1" t="str">
        <f>VLOOKUP(InputData[[#This Row],[CUSTOMER NAME]],Customer!A:C,2,0)</f>
        <v>Mexico</v>
      </c>
      <c r="H430" s="1" t="str">
        <f>VLOOKUP(InputData[[#This Row],[CUSTOMER NAME]],Customer!A:C,3,0)</f>
        <v>Export</v>
      </c>
      <c r="I430" s="1" t="str">
        <f>TEXT(InputData[[#This Row],[DATE]],"mmm")</f>
        <v>Jun</v>
      </c>
      <c r="J430" s="1">
        <f>WEEKNUM(InputData[[#This Row],[DATE]])</f>
        <v>26</v>
      </c>
    </row>
    <row r="431" spans="1:10" x14ac:dyDescent="0.3">
      <c r="A431" s="3">
        <v>44374</v>
      </c>
      <c r="B431" s="6" t="s">
        <v>87</v>
      </c>
      <c r="C431" s="4" t="s">
        <v>5</v>
      </c>
      <c r="D431" s="5">
        <v>155.61000000000001</v>
      </c>
      <c r="E431" s="1">
        <v>11</v>
      </c>
      <c r="F431" s="1">
        <f>InputData[[#This Row],[UNIT PRICE ($)]]*InputData[[#This Row],[QUANTITY]]</f>
        <v>1711.71</v>
      </c>
      <c r="G431" s="1" t="str">
        <f>VLOOKUP(InputData[[#This Row],[CUSTOMER NAME]],Customer!A:C,2,0)</f>
        <v>France</v>
      </c>
      <c r="H431" s="1" t="str">
        <f>VLOOKUP(InputData[[#This Row],[CUSTOMER NAME]],Customer!A:C,3,0)</f>
        <v>Export</v>
      </c>
      <c r="I431" s="1" t="str">
        <f>TEXT(InputData[[#This Row],[DATE]],"mmm")</f>
        <v>Jun</v>
      </c>
      <c r="J431" s="1">
        <f>WEEKNUM(InputData[[#This Row],[DATE]])</f>
        <v>27</v>
      </c>
    </row>
    <row r="432" spans="1:10" x14ac:dyDescent="0.3">
      <c r="A432" s="3">
        <v>44375</v>
      </c>
      <c r="B432" s="6" t="s">
        <v>65</v>
      </c>
      <c r="C432" s="4" t="s">
        <v>21</v>
      </c>
      <c r="D432" s="5">
        <v>162.54</v>
      </c>
      <c r="E432" s="1">
        <v>2</v>
      </c>
      <c r="F432" s="1">
        <f>InputData[[#This Row],[UNIT PRICE ($)]]*InputData[[#This Row],[QUANTITY]]</f>
        <v>325.08</v>
      </c>
      <c r="G432" s="1" t="str">
        <f>VLOOKUP(InputData[[#This Row],[CUSTOMER NAME]],Customer!A:C,2,0)</f>
        <v>Pakistan</v>
      </c>
      <c r="H432" s="1" t="str">
        <f>VLOOKUP(InputData[[#This Row],[CUSTOMER NAME]],Customer!A:C,3,0)</f>
        <v>Export</v>
      </c>
      <c r="I432" s="1" t="str">
        <f>TEXT(InputData[[#This Row],[DATE]],"mmm")</f>
        <v>Jun</v>
      </c>
      <c r="J432" s="1">
        <f>WEEKNUM(InputData[[#This Row],[DATE]])</f>
        <v>27</v>
      </c>
    </row>
    <row r="433" spans="1:10" x14ac:dyDescent="0.3">
      <c r="A433" s="3">
        <v>44375</v>
      </c>
      <c r="B433" s="6" t="s">
        <v>78</v>
      </c>
      <c r="C433" s="4" t="s">
        <v>35</v>
      </c>
      <c r="D433" s="5">
        <v>6.7</v>
      </c>
      <c r="E433" s="1">
        <v>7</v>
      </c>
      <c r="F433" s="1">
        <f>InputData[[#This Row],[UNIT PRICE ($)]]*InputData[[#This Row],[QUANTITY]]</f>
        <v>46.9</v>
      </c>
      <c r="G433" s="1" t="str">
        <f>VLOOKUP(InputData[[#This Row],[CUSTOMER NAME]],Customer!A:C,2,0)</f>
        <v>India</v>
      </c>
      <c r="H433" s="1" t="str">
        <f>VLOOKUP(InputData[[#This Row],[CUSTOMER NAME]],Customer!A:C,3,0)</f>
        <v>Central</v>
      </c>
      <c r="I433" s="1" t="str">
        <f>TEXT(InputData[[#This Row],[DATE]],"mmm")</f>
        <v>Jun</v>
      </c>
      <c r="J433" s="1">
        <f>WEEKNUM(InputData[[#This Row],[DATE]])</f>
        <v>27</v>
      </c>
    </row>
    <row r="434" spans="1:10" x14ac:dyDescent="0.3">
      <c r="A434" s="3">
        <v>44376</v>
      </c>
      <c r="B434" s="6" t="s">
        <v>76</v>
      </c>
      <c r="C434" s="4" t="s">
        <v>14</v>
      </c>
      <c r="D434" s="5">
        <v>146.72</v>
      </c>
      <c r="E434" s="1">
        <v>4</v>
      </c>
      <c r="F434" s="1">
        <f>InputData[[#This Row],[UNIT PRICE ($)]]*InputData[[#This Row],[QUANTITY]]</f>
        <v>586.88</v>
      </c>
      <c r="G434" s="1" t="str">
        <f>VLOOKUP(InputData[[#This Row],[CUSTOMER NAME]],Customer!A:C,2,0)</f>
        <v>Saudi Arabia</v>
      </c>
      <c r="H434" s="1" t="str">
        <f>VLOOKUP(InputData[[#This Row],[CUSTOMER NAME]],Customer!A:C,3,0)</f>
        <v>Export</v>
      </c>
      <c r="I434" s="1" t="str">
        <f>TEXT(InputData[[#This Row],[DATE]],"mmm")</f>
        <v>Jun</v>
      </c>
      <c r="J434" s="1">
        <f>WEEKNUM(InputData[[#This Row],[DATE]])</f>
        <v>27</v>
      </c>
    </row>
    <row r="435" spans="1:10" x14ac:dyDescent="0.3">
      <c r="A435" s="3">
        <v>44377</v>
      </c>
      <c r="B435" s="6" t="s">
        <v>73</v>
      </c>
      <c r="C435" s="4" t="s">
        <v>43</v>
      </c>
      <c r="D435" s="5">
        <v>83.08</v>
      </c>
      <c r="E435" s="1">
        <v>8</v>
      </c>
      <c r="F435" s="1">
        <f>InputData[[#This Row],[UNIT PRICE ($)]]*InputData[[#This Row],[QUANTITY]]</f>
        <v>664.64</v>
      </c>
      <c r="G435" s="1" t="str">
        <f>VLOOKUP(InputData[[#This Row],[CUSTOMER NAME]],Customer!A:C,2,0)</f>
        <v>India</v>
      </c>
      <c r="H435" s="1" t="str">
        <f>VLOOKUP(InputData[[#This Row],[CUSTOMER NAME]],Customer!A:C,3,0)</f>
        <v>East</v>
      </c>
      <c r="I435" s="1" t="str">
        <f>TEXT(InputData[[#This Row],[DATE]],"mmm")</f>
        <v>Jun</v>
      </c>
      <c r="J435" s="1">
        <f>WEEKNUM(InputData[[#This Row],[DATE]])</f>
        <v>27</v>
      </c>
    </row>
    <row r="436" spans="1:10" x14ac:dyDescent="0.3">
      <c r="A436" s="3">
        <v>44378</v>
      </c>
      <c r="B436" s="6" t="s">
        <v>60</v>
      </c>
      <c r="C436" s="4" t="s">
        <v>5</v>
      </c>
      <c r="D436" s="5">
        <v>155.61000000000001</v>
      </c>
      <c r="E436" s="1">
        <v>11</v>
      </c>
      <c r="F436" s="1">
        <f>InputData[[#This Row],[UNIT PRICE ($)]]*InputData[[#This Row],[QUANTITY]]</f>
        <v>1711.71</v>
      </c>
      <c r="G436" s="1" t="str">
        <f>VLOOKUP(InputData[[#This Row],[CUSTOMER NAME]],Customer!A:C,2,0)</f>
        <v>Nigeria</v>
      </c>
      <c r="H436" s="1" t="str">
        <f>VLOOKUP(InputData[[#This Row],[CUSTOMER NAME]],Customer!A:C,3,0)</f>
        <v>Export</v>
      </c>
      <c r="I436" s="1" t="str">
        <f>TEXT(InputData[[#This Row],[DATE]],"mmm")</f>
        <v>Jul</v>
      </c>
      <c r="J436" s="1">
        <f>WEEKNUM(InputData[[#This Row],[DATE]])</f>
        <v>27</v>
      </c>
    </row>
    <row r="437" spans="1:10" x14ac:dyDescent="0.3">
      <c r="A437" s="3">
        <v>44378</v>
      </c>
      <c r="B437" s="6" t="s">
        <v>89</v>
      </c>
      <c r="C437" s="4" t="s">
        <v>40</v>
      </c>
      <c r="D437" s="5">
        <v>115.2</v>
      </c>
      <c r="E437" s="1">
        <v>22</v>
      </c>
      <c r="F437" s="1">
        <f>InputData[[#This Row],[UNIT PRICE ($)]]*InputData[[#This Row],[QUANTITY]]</f>
        <v>2534.4</v>
      </c>
      <c r="G437" s="1" t="str">
        <f>VLOOKUP(InputData[[#This Row],[CUSTOMER NAME]],Customer!A:C,2,0)</f>
        <v>Mexico</v>
      </c>
      <c r="H437" s="1" t="str">
        <f>VLOOKUP(InputData[[#This Row],[CUSTOMER NAME]],Customer!A:C,3,0)</f>
        <v>Export</v>
      </c>
      <c r="I437" s="1" t="str">
        <f>TEXT(InputData[[#This Row],[DATE]],"mmm")</f>
        <v>Jul</v>
      </c>
      <c r="J437" s="1">
        <f>WEEKNUM(InputData[[#This Row],[DATE]])</f>
        <v>27</v>
      </c>
    </row>
    <row r="438" spans="1:10" x14ac:dyDescent="0.3">
      <c r="A438" s="3">
        <v>44379</v>
      </c>
      <c r="B438" s="6" t="s">
        <v>68</v>
      </c>
      <c r="C438" s="4" t="s">
        <v>10</v>
      </c>
      <c r="D438" s="5">
        <v>164.28</v>
      </c>
      <c r="E438" s="1">
        <v>11</v>
      </c>
      <c r="F438" s="1">
        <f>InputData[[#This Row],[UNIT PRICE ($)]]*InputData[[#This Row],[QUANTITY]]</f>
        <v>1807.08</v>
      </c>
      <c r="G438" s="1" t="str">
        <f>VLOOKUP(InputData[[#This Row],[CUSTOMER NAME]],Customer!A:C,2,0)</f>
        <v>Russia</v>
      </c>
      <c r="H438" s="1" t="str">
        <f>VLOOKUP(InputData[[#This Row],[CUSTOMER NAME]],Customer!A:C,3,0)</f>
        <v>Export</v>
      </c>
      <c r="I438" s="1" t="str">
        <f>TEXT(InputData[[#This Row],[DATE]],"mmm")</f>
        <v>Jul</v>
      </c>
      <c r="J438" s="1">
        <f>WEEKNUM(InputData[[#This Row],[DATE]])</f>
        <v>27</v>
      </c>
    </row>
    <row r="439" spans="1:10" x14ac:dyDescent="0.3">
      <c r="A439" s="3">
        <v>44379</v>
      </c>
      <c r="B439" s="6" t="s">
        <v>112</v>
      </c>
      <c r="C439" s="4" t="s">
        <v>25</v>
      </c>
      <c r="D439" s="5">
        <v>8.33</v>
      </c>
      <c r="E439" s="1">
        <v>21</v>
      </c>
      <c r="F439" s="1">
        <f>InputData[[#This Row],[UNIT PRICE ($)]]*InputData[[#This Row],[QUANTITY]]</f>
        <v>174.93</v>
      </c>
      <c r="G439" s="1" t="str">
        <f>VLOOKUP(InputData[[#This Row],[CUSTOMER NAME]],Customer!A:C,2,0)</f>
        <v>India</v>
      </c>
      <c r="H439" s="1" t="str">
        <f>VLOOKUP(InputData[[#This Row],[CUSTOMER NAME]],Customer!A:C,3,0)</f>
        <v>North</v>
      </c>
      <c r="I439" s="1" t="str">
        <f>TEXT(InputData[[#This Row],[DATE]],"mmm")</f>
        <v>Jul</v>
      </c>
      <c r="J439" s="1">
        <f>WEEKNUM(InputData[[#This Row],[DATE]])</f>
        <v>27</v>
      </c>
    </row>
    <row r="440" spans="1:10" x14ac:dyDescent="0.3">
      <c r="A440" s="3">
        <v>44379</v>
      </c>
      <c r="B440" s="6" t="s">
        <v>81</v>
      </c>
      <c r="C440" s="4" t="s">
        <v>27</v>
      </c>
      <c r="D440" s="5">
        <v>57.120000000000005</v>
      </c>
      <c r="E440" s="1">
        <v>2</v>
      </c>
      <c r="F440" s="1">
        <f>InputData[[#This Row],[UNIT PRICE ($)]]*InputData[[#This Row],[QUANTITY]]</f>
        <v>114.24000000000001</v>
      </c>
      <c r="G440" s="1" t="str">
        <f>VLOOKUP(InputData[[#This Row],[CUSTOMER NAME]],Customer!A:C,2,0)</f>
        <v>India</v>
      </c>
      <c r="H440" s="1" t="str">
        <f>VLOOKUP(InputData[[#This Row],[CUSTOMER NAME]],Customer!A:C,3,0)</f>
        <v>East</v>
      </c>
      <c r="I440" s="1" t="str">
        <f>TEXT(InputData[[#This Row],[DATE]],"mmm")</f>
        <v>Jul</v>
      </c>
      <c r="J440" s="1">
        <f>WEEKNUM(InputData[[#This Row],[DATE]])</f>
        <v>27</v>
      </c>
    </row>
    <row r="441" spans="1:10" x14ac:dyDescent="0.3">
      <c r="A441" s="3">
        <v>44380</v>
      </c>
      <c r="B441" s="6" t="s">
        <v>61</v>
      </c>
      <c r="C441" s="4" t="s">
        <v>3</v>
      </c>
      <c r="D441" s="5">
        <v>80.94</v>
      </c>
      <c r="E441" s="1">
        <v>8</v>
      </c>
      <c r="F441" s="1">
        <f>InputData[[#This Row],[UNIT PRICE ($)]]*InputData[[#This Row],[QUANTITY]]</f>
        <v>647.52</v>
      </c>
      <c r="G441" s="1" t="str">
        <f>VLOOKUP(InputData[[#This Row],[CUSTOMER NAME]],Customer!A:C,2,0)</f>
        <v>Bangladesh</v>
      </c>
      <c r="H441" s="1" t="str">
        <f>VLOOKUP(InputData[[#This Row],[CUSTOMER NAME]],Customer!A:C,3,0)</f>
        <v>Export</v>
      </c>
      <c r="I441" s="1" t="str">
        <f>TEXT(InputData[[#This Row],[DATE]],"mmm")</f>
        <v>Jul</v>
      </c>
      <c r="J441" s="1">
        <f>WEEKNUM(InputData[[#This Row],[DATE]])</f>
        <v>27</v>
      </c>
    </row>
    <row r="442" spans="1:10" x14ac:dyDescent="0.3">
      <c r="A442" s="3">
        <v>44380</v>
      </c>
      <c r="B442" s="6" t="s">
        <v>74</v>
      </c>
      <c r="C442" s="4" t="s">
        <v>33</v>
      </c>
      <c r="D442" s="5">
        <v>119.7</v>
      </c>
      <c r="E442" s="1">
        <v>15</v>
      </c>
      <c r="F442" s="1">
        <f>InputData[[#This Row],[UNIT PRICE ($)]]*InputData[[#This Row],[QUANTITY]]</f>
        <v>1795.5</v>
      </c>
      <c r="G442" s="1" t="str">
        <f>VLOOKUP(InputData[[#This Row],[CUSTOMER NAME]],Customer!A:C,2,0)</f>
        <v>Brazil</v>
      </c>
      <c r="H442" s="1" t="str">
        <f>VLOOKUP(InputData[[#This Row],[CUSTOMER NAME]],Customer!A:C,3,0)</f>
        <v>Export</v>
      </c>
      <c r="I442" s="1" t="str">
        <f>TEXT(InputData[[#This Row],[DATE]],"mmm")</f>
        <v>Jul</v>
      </c>
      <c r="J442" s="1">
        <f>WEEKNUM(InputData[[#This Row],[DATE]])</f>
        <v>27</v>
      </c>
    </row>
    <row r="443" spans="1:10" x14ac:dyDescent="0.3">
      <c r="A443" s="3">
        <v>44380</v>
      </c>
      <c r="B443" s="6" t="s">
        <v>80</v>
      </c>
      <c r="C443" s="4" t="s">
        <v>33</v>
      </c>
      <c r="D443" s="5">
        <v>119.7</v>
      </c>
      <c r="E443" s="1">
        <v>9</v>
      </c>
      <c r="F443" s="1">
        <f>InputData[[#This Row],[UNIT PRICE ($)]]*InputData[[#This Row],[QUANTITY]]</f>
        <v>1077.3</v>
      </c>
      <c r="G443" s="1" t="str">
        <f>VLOOKUP(InputData[[#This Row],[CUSTOMER NAME]],Customer!A:C,2,0)</f>
        <v>South Africa</v>
      </c>
      <c r="H443" s="1" t="str">
        <f>VLOOKUP(InputData[[#This Row],[CUSTOMER NAME]],Customer!A:C,3,0)</f>
        <v>Export</v>
      </c>
      <c r="I443" s="1" t="str">
        <f>TEXT(InputData[[#This Row],[DATE]],"mmm")</f>
        <v>Jul</v>
      </c>
      <c r="J443" s="1">
        <f>WEEKNUM(InputData[[#This Row],[DATE]])</f>
        <v>27</v>
      </c>
    </row>
    <row r="444" spans="1:10" x14ac:dyDescent="0.3">
      <c r="A444" s="3">
        <v>44381</v>
      </c>
      <c r="B444" s="6" t="s">
        <v>81</v>
      </c>
      <c r="C444" s="4" t="s">
        <v>7</v>
      </c>
      <c r="D444" s="5">
        <v>47.730000000000004</v>
      </c>
      <c r="E444" s="1">
        <v>7</v>
      </c>
      <c r="F444" s="1">
        <f>InputData[[#This Row],[UNIT PRICE ($)]]*InputData[[#This Row],[QUANTITY]]</f>
        <v>334.11</v>
      </c>
      <c r="G444" s="1" t="str">
        <f>VLOOKUP(InputData[[#This Row],[CUSTOMER NAME]],Customer!A:C,2,0)</f>
        <v>India</v>
      </c>
      <c r="H444" s="1" t="str">
        <f>VLOOKUP(InputData[[#This Row],[CUSTOMER NAME]],Customer!A:C,3,0)</f>
        <v>East</v>
      </c>
      <c r="I444" s="1" t="str">
        <f>TEXT(InputData[[#This Row],[DATE]],"mmm")</f>
        <v>Jul</v>
      </c>
      <c r="J444" s="1">
        <f>WEEKNUM(InputData[[#This Row],[DATE]])</f>
        <v>28</v>
      </c>
    </row>
    <row r="445" spans="1:10" x14ac:dyDescent="0.3">
      <c r="A445" s="3">
        <v>44381</v>
      </c>
      <c r="B445" s="6" t="s">
        <v>84</v>
      </c>
      <c r="C445" s="4" t="s">
        <v>41</v>
      </c>
      <c r="D445" s="5">
        <v>173.88</v>
      </c>
      <c r="E445" s="1">
        <v>7</v>
      </c>
      <c r="F445" s="1">
        <f>InputData[[#This Row],[UNIT PRICE ($)]]*InputData[[#This Row],[QUANTITY]]</f>
        <v>1217.1599999999999</v>
      </c>
      <c r="G445" s="1" t="str">
        <f>VLOOKUP(InputData[[#This Row],[CUSTOMER NAME]],Customer!A:C,2,0)</f>
        <v>Ethiopia</v>
      </c>
      <c r="H445" s="1" t="str">
        <f>VLOOKUP(InputData[[#This Row],[CUSTOMER NAME]],Customer!A:C,3,0)</f>
        <v>Export</v>
      </c>
      <c r="I445" s="1" t="str">
        <f>TEXT(InputData[[#This Row],[DATE]],"mmm")</f>
        <v>Jul</v>
      </c>
      <c r="J445" s="1">
        <f>WEEKNUM(InputData[[#This Row],[DATE]])</f>
        <v>28</v>
      </c>
    </row>
    <row r="446" spans="1:10" x14ac:dyDescent="0.3">
      <c r="A446" s="3">
        <v>44382</v>
      </c>
      <c r="B446" s="6" t="s">
        <v>64</v>
      </c>
      <c r="C446" s="4" t="s">
        <v>25</v>
      </c>
      <c r="D446" s="5">
        <v>8.33</v>
      </c>
      <c r="E446" s="1">
        <v>7</v>
      </c>
      <c r="F446" s="1">
        <f>InputData[[#This Row],[UNIT PRICE ($)]]*InputData[[#This Row],[QUANTITY]]</f>
        <v>58.31</v>
      </c>
      <c r="G446" s="1" t="str">
        <f>VLOOKUP(InputData[[#This Row],[CUSTOMER NAME]],Customer!A:C,2,0)</f>
        <v>India</v>
      </c>
      <c r="H446" s="1" t="str">
        <f>VLOOKUP(InputData[[#This Row],[CUSTOMER NAME]],Customer!A:C,3,0)</f>
        <v>Northeast</v>
      </c>
      <c r="I446" s="1" t="str">
        <f>TEXT(InputData[[#This Row],[DATE]],"mmm")</f>
        <v>Jul</v>
      </c>
      <c r="J446" s="1">
        <f>WEEKNUM(InputData[[#This Row],[DATE]])</f>
        <v>28</v>
      </c>
    </row>
    <row r="447" spans="1:10" x14ac:dyDescent="0.3">
      <c r="A447" s="3">
        <v>44382</v>
      </c>
      <c r="B447" s="6" t="s">
        <v>76</v>
      </c>
      <c r="C447" s="4" t="s">
        <v>15</v>
      </c>
      <c r="D447" s="5">
        <v>15.719999999999999</v>
      </c>
      <c r="E447" s="1">
        <v>8</v>
      </c>
      <c r="F447" s="1">
        <f>InputData[[#This Row],[UNIT PRICE ($)]]*InputData[[#This Row],[QUANTITY]]</f>
        <v>125.75999999999999</v>
      </c>
      <c r="G447" s="1" t="str">
        <f>VLOOKUP(InputData[[#This Row],[CUSTOMER NAME]],Customer!A:C,2,0)</f>
        <v>Saudi Arabia</v>
      </c>
      <c r="H447" s="1" t="str">
        <f>VLOOKUP(InputData[[#This Row],[CUSTOMER NAME]],Customer!A:C,3,0)</f>
        <v>Export</v>
      </c>
      <c r="I447" s="1" t="str">
        <f>TEXT(InputData[[#This Row],[DATE]],"mmm")</f>
        <v>Jul</v>
      </c>
      <c r="J447" s="1">
        <f>WEEKNUM(InputData[[#This Row],[DATE]])</f>
        <v>28</v>
      </c>
    </row>
    <row r="448" spans="1:10" x14ac:dyDescent="0.3">
      <c r="A448" s="3">
        <v>44382</v>
      </c>
      <c r="B448" s="6" t="s">
        <v>80</v>
      </c>
      <c r="C448" s="4" t="s">
        <v>2</v>
      </c>
      <c r="D448" s="5">
        <v>142.80000000000001</v>
      </c>
      <c r="E448" s="1">
        <v>8</v>
      </c>
      <c r="F448" s="1">
        <f>InputData[[#This Row],[UNIT PRICE ($)]]*InputData[[#This Row],[QUANTITY]]</f>
        <v>1142.4000000000001</v>
      </c>
      <c r="G448" s="1" t="str">
        <f>VLOOKUP(InputData[[#This Row],[CUSTOMER NAME]],Customer!A:C,2,0)</f>
        <v>South Africa</v>
      </c>
      <c r="H448" s="1" t="str">
        <f>VLOOKUP(InputData[[#This Row],[CUSTOMER NAME]],Customer!A:C,3,0)</f>
        <v>Export</v>
      </c>
      <c r="I448" s="1" t="str">
        <f>TEXT(InputData[[#This Row],[DATE]],"mmm")</f>
        <v>Jul</v>
      </c>
      <c r="J448" s="1">
        <f>WEEKNUM(InputData[[#This Row],[DATE]])</f>
        <v>28</v>
      </c>
    </row>
    <row r="449" spans="1:10" x14ac:dyDescent="0.3">
      <c r="A449" s="3">
        <v>44383</v>
      </c>
      <c r="B449" s="6" t="s">
        <v>64</v>
      </c>
      <c r="C449" s="4" t="s">
        <v>24</v>
      </c>
      <c r="D449" s="5">
        <v>156.96</v>
      </c>
      <c r="E449" s="1">
        <v>11</v>
      </c>
      <c r="F449" s="1">
        <f>InputData[[#This Row],[UNIT PRICE ($)]]*InputData[[#This Row],[QUANTITY]]</f>
        <v>1726.5600000000002</v>
      </c>
      <c r="G449" s="1" t="str">
        <f>VLOOKUP(InputData[[#This Row],[CUSTOMER NAME]],Customer!A:C,2,0)</f>
        <v>India</v>
      </c>
      <c r="H449" s="1" t="str">
        <f>VLOOKUP(InputData[[#This Row],[CUSTOMER NAME]],Customer!A:C,3,0)</f>
        <v>Northeast</v>
      </c>
      <c r="I449" s="1" t="str">
        <f>TEXT(InputData[[#This Row],[DATE]],"mmm")</f>
        <v>Jul</v>
      </c>
      <c r="J449" s="1">
        <f>WEEKNUM(InputData[[#This Row],[DATE]])</f>
        <v>28</v>
      </c>
    </row>
    <row r="450" spans="1:10" x14ac:dyDescent="0.3">
      <c r="A450" s="3">
        <v>44383</v>
      </c>
      <c r="B450" s="6" t="s">
        <v>75</v>
      </c>
      <c r="C450" s="4" t="s">
        <v>41</v>
      </c>
      <c r="D450" s="5">
        <v>173.88</v>
      </c>
      <c r="E450" s="1">
        <v>15</v>
      </c>
      <c r="F450" s="1">
        <f>InputData[[#This Row],[UNIT PRICE ($)]]*InputData[[#This Row],[QUANTITY]]</f>
        <v>2608.1999999999998</v>
      </c>
      <c r="G450" s="1" t="str">
        <f>VLOOKUP(InputData[[#This Row],[CUSTOMER NAME]],Customer!A:C,2,0)</f>
        <v>Russia</v>
      </c>
      <c r="H450" s="1" t="str">
        <f>VLOOKUP(InputData[[#This Row],[CUSTOMER NAME]],Customer!A:C,3,0)</f>
        <v>Export</v>
      </c>
      <c r="I450" s="1" t="str">
        <f>TEXT(InputData[[#This Row],[DATE]],"mmm")</f>
        <v>Jul</v>
      </c>
      <c r="J450" s="1">
        <f>WEEKNUM(InputData[[#This Row],[DATE]])</f>
        <v>28</v>
      </c>
    </row>
    <row r="451" spans="1:10" x14ac:dyDescent="0.3">
      <c r="A451" s="3">
        <v>44383</v>
      </c>
      <c r="B451" s="6" t="s">
        <v>76</v>
      </c>
      <c r="C451" s="4" t="s">
        <v>41</v>
      </c>
      <c r="D451" s="5">
        <v>173.88</v>
      </c>
      <c r="E451" s="1">
        <v>2</v>
      </c>
      <c r="F451" s="1">
        <f>InputData[[#This Row],[UNIT PRICE ($)]]*InputData[[#This Row],[QUANTITY]]</f>
        <v>347.76</v>
      </c>
      <c r="G451" s="1" t="str">
        <f>VLOOKUP(InputData[[#This Row],[CUSTOMER NAME]],Customer!A:C,2,0)</f>
        <v>Saudi Arabia</v>
      </c>
      <c r="H451" s="1" t="str">
        <f>VLOOKUP(InputData[[#This Row],[CUSTOMER NAME]],Customer!A:C,3,0)</f>
        <v>Export</v>
      </c>
      <c r="I451" s="1" t="str">
        <f>TEXT(InputData[[#This Row],[DATE]],"mmm")</f>
        <v>Jul</v>
      </c>
      <c r="J451" s="1">
        <f>WEEKNUM(InputData[[#This Row],[DATE]])</f>
        <v>28</v>
      </c>
    </row>
    <row r="452" spans="1:10" x14ac:dyDescent="0.3">
      <c r="A452" s="3">
        <v>44385</v>
      </c>
      <c r="B452" s="6" t="s">
        <v>81</v>
      </c>
      <c r="C452" s="4" t="s">
        <v>18</v>
      </c>
      <c r="D452" s="5">
        <v>49.21</v>
      </c>
      <c r="E452" s="1">
        <v>2</v>
      </c>
      <c r="F452" s="1">
        <f>InputData[[#This Row],[UNIT PRICE ($)]]*InputData[[#This Row],[QUANTITY]]</f>
        <v>98.42</v>
      </c>
      <c r="G452" s="1" t="str">
        <f>VLOOKUP(InputData[[#This Row],[CUSTOMER NAME]],Customer!A:C,2,0)</f>
        <v>India</v>
      </c>
      <c r="H452" s="1" t="str">
        <f>VLOOKUP(InputData[[#This Row],[CUSTOMER NAME]],Customer!A:C,3,0)</f>
        <v>East</v>
      </c>
      <c r="I452" s="1" t="str">
        <f>TEXT(InputData[[#This Row],[DATE]],"mmm")</f>
        <v>Jul</v>
      </c>
      <c r="J452" s="1">
        <f>WEEKNUM(InputData[[#This Row],[DATE]])</f>
        <v>28</v>
      </c>
    </row>
    <row r="453" spans="1:10" x14ac:dyDescent="0.3">
      <c r="A453" s="3">
        <v>44385</v>
      </c>
      <c r="B453" s="6" t="s">
        <v>87</v>
      </c>
      <c r="C453" s="4" t="s">
        <v>4</v>
      </c>
      <c r="D453" s="5">
        <v>48.84</v>
      </c>
      <c r="E453" s="1">
        <v>10</v>
      </c>
      <c r="F453" s="1">
        <f>InputData[[#This Row],[UNIT PRICE ($)]]*InputData[[#This Row],[QUANTITY]]</f>
        <v>488.40000000000003</v>
      </c>
      <c r="G453" s="1" t="str">
        <f>VLOOKUP(InputData[[#This Row],[CUSTOMER NAME]],Customer!A:C,2,0)</f>
        <v>France</v>
      </c>
      <c r="H453" s="1" t="str">
        <f>VLOOKUP(InputData[[#This Row],[CUSTOMER NAME]],Customer!A:C,3,0)</f>
        <v>Export</v>
      </c>
      <c r="I453" s="1" t="str">
        <f>TEXT(InputData[[#This Row],[DATE]],"mmm")</f>
        <v>Jul</v>
      </c>
      <c r="J453" s="1">
        <f>WEEKNUM(InputData[[#This Row],[DATE]])</f>
        <v>28</v>
      </c>
    </row>
    <row r="454" spans="1:10" x14ac:dyDescent="0.3">
      <c r="A454" s="3">
        <v>44386</v>
      </c>
      <c r="B454" s="6" t="s">
        <v>75</v>
      </c>
      <c r="C454" s="4" t="s">
        <v>6</v>
      </c>
      <c r="D454" s="5">
        <v>85.5</v>
      </c>
      <c r="E454" s="1">
        <v>11</v>
      </c>
      <c r="F454" s="1">
        <f>InputData[[#This Row],[UNIT PRICE ($)]]*InputData[[#This Row],[QUANTITY]]</f>
        <v>940.5</v>
      </c>
      <c r="G454" s="1" t="str">
        <f>VLOOKUP(InputData[[#This Row],[CUSTOMER NAME]],Customer!A:C,2,0)</f>
        <v>Russia</v>
      </c>
      <c r="H454" s="1" t="str">
        <f>VLOOKUP(InputData[[#This Row],[CUSTOMER NAME]],Customer!A:C,3,0)</f>
        <v>Export</v>
      </c>
      <c r="I454" s="1" t="str">
        <f>TEXT(InputData[[#This Row],[DATE]],"mmm")</f>
        <v>Jul</v>
      </c>
      <c r="J454" s="1">
        <f>WEEKNUM(InputData[[#This Row],[DATE]])</f>
        <v>28</v>
      </c>
    </row>
    <row r="455" spans="1:10" x14ac:dyDescent="0.3">
      <c r="A455" s="3">
        <v>44387</v>
      </c>
      <c r="B455" s="6" t="s">
        <v>66</v>
      </c>
      <c r="C455" s="4" t="s">
        <v>10</v>
      </c>
      <c r="D455" s="5">
        <v>164.28</v>
      </c>
      <c r="E455" s="1">
        <v>15</v>
      </c>
      <c r="F455" s="1">
        <f>InputData[[#This Row],[UNIT PRICE ($)]]*InputData[[#This Row],[QUANTITY]]</f>
        <v>2464.1999999999998</v>
      </c>
      <c r="G455" s="1" t="str">
        <f>VLOOKUP(InputData[[#This Row],[CUSTOMER NAME]],Customer!A:C,2,0)</f>
        <v>Indonesia</v>
      </c>
      <c r="H455" s="1" t="str">
        <f>VLOOKUP(InputData[[#This Row],[CUSTOMER NAME]],Customer!A:C,3,0)</f>
        <v>Export</v>
      </c>
      <c r="I455" s="1" t="str">
        <f>TEXT(InputData[[#This Row],[DATE]],"mmm")</f>
        <v>Jul</v>
      </c>
      <c r="J455" s="1">
        <f>WEEKNUM(InputData[[#This Row],[DATE]])</f>
        <v>28</v>
      </c>
    </row>
    <row r="456" spans="1:10" x14ac:dyDescent="0.3">
      <c r="A456" s="3">
        <v>44387</v>
      </c>
      <c r="B456" s="6" t="s">
        <v>81</v>
      </c>
      <c r="C456" s="4" t="s">
        <v>32</v>
      </c>
      <c r="D456" s="5">
        <v>117.48</v>
      </c>
      <c r="E456" s="1">
        <v>12</v>
      </c>
      <c r="F456" s="1">
        <f>InputData[[#This Row],[UNIT PRICE ($)]]*InputData[[#This Row],[QUANTITY]]</f>
        <v>1409.76</v>
      </c>
      <c r="G456" s="1" t="str">
        <f>VLOOKUP(InputData[[#This Row],[CUSTOMER NAME]],Customer!A:C,2,0)</f>
        <v>India</v>
      </c>
      <c r="H456" s="1" t="str">
        <f>VLOOKUP(InputData[[#This Row],[CUSTOMER NAME]],Customer!A:C,3,0)</f>
        <v>East</v>
      </c>
      <c r="I456" s="1" t="str">
        <f>TEXT(InputData[[#This Row],[DATE]],"mmm")</f>
        <v>Jul</v>
      </c>
      <c r="J456" s="1">
        <f>WEEKNUM(InputData[[#This Row],[DATE]])</f>
        <v>28</v>
      </c>
    </row>
    <row r="457" spans="1:10" x14ac:dyDescent="0.3">
      <c r="A457" s="3">
        <v>44387</v>
      </c>
      <c r="B457" s="6" t="s">
        <v>87</v>
      </c>
      <c r="C457" s="4" t="s">
        <v>34</v>
      </c>
      <c r="D457" s="5">
        <v>58.3</v>
      </c>
      <c r="E457" s="1">
        <v>6</v>
      </c>
      <c r="F457" s="1">
        <f>InputData[[#This Row],[UNIT PRICE ($)]]*InputData[[#This Row],[QUANTITY]]</f>
        <v>349.79999999999995</v>
      </c>
      <c r="G457" s="1" t="str">
        <f>VLOOKUP(InputData[[#This Row],[CUSTOMER NAME]],Customer!A:C,2,0)</f>
        <v>France</v>
      </c>
      <c r="H457" s="1" t="str">
        <f>VLOOKUP(InputData[[#This Row],[CUSTOMER NAME]],Customer!A:C,3,0)</f>
        <v>Export</v>
      </c>
      <c r="I457" s="1" t="str">
        <f>TEXT(InputData[[#This Row],[DATE]],"mmm")</f>
        <v>Jul</v>
      </c>
      <c r="J457" s="1">
        <f>WEEKNUM(InputData[[#This Row],[DATE]])</f>
        <v>28</v>
      </c>
    </row>
    <row r="458" spans="1:10" x14ac:dyDescent="0.3">
      <c r="A458" s="3">
        <v>44388</v>
      </c>
      <c r="B458" s="6" t="s">
        <v>89</v>
      </c>
      <c r="C458" s="4" t="s">
        <v>9</v>
      </c>
      <c r="D458" s="5">
        <v>7.8599999999999994</v>
      </c>
      <c r="E458" s="1">
        <v>4</v>
      </c>
      <c r="F458" s="1">
        <f>InputData[[#This Row],[UNIT PRICE ($)]]*InputData[[#This Row],[QUANTITY]]</f>
        <v>31.439999999999998</v>
      </c>
      <c r="G458" s="1" t="str">
        <f>VLOOKUP(InputData[[#This Row],[CUSTOMER NAME]],Customer!A:C,2,0)</f>
        <v>Mexico</v>
      </c>
      <c r="H458" s="1" t="str">
        <f>VLOOKUP(InputData[[#This Row],[CUSTOMER NAME]],Customer!A:C,3,0)</f>
        <v>Export</v>
      </c>
      <c r="I458" s="1" t="str">
        <f>TEXT(InputData[[#This Row],[DATE]],"mmm")</f>
        <v>Jul</v>
      </c>
      <c r="J458" s="1">
        <f>WEEKNUM(InputData[[#This Row],[DATE]])</f>
        <v>29</v>
      </c>
    </row>
    <row r="459" spans="1:10" x14ac:dyDescent="0.3">
      <c r="A459" s="3">
        <v>44389</v>
      </c>
      <c r="B459" s="6" t="s">
        <v>65</v>
      </c>
      <c r="C459" s="4" t="s">
        <v>28</v>
      </c>
      <c r="D459" s="5">
        <v>41.81</v>
      </c>
      <c r="E459" s="1">
        <v>12</v>
      </c>
      <c r="F459" s="1">
        <f>InputData[[#This Row],[UNIT PRICE ($)]]*InputData[[#This Row],[QUANTITY]]</f>
        <v>501.72</v>
      </c>
      <c r="G459" s="1" t="str">
        <f>VLOOKUP(InputData[[#This Row],[CUSTOMER NAME]],Customer!A:C,2,0)</f>
        <v>Pakistan</v>
      </c>
      <c r="H459" s="1" t="str">
        <f>VLOOKUP(InputData[[#This Row],[CUSTOMER NAME]],Customer!A:C,3,0)</f>
        <v>Export</v>
      </c>
      <c r="I459" s="1" t="str">
        <f>TEXT(InputData[[#This Row],[DATE]],"mmm")</f>
        <v>Jul</v>
      </c>
      <c r="J459" s="1">
        <f>WEEKNUM(InputData[[#This Row],[DATE]])</f>
        <v>29</v>
      </c>
    </row>
    <row r="460" spans="1:10" x14ac:dyDescent="0.3">
      <c r="A460" s="3">
        <v>44389</v>
      </c>
      <c r="B460" s="6" t="s">
        <v>76</v>
      </c>
      <c r="C460" s="4" t="s">
        <v>39</v>
      </c>
      <c r="D460" s="5">
        <v>42.55</v>
      </c>
      <c r="E460" s="1">
        <v>4</v>
      </c>
      <c r="F460" s="1">
        <f>InputData[[#This Row],[UNIT PRICE ($)]]*InputData[[#This Row],[QUANTITY]]</f>
        <v>170.2</v>
      </c>
      <c r="G460" s="1" t="str">
        <f>VLOOKUP(InputData[[#This Row],[CUSTOMER NAME]],Customer!A:C,2,0)</f>
        <v>Saudi Arabia</v>
      </c>
      <c r="H460" s="1" t="str">
        <f>VLOOKUP(InputData[[#This Row],[CUSTOMER NAME]],Customer!A:C,3,0)</f>
        <v>Export</v>
      </c>
      <c r="I460" s="1" t="str">
        <f>TEXT(InputData[[#This Row],[DATE]],"mmm")</f>
        <v>Jul</v>
      </c>
      <c r="J460" s="1">
        <f>WEEKNUM(InputData[[#This Row],[DATE]])</f>
        <v>29</v>
      </c>
    </row>
    <row r="461" spans="1:10" x14ac:dyDescent="0.3">
      <c r="A461" s="3">
        <v>44390</v>
      </c>
      <c r="B461" s="6" t="s">
        <v>60</v>
      </c>
      <c r="C461" s="4" t="s">
        <v>19</v>
      </c>
      <c r="D461" s="5">
        <v>210</v>
      </c>
      <c r="E461" s="1">
        <v>1</v>
      </c>
      <c r="F461" s="1">
        <f>InputData[[#This Row],[UNIT PRICE ($)]]*InputData[[#This Row],[QUANTITY]]</f>
        <v>210</v>
      </c>
      <c r="G461" s="1" t="str">
        <f>VLOOKUP(InputData[[#This Row],[CUSTOMER NAME]],Customer!A:C,2,0)</f>
        <v>Nigeria</v>
      </c>
      <c r="H461" s="1" t="str">
        <f>VLOOKUP(InputData[[#This Row],[CUSTOMER NAME]],Customer!A:C,3,0)</f>
        <v>Export</v>
      </c>
      <c r="I461" s="1" t="str">
        <f>TEXT(InputData[[#This Row],[DATE]],"mmm")</f>
        <v>Jul</v>
      </c>
      <c r="J461" s="1">
        <f>WEEKNUM(InputData[[#This Row],[DATE]])</f>
        <v>29</v>
      </c>
    </row>
    <row r="462" spans="1:10" x14ac:dyDescent="0.3">
      <c r="A462" s="3">
        <v>44390</v>
      </c>
      <c r="B462" s="6" t="s">
        <v>80</v>
      </c>
      <c r="C462" s="4" t="s">
        <v>25</v>
      </c>
      <c r="D462" s="5">
        <v>8.33</v>
      </c>
      <c r="E462" s="1">
        <v>7</v>
      </c>
      <c r="F462" s="1">
        <f>InputData[[#This Row],[UNIT PRICE ($)]]*InputData[[#This Row],[QUANTITY]]</f>
        <v>58.31</v>
      </c>
      <c r="G462" s="1" t="str">
        <f>VLOOKUP(InputData[[#This Row],[CUSTOMER NAME]],Customer!A:C,2,0)</f>
        <v>South Africa</v>
      </c>
      <c r="H462" s="1" t="str">
        <f>VLOOKUP(InputData[[#This Row],[CUSTOMER NAME]],Customer!A:C,3,0)</f>
        <v>Export</v>
      </c>
      <c r="I462" s="1" t="str">
        <f>TEXT(InputData[[#This Row],[DATE]],"mmm")</f>
        <v>Jul</v>
      </c>
      <c r="J462" s="1">
        <f>WEEKNUM(InputData[[#This Row],[DATE]])</f>
        <v>29</v>
      </c>
    </row>
    <row r="463" spans="1:10" x14ac:dyDescent="0.3">
      <c r="A463" s="3">
        <v>44390</v>
      </c>
      <c r="B463" s="6" t="s">
        <v>88</v>
      </c>
      <c r="C463" s="4" t="s">
        <v>22</v>
      </c>
      <c r="D463" s="5">
        <v>141.57</v>
      </c>
      <c r="E463" s="1">
        <v>5</v>
      </c>
      <c r="F463" s="1">
        <f>InputData[[#This Row],[UNIT PRICE ($)]]*InputData[[#This Row],[QUANTITY]]</f>
        <v>707.84999999999991</v>
      </c>
      <c r="G463" s="1" t="str">
        <f>VLOOKUP(InputData[[#This Row],[CUSTOMER NAME]],Customer!A:C,2,0)</f>
        <v>India</v>
      </c>
      <c r="H463" s="1" t="str">
        <f>VLOOKUP(InputData[[#This Row],[CUSTOMER NAME]],Customer!A:C,3,0)</f>
        <v>South</v>
      </c>
      <c r="I463" s="1" t="str">
        <f>TEXT(InputData[[#This Row],[DATE]],"mmm")</f>
        <v>Jul</v>
      </c>
      <c r="J463" s="1">
        <f>WEEKNUM(InputData[[#This Row],[DATE]])</f>
        <v>29</v>
      </c>
    </row>
    <row r="464" spans="1:10" x14ac:dyDescent="0.3">
      <c r="A464" s="3">
        <v>44391</v>
      </c>
      <c r="B464" s="6" t="s">
        <v>61</v>
      </c>
      <c r="C464" s="4" t="s">
        <v>33</v>
      </c>
      <c r="D464" s="5">
        <v>119.7</v>
      </c>
      <c r="E464" s="1">
        <v>9</v>
      </c>
      <c r="F464" s="1">
        <f>InputData[[#This Row],[UNIT PRICE ($)]]*InputData[[#This Row],[QUANTITY]]</f>
        <v>1077.3</v>
      </c>
      <c r="G464" s="1" t="str">
        <f>VLOOKUP(InputData[[#This Row],[CUSTOMER NAME]],Customer!A:C,2,0)</f>
        <v>Bangladesh</v>
      </c>
      <c r="H464" s="1" t="str">
        <f>VLOOKUP(InputData[[#This Row],[CUSTOMER NAME]],Customer!A:C,3,0)</f>
        <v>Export</v>
      </c>
      <c r="I464" s="1" t="str">
        <f>TEXT(InputData[[#This Row],[DATE]],"mmm")</f>
        <v>Jul</v>
      </c>
      <c r="J464" s="1">
        <f>WEEKNUM(InputData[[#This Row],[DATE]])</f>
        <v>29</v>
      </c>
    </row>
    <row r="465" spans="1:10" x14ac:dyDescent="0.3">
      <c r="A465" s="3">
        <v>44391</v>
      </c>
      <c r="B465" s="6" t="s">
        <v>80</v>
      </c>
      <c r="C465" s="4" t="s">
        <v>12</v>
      </c>
      <c r="D465" s="5">
        <v>94.17</v>
      </c>
      <c r="E465" s="1">
        <v>13</v>
      </c>
      <c r="F465" s="1">
        <f>InputData[[#This Row],[UNIT PRICE ($)]]*InputData[[#This Row],[QUANTITY]]</f>
        <v>1224.21</v>
      </c>
      <c r="G465" s="1" t="str">
        <f>VLOOKUP(InputData[[#This Row],[CUSTOMER NAME]],Customer!A:C,2,0)</f>
        <v>South Africa</v>
      </c>
      <c r="H465" s="1" t="str">
        <f>VLOOKUP(InputData[[#This Row],[CUSTOMER NAME]],Customer!A:C,3,0)</f>
        <v>Export</v>
      </c>
      <c r="I465" s="1" t="str">
        <f>TEXT(InputData[[#This Row],[DATE]],"mmm")</f>
        <v>Jul</v>
      </c>
      <c r="J465" s="1">
        <f>WEEKNUM(InputData[[#This Row],[DATE]])</f>
        <v>29</v>
      </c>
    </row>
    <row r="466" spans="1:10" x14ac:dyDescent="0.3">
      <c r="A466" s="3">
        <v>44392</v>
      </c>
      <c r="B466" s="6" t="s">
        <v>75</v>
      </c>
      <c r="C466" s="4" t="s">
        <v>43</v>
      </c>
      <c r="D466" s="5">
        <v>83.08</v>
      </c>
      <c r="E466" s="1">
        <v>18</v>
      </c>
      <c r="F466" s="1">
        <f>InputData[[#This Row],[UNIT PRICE ($)]]*InputData[[#This Row],[QUANTITY]]</f>
        <v>1495.44</v>
      </c>
      <c r="G466" s="1" t="str">
        <f>VLOOKUP(InputData[[#This Row],[CUSTOMER NAME]],Customer!A:C,2,0)</f>
        <v>Russia</v>
      </c>
      <c r="H466" s="1" t="str">
        <f>VLOOKUP(InputData[[#This Row],[CUSTOMER NAME]],Customer!A:C,3,0)</f>
        <v>Export</v>
      </c>
      <c r="I466" s="1" t="str">
        <f>TEXT(InputData[[#This Row],[DATE]],"mmm")</f>
        <v>Jul</v>
      </c>
      <c r="J466" s="1">
        <f>WEEKNUM(InputData[[#This Row],[DATE]])</f>
        <v>29</v>
      </c>
    </row>
    <row r="467" spans="1:10" x14ac:dyDescent="0.3">
      <c r="A467" s="3">
        <v>44392</v>
      </c>
      <c r="B467" s="6" t="s">
        <v>89</v>
      </c>
      <c r="C467" s="4" t="s">
        <v>4</v>
      </c>
      <c r="D467" s="5">
        <v>48.84</v>
      </c>
      <c r="E467" s="1">
        <v>2</v>
      </c>
      <c r="F467" s="1">
        <f>InputData[[#This Row],[UNIT PRICE ($)]]*InputData[[#This Row],[QUANTITY]]</f>
        <v>97.68</v>
      </c>
      <c r="G467" s="1" t="str">
        <f>VLOOKUP(InputData[[#This Row],[CUSTOMER NAME]],Customer!A:C,2,0)</f>
        <v>Mexico</v>
      </c>
      <c r="H467" s="1" t="str">
        <f>VLOOKUP(InputData[[#This Row],[CUSTOMER NAME]],Customer!A:C,3,0)</f>
        <v>Export</v>
      </c>
      <c r="I467" s="1" t="str">
        <f>TEXT(InputData[[#This Row],[DATE]],"mmm")</f>
        <v>Jul</v>
      </c>
      <c r="J467" s="1">
        <f>WEEKNUM(InputData[[#This Row],[DATE]])</f>
        <v>29</v>
      </c>
    </row>
    <row r="468" spans="1:10" x14ac:dyDescent="0.3">
      <c r="A468" s="3">
        <v>44393</v>
      </c>
      <c r="B468" s="6" t="s">
        <v>65</v>
      </c>
      <c r="C468" s="4" t="s">
        <v>32</v>
      </c>
      <c r="D468" s="5">
        <v>117.48</v>
      </c>
      <c r="E468" s="1">
        <v>33</v>
      </c>
      <c r="F468" s="1">
        <f>InputData[[#This Row],[UNIT PRICE ($)]]*InputData[[#This Row],[QUANTITY]]</f>
        <v>3876.84</v>
      </c>
      <c r="G468" s="1" t="str">
        <f>VLOOKUP(InputData[[#This Row],[CUSTOMER NAME]],Customer!A:C,2,0)</f>
        <v>Pakistan</v>
      </c>
      <c r="H468" s="1" t="str">
        <f>VLOOKUP(InputData[[#This Row],[CUSTOMER NAME]],Customer!A:C,3,0)</f>
        <v>Export</v>
      </c>
      <c r="I468" s="1" t="str">
        <f>TEXT(InputData[[#This Row],[DATE]],"mmm")</f>
        <v>Jul</v>
      </c>
      <c r="J468" s="1">
        <f>WEEKNUM(InputData[[#This Row],[DATE]])</f>
        <v>29</v>
      </c>
    </row>
    <row r="469" spans="1:10" x14ac:dyDescent="0.3">
      <c r="A469" s="3">
        <v>44393</v>
      </c>
      <c r="B469" s="6" t="s">
        <v>69</v>
      </c>
      <c r="C469" s="4" t="s">
        <v>23</v>
      </c>
      <c r="D469" s="5">
        <v>149.46</v>
      </c>
      <c r="E469" s="1">
        <v>8</v>
      </c>
      <c r="F469" s="1">
        <f>InputData[[#This Row],[UNIT PRICE ($)]]*InputData[[#This Row],[QUANTITY]]</f>
        <v>1195.68</v>
      </c>
      <c r="G469" s="1" t="str">
        <f>VLOOKUP(InputData[[#This Row],[CUSTOMER NAME]],Customer!A:C,2,0)</f>
        <v>India</v>
      </c>
      <c r="H469" s="1" t="str">
        <f>VLOOKUP(InputData[[#This Row],[CUSTOMER NAME]],Customer!A:C,3,0)</f>
        <v>South</v>
      </c>
      <c r="I469" s="1" t="str">
        <f>TEXT(InputData[[#This Row],[DATE]],"mmm")</f>
        <v>Jul</v>
      </c>
      <c r="J469" s="1">
        <f>WEEKNUM(InputData[[#This Row],[DATE]])</f>
        <v>29</v>
      </c>
    </row>
    <row r="470" spans="1:10" x14ac:dyDescent="0.3">
      <c r="A470" s="3">
        <v>44393</v>
      </c>
      <c r="B470" s="6" t="s">
        <v>70</v>
      </c>
      <c r="C470" s="4" t="s">
        <v>31</v>
      </c>
      <c r="D470" s="5">
        <v>104.16</v>
      </c>
      <c r="E470" s="1">
        <v>35</v>
      </c>
      <c r="F470" s="1">
        <f>InputData[[#This Row],[UNIT PRICE ($)]]*InputData[[#This Row],[QUANTITY]]</f>
        <v>3645.6</v>
      </c>
      <c r="G470" s="1" t="str">
        <f>VLOOKUP(InputData[[#This Row],[CUSTOMER NAME]],Customer!A:C,2,0)</f>
        <v>Mexico</v>
      </c>
      <c r="H470" s="1" t="str">
        <f>VLOOKUP(InputData[[#This Row],[CUSTOMER NAME]],Customer!A:C,3,0)</f>
        <v>Export</v>
      </c>
      <c r="I470" s="1" t="str">
        <f>TEXT(InputData[[#This Row],[DATE]],"mmm")</f>
        <v>Jul</v>
      </c>
      <c r="J470" s="1">
        <f>WEEKNUM(InputData[[#This Row],[DATE]])</f>
        <v>29</v>
      </c>
    </row>
    <row r="471" spans="1:10" x14ac:dyDescent="0.3">
      <c r="A471" s="3">
        <v>44394</v>
      </c>
      <c r="B471" s="6" t="s">
        <v>67</v>
      </c>
      <c r="C471" s="4" t="s">
        <v>1</v>
      </c>
      <c r="D471" s="5">
        <v>103.88</v>
      </c>
      <c r="E471" s="1">
        <v>38</v>
      </c>
      <c r="F471" s="1">
        <f>InputData[[#This Row],[UNIT PRICE ($)]]*InputData[[#This Row],[QUANTITY]]</f>
        <v>3947.4399999999996</v>
      </c>
      <c r="G471" s="1" t="str">
        <f>VLOOKUP(InputData[[#This Row],[CUSTOMER NAME]],Customer!A:C,2,0)</f>
        <v>United Kingdom</v>
      </c>
      <c r="H471" s="1" t="str">
        <f>VLOOKUP(InputData[[#This Row],[CUSTOMER NAME]],Customer!A:C,3,0)</f>
        <v>Export</v>
      </c>
      <c r="I471" s="1" t="str">
        <f>TEXT(InputData[[#This Row],[DATE]],"mmm")</f>
        <v>Jul</v>
      </c>
      <c r="J471" s="1">
        <f>WEEKNUM(InputData[[#This Row],[DATE]])</f>
        <v>29</v>
      </c>
    </row>
    <row r="472" spans="1:10" x14ac:dyDescent="0.3">
      <c r="A472" s="3">
        <v>44394</v>
      </c>
      <c r="B472" s="6" t="s">
        <v>75</v>
      </c>
      <c r="C472" s="4" t="s">
        <v>22</v>
      </c>
      <c r="D472" s="5">
        <v>141.57</v>
      </c>
      <c r="E472" s="1">
        <v>18</v>
      </c>
      <c r="F472" s="1">
        <f>InputData[[#This Row],[UNIT PRICE ($)]]*InputData[[#This Row],[QUANTITY]]</f>
        <v>2548.2599999999998</v>
      </c>
      <c r="G472" s="1" t="str">
        <f>VLOOKUP(InputData[[#This Row],[CUSTOMER NAME]],Customer!A:C,2,0)</f>
        <v>Russia</v>
      </c>
      <c r="H472" s="1" t="str">
        <f>VLOOKUP(InputData[[#This Row],[CUSTOMER NAME]],Customer!A:C,3,0)</f>
        <v>Export</v>
      </c>
      <c r="I472" s="1" t="str">
        <f>TEXT(InputData[[#This Row],[DATE]],"mmm")</f>
        <v>Jul</v>
      </c>
      <c r="J472" s="1">
        <f>WEEKNUM(InputData[[#This Row],[DATE]])</f>
        <v>29</v>
      </c>
    </row>
    <row r="473" spans="1:10" x14ac:dyDescent="0.3">
      <c r="A473" s="3">
        <v>44394</v>
      </c>
      <c r="B473" s="6" t="s">
        <v>82</v>
      </c>
      <c r="C473" s="4" t="s">
        <v>23</v>
      </c>
      <c r="D473" s="5">
        <v>149.46</v>
      </c>
      <c r="E473" s="1">
        <v>30</v>
      </c>
      <c r="F473" s="1">
        <f>InputData[[#This Row],[UNIT PRICE ($)]]*InputData[[#This Row],[QUANTITY]]</f>
        <v>4483.8</v>
      </c>
      <c r="G473" s="1" t="str">
        <f>VLOOKUP(InputData[[#This Row],[CUSTOMER NAME]],Customer!A:C,2,0)</f>
        <v>India</v>
      </c>
      <c r="H473" s="1" t="str">
        <f>VLOOKUP(InputData[[#This Row],[CUSTOMER NAME]],Customer!A:C,3,0)</f>
        <v>Western</v>
      </c>
      <c r="I473" s="1" t="str">
        <f>TEXT(InputData[[#This Row],[DATE]],"mmm")</f>
        <v>Jul</v>
      </c>
      <c r="J473" s="1">
        <f>WEEKNUM(InputData[[#This Row],[DATE]])</f>
        <v>29</v>
      </c>
    </row>
    <row r="474" spans="1:10" x14ac:dyDescent="0.3">
      <c r="A474" s="3">
        <v>44394</v>
      </c>
      <c r="B474" s="6" t="s">
        <v>83</v>
      </c>
      <c r="C474" s="4" t="s">
        <v>41</v>
      </c>
      <c r="D474" s="5">
        <v>173.88</v>
      </c>
      <c r="E474" s="1">
        <v>8</v>
      </c>
      <c r="F474" s="1">
        <f>InputData[[#This Row],[UNIT PRICE ($)]]*InputData[[#This Row],[QUANTITY]]</f>
        <v>1391.04</v>
      </c>
      <c r="G474" s="1" t="str">
        <f>VLOOKUP(InputData[[#This Row],[CUSTOMER NAME]],Customer!A:C,2,0)</f>
        <v>India</v>
      </c>
      <c r="H474" s="1" t="str">
        <f>VLOOKUP(InputData[[#This Row],[CUSTOMER NAME]],Customer!A:C,3,0)</f>
        <v>North</v>
      </c>
      <c r="I474" s="1" t="str">
        <f>TEXT(InputData[[#This Row],[DATE]],"mmm")</f>
        <v>Jul</v>
      </c>
      <c r="J474" s="1">
        <f>WEEKNUM(InputData[[#This Row],[DATE]])</f>
        <v>29</v>
      </c>
    </row>
    <row r="475" spans="1:10" x14ac:dyDescent="0.3">
      <c r="A475" s="3">
        <v>44395</v>
      </c>
      <c r="B475" s="6" t="s">
        <v>79</v>
      </c>
      <c r="C475" s="4" t="s">
        <v>27</v>
      </c>
      <c r="D475" s="5">
        <v>57.120000000000005</v>
      </c>
      <c r="E475" s="1">
        <v>14</v>
      </c>
      <c r="F475" s="1">
        <f>InputData[[#This Row],[UNIT PRICE ($)]]*InputData[[#This Row],[QUANTITY]]</f>
        <v>799.68000000000006</v>
      </c>
      <c r="G475" s="1" t="str">
        <f>VLOOKUP(InputData[[#This Row],[CUSTOMER NAME]],Customer!A:C,2,0)</f>
        <v>United Kingdom</v>
      </c>
      <c r="H475" s="1" t="str">
        <f>VLOOKUP(InputData[[#This Row],[CUSTOMER NAME]],Customer!A:C,3,0)</f>
        <v>Export</v>
      </c>
      <c r="I475" s="1" t="str">
        <f>TEXT(InputData[[#This Row],[DATE]],"mmm")</f>
        <v>Jul</v>
      </c>
      <c r="J475" s="1">
        <f>WEEKNUM(InputData[[#This Row],[DATE]])</f>
        <v>30</v>
      </c>
    </row>
    <row r="476" spans="1:10" x14ac:dyDescent="0.3">
      <c r="A476" s="3">
        <v>44395</v>
      </c>
      <c r="B476" s="6" t="s">
        <v>82</v>
      </c>
      <c r="C476" s="4" t="s">
        <v>10</v>
      </c>
      <c r="D476" s="5">
        <v>164.28</v>
      </c>
      <c r="E476" s="1">
        <v>12</v>
      </c>
      <c r="F476" s="1">
        <f>InputData[[#This Row],[UNIT PRICE ($)]]*InputData[[#This Row],[QUANTITY]]</f>
        <v>1971.3600000000001</v>
      </c>
      <c r="G476" s="1" t="str">
        <f>VLOOKUP(InputData[[#This Row],[CUSTOMER NAME]],Customer!A:C,2,0)</f>
        <v>India</v>
      </c>
      <c r="H476" s="1" t="str">
        <f>VLOOKUP(InputData[[#This Row],[CUSTOMER NAME]],Customer!A:C,3,0)</f>
        <v>Western</v>
      </c>
      <c r="I476" s="1" t="str">
        <f>TEXT(InputData[[#This Row],[DATE]],"mmm")</f>
        <v>Jul</v>
      </c>
      <c r="J476" s="1">
        <f>WEEKNUM(InputData[[#This Row],[DATE]])</f>
        <v>30</v>
      </c>
    </row>
    <row r="477" spans="1:10" x14ac:dyDescent="0.3">
      <c r="A477" s="3">
        <v>44397</v>
      </c>
      <c r="B477" s="6" t="s">
        <v>112</v>
      </c>
      <c r="C477" s="4" t="s">
        <v>38</v>
      </c>
      <c r="D477" s="5">
        <v>79.92</v>
      </c>
      <c r="E477" s="1">
        <v>11</v>
      </c>
      <c r="F477" s="1">
        <f>InputData[[#This Row],[UNIT PRICE ($)]]*InputData[[#This Row],[QUANTITY]]</f>
        <v>879.12</v>
      </c>
      <c r="G477" s="1" t="str">
        <f>VLOOKUP(InputData[[#This Row],[CUSTOMER NAME]],Customer!A:C,2,0)</f>
        <v>India</v>
      </c>
      <c r="H477" s="1" t="str">
        <f>VLOOKUP(InputData[[#This Row],[CUSTOMER NAME]],Customer!A:C,3,0)</f>
        <v>North</v>
      </c>
      <c r="I477" s="1" t="str">
        <f>TEXT(InputData[[#This Row],[DATE]],"mmm")</f>
        <v>Jul</v>
      </c>
      <c r="J477" s="1">
        <f>WEEKNUM(InputData[[#This Row],[DATE]])</f>
        <v>30</v>
      </c>
    </row>
    <row r="478" spans="1:10" x14ac:dyDescent="0.3">
      <c r="A478" s="3">
        <v>44397</v>
      </c>
      <c r="B478" s="6" t="s">
        <v>78</v>
      </c>
      <c r="C478" s="4" t="s">
        <v>42</v>
      </c>
      <c r="D478" s="5">
        <v>162</v>
      </c>
      <c r="E478" s="1">
        <v>8</v>
      </c>
      <c r="F478" s="1">
        <f>InputData[[#This Row],[UNIT PRICE ($)]]*InputData[[#This Row],[QUANTITY]]</f>
        <v>1296</v>
      </c>
      <c r="G478" s="1" t="str">
        <f>VLOOKUP(InputData[[#This Row],[CUSTOMER NAME]],Customer!A:C,2,0)</f>
        <v>India</v>
      </c>
      <c r="H478" s="1" t="str">
        <f>VLOOKUP(InputData[[#This Row],[CUSTOMER NAME]],Customer!A:C,3,0)</f>
        <v>Central</v>
      </c>
      <c r="I478" s="1" t="str">
        <f>TEXT(InputData[[#This Row],[DATE]],"mmm")</f>
        <v>Jul</v>
      </c>
      <c r="J478" s="1">
        <f>WEEKNUM(InputData[[#This Row],[DATE]])</f>
        <v>30</v>
      </c>
    </row>
    <row r="479" spans="1:10" x14ac:dyDescent="0.3">
      <c r="A479" s="3">
        <v>44397</v>
      </c>
      <c r="B479" s="6" t="s">
        <v>88</v>
      </c>
      <c r="C479" s="4" t="s">
        <v>43</v>
      </c>
      <c r="D479" s="5">
        <v>83.08</v>
      </c>
      <c r="E479" s="1">
        <v>5</v>
      </c>
      <c r="F479" s="1">
        <f>InputData[[#This Row],[UNIT PRICE ($)]]*InputData[[#This Row],[QUANTITY]]</f>
        <v>415.4</v>
      </c>
      <c r="G479" s="1" t="str">
        <f>VLOOKUP(InputData[[#This Row],[CUSTOMER NAME]],Customer!A:C,2,0)</f>
        <v>India</v>
      </c>
      <c r="H479" s="1" t="str">
        <f>VLOOKUP(InputData[[#This Row],[CUSTOMER NAME]],Customer!A:C,3,0)</f>
        <v>South</v>
      </c>
      <c r="I479" s="1" t="str">
        <f>TEXT(InputData[[#This Row],[DATE]],"mmm")</f>
        <v>Jul</v>
      </c>
      <c r="J479" s="1">
        <f>WEEKNUM(InputData[[#This Row],[DATE]])</f>
        <v>30</v>
      </c>
    </row>
    <row r="480" spans="1:10" x14ac:dyDescent="0.3">
      <c r="A480" s="3">
        <v>44398</v>
      </c>
      <c r="B480" s="6" t="s">
        <v>61</v>
      </c>
      <c r="C480" s="4" t="s">
        <v>29</v>
      </c>
      <c r="D480" s="5">
        <v>53.11</v>
      </c>
      <c r="E480" s="1">
        <v>15</v>
      </c>
      <c r="F480" s="1">
        <f>InputData[[#This Row],[UNIT PRICE ($)]]*InputData[[#This Row],[QUANTITY]]</f>
        <v>796.65</v>
      </c>
      <c r="G480" s="1" t="str">
        <f>VLOOKUP(InputData[[#This Row],[CUSTOMER NAME]],Customer!A:C,2,0)</f>
        <v>Bangladesh</v>
      </c>
      <c r="H480" s="1" t="str">
        <f>VLOOKUP(InputData[[#This Row],[CUSTOMER NAME]],Customer!A:C,3,0)</f>
        <v>Export</v>
      </c>
      <c r="I480" s="1" t="str">
        <f>TEXT(InputData[[#This Row],[DATE]],"mmm")</f>
        <v>Jul</v>
      </c>
      <c r="J480" s="1">
        <f>WEEKNUM(InputData[[#This Row],[DATE]])</f>
        <v>30</v>
      </c>
    </row>
    <row r="481" spans="1:10" x14ac:dyDescent="0.3">
      <c r="A481" s="3">
        <v>44399</v>
      </c>
      <c r="B481" s="6" t="s">
        <v>109</v>
      </c>
      <c r="C481" s="4" t="s">
        <v>28</v>
      </c>
      <c r="D481" s="5">
        <v>41.81</v>
      </c>
      <c r="E481" s="1">
        <v>5</v>
      </c>
      <c r="F481" s="1">
        <f>InputData[[#This Row],[UNIT PRICE ($)]]*InputData[[#This Row],[QUANTITY]]</f>
        <v>209.05</v>
      </c>
      <c r="G481" s="1" t="str">
        <f>VLOOKUP(InputData[[#This Row],[CUSTOMER NAME]],Customer!A:C,2,0)</f>
        <v>Pakistan</v>
      </c>
      <c r="H481" s="1" t="str">
        <f>VLOOKUP(InputData[[#This Row],[CUSTOMER NAME]],Customer!A:C,3,0)</f>
        <v>Export</v>
      </c>
      <c r="I481" s="1" t="str">
        <f>TEXT(InputData[[#This Row],[DATE]],"mmm")</f>
        <v>Jul</v>
      </c>
      <c r="J481" s="1">
        <f>WEEKNUM(InputData[[#This Row],[DATE]])</f>
        <v>30</v>
      </c>
    </row>
    <row r="482" spans="1:10" x14ac:dyDescent="0.3">
      <c r="A482" s="3">
        <v>44399</v>
      </c>
      <c r="B482" s="6" t="s">
        <v>66</v>
      </c>
      <c r="C482" s="4" t="s">
        <v>24</v>
      </c>
      <c r="D482" s="5">
        <v>156.96</v>
      </c>
      <c r="E482" s="1">
        <v>14</v>
      </c>
      <c r="F482" s="1">
        <f>InputData[[#This Row],[UNIT PRICE ($)]]*InputData[[#This Row],[QUANTITY]]</f>
        <v>2197.44</v>
      </c>
      <c r="G482" s="1" t="str">
        <f>VLOOKUP(InputData[[#This Row],[CUSTOMER NAME]],Customer!A:C,2,0)</f>
        <v>Indonesia</v>
      </c>
      <c r="H482" s="1" t="str">
        <f>VLOOKUP(InputData[[#This Row],[CUSTOMER NAME]],Customer!A:C,3,0)</f>
        <v>Export</v>
      </c>
      <c r="I482" s="1" t="str">
        <f>TEXT(InputData[[#This Row],[DATE]],"mmm")</f>
        <v>Jul</v>
      </c>
      <c r="J482" s="1">
        <f>WEEKNUM(InputData[[#This Row],[DATE]])</f>
        <v>30</v>
      </c>
    </row>
    <row r="483" spans="1:10" x14ac:dyDescent="0.3">
      <c r="A483" s="3">
        <v>44399</v>
      </c>
      <c r="B483" s="6" t="s">
        <v>69</v>
      </c>
      <c r="C483" s="4" t="s">
        <v>32</v>
      </c>
      <c r="D483" s="5">
        <v>117.48</v>
      </c>
      <c r="E483" s="1">
        <v>27</v>
      </c>
      <c r="F483" s="1">
        <f>InputData[[#This Row],[UNIT PRICE ($)]]*InputData[[#This Row],[QUANTITY]]</f>
        <v>3171.96</v>
      </c>
      <c r="G483" s="1" t="str">
        <f>VLOOKUP(InputData[[#This Row],[CUSTOMER NAME]],Customer!A:C,2,0)</f>
        <v>India</v>
      </c>
      <c r="H483" s="1" t="str">
        <f>VLOOKUP(InputData[[#This Row],[CUSTOMER NAME]],Customer!A:C,3,0)</f>
        <v>South</v>
      </c>
      <c r="I483" s="1" t="str">
        <f>TEXT(InputData[[#This Row],[DATE]],"mmm")</f>
        <v>Jul</v>
      </c>
      <c r="J483" s="1">
        <f>WEEKNUM(InputData[[#This Row],[DATE]])</f>
        <v>30</v>
      </c>
    </row>
    <row r="484" spans="1:10" x14ac:dyDescent="0.3">
      <c r="A484" s="3">
        <v>44399</v>
      </c>
      <c r="B484" s="6" t="s">
        <v>74</v>
      </c>
      <c r="C484" s="4" t="s">
        <v>26</v>
      </c>
      <c r="D484" s="5">
        <v>24.66</v>
      </c>
      <c r="E484" s="1">
        <v>3</v>
      </c>
      <c r="F484" s="1">
        <f>InputData[[#This Row],[UNIT PRICE ($)]]*InputData[[#This Row],[QUANTITY]]</f>
        <v>73.98</v>
      </c>
      <c r="G484" s="1" t="str">
        <f>VLOOKUP(InputData[[#This Row],[CUSTOMER NAME]],Customer!A:C,2,0)</f>
        <v>Brazil</v>
      </c>
      <c r="H484" s="1" t="str">
        <f>VLOOKUP(InputData[[#This Row],[CUSTOMER NAME]],Customer!A:C,3,0)</f>
        <v>Export</v>
      </c>
      <c r="I484" s="1" t="str">
        <f>TEXT(InputData[[#This Row],[DATE]],"mmm")</f>
        <v>Jul</v>
      </c>
      <c r="J484" s="1">
        <f>WEEKNUM(InputData[[#This Row],[DATE]])</f>
        <v>30</v>
      </c>
    </row>
    <row r="485" spans="1:10" x14ac:dyDescent="0.3">
      <c r="A485" s="3">
        <v>44399</v>
      </c>
      <c r="B485" s="6" t="s">
        <v>77</v>
      </c>
      <c r="C485" s="4" t="s">
        <v>34</v>
      </c>
      <c r="D485" s="5">
        <v>58.3</v>
      </c>
      <c r="E485" s="1">
        <v>6</v>
      </c>
      <c r="F485" s="1">
        <f>InputData[[#This Row],[UNIT PRICE ($)]]*InputData[[#This Row],[QUANTITY]]</f>
        <v>349.79999999999995</v>
      </c>
      <c r="G485" s="1" t="str">
        <f>VLOOKUP(InputData[[#This Row],[CUSTOMER NAME]],Customer!A:C,2,0)</f>
        <v>India</v>
      </c>
      <c r="H485" s="1" t="str">
        <f>VLOOKUP(InputData[[#This Row],[CUSTOMER NAME]],Customer!A:C,3,0)</f>
        <v>Western</v>
      </c>
      <c r="I485" s="1" t="str">
        <f>TEXT(InputData[[#This Row],[DATE]],"mmm")</f>
        <v>Jul</v>
      </c>
      <c r="J485" s="1">
        <f>WEEKNUM(InputData[[#This Row],[DATE]])</f>
        <v>30</v>
      </c>
    </row>
    <row r="486" spans="1:10" x14ac:dyDescent="0.3">
      <c r="A486" s="3">
        <v>44400</v>
      </c>
      <c r="B486" s="6" t="s">
        <v>67</v>
      </c>
      <c r="C486" s="4" t="s">
        <v>18</v>
      </c>
      <c r="D486" s="5">
        <v>49.21</v>
      </c>
      <c r="E486" s="1">
        <v>2</v>
      </c>
      <c r="F486" s="1">
        <f>InputData[[#This Row],[UNIT PRICE ($)]]*InputData[[#This Row],[QUANTITY]]</f>
        <v>98.42</v>
      </c>
      <c r="G486" s="1" t="str">
        <f>VLOOKUP(InputData[[#This Row],[CUSTOMER NAME]],Customer!A:C,2,0)</f>
        <v>United Kingdom</v>
      </c>
      <c r="H486" s="1" t="str">
        <f>VLOOKUP(InputData[[#This Row],[CUSTOMER NAME]],Customer!A:C,3,0)</f>
        <v>Export</v>
      </c>
      <c r="I486" s="1" t="str">
        <f>TEXT(InputData[[#This Row],[DATE]],"mmm")</f>
        <v>Jul</v>
      </c>
      <c r="J486" s="1">
        <f>WEEKNUM(InputData[[#This Row],[DATE]])</f>
        <v>30</v>
      </c>
    </row>
    <row r="487" spans="1:10" x14ac:dyDescent="0.3">
      <c r="A487" s="3">
        <v>44400</v>
      </c>
      <c r="B487" s="6" t="s">
        <v>71</v>
      </c>
      <c r="C487" s="4" t="s">
        <v>43</v>
      </c>
      <c r="D487" s="5">
        <v>83.08</v>
      </c>
      <c r="E487" s="1">
        <v>9</v>
      </c>
      <c r="F487" s="1">
        <f>InputData[[#This Row],[UNIT PRICE ($)]]*InputData[[#This Row],[QUANTITY]]</f>
        <v>747.72</v>
      </c>
      <c r="G487" s="1" t="str">
        <f>VLOOKUP(InputData[[#This Row],[CUSTOMER NAME]],Customer!A:C,2,0)</f>
        <v>India</v>
      </c>
      <c r="H487" s="1" t="str">
        <f>VLOOKUP(InputData[[#This Row],[CUSTOMER NAME]],Customer!A:C,3,0)</f>
        <v>Central</v>
      </c>
      <c r="I487" s="1" t="str">
        <f>TEXT(InputData[[#This Row],[DATE]],"mmm")</f>
        <v>Jul</v>
      </c>
      <c r="J487" s="1">
        <f>WEEKNUM(InputData[[#This Row],[DATE]])</f>
        <v>30</v>
      </c>
    </row>
    <row r="488" spans="1:10" x14ac:dyDescent="0.3">
      <c r="A488" s="3">
        <v>44400</v>
      </c>
      <c r="B488" s="6" t="s">
        <v>72</v>
      </c>
      <c r="C488" s="4" t="s">
        <v>37</v>
      </c>
      <c r="D488" s="5">
        <v>85.76</v>
      </c>
      <c r="E488" s="1">
        <v>8</v>
      </c>
      <c r="F488" s="1">
        <f>InputData[[#This Row],[UNIT PRICE ($)]]*InputData[[#This Row],[QUANTITY]]</f>
        <v>686.08</v>
      </c>
      <c r="G488" s="1" t="str">
        <f>VLOOKUP(InputData[[#This Row],[CUSTOMER NAME]],Customer!A:C,2,0)</f>
        <v>Brazil</v>
      </c>
      <c r="H488" s="1" t="str">
        <f>VLOOKUP(InputData[[#This Row],[CUSTOMER NAME]],Customer!A:C,3,0)</f>
        <v>Export</v>
      </c>
      <c r="I488" s="1" t="str">
        <f>TEXT(InputData[[#This Row],[DATE]],"mmm")</f>
        <v>Jul</v>
      </c>
      <c r="J488" s="1">
        <f>WEEKNUM(InputData[[#This Row],[DATE]])</f>
        <v>30</v>
      </c>
    </row>
    <row r="489" spans="1:10" x14ac:dyDescent="0.3">
      <c r="A489" s="3">
        <v>44400</v>
      </c>
      <c r="B489" s="6" t="s">
        <v>83</v>
      </c>
      <c r="C489" s="4" t="s">
        <v>36</v>
      </c>
      <c r="D489" s="5">
        <v>96.3</v>
      </c>
      <c r="E489" s="1">
        <v>7</v>
      </c>
      <c r="F489" s="1">
        <f>InputData[[#This Row],[UNIT PRICE ($)]]*InputData[[#This Row],[QUANTITY]]</f>
        <v>674.1</v>
      </c>
      <c r="G489" s="1" t="str">
        <f>VLOOKUP(InputData[[#This Row],[CUSTOMER NAME]],Customer!A:C,2,0)</f>
        <v>India</v>
      </c>
      <c r="H489" s="1" t="str">
        <f>VLOOKUP(InputData[[#This Row],[CUSTOMER NAME]],Customer!A:C,3,0)</f>
        <v>North</v>
      </c>
      <c r="I489" s="1" t="str">
        <f>TEXT(InputData[[#This Row],[DATE]],"mmm")</f>
        <v>Jul</v>
      </c>
      <c r="J489" s="1">
        <f>WEEKNUM(InputData[[#This Row],[DATE]])</f>
        <v>30</v>
      </c>
    </row>
    <row r="490" spans="1:10" x14ac:dyDescent="0.3">
      <c r="A490" s="3">
        <v>44401</v>
      </c>
      <c r="B490" s="6" t="s">
        <v>68</v>
      </c>
      <c r="C490" s="4" t="s">
        <v>6</v>
      </c>
      <c r="D490" s="5">
        <v>85.5</v>
      </c>
      <c r="E490" s="1">
        <v>14</v>
      </c>
      <c r="F490" s="1">
        <f>InputData[[#This Row],[UNIT PRICE ($)]]*InputData[[#This Row],[QUANTITY]]</f>
        <v>1197</v>
      </c>
      <c r="G490" s="1" t="str">
        <f>VLOOKUP(InputData[[#This Row],[CUSTOMER NAME]],Customer!A:C,2,0)</f>
        <v>Russia</v>
      </c>
      <c r="H490" s="1" t="str">
        <f>VLOOKUP(InputData[[#This Row],[CUSTOMER NAME]],Customer!A:C,3,0)</f>
        <v>Export</v>
      </c>
      <c r="I490" s="1" t="str">
        <f>TEXT(InputData[[#This Row],[DATE]],"mmm")</f>
        <v>Jul</v>
      </c>
      <c r="J490" s="1">
        <f>WEEKNUM(InputData[[#This Row],[DATE]])</f>
        <v>30</v>
      </c>
    </row>
    <row r="491" spans="1:10" x14ac:dyDescent="0.3">
      <c r="A491" s="3">
        <v>44401</v>
      </c>
      <c r="B491" s="6" t="s">
        <v>73</v>
      </c>
      <c r="C491" s="4" t="s">
        <v>9</v>
      </c>
      <c r="D491" s="5">
        <v>7.8599999999999994</v>
      </c>
      <c r="E491" s="1">
        <v>4</v>
      </c>
      <c r="F491" s="1">
        <f>InputData[[#This Row],[UNIT PRICE ($)]]*InputData[[#This Row],[QUANTITY]]</f>
        <v>31.439999999999998</v>
      </c>
      <c r="G491" s="1" t="str">
        <f>VLOOKUP(InputData[[#This Row],[CUSTOMER NAME]],Customer!A:C,2,0)</f>
        <v>India</v>
      </c>
      <c r="H491" s="1" t="str">
        <f>VLOOKUP(InputData[[#This Row],[CUSTOMER NAME]],Customer!A:C,3,0)</f>
        <v>East</v>
      </c>
      <c r="I491" s="1" t="str">
        <f>TEXT(InputData[[#This Row],[DATE]],"mmm")</f>
        <v>Jul</v>
      </c>
      <c r="J491" s="1">
        <f>WEEKNUM(InputData[[#This Row],[DATE]])</f>
        <v>30</v>
      </c>
    </row>
    <row r="492" spans="1:10" x14ac:dyDescent="0.3">
      <c r="A492" s="3">
        <v>44401</v>
      </c>
      <c r="B492" s="6" t="s">
        <v>84</v>
      </c>
      <c r="C492" s="4" t="s">
        <v>27</v>
      </c>
      <c r="D492" s="5">
        <v>57.120000000000005</v>
      </c>
      <c r="E492" s="1">
        <v>1</v>
      </c>
      <c r="F492" s="1">
        <f>InputData[[#This Row],[UNIT PRICE ($)]]*InputData[[#This Row],[QUANTITY]]</f>
        <v>57.120000000000005</v>
      </c>
      <c r="G492" s="1" t="str">
        <f>VLOOKUP(InputData[[#This Row],[CUSTOMER NAME]],Customer!A:C,2,0)</f>
        <v>Ethiopia</v>
      </c>
      <c r="H492" s="1" t="str">
        <f>VLOOKUP(InputData[[#This Row],[CUSTOMER NAME]],Customer!A:C,3,0)</f>
        <v>Export</v>
      </c>
      <c r="I492" s="1" t="str">
        <f>TEXT(InputData[[#This Row],[DATE]],"mmm")</f>
        <v>Jul</v>
      </c>
      <c r="J492" s="1">
        <f>WEEKNUM(InputData[[#This Row],[DATE]])</f>
        <v>30</v>
      </c>
    </row>
    <row r="493" spans="1:10" x14ac:dyDescent="0.3">
      <c r="A493" s="3">
        <v>44402</v>
      </c>
      <c r="B493" s="6" t="s">
        <v>72</v>
      </c>
      <c r="C493" s="4" t="s">
        <v>3</v>
      </c>
      <c r="D493" s="5">
        <v>80.94</v>
      </c>
      <c r="E493" s="1">
        <v>13</v>
      </c>
      <c r="F493" s="1">
        <f>InputData[[#This Row],[UNIT PRICE ($)]]*InputData[[#This Row],[QUANTITY]]</f>
        <v>1052.22</v>
      </c>
      <c r="G493" s="1" t="str">
        <f>VLOOKUP(InputData[[#This Row],[CUSTOMER NAME]],Customer!A:C,2,0)</f>
        <v>Brazil</v>
      </c>
      <c r="H493" s="1" t="str">
        <f>VLOOKUP(InputData[[#This Row],[CUSTOMER NAME]],Customer!A:C,3,0)</f>
        <v>Export</v>
      </c>
      <c r="I493" s="1" t="str">
        <f>TEXT(InputData[[#This Row],[DATE]],"mmm")</f>
        <v>Jul</v>
      </c>
      <c r="J493" s="1">
        <f>WEEKNUM(InputData[[#This Row],[DATE]])</f>
        <v>31</v>
      </c>
    </row>
    <row r="494" spans="1:10" x14ac:dyDescent="0.3">
      <c r="A494" s="3">
        <v>44402</v>
      </c>
      <c r="B494" s="6" t="s">
        <v>82</v>
      </c>
      <c r="C494" s="4" t="s">
        <v>44</v>
      </c>
      <c r="D494" s="5">
        <v>82.08</v>
      </c>
      <c r="E494" s="1">
        <v>2</v>
      </c>
      <c r="F494" s="1">
        <f>InputData[[#This Row],[UNIT PRICE ($)]]*InputData[[#This Row],[QUANTITY]]</f>
        <v>164.16</v>
      </c>
      <c r="G494" s="1" t="str">
        <f>VLOOKUP(InputData[[#This Row],[CUSTOMER NAME]],Customer!A:C,2,0)</f>
        <v>India</v>
      </c>
      <c r="H494" s="1" t="str">
        <f>VLOOKUP(InputData[[#This Row],[CUSTOMER NAME]],Customer!A:C,3,0)</f>
        <v>Western</v>
      </c>
      <c r="I494" s="1" t="str">
        <f>TEXT(InputData[[#This Row],[DATE]],"mmm")</f>
        <v>Jul</v>
      </c>
      <c r="J494" s="1">
        <f>WEEKNUM(InputData[[#This Row],[DATE]])</f>
        <v>31</v>
      </c>
    </row>
    <row r="495" spans="1:10" x14ac:dyDescent="0.3">
      <c r="A495" s="3">
        <v>44402</v>
      </c>
      <c r="B495" s="6" t="s">
        <v>87</v>
      </c>
      <c r="C495" s="4" t="s">
        <v>17</v>
      </c>
      <c r="D495" s="5">
        <v>156.78</v>
      </c>
      <c r="E495" s="1">
        <v>12</v>
      </c>
      <c r="F495" s="1">
        <f>InputData[[#This Row],[UNIT PRICE ($)]]*InputData[[#This Row],[QUANTITY]]</f>
        <v>1881.3600000000001</v>
      </c>
      <c r="G495" s="1" t="str">
        <f>VLOOKUP(InputData[[#This Row],[CUSTOMER NAME]],Customer!A:C,2,0)</f>
        <v>France</v>
      </c>
      <c r="H495" s="1" t="str">
        <f>VLOOKUP(InputData[[#This Row],[CUSTOMER NAME]],Customer!A:C,3,0)</f>
        <v>Export</v>
      </c>
      <c r="I495" s="1" t="str">
        <f>TEXT(InputData[[#This Row],[DATE]],"mmm")</f>
        <v>Jul</v>
      </c>
      <c r="J495" s="1">
        <f>WEEKNUM(InputData[[#This Row],[DATE]])</f>
        <v>31</v>
      </c>
    </row>
    <row r="496" spans="1:10" x14ac:dyDescent="0.3">
      <c r="A496" s="3">
        <v>44403</v>
      </c>
      <c r="B496" s="6" t="s">
        <v>84</v>
      </c>
      <c r="C496" s="4" t="s">
        <v>26</v>
      </c>
      <c r="D496" s="5">
        <v>24.66</v>
      </c>
      <c r="E496" s="1">
        <v>1</v>
      </c>
      <c r="F496" s="1">
        <f>InputData[[#This Row],[UNIT PRICE ($)]]*InputData[[#This Row],[QUANTITY]]</f>
        <v>24.66</v>
      </c>
      <c r="G496" s="1" t="str">
        <f>VLOOKUP(InputData[[#This Row],[CUSTOMER NAME]],Customer!A:C,2,0)</f>
        <v>Ethiopia</v>
      </c>
      <c r="H496" s="1" t="str">
        <f>VLOOKUP(InputData[[#This Row],[CUSTOMER NAME]],Customer!A:C,3,0)</f>
        <v>Export</v>
      </c>
      <c r="I496" s="1" t="str">
        <f>TEXT(InputData[[#This Row],[DATE]],"mmm")</f>
        <v>Jul</v>
      </c>
      <c r="J496" s="1">
        <f>WEEKNUM(InputData[[#This Row],[DATE]])</f>
        <v>31</v>
      </c>
    </row>
    <row r="497" spans="1:10" x14ac:dyDescent="0.3">
      <c r="A497" s="3">
        <v>44403</v>
      </c>
      <c r="B497" s="6" t="s">
        <v>116</v>
      </c>
      <c r="C497" s="4" t="s">
        <v>3</v>
      </c>
      <c r="D497" s="5">
        <v>80.94</v>
      </c>
      <c r="E497" s="1">
        <v>10</v>
      </c>
      <c r="F497" s="1">
        <f>InputData[[#This Row],[UNIT PRICE ($)]]*InputData[[#This Row],[QUANTITY]]</f>
        <v>809.4</v>
      </c>
      <c r="G497" s="1" t="str">
        <f>VLOOKUP(InputData[[#This Row],[CUSTOMER NAME]],Customer!A:C,2,0)</f>
        <v>Germany</v>
      </c>
      <c r="H497" s="1" t="str">
        <f>VLOOKUP(InputData[[#This Row],[CUSTOMER NAME]],Customer!A:C,3,0)</f>
        <v>Export</v>
      </c>
      <c r="I497" s="1" t="str">
        <f>TEXT(InputData[[#This Row],[DATE]],"mmm")</f>
        <v>Jul</v>
      </c>
      <c r="J497" s="1">
        <f>WEEKNUM(InputData[[#This Row],[DATE]])</f>
        <v>31</v>
      </c>
    </row>
    <row r="498" spans="1:10" x14ac:dyDescent="0.3">
      <c r="A498" s="3">
        <v>44404</v>
      </c>
      <c r="B498" s="6" t="s">
        <v>70</v>
      </c>
      <c r="C498" s="4" t="s">
        <v>34</v>
      </c>
      <c r="D498" s="5">
        <v>58.3</v>
      </c>
      <c r="E498" s="1">
        <v>25</v>
      </c>
      <c r="F498" s="1">
        <f>InputData[[#This Row],[UNIT PRICE ($)]]*InputData[[#This Row],[QUANTITY]]</f>
        <v>1457.5</v>
      </c>
      <c r="G498" s="1" t="str">
        <f>VLOOKUP(InputData[[#This Row],[CUSTOMER NAME]],Customer!A:C,2,0)</f>
        <v>Mexico</v>
      </c>
      <c r="H498" s="1" t="str">
        <f>VLOOKUP(InputData[[#This Row],[CUSTOMER NAME]],Customer!A:C,3,0)</f>
        <v>Export</v>
      </c>
      <c r="I498" s="1" t="str">
        <f>TEXT(InputData[[#This Row],[DATE]],"mmm")</f>
        <v>Jul</v>
      </c>
      <c r="J498" s="1">
        <f>WEEKNUM(InputData[[#This Row],[DATE]])</f>
        <v>31</v>
      </c>
    </row>
    <row r="499" spans="1:10" x14ac:dyDescent="0.3">
      <c r="A499" s="3">
        <v>44404</v>
      </c>
      <c r="B499" s="6" t="s">
        <v>81</v>
      </c>
      <c r="C499" s="4" t="s">
        <v>36</v>
      </c>
      <c r="D499" s="5">
        <v>96.3</v>
      </c>
      <c r="E499" s="1">
        <v>38</v>
      </c>
      <c r="F499" s="1">
        <f>InputData[[#This Row],[UNIT PRICE ($)]]*InputData[[#This Row],[QUANTITY]]</f>
        <v>3659.4</v>
      </c>
      <c r="G499" s="1" t="str">
        <f>VLOOKUP(InputData[[#This Row],[CUSTOMER NAME]],Customer!A:C,2,0)</f>
        <v>India</v>
      </c>
      <c r="H499" s="1" t="str">
        <f>VLOOKUP(InputData[[#This Row],[CUSTOMER NAME]],Customer!A:C,3,0)</f>
        <v>East</v>
      </c>
      <c r="I499" s="1" t="str">
        <f>TEXT(InputData[[#This Row],[DATE]],"mmm")</f>
        <v>Jul</v>
      </c>
      <c r="J499" s="1">
        <f>WEEKNUM(InputData[[#This Row],[DATE]])</f>
        <v>31</v>
      </c>
    </row>
    <row r="500" spans="1:10" x14ac:dyDescent="0.3">
      <c r="A500" s="3">
        <v>44406</v>
      </c>
      <c r="B500" s="6" t="s">
        <v>60</v>
      </c>
      <c r="C500" s="4" t="s">
        <v>30</v>
      </c>
      <c r="D500" s="5">
        <v>201.28</v>
      </c>
      <c r="E500" s="1">
        <v>37</v>
      </c>
      <c r="F500" s="1">
        <f>InputData[[#This Row],[UNIT PRICE ($)]]*InputData[[#This Row],[QUANTITY]]</f>
        <v>7447.36</v>
      </c>
      <c r="G500" s="1" t="str">
        <f>VLOOKUP(InputData[[#This Row],[CUSTOMER NAME]],Customer!A:C,2,0)</f>
        <v>Nigeria</v>
      </c>
      <c r="H500" s="1" t="str">
        <f>VLOOKUP(InputData[[#This Row],[CUSTOMER NAME]],Customer!A:C,3,0)</f>
        <v>Export</v>
      </c>
      <c r="I500" s="1" t="str">
        <f>TEXT(InputData[[#This Row],[DATE]],"mmm")</f>
        <v>Jul</v>
      </c>
      <c r="J500" s="1">
        <f>WEEKNUM(InputData[[#This Row],[DATE]])</f>
        <v>31</v>
      </c>
    </row>
    <row r="501" spans="1:10" x14ac:dyDescent="0.3">
      <c r="A501" s="3">
        <v>44406</v>
      </c>
      <c r="B501" s="6" t="s">
        <v>73</v>
      </c>
      <c r="C501" s="4" t="s">
        <v>44</v>
      </c>
      <c r="D501" s="5">
        <v>82.08</v>
      </c>
      <c r="E501" s="1">
        <v>15</v>
      </c>
      <c r="F501" s="1">
        <f>InputData[[#This Row],[UNIT PRICE ($)]]*InputData[[#This Row],[QUANTITY]]</f>
        <v>1231.2</v>
      </c>
      <c r="G501" s="1" t="str">
        <f>VLOOKUP(InputData[[#This Row],[CUSTOMER NAME]],Customer!A:C,2,0)</f>
        <v>India</v>
      </c>
      <c r="H501" s="1" t="str">
        <f>VLOOKUP(InputData[[#This Row],[CUSTOMER NAME]],Customer!A:C,3,0)</f>
        <v>East</v>
      </c>
      <c r="I501" s="1" t="str">
        <f>TEXT(InputData[[#This Row],[DATE]],"mmm")</f>
        <v>Jul</v>
      </c>
      <c r="J501" s="1">
        <f>WEEKNUM(InputData[[#This Row],[DATE]])</f>
        <v>31</v>
      </c>
    </row>
    <row r="502" spans="1:10" x14ac:dyDescent="0.3">
      <c r="A502" s="3">
        <v>44407</v>
      </c>
      <c r="B502" s="6" t="s">
        <v>71</v>
      </c>
      <c r="C502" s="4" t="s">
        <v>6</v>
      </c>
      <c r="D502" s="5">
        <v>85.5</v>
      </c>
      <c r="E502" s="1">
        <v>25</v>
      </c>
      <c r="F502" s="1">
        <f>InputData[[#This Row],[UNIT PRICE ($)]]*InputData[[#This Row],[QUANTITY]]</f>
        <v>2137.5</v>
      </c>
      <c r="G502" s="1" t="str">
        <f>VLOOKUP(InputData[[#This Row],[CUSTOMER NAME]],Customer!A:C,2,0)</f>
        <v>India</v>
      </c>
      <c r="H502" s="1" t="str">
        <f>VLOOKUP(InputData[[#This Row],[CUSTOMER NAME]],Customer!A:C,3,0)</f>
        <v>Central</v>
      </c>
      <c r="I502" s="1" t="str">
        <f>TEXT(InputData[[#This Row],[DATE]],"mmm")</f>
        <v>Jul</v>
      </c>
      <c r="J502" s="1">
        <f>WEEKNUM(InputData[[#This Row],[DATE]])</f>
        <v>31</v>
      </c>
    </row>
    <row r="503" spans="1:10" x14ac:dyDescent="0.3">
      <c r="A503" s="3">
        <v>44407</v>
      </c>
      <c r="B503" s="6" t="s">
        <v>87</v>
      </c>
      <c r="C503" s="4" t="s">
        <v>36</v>
      </c>
      <c r="D503" s="5">
        <v>96.3</v>
      </c>
      <c r="E503" s="1">
        <v>12</v>
      </c>
      <c r="F503" s="1">
        <f>InputData[[#This Row],[UNIT PRICE ($)]]*InputData[[#This Row],[QUANTITY]]</f>
        <v>1155.5999999999999</v>
      </c>
      <c r="G503" s="1" t="str">
        <f>VLOOKUP(InputData[[#This Row],[CUSTOMER NAME]],Customer!A:C,2,0)</f>
        <v>France</v>
      </c>
      <c r="H503" s="1" t="str">
        <f>VLOOKUP(InputData[[#This Row],[CUSTOMER NAME]],Customer!A:C,3,0)</f>
        <v>Export</v>
      </c>
      <c r="I503" s="1" t="str">
        <f>TEXT(InputData[[#This Row],[DATE]],"mmm")</f>
        <v>Jul</v>
      </c>
      <c r="J503" s="1">
        <f>WEEKNUM(InputData[[#This Row],[DATE]])</f>
        <v>31</v>
      </c>
    </row>
    <row r="504" spans="1:10" x14ac:dyDescent="0.3">
      <c r="A504" s="3">
        <v>44408</v>
      </c>
      <c r="B504" s="6" t="s">
        <v>69</v>
      </c>
      <c r="C504" s="4" t="s">
        <v>12</v>
      </c>
      <c r="D504" s="5">
        <v>94.17</v>
      </c>
      <c r="E504" s="1">
        <v>12</v>
      </c>
      <c r="F504" s="1">
        <f>InputData[[#This Row],[UNIT PRICE ($)]]*InputData[[#This Row],[QUANTITY]]</f>
        <v>1130.04</v>
      </c>
      <c r="G504" s="1" t="str">
        <f>VLOOKUP(InputData[[#This Row],[CUSTOMER NAME]],Customer!A:C,2,0)</f>
        <v>India</v>
      </c>
      <c r="H504" s="1" t="str">
        <f>VLOOKUP(InputData[[#This Row],[CUSTOMER NAME]],Customer!A:C,3,0)</f>
        <v>South</v>
      </c>
      <c r="I504" s="1" t="str">
        <f>TEXT(InputData[[#This Row],[DATE]],"mmm")</f>
        <v>Jul</v>
      </c>
      <c r="J504" s="1">
        <f>WEEKNUM(InputData[[#This Row],[DATE]])</f>
        <v>31</v>
      </c>
    </row>
    <row r="505" spans="1:10" x14ac:dyDescent="0.3">
      <c r="A505" s="3">
        <v>44408</v>
      </c>
      <c r="B505" s="6" t="s">
        <v>83</v>
      </c>
      <c r="C505" s="4" t="s">
        <v>42</v>
      </c>
      <c r="D505" s="5">
        <v>162</v>
      </c>
      <c r="E505" s="1">
        <v>31</v>
      </c>
      <c r="F505" s="1">
        <f>InputData[[#This Row],[UNIT PRICE ($)]]*InputData[[#This Row],[QUANTITY]]</f>
        <v>5022</v>
      </c>
      <c r="G505" s="1" t="str">
        <f>VLOOKUP(InputData[[#This Row],[CUSTOMER NAME]],Customer!A:C,2,0)</f>
        <v>India</v>
      </c>
      <c r="H505" s="1" t="str">
        <f>VLOOKUP(InputData[[#This Row],[CUSTOMER NAME]],Customer!A:C,3,0)</f>
        <v>North</v>
      </c>
      <c r="I505" s="1" t="str">
        <f>TEXT(InputData[[#This Row],[DATE]],"mmm")</f>
        <v>Jul</v>
      </c>
      <c r="J505" s="1">
        <f>WEEKNUM(InputData[[#This Row],[DATE]])</f>
        <v>31</v>
      </c>
    </row>
    <row r="506" spans="1:10" x14ac:dyDescent="0.3">
      <c r="A506" s="3">
        <v>44409</v>
      </c>
      <c r="B506" s="6" t="s">
        <v>88</v>
      </c>
      <c r="C506" s="4" t="s">
        <v>1</v>
      </c>
      <c r="D506" s="5">
        <v>103.88</v>
      </c>
      <c r="E506" s="1">
        <v>11</v>
      </c>
      <c r="F506" s="1">
        <f>InputData[[#This Row],[UNIT PRICE ($)]]*InputData[[#This Row],[QUANTITY]]</f>
        <v>1142.6799999999998</v>
      </c>
      <c r="G506" s="1" t="str">
        <f>VLOOKUP(InputData[[#This Row],[CUSTOMER NAME]],Customer!A:C,2,0)</f>
        <v>India</v>
      </c>
      <c r="H506" s="1" t="str">
        <f>VLOOKUP(InputData[[#This Row],[CUSTOMER NAME]],Customer!A:C,3,0)</f>
        <v>South</v>
      </c>
      <c r="I506" s="1" t="str">
        <f>TEXT(InputData[[#This Row],[DATE]],"mmm")</f>
        <v>Aug</v>
      </c>
      <c r="J506" s="1">
        <f>WEEKNUM(InputData[[#This Row],[DATE]])</f>
        <v>32</v>
      </c>
    </row>
    <row r="507" spans="1:10" x14ac:dyDescent="0.3">
      <c r="A507" s="3">
        <v>44410</v>
      </c>
      <c r="B507" s="6" t="s">
        <v>75</v>
      </c>
      <c r="C507" s="4" t="s">
        <v>23</v>
      </c>
      <c r="D507" s="5">
        <v>149.46</v>
      </c>
      <c r="E507" s="1">
        <v>3</v>
      </c>
      <c r="F507" s="1">
        <f>InputData[[#This Row],[UNIT PRICE ($)]]*InputData[[#This Row],[QUANTITY]]</f>
        <v>448.38</v>
      </c>
      <c r="G507" s="1" t="str">
        <f>VLOOKUP(InputData[[#This Row],[CUSTOMER NAME]],Customer!A:C,2,0)</f>
        <v>Russia</v>
      </c>
      <c r="H507" s="1" t="str">
        <f>VLOOKUP(InputData[[#This Row],[CUSTOMER NAME]],Customer!A:C,3,0)</f>
        <v>Export</v>
      </c>
      <c r="I507" s="1" t="str">
        <f>TEXT(InputData[[#This Row],[DATE]],"mmm")</f>
        <v>Aug</v>
      </c>
      <c r="J507" s="1">
        <f>WEEKNUM(InputData[[#This Row],[DATE]])</f>
        <v>32</v>
      </c>
    </row>
    <row r="508" spans="1:10" x14ac:dyDescent="0.3">
      <c r="A508" s="3">
        <v>44411</v>
      </c>
      <c r="B508" s="6" t="s">
        <v>67</v>
      </c>
      <c r="C508" s="4" t="s">
        <v>34</v>
      </c>
      <c r="D508" s="5">
        <v>58.3</v>
      </c>
      <c r="E508" s="1">
        <v>12</v>
      </c>
      <c r="F508" s="1">
        <f>InputData[[#This Row],[UNIT PRICE ($)]]*InputData[[#This Row],[QUANTITY]]</f>
        <v>699.59999999999991</v>
      </c>
      <c r="G508" s="1" t="str">
        <f>VLOOKUP(InputData[[#This Row],[CUSTOMER NAME]],Customer!A:C,2,0)</f>
        <v>United Kingdom</v>
      </c>
      <c r="H508" s="1" t="str">
        <f>VLOOKUP(InputData[[#This Row],[CUSTOMER NAME]],Customer!A:C,3,0)</f>
        <v>Export</v>
      </c>
      <c r="I508" s="1" t="str">
        <f>TEXT(InputData[[#This Row],[DATE]],"mmm")</f>
        <v>Aug</v>
      </c>
      <c r="J508" s="1">
        <f>WEEKNUM(InputData[[#This Row],[DATE]])</f>
        <v>32</v>
      </c>
    </row>
    <row r="509" spans="1:10" x14ac:dyDescent="0.3">
      <c r="A509" s="3">
        <v>44411</v>
      </c>
      <c r="B509" s="6" t="s">
        <v>80</v>
      </c>
      <c r="C509" s="4" t="s">
        <v>22</v>
      </c>
      <c r="D509" s="5">
        <v>141.57</v>
      </c>
      <c r="E509" s="1">
        <v>13</v>
      </c>
      <c r="F509" s="1">
        <f>InputData[[#This Row],[UNIT PRICE ($)]]*InputData[[#This Row],[QUANTITY]]</f>
        <v>1840.4099999999999</v>
      </c>
      <c r="G509" s="1" t="str">
        <f>VLOOKUP(InputData[[#This Row],[CUSTOMER NAME]],Customer!A:C,2,0)</f>
        <v>South Africa</v>
      </c>
      <c r="H509" s="1" t="str">
        <f>VLOOKUP(InputData[[#This Row],[CUSTOMER NAME]],Customer!A:C,3,0)</f>
        <v>Export</v>
      </c>
      <c r="I509" s="1" t="str">
        <f>TEXT(InputData[[#This Row],[DATE]],"mmm")</f>
        <v>Aug</v>
      </c>
      <c r="J509" s="1">
        <f>WEEKNUM(InputData[[#This Row],[DATE]])</f>
        <v>32</v>
      </c>
    </row>
    <row r="510" spans="1:10" x14ac:dyDescent="0.3">
      <c r="A510" s="3">
        <v>44411</v>
      </c>
      <c r="B510" s="6" t="s">
        <v>80</v>
      </c>
      <c r="C510" s="4" t="s">
        <v>12</v>
      </c>
      <c r="D510" s="5">
        <v>94.17</v>
      </c>
      <c r="E510" s="1">
        <v>5</v>
      </c>
      <c r="F510" s="1">
        <f>InputData[[#This Row],[UNIT PRICE ($)]]*InputData[[#This Row],[QUANTITY]]</f>
        <v>470.85</v>
      </c>
      <c r="G510" s="1" t="str">
        <f>VLOOKUP(InputData[[#This Row],[CUSTOMER NAME]],Customer!A:C,2,0)</f>
        <v>South Africa</v>
      </c>
      <c r="H510" s="1" t="str">
        <f>VLOOKUP(InputData[[#This Row],[CUSTOMER NAME]],Customer!A:C,3,0)</f>
        <v>Export</v>
      </c>
      <c r="I510" s="1" t="str">
        <f>TEXT(InputData[[#This Row],[DATE]],"mmm")</f>
        <v>Aug</v>
      </c>
      <c r="J510" s="1">
        <f>WEEKNUM(InputData[[#This Row],[DATE]])</f>
        <v>32</v>
      </c>
    </row>
    <row r="511" spans="1:10" x14ac:dyDescent="0.3">
      <c r="A511" s="3">
        <v>44411</v>
      </c>
      <c r="B511" s="6" t="s">
        <v>116</v>
      </c>
      <c r="C511" s="4" t="s">
        <v>14</v>
      </c>
      <c r="D511" s="5">
        <v>146.72</v>
      </c>
      <c r="E511" s="1">
        <v>8</v>
      </c>
      <c r="F511" s="1">
        <f>InputData[[#This Row],[UNIT PRICE ($)]]*InputData[[#This Row],[QUANTITY]]</f>
        <v>1173.76</v>
      </c>
      <c r="G511" s="1" t="str">
        <f>VLOOKUP(InputData[[#This Row],[CUSTOMER NAME]],Customer!A:C,2,0)</f>
        <v>Germany</v>
      </c>
      <c r="H511" s="1" t="str">
        <f>VLOOKUP(InputData[[#This Row],[CUSTOMER NAME]],Customer!A:C,3,0)</f>
        <v>Export</v>
      </c>
      <c r="I511" s="1" t="str">
        <f>TEXT(InputData[[#This Row],[DATE]],"mmm")</f>
        <v>Aug</v>
      </c>
      <c r="J511" s="1">
        <f>WEEKNUM(InputData[[#This Row],[DATE]])</f>
        <v>32</v>
      </c>
    </row>
    <row r="512" spans="1:10" x14ac:dyDescent="0.3">
      <c r="A512" s="3">
        <v>44412</v>
      </c>
      <c r="B512" s="6" t="s">
        <v>61</v>
      </c>
      <c r="C512" s="4" t="s">
        <v>26</v>
      </c>
      <c r="D512" s="5">
        <v>24.66</v>
      </c>
      <c r="E512" s="1">
        <v>16</v>
      </c>
      <c r="F512" s="1">
        <f>InputData[[#This Row],[UNIT PRICE ($)]]*InputData[[#This Row],[QUANTITY]]</f>
        <v>394.56</v>
      </c>
      <c r="G512" s="1" t="str">
        <f>VLOOKUP(InputData[[#This Row],[CUSTOMER NAME]],Customer!A:C,2,0)</f>
        <v>Bangladesh</v>
      </c>
      <c r="H512" s="1" t="str">
        <f>VLOOKUP(InputData[[#This Row],[CUSTOMER NAME]],Customer!A:C,3,0)</f>
        <v>Export</v>
      </c>
      <c r="I512" s="1" t="str">
        <f>TEXT(InputData[[#This Row],[DATE]],"mmm")</f>
        <v>Aug</v>
      </c>
      <c r="J512" s="1">
        <f>WEEKNUM(InputData[[#This Row],[DATE]])</f>
        <v>32</v>
      </c>
    </row>
    <row r="513" spans="1:10" x14ac:dyDescent="0.3">
      <c r="A513" s="3">
        <v>44413</v>
      </c>
      <c r="B513" s="6" t="s">
        <v>70</v>
      </c>
      <c r="C513" s="4" t="s">
        <v>28</v>
      </c>
      <c r="D513" s="5">
        <v>41.81</v>
      </c>
      <c r="E513" s="1">
        <v>14</v>
      </c>
      <c r="F513" s="1">
        <f>InputData[[#This Row],[UNIT PRICE ($)]]*InputData[[#This Row],[QUANTITY]]</f>
        <v>585.34</v>
      </c>
      <c r="G513" s="1" t="str">
        <f>VLOOKUP(InputData[[#This Row],[CUSTOMER NAME]],Customer!A:C,2,0)</f>
        <v>Mexico</v>
      </c>
      <c r="H513" s="1" t="str">
        <f>VLOOKUP(InputData[[#This Row],[CUSTOMER NAME]],Customer!A:C,3,0)</f>
        <v>Export</v>
      </c>
      <c r="I513" s="1" t="str">
        <f>TEXT(InputData[[#This Row],[DATE]],"mmm")</f>
        <v>Aug</v>
      </c>
      <c r="J513" s="1">
        <f>WEEKNUM(InputData[[#This Row],[DATE]])</f>
        <v>32</v>
      </c>
    </row>
    <row r="514" spans="1:10" x14ac:dyDescent="0.3">
      <c r="A514" s="3">
        <v>44414</v>
      </c>
      <c r="B514" s="6" t="s">
        <v>64</v>
      </c>
      <c r="C514" s="4" t="s">
        <v>37</v>
      </c>
      <c r="D514" s="5">
        <v>85.76</v>
      </c>
      <c r="E514" s="1">
        <v>1</v>
      </c>
      <c r="F514" s="1">
        <f>InputData[[#This Row],[UNIT PRICE ($)]]*InputData[[#This Row],[QUANTITY]]</f>
        <v>85.76</v>
      </c>
      <c r="G514" s="1" t="str">
        <f>VLOOKUP(InputData[[#This Row],[CUSTOMER NAME]],Customer!A:C,2,0)</f>
        <v>India</v>
      </c>
      <c r="H514" s="1" t="str">
        <f>VLOOKUP(InputData[[#This Row],[CUSTOMER NAME]],Customer!A:C,3,0)</f>
        <v>Northeast</v>
      </c>
      <c r="I514" s="1" t="str">
        <f>TEXT(InputData[[#This Row],[DATE]],"mmm")</f>
        <v>Aug</v>
      </c>
      <c r="J514" s="1">
        <f>WEEKNUM(InputData[[#This Row],[DATE]])</f>
        <v>32</v>
      </c>
    </row>
    <row r="515" spans="1:10" x14ac:dyDescent="0.3">
      <c r="A515" s="3">
        <v>44414</v>
      </c>
      <c r="B515" s="6" t="s">
        <v>80</v>
      </c>
      <c r="C515" s="4" t="s">
        <v>16</v>
      </c>
      <c r="D515" s="5">
        <v>16.64</v>
      </c>
      <c r="E515" s="1">
        <v>9</v>
      </c>
      <c r="F515" s="1">
        <f>InputData[[#This Row],[UNIT PRICE ($)]]*InputData[[#This Row],[QUANTITY]]</f>
        <v>149.76</v>
      </c>
      <c r="G515" s="1" t="str">
        <f>VLOOKUP(InputData[[#This Row],[CUSTOMER NAME]],Customer!A:C,2,0)</f>
        <v>South Africa</v>
      </c>
      <c r="H515" s="1" t="str">
        <f>VLOOKUP(InputData[[#This Row],[CUSTOMER NAME]],Customer!A:C,3,0)</f>
        <v>Export</v>
      </c>
      <c r="I515" s="1" t="str">
        <f>TEXT(InputData[[#This Row],[DATE]],"mmm")</f>
        <v>Aug</v>
      </c>
      <c r="J515" s="1">
        <f>WEEKNUM(InputData[[#This Row],[DATE]])</f>
        <v>32</v>
      </c>
    </row>
    <row r="516" spans="1:10" x14ac:dyDescent="0.3">
      <c r="A516" s="3">
        <v>44416</v>
      </c>
      <c r="B516" s="6" t="s">
        <v>63</v>
      </c>
      <c r="C516" s="4" t="s">
        <v>21</v>
      </c>
      <c r="D516" s="5">
        <v>162.54</v>
      </c>
      <c r="E516" s="1">
        <v>11</v>
      </c>
      <c r="F516" s="1">
        <f>InputData[[#This Row],[UNIT PRICE ($)]]*InputData[[#This Row],[QUANTITY]]</f>
        <v>1787.9399999999998</v>
      </c>
      <c r="G516" s="1" t="str">
        <f>VLOOKUP(InputData[[#This Row],[CUSTOMER NAME]],Customer!A:C,2,0)</f>
        <v>Saudi Arabia</v>
      </c>
      <c r="H516" s="1" t="str">
        <f>VLOOKUP(InputData[[#This Row],[CUSTOMER NAME]],Customer!A:C,3,0)</f>
        <v>Export</v>
      </c>
      <c r="I516" s="1" t="str">
        <f>TEXT(InputData[[#This Row],[DATE]],"mmm")</f>
        <v>Aug</v>
      </c>
      <c r="J516" s="1">
        <f>WEEKNUM(InputData[[#This Row],[DATE]])</f>
        <v>33</v>
      </c>
    </row>
    <row r="517" spans="1:10" x14ac:dyDescent="0.3">
      <c r="A517" s="3">
        <v>44416</v>
      </c>
      <c r="B517" s="6" t="s">
        <v>71</v>
      </c>
      <c r="C517" s="4" t="s">
        <v>32</v>
      </c>
      <c r="D517" s="5">
        <v>117.48</v>
      </c>
      <c r="E517" s="1">
        <v>12</v>
      </c>
      <c r="F517" s="1">
        <f>InputData[[#This Row],[UNIT PRICE ($)]]*InputData[[#This Row],[QUANTITY]]</f>
        <v>1409.76</v>
      </c>
      <c r="G517" s="1" t="str">
        <f>VLOOKUP(InputData[[#This Row],[CUSTOMER NAME]],Customer!A:C,2,0)</f>
        <v>India</v>
      </c>
      <c r="H517" s="1" t="str">
        <f>VLOOKUP(InputData[[#This Row],[CUSTOMER NAME]],Customer!A:C,3,0)</f>
        <v>Central</v>
      </c>
      <c r="I517" s="1" t="str">
        <f>TEXT(InputData[[#This Row],[DATE]],"mmm")</f>
        <v>Aug</v>
      </c>
      <c r="J517" s="1">
        <f>WEEKNUM(InputData[[#This Row],[DATE]])</f>
        <v>33</v>
      </c>
    </row>
    <row r="518" spans="1:10" x14ac:dyDescent="0.3">
      <c r="A518" s="3">
        <v>44416</v>
      </c>
      <c r="B518" s="6" t="s">
        <v>74</v>
      </c>
      <c r="C518" s="4" t="s">
        <v>15</v>
      </c>
      <c r="D518" s="5">
        <v>15.719999999999999</v>
      </c>
      <c r="E518" s="1">
        <v>38</v>
      </c>
      <c r="F518" s="1">
        <f>InputData[[#This Row],[UNIT PRICE ($)]]*InputData[[#This Row],[QUANTITY]]</f>
        <v>597.3599999999999</v>
      </c>
      <c r="G518" s="1" t="str">
        <f>VLOOKUP(InputData[[#This Row],[CUSTOMER NAME]],Customer!A:C,2,0)</f>
        <v>Brazil</v>
      </c>
      <c r="H518" s="1" t="str">
        <f>VLOOKUP(InputData[[#This Row],[CUSTOMER NAME]],Customer!A:C,3,0)</f>
        <v>Export</v>
      </c>
      <c r="I518" s="1" t="str">
        <f>TEXT(InputData[[#This Row],[DATE]],"mmm")</f>
        <v>Aug</v>
      </c>
      <c r="J518" s="1">
        <f>WEEKNUM(InputData[[#This Row],[DATE]])</f>
        <v>33</v>
      </c>
    </row>
    <row r="519" spans="1:10" x14ac:dyDescent="0.3">
      <c r="A519" s="3">
        <v>44416</v>
      </c>
      <c r="B519" s="6" t="s">
        <v>78</v>
      </c>
      <c r="C519" s="4" t="s">
        <v>16</v>
      </c>
      <c r="D519" s="5">
        <v>16.64</v>
      </c>
      <c r="E519" s="1">
        <v>2</v>
      </c>
      <c r="F519" s="1">
        <f>InputData[[#This Row],[UNIT PRICE ($)]]*InputData[[#This Row],[QUANTITY]]</f>
        <v>33.28</v>
      </c>
      <c r="G519" s="1" t="str">
        <f>VLOOKUP(InputData[[#This Row],[CUSTOMER NAME]],Customer!A:C,2,0)</f>
        <v>India</v>
      </c>
      <c r="H519" s="1" t="str">
        <f>VLOOKUP(InputData[[#This Row],[CUSTOMER NAME]],Customer!A:C,3,0)</f>
        <v>Central</v>
      </c>
      <c r="I519" s="1" t="str">
        <f>TEXT(InputData[[#This Row],[DATE]],"mmm")</f>
        <v>Aug</v>
      </c>
      <c r="J519" s="1">
        <f>WEEKNUM(InputData[[#This Row],[DATE]])</f>
        <v>33</v>
      </c>
    </row>
    <row r="520" spans="1:10" x14ac:dyDescent="0.3">
      <c r="A520" s="3">
        <v>44418</v>
      </c>
      <c r="B520" s="6" t="s">
        <v>109</v>
      </c>
      <c r="C520" s="4" t="s">
        <v>38</v>
      </c>
      <c r="D520" s="5">
        <v>79.92</v>
      </c>
      <c r="E520" s="1">
        <v>38</v>
      </c>
      <c r="F520" s="1">
        <f>InputData[[#This Row],[UNIT PRICE ($)]]*InputData[[#This Row],[QUANTITY]]</f>
        <v>3036.96</v>
      </c>
      <c r="G520" s="1" t="str">
        <f>VLOOKUP(InputData[[#This Row],[CUSTOMER NAME]],Customer!A:C,2,0)</f>
        <v>Pakistan</v>
      </c>
      <c r="H520" s="1" t="str">
        <f>VLOOKUP(InputData[[#This Row],[CUSTOMER NAME]],Customer!A:C,3,0)</f>
        <v>Export</v>
      </c>
      <c r="I520" s="1" t="str">
        <f>TEXT(InputData[[#This Row],[DATE]],"mmm")</f>
        <v>Aug</v>
      </c>
      <c r="J520" s="1">
        <f>WEEKNUM(InputData[[#This Row],[DATE]])</f>
        <v>33</v>
      </c>
    </row>
    <row r="521" spans="1:10" x14ac:dyDescent="0.3">
      <c r="A521" s="3">
        <v>44418</v>
      </c>
      <c r="B521" s="6" t="s">
        <v>84</v>
      </c>
      <c r="C521" s="4" t="s">
        <v>5</v>
      </c>
      <c r="D521" s="5">
        <v>155.61000000000001</v>
      </c>
      <c r="E521" s="1">
        <v>4</v>
      </c>
      <c r="F521" s="1">
        <f>InputData[[#This Row],[UNIT PRICE ($)]]*InputData[[#This Row],[QUANTITY]]</f>
        <v>622.44000000000005</v>
      </c>
      <c r="G521" s="1" t="str">
        <f>VLOOKUP(InputData[[#This Row],[CUSTOMER NAME]],Customer!A:C,2,0)</f>
        <v>Ethiopia</v>
      </c>
      <c r="H521" s="1" t="str">
        <f>VLOOKUP(InputData[[#This Row],[CUSTOMER NAME]],Customer!A:C,3,0)</f>
        <v>Export</v>
      </c>
      <c r="I521" s="1" t="str">
        <f>TEXT(InputData[[#This Row],[DATE]],"mmm")</f>
        <v>Aug</v>
      </c>
      <c r="J521" s="1">
        <f>WEEKNUM(InputData[[#This Row],[DATE]])</f>
        <v>33</v>
      </c>
    </row>
    <row r="522" spans="1:10" x14ac:dyDescent="0.3">
      <c r="A522" s="3">
        <v>44418</v>
      </c>
      <c r="B522" s="6" t="s">
        <v>88</v>
      </c>
      <c r="C522" s="4" t="s">
        <v>44</v>
      </c>
      <c r="D522" s="5">
        <v>82.08</v>
      </c>
      <c r="E522" s="1">
        <v>10</v>
      </c>
      <c r="F522" s="1">
        <f>InputData[[#This Row],[UNIT PRICE ($)]]*InputData[[#This Row],[QUANTITY]]</f>
        <v>820.8</v>
      </c>
      <c r="G522" s="1" t="str">
        <f>VLOOKUP(InputData[[#This Row],[CUSTOMER NAME]],Customer!A:C,2,0)</f>
        <v>India</v>
      </c>
      <c r="H522" s="1" t="str">
        <f>VLOOKUP(InputData[[#This Row],[CUSTOMER NAME]],Customer!A:C,3,0)</f>
        <v>South</v>
      </c>
      <c r="I522" s="1" t="str">
        <f>TEXT(InputData[[#This Row],[DATE]],"mmm")</f>
        <v>Aug</v>
      </c>
      <c r="J522" s="1">
        <f>WEEKNUM(InputData[[#This Row],[DATE]])</f>
        <v>33</v>
      </c>
    </row>
    <row r="523" spans="1:10" x14ac:dyDescent="0.3">
      <c r="A523" s="3">
        <v>44418</v>
      </c>
      <c r="B523" s="6" t="s">
        <v>89</v>
      </c>
      <c r="C523" s="4" t="s">
        <v>6</v>
      </c>
      <c r="D523" s="5">
        <v>85.5</v>
      </c>
      <c r="E523" s="1">
        <v>6</v>
      </c>
      <c r="F523" s="1">
        <f>InputData[[#This Row],[UNIT PRICE ($)]]*InputData[[#This Row],[QUANTITY]]</f>
        <v>513</v>
      </c>
      <c r="G523" s="1" t="str">
        <f>VLOOKUP(InputData[[#This Row],[CUSTOMER NAME]],Customer!A:C,2,0)</f>
        <v>Mexico</v>
      </c>
      <c r="H523" s="1" t="str">
        <f>VLOOKUP(InputData[[#This Row],[CUSTOMER NAME]],Customer!A:C,3,0)</f>
        <v>Export</v>
      </c>
      <c r="I523" s="1" t="str">
        <f>TEXT(InputData[[#This Row],[DATE]],"mmm")</f>
        <v>Aug</v>
      </c>
      <c r="J523" s="1">
        <f>WEEKNUM(InputData[[#This Row],[DATE]])</f>
        <v>33</v>
      </c>
    </row>
    <row r="524" spans="1:10" x14ac:dyDescent="0.3">
      <c r="A524" s="3">
        <v>44419</v>
      </c>
      <c r="B524" s="6" t="s">
        <v>73</v>
      </c>
      <c r="C524" s="4" t="s">
        <v>23</v>
      </c>
      <c r="D524" s="5">
        <v>149.46</v>
      </c>
      <c r="E524" s="1">
        <v>4</v>
      </c>
      <c r="F524" s="1">
        <f>InputData[[#This Row],[UNIT PRICE ($)]]*InputData[[#This Row],[QUANTITY]]</f>
        <v>597.84</v>
      </c>
      <c r="G524" s="1" t="str">
        <f>VLOOKUP(InputData[[#This Row],[CUSTOMER NAME]],Customer!A:C,2,0)</f>
        <v>India</v>
      </c>
      <c r="H524" s="1" t="str">
        <f>VLOOKUP(InputData[[#This Row],[CUSTOMER NAME]],Customer!A:C,3,0)</f>
        <v>East</v>
      </c>
      <c r="I524" s="1" t="str">
        <f>TEXT(InputData[[#This Row],[DATE]],"mmm")</f>
        <v>Aug</v>
      </c>
      <c r="J524" s="1">
        <f>WEEKNUM(InputData[[#This Row],[DATE]])</f>
        <v>33</v>
      </c>
    </row>
    <row r="525" spans="1:10" x14ac:dyDescent="0.3">
      <c r="A525" s="3">
        <v>44419</v>
      </c>
      <c r="B525" s="6" t="s">
        <v>76</v>
      </c>
      <c r="C525" s="4" t="s">
        <v>30</v>
      </c>
      <c r="D525" s="5">
        <v>201.28</v>
      </c>
      <c r="E525" s="1">
        <v>20</v>
      </c>
      <c r="F525" s="1">
        <f>InputData[[#This Row],[UNIT PRICE ($)]]*InputData[[#This Row],[QUANTITY]]</f>
        <v>4025.6</v>
      </c>
      <c r="G525" s="1" t="str">
        <f>VLOOKUP(InputData[[#This Row],[CUSTOMER NAME]],Customer!A:C,2,0)</f>
        <v>Saudi Arabia</v>
      </c>
      <c r="H525" s="1" t="str">
        <f>VLOOKUP(InputData[[#This Row],[CUSTOMER NAME]],Customer!A:C,3,0)</f>
        <v>Export</v>
      </c>
      <c r="I525" s="1" t="str">
        <f>TEXT(InputData[[#This Row],[DATE]],"mmm")</f>
        <v>Aug</v>
      </c>
      <c r="J525" s="1">
        <f>WEEKNUM(InputData[[#This Row],[DATE]])</f>
        <v>33</v>
      </c>
    </row>
    <row r="526" spans="1:10" x14ac:dyDescent="0.3">
      <c r="A526" s="3">
        <v>44421</v>
      </c>
      <c r="B526" s="6" t="s">
        <v>73</v>
      </c>
      <c r="C526" s="4" t="s">
        <v>11</v>
      </c>
      <c r="D526" s="5">
        <v>48.4</v>
      </c>
      <c r="E526" s="1">
        <v>13</v>
      </c>
      <c r="F526" s="1">
        <f>InputData[[#This Row],[UNIT PRICE ($)]]*InputData[[#This Row],[QUANTITY]]</f>
        <v>629.19999999999993</v>
      </c>
      <c r="G526" s="1" t="str">
        <f>VLOOKUP(InputData[[#This Row],[CUSTOMER NAME]],Customer!A:C,2,0)</f>
        <v>India</v>
      </c>
      <c r="H526" s="1" t="str">
        <f>VLOOKUP(InputData[[#This Row],[CUSTOMER NAME]],Customer!A:C,3,0)</f>
        <v>East</v>
      </c>
      <c r="I526" s="1" t="str">
        <f>TEXT(InputData[[#This Row],[DATE]],"mmm")</f>
        <v>Aug</v>
      </c>
      <c r="J526" s="1">
        <f>WEEKNUM(InputData[[#This Row],[DATE]])</f>
        <v>33</v>
      </c>
    </row>
    <row r="527" spans="1:10" x14ac:dyDescent="0.3">
      <c r="A527" s="3">
        <v>44421</v>
      </c>
      <c r="B527" s="6" t="s">
        <v>85</v>
      </c>
      <c r="C527" s="4" t="s">
        <v>27</v>
      </c>
      <c r="D527" s="5">
        <v>57.120000000000005</v>
      </c>
      <c r="E527" s="1">
        <v>9</v>
      </c>
      <c r="F527" s="1">
        <f>InputData[[#This Row],[UNIT PRICE ($)]]*InputData[[#This Row],[QUANTITY]]</f>
        <v>514.08000000000004</v>
      </c>
      <c r="G527" s="1" t="str">
        <f>VLOOKUP(InputData[[#This Row],[CUSTOMER NAME]],Customer!A:C,2,0)</f>
        <v>India</v>
      </c>
      <c r="H527" s="1" t="str">
        <f>VLOOKUP(InputData[[#This Row],[CUSTOMER NAME]],Customer!A:C,3,0)</f>
        <v>Northeast</v>
      </c>
      <c r="I527" s="1" t="str">
        <f>TEXT(InputData[[#This Row],[DATE]],"mmm")</f>
        <v>Aug</v>
      </c>
      <c r="J527" s="1">
        <f>WEEKNUM(InputData[[#This Row],[DATE]])</f>
        <v>33</v>
      </c>
    </row>
    <row r="528" spans="1:10" x14ac:dyDescent="0.3">
      <c r="A528" s="3">
        <v>44422</v>
      </c>
      <c r="B528" s="6" t="s">
        <v>61</v>
      </c>
      <c r="C528" s="4" t="s">
        <v>30</v>
      </c>
      <c r="D528" s="5">
        <v>201.28</v>
      </c>
      <c r="E528" s="1">
        <v>14</v>
      </c>
      <c r="F528" s="1">
        <f>InputData[[#This Row],[UNIT PRICE ($)]]*InputData[[#This Row],[QUANTITY]]</f>
        <v>2817.92</v>
      </c>
      <c r="G528" s="1" t="str">
        <f>VLOOKUP(InputData[[#This Row],[CUSTOMER NAME]],Customer!A:C,2,0)</f>
        <v>Bangladesh</v>
      </c>
      <c r="H528" s="1" t="str">
        <f>VLOOKUP(InputData[[#This Row],[CUSTOMER NAME]],Customer!A:C,3,0)</f>
        <v>Export</v>
      </c>
      <c r="I528" s="1" t="str">
        <f>TEXT(InputData[[#This Row],[DATE]],"mmm")</f>
        <v>Aug</v>
      </c>
      <c r="J528" s="1">
        <f>WEEKNUM(InputData[[#This Row],[DATE]])</f>
        <v>33</v>
      </c>
    </row>
    <row r="529" spans="1:10" x14ac:dyDescent="0.3">
      <c r="A529" s="3">
        <v>44423</v>
      </c>
      <c r="B529" s="6" t="s">
        <v>73</v>
      </c>
      <c r="C529" s="4" t="s">
        <v>15</v>
      </c>
      <c r="D529" s="5">
        <v>15.719999999999999</v>
      </c>
      <c r="E529" s="1">
        <v>7</v>
      </c>
      <c r="F529" s="1">
        <f>InputData[[#This Row],[UNIT PRICE ($)]]*InputData[[#This Row],[QUANTITY]]</f>
        <v>110.03999999999999</v>
      </c>
      <c r="G529" s="1" t="str">
        <f>VLOOKUP(InputData[[#This Row],[CUSTOMER NAME]],Customer!A:C,2,0)</f>
        <v>India</v>
      </c>
      <c r="H529" s="1" t="str">
        <f>VLOOKUP(InputData[[#This Row],[CUSTOMER NAME]],Customer!A:C,3,0)</f>
        <v>East</v>
      </c>
      <c r="I529" s="1" t="str">
        <f>TEXT(InputData[[#This Row],[DATE]],"mmm")</f>
        <v>Aug</v>
      </c>
      <c r="J529" s="1">
        <f>WEEKNUM(InputData[[#This Row],[DATE]])</f>
        <v>34</v>
      </c>
    </row>
    <row r="530" spans="1:10" x14ac:dyDescent="0.3">
      <c r="A530" s="3">
        <v>44423</v>
      </c>
      <c r="B530" s="6" t="s">
        <v>114</v>
      </c>
      <c r="C530" s="4" t="s">
        <v>11</v>
      </c>
      <c r="D530" s="5">
        <v>48.4</v>
      </c>
      <c r="E530" s="1">
        <v>10</v>
      </c>
      <c r="F530" s="1">
        <f>InputData[[#This Row],[UNIT PRICE ($)]]*InputData[[#This Row],[QUANTITY]]</f>
        <v>484</v>
      </c>
      <c r="G530" s="1" t="str">
        <f>VLOOKUP(InputData[[#This Row],[CUSTOMER NAME]],Customer!A:C,2,0)</f>
        <v>United States of America</v>
      </c>
      <c r="H530" s="1" t="str">
        <f>VLOOKUP(InputData[[#This Row],[CUSTOMER NAME]],Customer!A:C,3,0)</f>
        <v>Export</v>
      </c>
      <c r="I530" s="1" t="str">
        <f>TEXT(InputData[[#This Row],[DATE]],"mmm")</f>
        <v>Aug</v>
      </c>
      <c r="J530" s="1">
        <f>WEEKNUM(InputData[[#This Row],[DATE]])</f>
        <v>34</v>
      </c>
    </row>
    <row r="531" spans="1:10" x14ac:dyDescent="0.3">
      <c r="A531" s="3">
        <v>44424</v>
      </c>
      <c r="B531" s="6" t="s">
        <v>68</v>
      </c>
      <c r="C531" s="4" t="s">
        <v>9</v>
      </c>
      <c r="D531" s="5">
        <v>7.8599999999999994</v>
      </c>
      <c r="E531" s="1">
        <v>31</v>
      </c>
      <c r="F531" s="1">
        <f>InputData[[#This Row],[UNIT PRICE ($)]]*InputData[[#This Row],[QUANTITY]]</f>
        <v>243.65999999999997</v>
      </c>
      <c r="G531" s="1" t="str">
        <f>VLOOKUP(InputData[[#This Row],[CUSTOMER NAME]],Customer!A:C,2,0)</f>
        <v>Russia</v>
      </c>
      <c r="H531" s="1" t="str">
        <f>VLOOKUP(InputData[[#This Row],[CUSTOMER NAME]],Customer!A:C,3,0)</f>
        <v>Export</v>
      </c>
      <c r="I531" s="1" t="str">
        <f>TEXT(InputData[[#This Row],[DATE]],"mmm")</f>
        <v>Aug</v>
      </c>
      <c r="J531" s="1">
        <f>WEEKNUM(InputData[[#This Row],[DATE]])</f>
        <v>34</v>
      </c>
    </row>
    <row r="532" spans="1:10" x14ac:dyDescent="0.3">
      <c r="A532" s="3">
        <v>44424</v>
      </c>
      <c r="B532" s="6" t="s">
        <v>79</v>
      </c>
      <c r="C532" s="4" t="s">
        <v>3</v>
      </c>
      <c r="D532" s="5">
        <v>80.94</v>
      </c>
      <c r="E532" s="1">
        <v>3</v>
      </c>
      <c r="F532" s="1">
        <f>InputData[[#This Row],[UNIT PRICE ($)]]*InputData[[#This Row],[QUANTITY]]</f>
        <v>242.82</v>
      </c>
      <c r="G532" s="1" t="str">
        <f>VLOOKUP(InputData[[#This Row],[CUSTOMER NAME]],Customer!A:C,2,0)</f>
        <v>United Kingdom</v>
      </c>
      <c r="H532" s="1" t="str">
        <f>VLOOKUP(InputData[[#This Row],[CUSTOMER NAME]],Customer!A:C,3,0)</f>
        <v>Export</v>
      </c>
      <c r="I532" s="1" t="str">
        <f>TEXT(InputData[[#This Row],[DATE]],"mmm")</f>
        <v>Aug</v>
      </c>
      <c r="J532" s="1">
        <f>WEEKNUM(InputData[[#This Row],[DATE]])</f>
        <v>34</v>
      </c>
    </row>
    <row r="533" spans="1:10" x14ac:dyDescent="0.3">
      <c r="A533" s="3">
        <v>44424</v>
      </c>
      <c r="B533" s="6" t="s">
        <v>85</v>
      </c>
      <c r="C533" s="4" t="s">
        <v>13</v>
      </c>
      <c r="D533" s="5">
        <v>122.08</v>
      </c>
      <c r="E533" s="1">
        <v>1</v>
      </c>
      <c r="F533" s="1">
        <f>InputData[[#This Row],[UNIT PRICE ($)]]*InputData[[#This Row],[QUANTITY]]</f>
        <v>122.08</v>
      </c>
      <c r="G533" s="1" t="str">
        <f>VLOOKUP(InputData[[#This Row],[CUSTOMER NAME]],Customer!A:C,2,0)</f>
        <v>India</v>
      </c>
      <c r="H533" s="1" t="str">
        <f>VLOOKUP(InputData[[#This Row],[CUSTOMER NAME]],Customer!A:C,3,0)</f>
        <v>Northeast</v>
      </c>
      <c r="I533" s="1" t="str">
        <f>TEXT(InputData[[#This Row],[DATE]],"mmm")</f>
        <v>Aug</v>
      </c>
      <c r="J533" s="1">
        <f>WEEKNUM(InputData[[#This Row],[DATE]])</f>
        <v>34</v>
      </c>
    </row>
    <row r="534" spans="1:10" x14ac:dyDescent="0.3">
      <c r="A534" s="3">
        <v>44426</v>
      </c>
      <c r="B534" s="6" t="s">
        <v>70</v>
      </c>
      <c r="C534" s="4" t="s">
        <v>25</v>
      </c>
      <c r="D534" s="5">
        <v>8.33</v>
      </c>
      <c r="E534" s="1">
        <v>6</v>
      </c>
      <c r="F534" s="1">
        <f>InputData[[#This Row],[UNIT PRICE ($)]]*InputData[[#This Row],[QUANTITY]]</f>
        <v>49.980000000000004</v>
      </c>
      <c r="G534" s="1" t="str">
        <f>VLOOKUP(InputData[[#This Row],[CUSTOMER NAME]],Customer!A:C,2,0)</f>
        <v>Mexico</v>
      </c>
      <c r="H534" s="1" t="str">
        <f>VLOOKUP(InputData[[#This Row],[CUSTOMER NAME]],Customer!A:C,3,0)</f>
        <v>Export</v>
      </c>
      <c r="I534" s="1" t="str">
        <f>TEXT(InputData[[#This Row],[DATE]],"mmm")</f>
        <v>Aug</v>
      </c>
      <c r="J534" s="1">
        <f>WEEKNUM(InputData[[#This Row],[DATE]])</f>
        <v>34</v>
      </c>
    </row>
    <row r="535" spans="1:10" x14ac:dyDescent="0.3">
      <c r="A535" s="3">
        <v>44426</v>
      </c>
      <c r="B535" s="6" t="s">
        <v>79</v>
      </c>
      <c r="C535" s="4" t="s">
        <v>29</v>
      </c>
      <c r="D535" s="5">
        <v>53.11</v>
      </c>
      <c r="E535" s="1">
        <v>8</v>
      </c>
      <c r="F535" s="1">
        <f>InputData[[#This Row],[UNIT PRICE ($)]]*InputData[[#This Row],[QUANTITY]]</f>
        <v>424.88</v>
      </c>
      <c r="G535" s="1" t="str">
        <f>VLOOKUP(InputData[[#This Row],[CUSTOMER NAME]],Customer!A:C,2,0)</f>
        <v>United Kingdom</v>
      </c>
      <c r="H535" s="1" t="str">
        <f>VLOOKUP(InputData[[#This Row],[CUSTOMER NAME]],Customer!A:C,3,0)</f>
        <v>Export</v>
      </c>
      <c r="I535" s="1" t="str">
        <f>TEXT(InputData[[#This Row],[DATE]],"mmm")</f>
        <v>Aug</v>
      </c>
      <c r="J535" s="1">
        <f>WEEKNUM(InputData[[#This Row],[DATE]])</f>
        <v>34</v>
      </c>
    </row>
    <row r="536" spans="1:10" x14ac:dyDescent="0.3">
      <c r="A536" s="3">
        <v>44426</v>
      </c>
      <c r="B536" s="6" t="s">
        <v>82</v>
      </c>
      <c r="C536" s="4" t="s">
        <v>29</v>
      </c>
      <c r="D536" s="5">
        <v>53.11</v>
      </c>
      <c r="E536" s="1">
        <v>19</v>
      </c>
      <c r="F536" s="1">
        <f>InputData[[#This Row],[UNIT PRICE ($)]]*InputData[[#This Row],[QUANTITY]]</f>
        <v>1009.09</v>
      </c>
      <c r="G536" s="1" t="str">
        <f>VLOOKUP(InputData[[#This Row],[CUSTOMER NAME]],Customer!A:C,2,0)</f>
        <v>India</v>
      </c>
      <c r="H536" s="1" t="str">
        <f>VLOOKUP(InputData[[#This Row],[CUSTOMER NAME]],Customer!A:C,3,0)</f>
        <v>Western</v>
      </c>
      <c r="I536" s="1" t="str">
        <f>TEXT(InputData[[#This Row],[DATE]],"mmm")</f>
        <v>Aug</v>
      </c>
      <c r="J536" s="1">
        <f>WEEKNUM(InputData[[#This Row],[DATE]])</f>
        <v>34</v>
      </c>
    </row>
    <row r="537" spans="1:10" x14ac:dyDescent="0.3">
      <c r="A537" s="3">
        <v>44426</v>
      </c>
      <c r="B537" s="6" t="s">
        <v>114</v>
      </c>
      <c r="C537" s="4" t="s">
        <v>10</v>
      </c>
      <c r="D537" s="5">
        <v>164.28</v>
      </c>
      <c r="E537" s="1">
        <v>2</v>
      </c>
      <c r="F537" s="1">
        <f>InputData[[#This Row],[UNIT PRICE ($)]]*InputData[[#This Row],[QUANTITY]]</f>
        <v>328.56</v>
      </c>
      <c r="G537" s="1" t="str">
        <f>VLOOKUP(InputData[[#This Row],[CUSTOMER NAME]],Customer!A:C,2,0)</f>
        <v>United States of America</v>
      </c>
      <c r="H537" s="1" t="str">
        <f>VLOOKUP(InputData[[#This Row],[CUSTOMER NAME]],Customer!A:C,3,0)</f>
        <v>Export</v>
      </c>
      <c r="I537" s="1" t="str">
        <f>TEXT(InputData[[#This Row],[DATE]],"mmm")</f>
        <v>Aug</v>
      </c>
      <c r="J537" s="1">
        <f>WEEKNUM(InputData[[#This Row],[DATE]])</f>
        <v>34</v>
      </c>
    </row>
    <row r="538" spans="1:10" x14ac:dyDescent="0.3">
      <c r="A538" s="3">
        <v>44427</v>
      </c>
      <c r="B538" s="6" t="s">
        <v>63</v>
      </c>
      <c r="C538" s="4" t="s">
        <v>7</v>
      </c>
      <c r="D538" s="5">
        <v>47.730000000000004</v>
      </c>
      <c r="E538" s="1">
        <v>3</v>
      </c>
      <c r="F538" s="1">
        <f>InputData[[#This Row],[UNIT PRICE ($)]]*InputData[[#This Row],[QUANTITY]]</f>
        <v>143.19</v>
      </c>
      <c r="G538" s="1" t="str">
        <f>VLOOKUP(InputData[[#This Row],[CUSTOMER NAME]],Customer!A:C,2,0)</f>
        <v>Saudi Arabia</v>
      </c>
      <c r="H538" s="1" t="str">
        <f>VLOOKUP(InputData[[#This Row],[CUSTOMER NAME]],Customer!A:C,3,0)</f>
        <v>Export</v>
      </c>
      <c r="I538" s="1" t="str">
        <f>TEXT(InputData[[#This Row],[DATE]],"mmm")</f>
        <v>Aug</v>
      </c>
      <c r="J538" s="1">
        <f>WEEKNUM(InputData[[#This Row],[DATE]])</f>
        <v>34</v>
      </c>
    </row>
    <row r="539" spans="1:10" x14ac:dyDescent="0.3">
      <c r="A539" s="3">
        <v>44428</v>
      </c>
      <c r="B539" s="6" t="s">
        <v>61</v>
      </c>
      <c r="C539" s="4" t="s">
        <v>33</v>
      </c>
      <c r="D539" s="5">
        <v>119.7</v>
      </c>
      <c r="E539" s="1">
        <v>14</v>
      </c>
      <c r="F539" s="1">
        <f>InputData[[#This Row],[UNIT PRICE ($)]]*InputData[[#This Row],[QUANTITY]]</f>
        <v>1675.8</v>
      </c>
      <c r="G539" s="1" t="str">
        <f>VLOOKUP(InputData[[#This Row],[CUSTOMER NAME]],Customer!A:C,2,0)</f>
        <v>Bangladesh</v>
      </c>
      <c r="H539" s="1" t="str">
        <f>VLOOKUP(InputData[[#This Row],[CUSTOMER NAME]],Customer!A:C,3,0)</f>
        <v>Export</v>
      </c>
      <c r="I539" s="1" t="str">
        <f>TEXT(InputData[[#This Row],[DATE]],"mmm")</f>
        <v>Aug</v>
      </c>
      <c r="J539" s="1">
        <f>WEEKNUM(InputData[[#This Row],[DATE]])</f>
        <v>34</v>
      </c>
    </row>
    <row r="540" spans="1:10" x14ac:dyDescent="0.3">
      <c r="A540" s="3">
        <v>44428</v>
      </c>
      <c r="B540" s="6" t="s">
        <v>63</v>
      </c>
      <c r="C540" s="4" t="s">
        <v>20</v>
      </c>
      <c r="D540" s="5">
        <v>76.25</v>
      </c>
      <c r="E540" s="1">
        <v>15</v>
      </c>
      <c r="F540" s="1">
        <f>InputData[[#This Row],[UNIT PRICE ($)]]*InputData[[#This Row],[QUANTITY]]</f>
        <v>1143.75</v>
      </c>
      <c r="G540" s="1" t="str">
        <f>VLOOKUP(InputData[[#This Row],[CUSTOMER NAME]],Customer!A:C,2,0)</f>
        <v>Saudi Arabia</v>
      </c>
      <c r="H540" s="1" t="str">
        <f>VLOOKUP(InputData[[#This Row],[CUSTOMER NAME]],Customer!A:C,3,0)</f>
        <v>Export</v>
      </c>
      <c r="I540" s="1" t="str">
        <f>TEXT(InputData[[#This Row],[DATE]],"mmm")</f>
        <v>Aug</v>
      </c>
      <c r="J540" s="1">
        <f>WEEKNUM(InputData[[#This Row],[DATE]])</f>
        <v>34</v>
      </c>
    </row>
    <row r="541" spans="1:10" x14ac:dyDescent="0.3">
      <c r="A541" s="3">
        <v>44428</v>
      </c>
      <c r="B541" s="6" t="s">
        <v>70</v>
      </c>
      <c r="C541" s="4" t="s">
        <v>23</v>
      </c>
      <c r="D541" s="5">
        <v>149.46</v>
      </c>
      <c r="E541" s="1">
        <v>13</v>
      </c>
      <c r="F541" s="1">
        <f>InputData[[#This Row],[UNIT PRICE ($)]]*InputData[[#This Row],[QUANTITY]]</f>
        <v>1942.98</v>
      </c>
      <c r="G541" s="1" t="str">
        <f>VLOOKUP(InputData[[#This Row],[CUSTOMER NAME]],Customer!A:C,2,0)</f>
        <v>Mexico</v>
      </c>
      <c r="H541" s="1" t="str">
        <f>VLOOKUP(InputData[[#This Row],[CUSTOMER NAME]],Customer!A:C,3,0)</f>
        <v>Export</v>
      </c>
      <c r="I541" s="1" t="str">
        <f>TEXT(InputData[[#This Row],[DATE]],"mmm")</f>
        <v>Aug</v>
      </c>
      <c r="J541" s="1">
        <f>WEEKNUM(InputData[[#This Row],[DATE]])</f>
        <v>34</v>
      </c>
    </row>
    <row r="542" spans="1:10" x14ac:dyDescent="0.3">
      <c r="A542" s="3">
        <v>44428</v>
      </c>
      <c r="B542" s="6" t="s">
        <v>74</v>
      </c>
      <c r="C542" s="4" t="s">
        <v>18</v>
      </c>
      <c r="D542" s="5">
        <v>49.21</v>
      </c>
      <c r="E542" s="1">
        <v>19</v>
      </c>
      <c r="F542" s="1">
        <f>InputData[[#This Row],[UNIT PRICE ($)]]*InputData[[#This Row],[QUANTITY]]</f>
        <v>934.99</v>
      </c>
      <c r="G542" s="1" t="str">
        <f>VLOOKUP(InputData[[#This Row],[CUSTOMER NAME]],Customer!A:C,2,0)</f>
        <v>Brazil</v>
      </c>
      <c r="H542" s="1" t="str">
        <f>VLOOKUP(InputData[[#This Row],[CUSTOMER NAME]],Customer!A:C,3,0)</f>
        <v>Export</v>
      </c>
      <c r="I542" s="1" t="str">
        <f>TEXT(InputData[[#This Row],[DATE]],"mmm")</f>
        <v>Aug</v>
      </c>
      <c r="J542" s="1">
        <f>WEEKNUM(InputData[[#This Row],[DATE]])</f>
        <v>34</v>
      </c>
    </row>
    <row r="543" spans="1:10" x14ac:dyDescent="0.3">
      <c r="A543" s="3">
        <v>44428</v>
      </c>
      <c r="B543" s="6" t="s">
        <v>81</v>
      </c>
      <c r="C543" s="4" t="s">
        <v>31</v>
      </c>
      <c r="D543" s="5">
        <v>104.16</v>
      </c>
      <c r="E543" s="1">
        <v>9</v>
      </c>
      <c r="F543" s="1">
        <f>InputData[[#This Row],[UNIT PRICE ($)]]*InputData[[#This Row],[QUANTITY]]</f>
        <v>937.43999999999994</v>
      </c>
      <c r="G543" s="1" t="str">
        <f>VLOOKUP(InputData[[#This Row],[CUSTOMER NAME]],Customer!A:C,2,0)</f>
        <v>India</v>
      </c>
      <c r="H543" s="1" t="str">
        <f>VLOOKUP(InputData[[#This Row],[CUSTOMER NAME]],Customer!A:C,3,0)</f>
        <v>East</v>
      </c>
      <c r="I543" s="1" t="str">
        <f>TEXT(InputData[[#This Row],[DATE]],"mmm")</f>
        <v>Aug</v>
      </c>
      <c r="J543" s="1">
        <f>WEEKNUM(InputData[[#This Row],[DATE]])</f>
        <v>34</v>
      </c>
    </row>
    <row r="544" spans="1:10" x14ac:dyDescent="0.3">
      <c r="A544" s="3">
        <v>44428</v>
      </c>
      <c r="B544" s="6" t="s">
        <v>82</v>
      </c>
      <c r="C544" s="4" t="s">
        <v>28</v>
      </c>
      <c r="D544" s="5">
        <v>41.81</v>
      </c>
      <c r="E544" s="1">
        <v>13</v>
      </c>
      <c r="F544" s="1">
        <f>InputData[[#This Row],[UNIT PRICE ($)]]*InputData[[#This Row],[QUANTITY]]</f>
        <v>543.53</v>
      </c>
      <c r="G544" s="1" t="str">
        <f>VLOOKUP(InputData[[#This Row],[CUSTOMER NAME]],Customer!A:C,2,0)</f>
        <v>India</v>
      </c>
      <c r="H544" s="1" t="str">
        <f>VLOOKUP(InputData[[#This Row],[CUSTOMER NAME]],Customer!A:C,3,0)</f>
        <v>Western</v>
      </c>
      <c r="I544" s="1" t="str">
        <f>TEXT(InputData[[#This Row],[DATE]],"mmm")</f>
        <v>Aug</v>
      </c>
      <c r="J544" s="1">
        <f>WEEKNUM(InputData[[#This Row],[DATE]])</f>
        <v>34</v>
      </c>
    </row>
    <row r="545" spans="1:10" x14ac:dyDescent="0.3">
      <c r="A545" s="3">
        <v>44429</v>
      </c>
      <c r="B545" s="6" t="s">
        <v>82</v>
      </c>
      <c r="C545" s="4" t="s">
        <v>16</v>
      </c>
      <c r="D545" s="5">
        <v>16.64</v>
      </c>
      <c r="E545" s="1">
        <v>4</v>
      </c>
      <c r="F545" s="1">
        <f>InputData[[#This Row],[UNIT PRICE ($)]]*InputData[[#This Row],[QUANTITY]]</f>
        <v>66.56</v>
      </c>
      <c r="G545" s="1" t="str">
        <f>VLOOKUP(InputData[[#This Row],[CUSTOMER NAME]],Customer!A:C,2,0)</f>
        <v>India</v>
      </c>
      <c r="H545" s="1" t="str">
        <f>VLOOKUP(InputData[[#This Row],[CUSTOMER NAME]],Customer!A:C,3,0)</f>
        <v>Western</v>
      </c>
      <c r="I545" s="1" t="str">
        <f>TEXT(InputData[[#This Row],[DATE]],"mmm")</f>
        <v>Aug</v>
      </c>
      <c r="J545" s="1">
        <f>WEEKNUM(InputData[[#This Row],[DATE]])</f>
        <v>34</v>
      </c>
    </row>
    <row r="546" spans="1:10" x14ac:dyDescent="0.3">
      <c r="A546" s="3">
        <v>44430</v>
      </c>
      <c r="B546" s="6" t="s">
        <v>81</v>
      </c>
      <c r="C546" s="4" t="s">
        <v>5</v>
      </c>
      <c r="D546" s="5">
        <v>155.61000000000001</v>
      </c>
      <c r="E546" s="1">
        <v>19</v>
      </c>
      <c r="F546" s="1">
        <f>InputData[[#This Row],[UNIT PRICE ($)]]*InputData[[#This Row],[QUANTITY]]</f>
        <v>2956.59</v>
      </c>
      <c r="G546" s="1" t="str">
        <f>VLOOKUP(InputData[[#This Row],[CUSTOMER NAME]],Customer!A:C,2,0)</f>
        <v>India</v>
      </c>
      <c r="H546" s="1" t="str">
        <f>VLOOKUP(InputData[[#This Row],[CUSTOMER NAME]],Customer!A:C,3,0)</f>
        <v>East</v>
      </c>
      <c r="I546" s="1" t="str">
        <f>TEXT(InputData[[#This Row],[DATE]],"mmm")</f>
        <v>Aug</v>
      </c>
      <c r="J546" s="1">
        <f>WEEKNUM(InputData[[#This Row],[DATE]])</f>
        <v>35</v>
      </c>
    </row>
    <row r="547" spans="1:10" x14ac:dyDescent="0.3">
      <c r="A547" s="3">
        <v>44431</v>
      </c>
      <c r="B547" s="6" t="s">
        <v>65</v>
      </c>
      <c r="C547" s="4" t="s">
        <v>44</v>
      </c>
      <c r="D547" s="5">
        <v>82.08</v>
      </c>
      <c r="E547" s="1">
        <v>11</v>
      </c>
      <c r="F547" s="1">
        <f>InputData[[#This Row],[UNIT PRICE ($)]]*InputData[[#This Row],[QUANTITY]]</f>
        <v>902.88</v>
      </c>
      <c r="G547" s="1" t="str">
        <f>VLOOKUP(InputData[[#This Row],[CUSTOMER NAME]],Customer!A:C,2,0)</f>
        <v>Pakistan</v>
      </c>
      <c r="H547" s="1" t="str">
        <f>VLOOKUP(InputData[[#This Row],[CUSTOMER NAME]],Customer!A:C,3,0)</f>
        <v>Export</v>
      </c>
      <c r="I547" s="1" t="str">
        <f>TEXT(InputData[[#This Row],[DATE]],"mmm")</f>
        <v>Aug</v>
      </c>
      <c r="J547" s="1">
        <f>WEEKNUM(InputData[[#This Row],[DATE]])</f>
        <v>35</v>
      </c>
    </row>
    <row r="548" spans="1:10" x14ac:dyDescent="0.3">
      <c r="A548" s="3">
        <v>44431</v>
      </c>
      <c r="B548" s="6" t="s">
        <v>78</v>
      </c>
      <c r="C548" s="4" t="s">
        <v>29</v>
      </c>
      <c r="D548" s="5">
        <v>53.11</v>
      </c>
      <c r="E548" s="1">
        <v>14</v>
      </c>
      <c r="F548" s="1">
        <f>InputData[[#This Row],[UNIT PRICE ($)]]*InputData[[#This Row],[QUANTITY]]</f>
        <v>743.54</v>
      </c>
      <c r="G548" s="1" t="str">
        <f>VLOOKUP(InputData[[#This Row],[CUSTOMER NAME]],Customer!A:C,2,0)</f>
        <v>India</v>
      </c>
      <c r="H548" s="1" t="str">
        <f>VLOOKUP(InputData[[#This Row],[CUSTOMER NAME]],Customer!A:C,3,0)</f>
        <v>Central</v>
      </c>
      <c r="I548" s="1" t="str">
        <f>TEXT(InputData[[#This Row],[DATE]],"mmm")</f>
        <v>Aug</v>
      </c>
      <c r="J548" s="1">
        <f>WEEKNUM(InputData[[#This Row],[DATE]])</f>
        <v>35</v>
      </c>
    </row>
    <row r="549" spans="1:10" x14ac:dyDescent="0.3">
      <c r="A549" s="3">
        <v>44432</v>
      </c>
      <c r="B549" s="6" t="s">
        <v>78</v>
      </c>
      <c r="C549" s="4" t="s">
        <v>5</v>
      </c>
      <c r="D549" s="5">
        <v>155.61000000000001</v>
      </c>
      <c r="E549" s="1">
        <v>5</v>
      </c>
      <c r="F549" s="1">
        <f>InputData[[#This Row],[UNIT PRICE ($)]]*InputData[[#This Row],[QUANTITY]]</f>
        <v>778.05000000000007</v>
      </c>
      <c r="G549" s="1" t="str">
        <f>VLOOKUP(InputData[[#This Row],[CUSTOMER NAME]],Customer!A:C,2,0)</f>
        <v>India</v>
      </c>
      <c r="H549" s="1" t="str">
        <f>VLOOKUP(InputData[[#This Row],[CUSTOMER NAME]],Customer!A:C,3,0)</f>
        <v>Central</v>
      </c>
      <c r="I549" s="1" t="str">
        <f>TEXT(InputData[[#This Row],[DATE]],"mmm")</f>
        <v>Aug</v>
      </c>
      <c r="J549" s="1">
        <f>WEEKNUM(InputData[[#This Row],[DATE]])</f>
        <v>35</v>
      </c>
    </row>
    <row r="550" spans="1:10" x14ac:dyDescent="0.3">
      <c r="A550" s="3">
        <v>44433</v>
      </c>
      <c r="B550" s="6" t="s">
        <v>85</v>
      </c>
      <c r="C550" s="4" t="s">
        <v>41</v>
      </c>
      <c r="D550" s="5">
        <v>173.88</v>
      </c>
      <c r="E550" s="1">
        <v>38</v>
      </c>
      <c r="F550" s="1">
        <f>InputData[[#This Row],[UNIT PRICE ($)]]*InputData[[#This Row],[QUANTITY]]</f>
        <v>6607.44</v>
      </c>
      <c r="G550" s="1" t="str">
        <f>VLOOKUP(InputData[[#This Row],[CUSTOMER NAME]],Customer!A:C,2,0)</f>
        <v>India</v>
      </c>
      <c r="H550" s="1" t="str">
        <f>VLOOKUP(InputData[[#This Row],[CUSTOMER NAME]],Customer!A:C,3,0)</f>
        <v>Northeast</v>
      </c>
      <c r="I550" s="1" t="str">
        <f>TEXT(InputData[[#This Row],[DATE]],"mmm")</f>
        <v>Aug</v>
      </c>
      <c r="J550" s="1">
        <f>WEEKNUM(InputData[[#This Row],[DATE]])</f>
        <v>35</v>
      </c>
    </row>
    <row r="551" spans="1:10" x14ac:dyDescent="0.3">
      <c r="A551" s="3">
        <v>44434</v>
      </c>
      <c r="B551" s="6" t="s">
        <v>109</v>
      </c>
      <c r="C551" s="4" t="s">
        <v>34</v>
      </c>
      <c r="D551" s="5">
        <v>58.3</v>
      </c>
      <c r="E551" s="1">
        <v>21</v>
      </c>
      <c r="F551" s="1">
        <f>InputData[[#This Row],[UNIT PRICE ($)]]*InputData[[#This Row],[QUANTITY]]</f>
        <v>1224.3</v>
      </c>
      <c r="G551" s="1" t="str">
        <f>VLOOKUP(InputData[[#This Row],[CUSTOMER NAME]],Customer!A:C,2,0)</f>
        <v>Pakistan</v>
      </c>
      <c r="H551" s="1" t="str">
        <f>VLOOKUP(InputData[[#This Row],[CUSTOMER NAME]],Customer!A:C,3,0)</f>
        <v>Export</v>
      </c>
      <c r="I551" s="1" t="str">
        <f>TEXT(InputData[[#This Row],[DATE]],"mmm")</f>
        <v>Aug</v>
      </c>
      <c r="J551" s="1">
        <f>WEEKNUM(InputData[[#This Row],[DATE]])</f>
        <v>35</v>
      </c>
    </row>
    <row r="552" spans="1:10" x14ac:dyDescent="0.3">
      <c r="A552" s="3">
        <v>44434</v>
      </c>
      <c r="B552" s="6" t="s">
        <v>68</v>
      </c>
      <c r="C552" s="4" t="s">
        <v>39</v>
      </c>
      <c r="D552" s="5">
        <v>42.55</v>
      </c>
      <c r="E552" s="1">
        <v>4</v>
      </c>
      <c r="F552" s="1">
        <f>InputData[[#This Row],[UNIT PRICE ($)]]*InputData[[#This Row],[QUANTITY]]</f>
        <v>170.2</v>
      </c>
      <c r="G552" s="1" t="str">
        <f>VLOOKUP(InputData[[#This Row],[CUSTOMER NAME]],Customer!A:C,2,0)</f>
        <v>Russia</v>
      </c>
      <c r="H552" s="1" t="str">
        <f>VLOOKUP(InputData[[#This Row],[CUSTOMER NAME]],Customer!A:C,3,0)</f>
        <v>Export</v>
      </c>
      <c r="I552" s="1" t="str">
        <f>TEXT(InputData[[#This Row],[DATE]],"mmm")</f>
        <v>Aug</v>
      </c>
      <c r="J552" s="1">
        <f>WEEKNUM(InputData[[#This Row],[DATE]])</f>
        <v>35</v>
      </c>
    </row>
    <row r="553" spans="1:10" x14ac:dyDescent="0.3">
      <c r="A553" s="3">
        <v>44434</v>
      </c>
      <c r="B553" s="6" t="s">
        <v>71</v>
      </c>
      <c r="C553" s="4" t="s">
        <v>21</v>
      </c>
      <c r="D553" s="5">
        <v>162.54</v>
      </c>
      <c r="E553" s="1">
        <v>18</v>
      </c>
      <c r="F553" s="1">
        <f>InputData[[#This Row],[UNIT PRICE ($)]]*InputData[[#This Row],[QUANTITY]]</f>
        <v>2925.72</v>
      </c>
      <c r="G553" s="1" t="str">
        <f>VLOOKUP(InputData[[#This Row],[CUSTOMER NAME]],Customer!A:C,2,0)</f>
        <v>India</v>
      </c>
      <c r="H553" s="1" t="str">
        <f>VLOOKUP(InputData[[#This Row],[CUSTOMER NAME]],Customer!A:C,3,0)</f>
        <v>Central</v>
      </c>
      <c r="I553" s="1" t="str">
        <f>TEXT(InputData[[#This Row],[DATE]],"mmm")</f>
        <v>Aug</v>
      </c>
      <c r="J553" s="1">
        <f>WEEKNUM(InputData[[#This Row],[DATE]])</f>
        <v>35</v>
      </c>
    </row>
    <row r="554" spans="1:10" x14ac:dyDescent="0.3">
      <c r="A554" s="3">
        <v>44434</v>
      </c>
      <c r="B554" s="6" t="s">
        <v>78</v>
      </c>
      <c r="C554" s="4" t="s">
        <v>37</v>
      </c>
      <c r="D554" s="5">
        <v>85.76</v>
      </c>
      <c r="E554" s="1">
        <v>8</v>
      </c>
      <c r="F554" s="1">
        <f>InputData[[#This Row],[UNIT PRICE ($)]]*InputData[[#This Row],[QUANTITY]]</f>
        <v>686.08</v>
      </c>
      <c r="G554" s="1" t="str">
        <f>VLOOKUP(InputData[[#This Row],[CUSTOMER NAME]],Customer!A:C,2,0)</f>
        <v>India</v>
      </c>
      <c r="H554" s="1" t="str">
        <f>VLOOKUP(InputData[[#This Row],[CUSTOMER NAME]],Customer!A:C,3,0)</f>
        <v>Central</v>
      </c>
      <c r="I554" s="1" t="str">
        <f>TEXT(InputData[[#This Row],[DATE]],"mmm")</f>
        <v>Aug</v>
      </c>
      <c r="J554" s="1">
        <f>WEEKNUM(InputData[[#This Row],[DATE]])</f>
        <v>35</v>
      </c>
    </row>
    <row r="555" spans="1:10" x14ac:dyDescent="0.3">
      <c r="A555" s="3">
        <v>44434</v>
      </c>
      <c r="B555" s="6" t="s">
        <v>114</v>
      </c>
      <c r="C555" s="4" t="s">
        <v>19</v>
      </c>
      <c r="D555" s="5">
        <v>210</v>
      </c>
      <c r="E555" s="1">
        <v>13</v>
      </c>
      <c r="F555" s="1">
        <f>InputData[[#This Row],[UNIT PRICE ($)]]*InputData[[#This Row],[QUANTITY]]</f>
        <v>2730</v>
      </c>
      <c r="G555" s="1" t="str">
        <f>VLOOKUP(InputData[[#This Row],[CUSTOMER NAME]],Customer!A:C,2,0)</f>
        <v>United States of America</v>
      </c>
      <c r="H555" s="1" t="str">
        <f>VLOOKUP(InputData[[#This Row],[CUSTOMER NAME]],Customer!A:C,3,0)</f>
        <v>Export</v>
      </c>
      <c r="I555" s="1" t="str">
        <f>TEXT(InputData[[#This Row],[DATE]],"mmm")</f>
        <v>Aug</v>
      </c>
      <c r="J555" s="1">
        <f>WEEKNUM(InputData[[#This Row],[DATE]])</f>
        <v>35</v>
      </c>
    </row>
    <row r="556" spans="1:10" x14ac:dyDescent="0.3">
      <c r="A556" s="3">
        <v>44434</v>
      </c>
      <c r="B556" s="6" t="s">
        <v>89</v>
      </c>
      <c r="C556" s="4" t="s">
        <v>9</v>
      </c>
      <c r="D556" s="5">
        <v>7.8599999999999994</v>
      </c>
      <c r="E556" s="1">
        <v>38</v>
      </c>
      <c r="F556" s="1">
        <f>InputData[[#This Row],[UNIT PRICE ($)]]*InputData[[#This Row],[QUANTITY]]</f>
        <v>298.67999999999995</v>
      </c>
      <c r="G556" s="1" t="str">
        <f>VLOOKUP(InputData[[#This Row],[CUSTOMER NAME]],Customer!A:C,2,0)</f>
        <v>Mexico</v>
      </c>
      <c r="H556" s="1" t="str">
        <f>VLOOKUP(InputData[[#This Row],[CUSTOMER NAME]],Customer!A:C,3,0)</f>
        <v>Export</v>
      </c>
      <c r="I556" s="1" t="str">
        <f>TEXT(InputData[[#This Row],[DATE]],"mmm")</f>
        <v>Aug</v>
      </c>
      <c r="J556" s="1">
        <f>WEEKNUM(InputData[[#This Row],[DATE]])</f>
        <v>35</v>
      </c>
    </row>
    <row r="557" spans="1:10" x14ac:dyDescent="0.3">
      <c r="A557" s="3">
        <v>44435</v>
      </c>
      <c r="B557" s="6" t="s">
        <v>77</v>
      </c>
      <c r="C557" s="4" t="s">
        <v>39</v>
      </c>
      <c r="D557" s="5">
        <v>42.55</v>
      </c>
      <c r="E557" s="1">
        <v>15</v>
      </c>
      <c r="F557" s="1">
        <f>InputData[[#This Row],[UNIT PRICE ($)]]*InputData[[#This Row],[QUANTITY]]</f>
        <v>638.25</v>
      </c>
      <c r="G557" s="1" t="str">
        <f>VLOOKUP(InputData[[#This Row],[CUSTOMER NAME]],Customer!A:C,2,0)</f>
        <v>India</v>
      </c>
      <c r="H557" s="1" t="str">
        <f>VLOOKUP(InputData[[#This Row],[CUSTOMER NAME]],Customer!A:C,3,0)</f>
        <v>Western</v>
      </c>
      <c r="I557" s="1" t="str">
        <f>TEXT(InputData[[#This Row],[DATE]],"mmm")</f>
        <v>Aug</v>
      </c>
      <c r="J557" s="1">
        <f>WEEKNUM(InputData[[#This Row],[DATE]])</f>
        <v>35</v>
      </c>
    </row>
    <row r="558" spans="1:10" x14ac:dyDescent="0.3">
      <c r="A558" s="3">
        <v>44436</v>
      </c>
      <c r="B558" s="6" t="s">
        <v>61</v>
      </c>
      <c r="C558" s="4" t="s">
        <v>10</v>
      </c>
      <c r="D558" s="5">
        <v>164.28</v>
      </c>
      <c r="E558" s="1">
        <v>20</v>
      </c>
      <c r="F558" s="1">
        <f>InputData[[#This Row],[UNIT PRICE ($)]]*InputData[[#This Row],[QUANTITY]]</f>
        <v>3285.6</v>
      </c>
      <c r="G558" s="1" t="str">
        <f>VLOOKUP(InputData[[#This Row],[CUSTOMER NAME]],Customer!A:C,2,0)</f>
        <v>Bangladesh</v>
      </c>
      <c r="H558" s="1" t="str">
        <f>VLOOKUP(InputData[[#This Row],[CUSTOMER NAME]],Customer!A:C,3,0)</f>
        <v>Export</v>
      </c>
      <c r="I558" s="1" t="str">
        <f>TEXT(InputData[[#This Row],[DATE]],"mmm")</f>
        <v>Aug</v>
      </c>
      <c r="J558" s="1">
        <f>WEEKNUM(InputData[[#This Row],[DATE]])</f>
        <v>35</v>
      </c>
    </row>
    <row r="559" spans="1:10" x14ac:dyDescent="0.3">
      <c r="A559" s="3">
        <v>44436</v>
      </c>
      <c r="B559" s="6" t="s">
        <v>109</v>
      </c>
      <c r="C559" s="4" t="s">
        <v>5</v>
      </c>
      <c r="D559" s="5">
        <v>155.61000000000001</v>
      </c>
      <c r="E559" s="1">
        <v>9</v>
      </c>
      <c r="F559" s="1">
        <f>InputData[[#This Row],[UNIT PRICE ($)]]*InputData[[#This Row],[QUANTITY]]</f>
        <v>1400.4900000000002</v>
      </c>
      <c r="G559" s="1" t="str">
        <f>VLOOKUP(InputData[[#This Row],[CUSTOMER NAME]],Customer!A:C,2,0)</f>
        <v>Pakistan</v>
      </c>
      <c r="H559" s="1" t="str">
        <f>VLOOKUP(InputData[[#This Row],[CUSTOMER NAME]],Customer!A:C,3,0)</f>
        <v>Export</v>
      </c>
      <c r="I559" s="1" t="str">
        <f>TEXT(InputData[[#This Row],[DATE]],"mmm")</f>
        <v>Aug</v>
      </c>
      <c r="J559" s="1">
        <f>WEEKNUM(InputData[[#This Row],[DATE]])</f>
        <v>35</v>
      </c>
    </row>
    <row r="560" spans="1:10" x14ac:dyDescent="0.3">
      <c r="A560" s="3">
        <v>44436</v>
      </c>
      <c r="B560" s="6" t="s">
        <v>68</v>
      </c>
      <c r="C560" s="4" t="s">
        <v>39</v>
      </c>
      <c r="D560" s="5">
        <v>42.55</v>
      </c>
      <c r="E560" s="1">
        <v>5</v>
      </c>
      <c r="F560" s="1">
        <f>InputData[[#This Row],[UNIT PRICE ($)]]*InputData[[#This Row],[QUANTITY]]</f>
        <v>212.75</v>
      </c>
      <c r="G560" s="1" t="str">
        <f>VLOOKUP(InputData[[#This Row],[CUSTOMER NAME]],Customer!A:C,2,0)</f>
        <v>Russia</v>
      </c>
      <c r="H560" s="1" t="str">
        <f>VLOOKUP(InputData[[#This Row],[CUSTOMER NAME]],Customer!A:C,3,0)</f>
        <v>Export</v>
      </c>
      <c r="I560" s="1" t="str">
        <f>TEXT(InputData[[#This Row],[DATE]],"mmm")</f>
        <v>Aug</v>
      </c>
      <c r="J560" s="1">
        <f>WEEKNUM(InputData[[#This Row],[DATE]])</f>
        <v>35</v>
      </c>
    </row>
    <row r="561" spans="1:10" x14ac:dyDescent="0.3">
      <c r="A561" s="3">
        <v>44436</v>
      </c>
      <c r="B561" s="6" t="s">
        <v>70</v>
      </c>
      <c r="C561" s="4" t="s">
        <v>43</v>
      </c>
      <c r="D561" s="5">
        <v>83.08</v>
      </c>
      <c r="E561" s="1">
        <v>25</v>
      </c>
      <c r="F561" s="1">
        <f>InputData[[#This Row],[UNIT PRICE ($)]]*InputData[[#This Row],[QUANTITY]]</f>
        <v>2077</v>
      </c>
      <c r="G561" s="1" t="str">
        <f>VLOOKUP(InputData[[#This Row],[CUSTOMER NAME]],Customer!A:C,2,0)</f>
        <v>Mexico</v>
      </c>
      <c r="H561" s="1" t="str">
        <f>VLOOKUP(InputData[[#This Row],[CUSTOMER NAME]],Customer!A:C,3,0)</f>
        <v>Export</v>
      </c>
      <c r="I561" s="1" t="str">
        <f>TEXT(InputData[[#This Row],[DATE]],"mmm")</f>
        <v>Aug</v>
      </c>
      <c r="J561" s="1">
        <f>WEEKNUM(InputData[[#This Row],[DATE]])</f>
        <v>35</v>
      </c>
    </row>
    <row r="562" spans="1:10" x14ac:dyDescent="0.3">
      <c r="A562" s="3">
        <v>44436</v>
      </c>
      <c r="B562" s="6" t="s">
        <v>80</v>
      </c>
      <c r="C562" s="4" t="s">
        <v>37</v>
      </c>
      <c r="D562" s="5">
        <v>85.76</v>
      </c>
      <c r="E562" s="1">
        <v>22</v>
      </c>
      <c r="F562" s="1">
        <f>InputData[[#This Row],[UNIT PRICE ($)]]*InputData[[#This Row],[QUANTITY]]</f>
        <v>1886.72</v>
      </c>
      <c r="G562" s="1" t="str">
        <f>VLOOKUP(InputData[[#This Row],[CUSTOMER NAME]],Customer!A:C,2,0)</f>
        <v>South Africa</v>
      </c>
      <c r="H562" s="1" t="str">
        <f>VLOOKUP(InputData[[#This Row],[CUSTOMER NAME]],Customer!A:C,3,0)</f>
        <v>Export</v>
      </c>
      <c r="I562" s="1" t="str">
        <f>TEXT(InputData[[#This Row],[DATE]],"mmm")</f>
        <v>Aug</v>
      </c>
      <c r="J562" s="1">
        <f>WEEKNUM(InputData[[#This Row],[DATE]])</f>
        <v>35</v>
      </c>
    </row>
    <row r="563" spans="1:10" x14ac:dyDescent="0.3">
      <c r="A563" s="3">
        <v>44437</v>
      </c>
      <c r="B563" s="6" t="s">
        <v>66</v>
      </c>
      <c r="C563" s="4" t="s">
        <v>34</v>
      </c>
      <c r="D563" s="5">
        <v>58.3</v>
      </c>
      <c r="E563" s="1">
        <v>12</v>
      </c>
      <c r="F563" s="1">
        <f>InputData[[#This Row],[UNIT PRICE ($)]]*InputData[[#This Row],[QUANTITY]]</f>
        <v>699.59999999999991</v>
      </c>
      <c r="G563" s="1" t="str">
        <f>VLOOKUP(InputData[[#This Row],[CUSTOMER NAME]],Customer!A:C,2,0)</f>
        <v>Indonesia</v>
      </c>
      <c r="H563" s="1" t="str">
        <f>VLOOKUP(InputData[[#This Row],[CUSTOMER NAME]],Customer!A:C,3,0)</f>
        <v>Export</v>
      </c>
      <c r="I563" s="1" t="str">
        <f>TEXT(InputData[[#This Row],[DATE]],"mmm")</f>
        <v>Aug</v>
      </c>
      <c r="J563" s="1">
        <f>WEEKNUM(InputData[[#This Row],[DATE]])</f>
        <v>36</v>
      </c>
    </row>
    <row r="564" spans="1:10" x14ac:dyDescent="0.3">
      <c r="A564" s="3">
        <v>44438</v>
      </c>
      <c r="B564" s="6" t="s">
        <v>63</v>
      </c>
      <c r="C564" s="4" t="s">
        <v>6</v>
      </c>
      <c r="D564" s="5">
        <v>85.5</v>
      </c>
      <c r="E564" s="1">
        <v>6</v>
      </c>
      <c r="F564" s="1">
        <f>InputData[[#This Row],[UNIT PRICE ($)]]*InputData[[#This Row],[QUANTITY]]</f>
        <v>513</v>
      </c>
      <c r="G564" s="1" t="str">
        <f>VLOOKUP(InputData[[#This Row],[CUSTOMER NAME]],Customer!A:C,2,0)</f>
        <v>Saudi Arabia</v>
      </c>
      <c r="H564" s="1" t="str">
        <f>VLOOKUP(InputData[[#This Row],[CUSTOMER NAME]],Customer!A:C,3,0)</f>
        <v>Export</v>
      </c>
      <c r="I564" s="1" t="str">
        <f>TEXT(InputData[[#This Row],[DATE]],"mmm")</f>
        <v>Aug</v>
      </c>
      <c r="J564" s="1">
        <f>WEEKNUM(InputData[[#This Row],[DATE]])</f>
        <v>36</v>
      </c>
    </row>
    <row r="565" spans="1:10" x14ac:dyDescent="0.3">
      <c r="A565" s="3">
        <v>44438</v>
      </c>
      <c r="B565" s="6" t="s">
        <v>76</v>
      </c>
      <c r="C565" s="4" t="s">
        <v>13</v>
      </c>
      <c r="D565" s="5">
        <v>122.08</v>
      </c>
      <c r="E565" s="1">
        <v>13</v>
      </c>
      <c r="F565" s="1">
        <f>InputData[[#This Row],[UNIT PRICE ($)]]*InputData[[#This Row],[QUANTITY]]</f>
        <v>1587.04</v>
      </c>
      <c r="G565" s="1" t="str">
        <f>VLOOKUP(InputData[[#This Row],[CUSTOMER NAME]],Customer!A:C,2,0)</f>
        <v>Saudi Arabia</v>
      </c>
      <c r="H565" s="1" t="str">
        <f>VLOOKUP(InputData[[#This Row],[CUSTOMER NAME]],Customer!A:C,3,0)</f>
        <v>Export</v>
      </c>
      <c r="I565" s="1" t="str">
        <f>TEXT(InputData[[#This Row],[DATE]],"mmm")</f>
        <v>Aug</v>
      </c>
      <c r="J565" s="1">
        <f>WEEKNUM(InputData[[#This Row],[DATE]])</f>
        <v>36</v>
      </c>
    </row>
    <row r="566" spans="1:10" x14ac:dyDescent="0.3">
      <c r="A566" s="3">
        <v>44438</v>
      </c>
      <c r="B566" s="6" t="s">
        <v>116</v>
      </c>
      <c r="C566" s="4" t="s">
        <v>25</v>
      </c>
      <c r="D566" s="5">
        <v>8.33</v>
      </c>
      <c r="E566" s="1">
        <v>5</v>
      </c>
      <c r="F566" s="1">
        <f>InputData[[#This Row],[UNIT PRICE ($)]]*InputData[[#This Row],[QUANTITY]]</f>
        <v>41.65</v>
      </c>
      <c r="G566" s="1" t="str">
        <f>VLOOKUP(InputData[[#This Row],[CUSTOMER NAME]],Customer!A:C,2,0)</f>
        <v>Germany</v>
      </c>
      <c r="H566" s="1" t="str">
        <f>VLOOKUP(InputData[[#This Row],[CUSTOMER NAME]],Customer!A:C,3,0)</f>
        <v>Export</v>
      </c>
      <c r="I566" s="1" t="str">
        <f>TEXT(InputData[[#This Row],[DATE]],"mmm")</f>
        <v>Aug</v>
      </c>
      <c r="J566" s="1">
        <f>WEEKNUM(InputData[[#This Row],[DATE]])</f>
        <v>36</v>
      </c>
    </row>
    <row r="567" spans="1:10" x14ac:dyDescent="0.3">
      <c r="A567" s="3">
        <v>44438</v>
      </c>
      <c r="B567" s="6" t="s">
        <v>89</v>
      </c>
      <c r="C567" s="4" t="s">
        <v>43</v>
      </c>
      <c r="D567" s="5">
        <v>83.08</v>
      </c>
      <c r="E567" s="1">
        <v>6</v>
      </c>
      <c r="F567" s="1">
        <f>InputData[[#This Row],[UNIT PRICE ($)]]*InputData[[#This Row],[QUANTITY]]</f>
        <v>498.48</v>
      </c>
      <c r="G567" s="1" t="str">
        <f>VLOOKUP(InputData[[#This Row],[CUSTOMER NAME]],Customer!A:C,2,0)</f>
        <v>Mexico</v>
      </c>
      <c r="H567" s="1" t="str">
        <f>VLOOKUP(InputData[[#This Row],[CUSTOMER NAME]],Customer!A:C,3,0)</f>
        <v>Export</v>
      </c>
      <c r="I567" s="1" t="str">
        <f>TEXT(InputData[[#This Row],[DATE]],"mmm")</f>
        <v>Aug</v>
      </c>
      <c r="J567" s="1">
        <f>WEEKNUM(InputData[[#This Row],[DATE]])</f>
        <v>36</v>
      </c>
    </row>
    <row r="568" spans="1:10" x14ac:dyDescent="0.3">
      <c r="A568" s="3">
        <v>44439</v>
      </c>
      <c r="B568" s="6" t="s">
        <v>69</v>
      </c>
      <c r="C568" s="4" t="s">
        <v>1</v>
      </c>
      <c r="D568" s="5">
        <v>103.88</v>
      </c>
      <c r="E568" s="1">
        <v>2</v>
      </c>
      <c r="F568" s="1">
        <f>InputData[[#This Row],[UNIT PRICE ($)]]*InputData[[#This Row],[QUANTITY]]</f>
        <v>207.76</v>
      </c>
      <c r="G568" s="1" t="str">
        <f>VLOOKUP(InputData[[#This Row],[CUSTOMER NAME]],Customer!A:C,2,0)</f>
        <v>India</v>
      </c>
      <c r="H568" s="1" t="str">
        <f>VLOOKUP(InputData[[#This Row],[CUSTOMER NAME]],Customer!A:C,3,0)</f>
        <v>South</v>
      </c>
      <c r="I568" s="1" t="str">
        <f>TEXT(InputData[[#This Row],[DATE]],"mmm")</f>
        <v>Aug</v>
      </c>
      <c r="J568" s="1">
        <f>WEEKNUM(InputData[[#This Row],[DATE]])</f>
        <v>36</v>
      </c>
    </row>
    <row r="569" spans="1:10" x14ac:dyDescent="0.3">
      <c r="A569" s="3">
        <v>44439</v>
      </c>
      <c r="B569" s="6" t="s">
        <v>69</v>
      </c>
      <c r="C569" s="4" t="s">
        <v>15</v>
      </c>
      <c r="D569" s="5">
        <v>15.719999999999999</v>
      </c>
      <c r="E569" s="1">
        <v>13</v>
      </c>
      <c r="F569" s="1">
        <f>InputData[[#This Row],[UNIT PRICE ($)]]*InputData[[#This Row],[QUANTITY]]</f>
        <v>204.35999999999999</v>
      </c>
      <c r="G569" s="1" t="str">
        <f>VLOOKUP(InputData[[#This Row],[CUSTOMER NAME]],Customer!A:C,2,0)</f>
        <v>India</v>
      </c>
      <c r="H569" s="1" t="str">
        <f>VLOOKUP(InputData[[#This Row],[CUSTOMER NAME]],Customer!A:C,3,0)</f>
        <v>South</v>
      </c>
      <c r="I569" s="1" t="str">
        <f>TEXT(InputData[[#This Row],[DATE]],"mmm")</f>
        <v>Aug</v>
      </c>
      <c r="J569" s="1">
        <f>WEEKNUM(InputData[[#This Row],[DATE]])</f>
        <v>36</v>
      </c>
    </row>
    <row r="570" spans="1:10" x14ac:dyDescent="0.3">
      <c r="A570" s="3">
        <v>44439</v>
      </c>
      <c r="B570" s="6" t="s">
        <v>75</v>
      </c>
      <c r="C570" s="4" t="s">
        <v>35</v>
      </c>
      <c r="D570" s="5">
        <v>6.7</v>
      </c>
      <c r="E570" s="1">
        <v>11</v>
      </c>
      <c r="F570" s="1">
        <f>InputData[[#This Row],[UNIT PRICE ($)]]*InputData[[#This Row],[QUANTITY]]</f>
        <v>73.7</v>
      </c>
      <c r="G570" s="1" t="str">
        <f>VLOOKUP(InputData[[#This Row],[CUSTOMER NAME]],Customer!A:C,2,0)</f>
        <v>Russia</v>
      </c>
      <c r="H570" s="1" t="str">
        <f>VLOOKUP(InputData[[#This Row],[CUSTOMER NAME]],Customer!A:C,3,0)</f>
        <v>Export</v>
      </c>
      <c r="I570" s="1" t="str">
        <f>TEXT(InputData[[#This Row],[DATE]],"mmm")</f>
        <v>Aug</v>
      </c>
      <c r="J570" s="1">
        <f>WEEKNUM(InputData[[#This Row],[DATE]])</f>
        <v>36</v>
      </c>
    </row>
    <row r="571" spans="1:10" x14ac:dyDescent="0.3">
      <c r="A571" s="3">
        <v>44439</v>
      </c>
      <c r="B571" s="6" t="s">
        <v>85</v>
      </c>
      <c r="C571" s="4" t="s">
        <v>21</v>
      </c>
      <c r="D571" s="5">
        <v>162.54</v>
      </c>
      <c r="E571" s="1">
        <v>6</v>
      </c>
      <c r="F571" s="1">
        <f>InputData[[#This Row],[UNIT PRICE ($)]]*InputData[[#This Row],[QUANTITY]]</f>
        <v>975.24</v>
      </c>
      <c r="G571" s="1" t="str">
        <f>VLOOKUP(InputData[[#This Row],[CUSTOMER NAME]],Customer!A:C,2,0)</f>
        <v>India</v>
      </c>
      <c r="H571" s="1" t="str">
        <f>VLOOKUP(InputData[[#This Row],[CUSTOMER NAME]],Customer!A:C,3,0)</f>
        <v>Northeast</v>
      </c>
      <c r="I571" s="1" t="str">
        <f>TEXT(InputData[[#This Row],[DATE]],"mmm")</f>
        <v>Aug</v>
      </c>
      <c r="J571" s="1">
        <f>WEEKNUM(InputData[[#This Row],[DATE]])</f>
        <v>36</v>
      </c>
    </row>
    <row r="572" spans="1:10" x14ac:dyDescent="0.3">
      <c r="A572" s="3">
        <v>44440</v>
      </c>
      <c r="B572" s="6" t="s">
        <v>64</v>
      </c>
      <c r="C572" s="4" t="s">
        <v>3</v>
      </c>
      <c r="D572" s="5">
        <v>80.94</v>
      </c>
      <c r="E572" s="1">
        <v>14</v>
      </c>
      <c r="F572" s="1">
        <f>InputData[[#This Row],[UNIT PRICE ($)]]*InputData[[#This Row],[QUANTITY]]</f>
        <v>1133.1599999999999</v>
      </c>
      <c r="G572" s="1" t="str">
        <f>VLOOKUP(InputData[[#This Row],[CUSTOMER NAME]],Customer!A:C,2,0)</f>
        <v>India</v>
      </c>
      <c r="H572" s="1" t="str">
        <f>VLOOKUP(InputData[[#This Row],[CUSTOMER NAME]],Customer!A:C,3,0)</f>
        <v>Northeast</v>
      </c>
      <c r="I572" s="1" t="str">
        <f>TEXT(InputData[[#This Row],[DATE]],"mmm")</f>
        <v>Sep</v>
      </c>
      <c r="J572" s="1">
        <f>WEEKNUM(InputData[[#This Row],[DATE]])</f>
        <v>36</v>
      </c>
    </row>
    <row r="573" spans="1:10" x14ac:dyDescent="0.3">
      <c r="A573" s="3">
        <v>44440</v>
      </c>
      <c r="B573" s="6" t="s">
        <v>76</v>
      </c>
      <c r="C573" s="4" t="s">
        <v>24</v>
      </c>
      <c r="D573" s="5">
        <v>156.96</v>
      </c>
      <c r="E573" s="1">
        <v>1</v>
      </c>
      <c r="F573" s="1">
        <f>InputData[[#This Row],[UNIT PRICE ($)]]*InputData[[#This Row],[QUANTITY]]</f>
        <v>156.96</v>
      </c>
      <c r="G573" s="1" t="str">
        <f>VLOOKUP(InputData[[#This Row],[CUSTOMER NAME]],Customer!A:C,2,0)</f>
        <v>Saudi Arabia</v>
      </c>
      <c r="H573" s="1" t="str">
        <f>VLOOKUP(InputData[[#This Row],[CUSTOMER NAME]],Customer!A:C,3,0)</f>
        <v>Export</v>
      </c>
      <c r="I573" s="1" t="str">
        <f>TEXT(InputData[[#This Row],[DATE]],"mmm")</f>
        <v>Sep</v>
      </c>
      <c r="J573" s="1">
        <f>WEEKNUM(InputData[[#This Row],[DATE]])</f>
        <v>36</v>
      </c>
    </row>
    <row r="574" spans="1:10" x14ac:dyDescent="0.3">
      <c r="A574" s="3">
        <v>44440</v>
      </c>
      <c r="B574" s="6" t="s">
        <v>114</v>
      </c>
      <c r="C574" s="4" t="s">
        <v>15</v>
      </c>
      <c r="D574" s="5">
        <v>15.719999999999999</v>
      </c>
      <c r="E574" s="1">
        <v>11</v>
      </c>
      <c r="F574" s="1">
        <f>InputData[[#This Row],[UNIT PRICE ($)]]*InputData[[#This Row],[QUANTITY]]</f>
        <v>172.92</v>
      </c>
      <c r="G574" s="1" t="str">
        <f>VLOOKUP(InputData[[#This Row],[CUSTOMER NAME]],Customer!A:C,2,0)</f>
        <v>United States of America</v>
      </c>
      <c r="H574" s="1" t="str">
        <f>VLOOKUP(InputData[[#This Row],[CUSTOMER NAME]],Customer!A:C,3,0)</f>
        <v>Export</v>
      </c>
      <c r="I574" s="1" t="str">
        <f>TEXT(InputData[[#This Row],[DATE]],"mmm")</f>
        <v>Sep</v>
      </c>
      <c r="J574" s="1">
        <f>WEEKNUM(InputData[[#This Row],[DATE]])</f>
        <v>36</v>
      </c>
    </row>
    <row r="575" spans="1:10" x14ac:dyDescent="0.3">
      <c r="A575" s="3">
        <v>44442</v>
      </c>
      <c r="B575" s="6" t="s">
        <v>85</v>
      </c>
      <c r="C575" s="4" t="s">
        <v>41</v>
      </c>
      <c r="D575" s="5">
        <v>173.88</v>
      </c>
      <c r="E575" s="1">
        <v>8</v>
      </c>
      <c r="F575" s="1">
        <f>InputData[[#This Row],[UNIT PRICE ($)]]*InputData[[#This Row],[QUANTITY]]</f>
        <v>1391.04</v>
      </c>
      <c r="G575" s="1" t="str">
        <f>VLOOKUP(InputData[[#This Row],[CUSTOMER NAME]],Customer!A:C,2,0)</f>
        <v>India</v>
      </c>
      <c r="H575" s="1" t="str">
        <f>VLOOKUP(InputData[[#This Row],[CUSTOMER NAME]],Customer!A:C,3,0)</f>
        <v>Northeast</v>
      </c>
      <c r="I575" s="1" t="str">
        <f>TEXT(InputData[[#This Row],[DATE]],"mmm")</f>
        <v>Sep</v>
      </c>
      <c r="J575" s="1">
        <f>WEEKNUM(InputData[[#This Row],[DATE]])</f>
        <v>36</v>
      </c>
    </row>
    <row r="576" spans="1:10" x14ac:dyDescent="0.3">
      <c r="A576" s="3">
        <v>44442</v>
      </c>
      <c r="B576" s="6" t="s">
        <v>88</v>
      </c>
      <c r="C576" s="4" t="s">
        <v>16</v>
      </c>
      <c r="D576" s="5">
        <v>16.64</v>
      </c>
      <c r="E576" s="1">
        <v>28</v>
      </c>
      <c r="F576" s="1">
        <f>InputData[[#This Row],[UNIT PRICE ($)]]*InputData[[#This Row],[QUANTITY]]</f>
        <v>465.92</v>
      </c>
      <c r="G576" s="1" t="str">
        <f>VLOOKUP(InputData[[#This Row],[CUSTOMER NAME]],Customer!A:C,2,0)</f>
        <v>India</v>
      </c>
      <c r="H576" s="1" t="str">
        <f>VLOOKUP(InputData[[#This Row],[CUSTOMER NAME]],Customer!A:C,3,0)</f>
        <v>South</v>
      </c>
      <c r="I576" s="1" t="str">
        <f>TEXT(InputData[[#This Row],[DATE]],"mmm")</f>
        <v>Sep</v>
      </c>
      <c r="J576" s="1">
        <f>WEEKNUM(InputData[[#This Row],[DATE]])</f>
        <v>36</v>
      </c>
    </row>
    <row r="577" spans="1:10" x14ac:dyDescent="0.3">
      <c r="A577" s="3">
        <v>44443</v>
      </c>
      <c r="B577" s="6" t="s">
        <v>78</v>
      </c>
      <c r="C577" s="4" t="s">
        <v>35</v>
      </c>
      <c r="D577" s="5">
        <v>6.7</v>
      </c>
      <c r="E577" s="1">
        <v>1</v>
      </c>
      <c r="F577" s="1">
        <f>InputData[[#This Row],[UNIT PRICE ($)]]*InputData[[#This Row],[QUANTITY]]</f>
        <v>6.7</v>
      </c>
      <c r="G577" s="1" t="str">
        <f>VLOOKUP(InputData[[#This Row],[CUSTOMER NAME]],Customer!A:C,2,0)</f>
        <v>India</v>
      </c>
      <c r="H577" s="1" t="str">
        <f>VLOOKUP(InputData[[#This Row],[CUSTOMER NAME]],Customer!A:C,3,0)</f>
        <v>Central</v>
      </c>
      <c r="I577" s="1" t="str">
        <f>TEXT(InputData[[#This Row],[DATE]],"mmm")</f>
        <v>Sep</v>
      </c>
      <c r="J577" s="1">
        <f>WEEKNUM(InputData[[#This Row],[DATE]])</f>
        <v>36</v>
      </c>
    </row>
    <row r="578" spans="1:10" x14ac:dyDescent="0.3">
      <c r="A578" s="3">
        <v>44443</v>
      </c>
      <c r="B578" s="6" t="s">
        <v>81</v>
      </c>
      <c r="C578" s="4" t="s">
        <v>23</v>
      </c>
      <c r="D578" s="5">
        <v>149.46</v>
      </c>
      <c r="E578" s="1">
        <v>15</v>
      </c>
      <c r="F578" s="1">
        <f>InputData[[#This Row],[UNIT PRICE ($)]]*InputData[[#This Row],[QUANTITY]]</f>
        <v>2241.9</v>
      </c>
      <c r="G578" s="1" t="str">
        <f>VLOOKUP(InputData[[#This Row],[CUSTOMER NAME]],Customer!A:C,2,0)</f>
        <v>India</v>
      </c>
      <c r="H578" s="1" t="str">
        <f>VLOOKUP(InputData[[#This Row],[CUSTOMER NAME]],Customer!A:C,3,0)</f>
        <v>East</v>
      </c>
      <c r="I578" s="1" t="str">
        <f>TEXT(InputData[[#This Row],[DATE]],"mmm")</f>
        <v>Sep</v>
      </c>
      <c r="J578" s="1">
        <f>WEEKNUM(InputData[[#This Row],[DATE]])</f>
        <v>36</v>
      </c>
    </row>
    <row r="579" spans="1:10" x14ac:dyDescent="0.3">
      <c r="A579" s="3">
        <v>44443</v>
      </c>
      <c r="B579" s="6" t="s">
        <v>84</v>
      </c>
      <c r="C579" s="4" t="s">
        <v>28</v>
      </c>
      <c r="D579" s="5">
        <v>41.81</v>
      </c>
      <c r="E579" s="1">
        <v>7</v>
      </c>
      <c r="F579" s="1">
        <f>InputData[[#This Row],[UNIT PRICE ($)]]*InputData[[#This Row],[QUANTITY]]</f>
        <v>292.67</v>
      </c>
      <c r="G579" s="1" t="str">
        <f>VLOOKUP(InputData[[#This Row],[CUSTOMER NAME]],Customer!A:C,2,0)</f>
        <v>Ethiopia</v>
      </c>
      <c r="H579" s="1" t="str">
        <f>VLOOKUP(InputData[[#This Row],[CUSTOMER NAME]],Customer!A:C,3,0)</f>
        <v>Export</v>
      </c>
      <c r="I579" s="1" t="str">
        <f>TEXT(InputData[[#This Row],[DATE]],"mmm")</f>
        <v>Sep</v>
      </c>
      <c r="J579" s="1">
        <f>WEEKNUM(InputData[[#This Row],[DATE]])</f>
        <v>36</v>
      </c>
    </row>
    <row r="580" spans="1:10" x14ac:dyDescent="0.3">
      <c r="A580" s="3">
        <v>44443</v>
      </c>
      <c r="B580" s="6" t="s">
        <v>84</v>
      </c>
      <c r="C580" s="4" t="s">
        <v>1</v>
      </c>
      <c r="D580" s="5">
        <v>103.88</v>
      </c>
      <c r="E580" s="1">
        <v>34</v>
      </c>
      <c r="F580" s="1">
        <f>InputData[[#This Row],[UNIT PRICE ($)]]*InputData[[#This Row],[QUANTITY]]</f>
        <v>3531.92</v>
      </c>
      <c r="G580" s="1" t="str">
        <f>VLOOKUP(InputData[[#This Row],[CUSTOMER NAME]],Customer!A:C,2,0)</f>
        <v>Ethiopia</v>
      </c>
      <c r="H580" s="1" t="str">
        <f>VLOOKUP(InputData[[#This Row],[CUSTOMER NAME]],Customer!A:C,3,0)</f>
        <v>Export</v>
      </c>
      <c r="I580" s="1" t="str">
        <f>TEXT(InputData[[#This Row],[DATE]],"mmm")</f>
        <v>Sep</v>
      </c>
      <c r="J580" s="1">
        <f>WEEKNUM(InputData[[#This Row],[DATE]])</f>
        <v>36</v>
      </c>
    </row>
    <row r="581" spans="1:10" x14ac:dyDescent="0.3">
      <c r="A581" s="3">
        <v>44443</v>
      </c>
      <c r="B581" s="6" t="s">
        <v>84</v>
      </c>
      <c r="C581" s="4" t="s">
        <v>2</v>
      </c>
      <c r="D581" s="5">
        <v>142.80000000000001</v>
      </c>
      <c r="E581" s="1">
        <v>1</v>
      </c>
      <c r="F581" s="1">
        <f>InputData[[#This Row],[UNIT PRICE ($)]]*InputData[[#This Row],[QUANTITY]]</f>
        <v>142.80000000000001</v>
      </c>
      <c r="G581" s="1" t="str">
        <f>VLOOKUP(InputData[[#This Row],[CUSTOMER NAME]],Customer!A:C,2,0)</f>
        <v>Ethiopia</v>
      </c>
      <c r="H581" s="1" t="str">
        <f>VLOOKUP(InputData[[#This Row],[CUSTOMER NAME]],Customer!A:C,3,0)</f>
        <v>Export</v>
      </c>
      <c r="I581" s="1" t="str">
        <f>TEXT(InputData[[#This Row],[DATE]],"mmm")</f>
        <v>Sep</v>
      </c>
      <c r="J581" s="1">
        <f>WEEKNUM(InputData[[#This Row],[DATE]])</f>
        <v>36</v>
      </c>
    </row>
    <row r="582" spans="1:10" x14ac:dyDescent="0.3">
      <c r="A582" s="3">
        <v>44444</v>
      </c>
      <c r="B582" s="6" t="s">
        <v>64</v>
      </c>
      <c r="C582" s="4" t="s">
        <v>32</v>
      </c>
      <c r="D582" s="5">
        <v>117.48</v>
      </c>
      <c r="E582" s="1">
        <v>1</v>
      </c>
      <c r="F582" s="1">
        <f>InputData[[#This Row],[UNIT PRICE ($)]]*InputData[[#This Row],[QUANTITY]]</f>
        <v>117.48</v>
      </c>
      <c r="G582" s="1" t="str">
        <f>VLOOKUP(InputData[[#This Row],[CUSTOMER NAME]],Customer!A:C,2,0)</f>
        <v>India</v>
      </c>
      <c r="H582" s="1" t="str">
        <f>VLOOKUP(InputData[[#This Row],[CUSTOMER NAME]],Customer!A:C,3,0)</f>
        <v>Northeast</v>
      </c>
      <c r="I582" s="1" t="str">
        <f>TEXT(InputData[[#This Row],[DATE]],"mmm")</f>
        <v>Sep</v>
      </c>
      <c r="J582" s="1">
        <f>WEEKNUM(InputData[[#This Row],[DATE]])</f>
        <v>37</v>
      </c>
    </row>
    <row r="583" spans="1:10" x14ac:dyDescent="0.3">
      <c r="A583" s="3">
        <v>44444</v>
      </c>
      <c r="B583" s="6" t="s">
        <v>117</v>
      </c>
      <c r="C583" s="4" t="s">
        <v>7</v>
      </c>
      <c r="D583" s="5">
        <v>47.730000000000004</v>
      </c>
      <c r="E583" s="1">
        <v>35</v>
      </c>
      <c r="F583" s="1">
        <f>InputData[[#This Row],[UNIT PRICE ($)]]*InputData[[#This Row],[QUANTITY]]</f>
        <v>1670.5500000000002</v>
      </c>
      <c r="G583" s="1" t="str">
        <f>VLOOKUP(InputData[[#This Row],[CUSTOMER NAME]],Customer!A:C,2,0)</f>
        <v>United States of America</v>
      </c>
      <c r="H583" s="1" t="str">
        <f>VLOOKUP(InputData[[#This Row],[CUSTOMER NAME]],Customer!A:C,3,0)</f>
        <v>Export</v>
      </c>
      <c r="I583" s="1" t="str">
        <f>TEXT(InputData[[#This Row],[DATE]],"mmm")</f>
        <v>Sep</v>
      </c>
      <c r="J583" s="1">
        <f>WEEKNUM(InputData[[#This Row],[DATE]])</f>
        <v>37</v>
      </c>
    </row>
    <row r="584" spans="1:10" x14ac:dyDescent="0.3">
      <c r="A584" s="3">
        <v>44445</v>
      </c>
      <c r="B584" s="6" t="s">
        <v>74</v>
      </c>
      <c r="C584" s="4" t="s">
        <v>31</v>
      </c>
      <c r="D584" s="5">
        <v>104.16</v>
      </c>
      <c r="E584" s="1">
        <v>20</v>
      </c>
      <c r="F584" s="1">
        <f>InputData[[#This Row],[UNIT PRICE ($)]]*InputData[[#This Row],[QUANTITY]]</f>
        <v>2083.1999999999998</v>
      </c>
      <c r="G584" s="1" t="str">
        <f>VLOOKUP(InputData[[#This Row],[CUSTOMER NAME]],Customer!A:C,2,0)</f>
        <v>Brazil</v>
      </c>
      <c r="H584" s="1" t="str">
        <f>VLOOKUP(InputData[[#This Row],[CUSTOMER NAME]],Customer!A:C,3,0)</f>
        <v>Export</v>
      </c>
      <c r="I584" s="1" t="str">
        <f>TEXT(InputData[[#This Row],[DATE]],"mmm")</f>
        <v>Sep</v>
      </c>
      <c r="J584" s="1">
        <f>WEEKNUM(InputData[[#This Row],[DATE]])</f>
        <v>37</v>
      </c>
    </row>
    <row r="585" spans="1:10" x14ac:dyDescent="0.3">
      <c r="A585" s="3">
        <v>44445</v>
      </c>
      <c r="B585" s="6" t="s">
        <v>77</v>
      </c>
      <c r="C585" s="4" t="s">
        <v>5</v>
      </c>
      <c r="D585" s="5">
        <v>155.61000000000001</v>
      </c>
      <c r="E585" s="1">
        <v>12</v>
      </c>
      <c r="F585" s="1">
        <f>InputData[[#This Row],[UNIT PRICE ($)]]*InputData[[#This Row],[QUANTITY]]</f>
        <v>1867.3200000000002</v>
      </c>
      <c r="G585" s="1" t="str">
        <f>VLOOKUP(InputData[[#This Row],[CUSTOMER NAME]],Customer!A:C,2,0)</f>
        <v>India</v>
      </c>
      <c r="H585" s="1" t="str">
        <f>VLOOKUP(InputData[[#This Row],[CUSTOMER NAME]],Customer!A:C,3,0)</f>
        <v>Western</v>
      </c>
      <c r="I585" s="1" t="str">
        <f>TEXT(InputData[[#This Row],[DATE]],"mmm")</f>
        <v>Sep</v>
      </c>
      <c r="J585" s="1">
        <f>WEEKNUM(InputData[[#This Row],[DATE]])</f>
        <v>37</v>
      </c>
    </row>
    <row r="586" spans="1:10" x14ac:dyDescent="0.3">
      <c r="A586" s="3">
        <v>44446</v>
      </c>
      <c r="B586" s="6" t="s">
        <v>60</v>
      </c>
      <c r="C586" s="4" t="s">
        <v>19</v>
      </c>
      <c r="D586" s="5">
        <v>210</v>
      </c>
      <c r="E586" s="1">
        <v>5</v>
      </c>
      <c r="F586" s="1">
        <f>InputData[[#This Row],[UNIT PRICE ($)]]*InputData[[#This Row],[QUANTITY]]</f>
        <v>1050</v>
      </c>
      <c r="G586" s="1" t="str">
        <f>VLOOKUP(InputData[[#This Row],[CUSTOMER NAME]],Customer!A:C,2,0)</f>
        <v>Nigeria</v>
      </c>
      <c r="H586" s="1" t="str">
        <f>VLOOKUP(InputData[[#This Row],[CUSTOMER NAME]],Customer!A:C,3,0)</f>
        <v>Export</v>
      </c>
      <c r="I586" s="1" t="str">
        <f>TEXT(InputData[[#This Row],[DATE]],"mmm")</f>
        <v>Sep</v>
      </c>
      <c r="J586" s="1">
        <f>WEEKNUM(InputData[[#This Row],[DATE]])</f>
        <v>37</v>
      </c>
    </row>
    <row r="587" spans="1:10" x14ac:dyDescent="0.3">
      <c r="A587" s="3">
        <v>44447</v>
      </c>
      <c r="B587" s="6" t="s">
        <v>81</v>
      </c>
      <c r="C587" s="4" t="s">
        <v>12</v>
      </c>
      <c r="D587" s="5">
        <v>94.17</v>
      </c>
      <c r="E587" s="1">
        <v>23</v>
      </c>
      <c r="F587" s="1">
        <f>InputData[[#This Row],[UNIT PRICE ($)]]*InputData[[#This Row],[QUANTITY]]</f>
        <v>2165.91</v>
      </c>
      <c r="G587" s="1" t="str">
        <f>VLOOKUP(InputData[[#This Row],[CUSTOMER NAME]],Customer!A:C,2,0)</f>
        <v>India</v>
      </c>
      <c r="H587" s="1" t="str">
        <f>VLOOKUP(InputData[[#This Row],[CUSTOMER NAME]],Customer!A:C,3,0)</f>
        <v>East</v>
      </c>
      <c r="I587" s="1" t="str">
        <f>TEXT(InputData[[#This Row],[DATE]],"mmm")</f>
        <v>Sep</v>
      </c>
      <c r="J587" s="1">
        <f>WEEKNUM(InputData[[#This Row],[DATE]])</f>
        <v>37</v>
      </c>
    </row>
    <row r="588" spans="1:10" x14ac:dyDescent="0.3">
      <c r="A588" s="3">
        <v>44448</v>
      </c>
      <c r="B588" s="6" t="s">
        <v>78</v>
      </c>
      <c r="C588" s="4" t="s">
        <v>3</v>
      </c>
      <c r="D588" s="5">
        <v>80.94</v>
      </c>
      <c r="E588" s="1">
        <v>3</v>
      </c>
      <c r="F588" s="1">
        <f>InputData[[#This Row],[UNIT PRICE ($)]]*InputData[[#This Row],[QUANTITY]]</f>
        <v>242.82</v>
      </c>
      <c r="G588" s="1" t="str">
        <f>VLOOKUP(InputData[[#This Row],[CUSTOMER NAME]],Customer!A:C,2,0)</f>
        <v>India</v>
      </c>
      <c r="H588" s="1" t="str">
        <f>VLOOKUP(InputData[[#This Row],[CUSTOMER NAME]],Customer!A:C,3,0)</f>
        <v>Central</v>
      </c>
      <c r="I588" s="1" t="str">
        <f>TEXT(InputData[[#This Row],[DATE]],"mmm")</f>
        <v>Sep</v>
      </c>
      <c r="J588" s="1">
        <f>WEEKNUM(InputData[[#This Row],[DATE]])</f>
        <v>37</v>
      </c>
    </row>
    <row r="589" spans="1:10" x14ac:dyDescent="0.3">
      <c r="A589" s="3">
        <v>44448</v>
      </c>
      <c r="B589" s="6" t="s">
        <v>79</v>
      </c>
      <c r="C589" s="4" t="s">
        <v>41</v>
      </c>
      <c r="D589" s="5">
        <v>173.88</v>
      </c>
      <c r="E589" s="1">
        <v>9</v>
      </c>
      <c r="F589" s="1">
        <f>InputData[[#This Row],[UNIT PRICE ($)]]*InputData[[#This Row],[QUANTITY]]</f>
        <v>1564.92</v>
      </c>
      <c r="G589" s="1" t="str">
        <f>VLOOKUP(InputData[[#This Row],[CUSTOMER NAME]],Customer!A:C,2,0)</f>
        <v>United Kingdom</v>
      </c>
      <c r="H589" s="1" t="str">
        <f>VLOOKUP(InputData[[#This Row],[CUSTOMER NAME]],Customer!A:C,3,0)</f>
        <v>Export</v>
      </c>
      <c r="I589" s="1" t="str">
        <f>TEXT(InputData[[#This Row],[DATE]],"mmm")</f>
        <v>Sep</v>
      </c>
      <c r="J589" s="1">
        <f>WEEKNUM(InputData[[#This Row],[DATE]])</f>
        <v>37</v>
      </c>
    </row>
    <row r="590" spans="1:10" x14ac:dyDescent="0.3">
      <c r="A590" s="3">
        <v>44448</v>
      </c>
      <c r="B590" s="6" t="s">
        <v>85</v>
      </c>
      <c r="C590" s="4" t="s">
        <v>44</v>
      </c>
      <c r="D590" s="5">
        <v>82.08</v>
      </c>
      <c r="E590" s="1">
        <v>4</v>
      </c>
      <c r="F590" s="1">
        <f>InputData[[#This Row],[UNIT PRICE ($)]]*InputData[[#This Row],[QUANTITY]]</f>
        <v>328.32</v>
      </c>
      <c r="G590" s="1" t="str">
        <f>VLOOKUP(InputData[[#This Row],[CUSTOMER NAME]],Customer!A:C,2,0)</f>
        <v>India</v>
      </c>
      <c r="H590" s="1" t="str">
        <f>VLOOKUP(InputData[[#This Row],[CUSTOMER NAME]],Customer!A:C,3,0)</f>
        <v>Northeast</v>
      </c>
      <c r="I590" s="1" t="str">
        <f>TEXT(InputData[[#This Row],[DATE]],"mmm")</f>
        <v>Sep</v>
      </c>
      <c r="J590" s="1">
        <f>WEEKNUM(InputData[[#This Row],[DATE]])</f>
        <v>37</v>
      </c>
    </row>
    <row r="591" spans="1:10" x14ac:dyDescent="0.3">
      <c r="A591" s="3">
        <v>44448</v>
      </c>
      <c r="B591" s="6" t="s">
        <v>88</v>
      </c>
      <c r="C591" s="4" t="s">
        <v>11</v>
      </c>
      <c r="D591" s="5">
        <v>48.4</v>
      </c>
      <c r="E591" s="1">
        <v>26</v>
      </c>
      <c r="F591" s="1">
        <f>InputData[[#This Row],[UNIT PRICE ($)]]*InputData[[#This Row],[QUANTITY]]</f>
        <v>1258.3999999999999</v>
      </c>
      <c r="G591" s="1" t="str">
        <f>VLOOKUP(InputData[[#This Row],[CUSTOMER NAME]],Customer!A:C,2,0)</f>
        <v>India</v>
      </c>
      <c r="H591" s="1" t="str">
        <f>VLOOKUP(InputData[[#This Row],[CUSTOMER NAME]],Customer!A:C,3,0)</f>
        <v>South</v>
      </c>
      <c r="I591" s="1" t="str">
        <f>TEXT(InputData[[#This Row],[DATE]],"mmm")</f>
        <v>Sep</v>
      </c>
      <c r="J591" s="1">
        <f>WEEKNUM(InputData[[#This Row],[DATE]])</f>
        <v>37</v>
      </c>
    </row>
    <row r="592" spans="1:10" x14ac:dyDescent="0.3">
      <c r="A592" s="3">
        <v>44449</v>
      </c>
      <c r="B592" s="6" t="s">
        <v>65</v>
      </c>
      <c r="C592" s="4" t="s">
        <v>38</v>
      </c>
      <c r="D592" s="5">
        <v>79.92</v>
      </c>
      <c r="E592" s="1">
        <v>4</v>
      </c>
      <c r="F592" s="1">
        <f>InputData[[#This Row],[UNIT PRICE ($)]]*InputData[[#This Row],[QUANTITY]]</f>
        <v>319.68</v>
      </c>
      <c r="G592" s="1" t="str">
        <f>VLOOKUP(InputData[[#This Row],[CUSTOMER NAME]],Customer!A:C,2,0)</f>
        <v>Pakistan</v>
      </c>
      <c r="H592" s="1" t="str">
        <f>VLOOKUP(InputData[[#This Row],[CUSTOMER NAME]],Customer!A:C,3,0)</f>
        <v>Export</v>
      </c>
      <c r="I592" s="1" t="str">
        <f>TEXT(InputData[[#This Row],[DATE]],"mmm")</f>
        <v>Sep</v>
      </c>
      <c r="J592" s="1">
        <f>WEEKNUM(InputData[[#This Row],[DATE]])</f>
        <v>37</v>
      </c>
    </row>
    <row r="593" spans="1:10" x14ac:dyDescent="0.3">
      <c r="A593" s="3">
        <v>44449</v>
      </c>
      <c r="B593" s="6" t="s">
        <v>80</v>
      </c>
      <c r="C593" s="4" t="s">
        <v>1</v>
      </c>
      <c r="D593" s="5">
        <v>103.88</v>
      </c>
      <c r="E593" s="1">
        <v>9</v>
      </c>
      <c r="F593" s="1">
        <f>InputData[[#This Row],[UNIT PRICE ($)]]*InputData[[#This Row],[QUANTITY]]</f>
        <v>934.92</v>
      </c>
      <c r="G593" s="1" t="str">
        <f>VLOOKUP(InputData[[#This Row],[CUSTOMER NAME]],Customer!A:C,2,0)</f>
        <v>South Africa</v>
      </c>
      <c r="H593" s="1" t="str">
        <f>VLOOKUP(InputData[[#This Row],[CUSTOMER NAME]],Customer!A:C,3,0)</f>
        <v>Export</v>
      </c>
      <c r="I593" s="1" t="str">
        <f>TEXT(InputData[[#This Row],[DATE]],"mmm")</f>
        <v>Sep</v>
      </c>
      <c r="J593" s="1">
        <f>WEEKNUM(InputData[[#This Row],[DATE]])</f>
        <v>37</v>
      </c>
    </row>
    <row r="594" spans="1:10" x14ac:dyDescent="0.3">
      <c r="A594" s="3">
        <v>44449</v>
      </c>
      <c r="B594" s="6" t="s">
        <v>82</v>
      </c>
      <c r="C594" s="4" t="s">
        <v>30</v>
      </c>
      <c r="D594" s="5">
        <v>201.28</v>
      </c>
      <c r="E594" s="1">
        <v>6</v>
      </c>
      <c r="F594" s="1">
        <f>InputData[[#This Row],[UNIT PRICE ($)]]*InputData[[#This Row],[QUANTITY]]</f>
        <v>1207.68</v>
      </c>
      <c r="G594" s="1" t="str">
        <f>VLOOKUP(InputData[[#This Row],[CUSTOMER NAME]],Customer!A:C,2,0)</f>
        <v>India</v>
      </c>
      <c r="H594" s="1" t="str">
        <f>VLOOKUP(InputData[[#This Row],[CUSTOMER NAME]],Customer!A:C,3,0)</f>
        <v>Western</v>
      </c>
      <c r="I594" s="1" t="str">
        <f>TEXT(InputData[[#This Row],[DATE]],"mmm")</f>
        <v>Sep</v>
      </c>
      <c r="J594" s="1">
        <f>WEEKNUM(InputData[[#This Row],[DATE]])</f>
        <v>37</v>
      </c>
    </row>
    <row r="595" spans="1:10" x14ac:dyDescent="0.3">
      <c r="A595" s="3">
        <v>44449</v>
      </c>
      <c r="B595" s="6" t="s">
        <v>82</v>
      </c>
      <c r="C595" s="4" t="s">
        <v>26</v>
      </c>
      <c r="D595" s="5">
        <v>24.66</v>
      </c>
      <c r="E595" s="1">
        <v>2</v>
      </c>
      <c r="F595" s="1">
        <f>InputData[[#This Row],[UNIT PRICE ($)]]*InputData[[#This Row],[QUANTITY]]</f>
        <v>49.32</v>
      </c>
      <c r="G595" s="1" t="str">
        <f>VLOOKUP(InputData[[#This Row],[CUSTOMER NAME]],Customer!A:C,2,0)</f>
        <v>India</v>
      </c>
      <c r="H595" s="1" t="str">
        <f>VLOOKUP(InputData[[#This Row],[CUSTOMER NAME]],Customer!A:C,3,0)</f>
        <v>Western</v>
      </c>
      <c r="I595" s="1" t="str">
        <f>TEXT(InputData[[#This Row],[DATE]],"mmm")</f>
        <v>Sep</v>
      </c>
      <c r="J595" s="1">
        <f>WEEKNUM(InputData[[#This Row],[DATE]])</f>
        <v>37</v>
      </c>
    </row>
    <row r="596" spans="1:10" x14ac:dyDescent="0.3">
      <c r="A596" s="3">
        <v>44449</v>
      </c>
      <c r="B596" s="6" t="s">
        <v>117</v>
      </c>
      <c r="C596" s="4" t="s">
        <v>35</v>
      </c>
      <c r="D596" s="5">
        <v>6.7</v>
      </c>
      <c r="E596" s="1">
        <v>15</v>
      </c>
      <c r="F596" s="1">
        <f>InputData[[#This Row],[UNIT PRICE ($)]]*InputData[[#This Row],[QUANTITY]]</f>
        <v>100.5</v>
      </c>
      <c r="G596" s="1" t="str">
        <f>VLOOKUP(InputData[[#This Row],[CUSTOMER NAME]],Customer!A:C,2,0)</f>
        <v>United States of America</v>
      </c>
      <c r="H596" s="1" t="str">
        <f>VLOOKUP(InputData[[#This Row],[CUSTOMER NAME]],Customer!A:C,3,0)</f>
        <v>Export</v>
      </c>
      <c r="I596" s="1" t="str">
        <f>TEXT(InputData[[#This Row],[DATE]],"mmm")</f>
        <v>Sep</v>
      </c>
      <c r="J596" s="1">
        <f>WEEKNUM(InputData[[#This Row],[DATE]])</f>
        <v>37</v>
      </c>
    </row>
    <row r="597" spans="1:10" x14ac:dyDescent="0.3">
      <c r="A597" s="3">
        <v>44450</v>
      </c>
      <c r="B597" s="6" t="s">
        <v>69</v>
      </c>
      <c r="C597" s="4" t="s">
        <v>1</v>
      </c>
      <c r="D597" s="5">
        <v>103.88</v>
      </c>
      <c r="E597" s="1">
        <v>6</v>
      </c>
      <c r="F597" s="1">
        <f>InputData[[#This Row],[UNIT PRICE ($)]]*InputData[[#This Row],[QUANTITY]]</f>
        <v>623.28</v>
      </c>
      <c r="G597" s="1" t="str">
        <f>VLOOKUP(InputData[[#This Row],[CUSTOMER NAME]],Customer!A:C,2,0)</f>
        <v>India</v>
      </c>
      <c r="H597" s="1" t="str">
        <f>VLOOKUP(InputData[[#This Row],[CUSTOMER NAME]],Customer!A:C,3,0)</f>
        <v>South</v>
      </c>
      <c r="I597" s="1" t="str">
        <f>TEXT(InputData[[#This Row],[DATE]],"mmm")</f>
        <v>Sep</v>
      </c>
      <c r="J597" s="1">
        <f>WEEKNUM(InputData[[#This Row],[DATE]])</f>
        <v>37</v>
      </c>
    </row>
    <row r="598" spans="1:10" x14ac:dyDescent="0.3">
      <c r="A598" s="3">
        <v>44452</v>
      </c>
      <c r="B598" s="6" t="s">
        <v>116</v>
      </c>
      <c r="C598" s="4" t="s">
        <v>41</v>
      </c>
      <c r="D598" s="5">
        <v>173.88</v>
      </c>
      <c r="E598" s="1">
        <v>7</v>
      </c>
      <c r="F598" s="1">
        <f>InputData[[#This Row],[UNIT PRICE ($)]]*InputData[[#This Row],[QUANTITY]]</f>
        <v>1217.1599999999999</v>
      </c>
      <c r="G598" s="1" t="str">
        <f>VLOOKUP(InputData[[#This Row],[CUSTOMER NAME]],Customer!A:C,2,0)</f>
        <v>Germany</v>
      </c>
      <c r="H598" s="1" t="str">
        <f>VLOOKUP(InputData[[#This Row],[CUSTOMER NAME]],Customer!A:C,3,0)</f>
        <v>Export</v>
      </c>
      <c r="I598" s="1" t="str">
        <f>TEXT(InputData[[#This Row],[DATE]],"mmm")</f>
        <v>Sep</v>
      </c>
      <c r="J598" s="1">
        <f>WEEKNUM(InputData[[#This Row],[DATE]])</f>
        <v>38</v>
      </c>
    </row>
    <row r="599" spans="1:10" x14ac:dyDescent="0.3">
      <c r="A599" s="3">
        <v>44453</v>
      </c>
      <c r="B599" s="6" t="s">
        <v>69</v>
      </c>
      <c r="C599" s="4" t="s">
        <v>29</v>
      </c>
      <c r="D599" s="5">
        <v>53.11</v>
      </c>
      <c r="E599" s="1">
        <v>3</v>
      </c>
      <c r="F599" s="1">
        <f>InputData[[#This Row],[UNIT PRICE ($)]]*InputData[[#This Row],[QUANTITY]]</f>
        <v>159.32999999999998</v>
      </c>
      <c r="G599" s="1" t="str">
        <f>VLOOKUP(InputData[[#This Row],[CUSTOMER NAME]],Customer!A:C,2,0)</f>
        <v>India</v>
      </c>
      <c r="H599" s="1" t="str">
        <f>VLOOKUP(InputData[[#This Row],[CUSTOMER NAME]],Customer!A:C,3,0)</f>
        <v>South</v>
      </c>
      <c r="I599" s="1" t="str">
        <f>TEXT(InputData[[#This Row],[DATE]],"mmm")</f>
        <v>Sep</v>
      </c>
      <c r="J599" s="1">
        <f>WEEKNUM(InputData[[#This Row],[DATE]])</f>
        <v>38</v>
      </c>
    </row>
    <row r="600" spans="1:10" x14ac:dyDescent="0.3">
      <c r="A600" s="3">
        <v>44453</v>
      </c>
      <c r="B600" s="6" t="s">
        <v>81</v>
      </c>
      <c r="C600" s="4" t="s">
        <v>26</v>
      </c>
      <c r="D600" s="5">
        <v>24.66</v>
      </c>
      <c r="E600" s="1">
        <v>34</v>
      </c>
      <c r="F600" s="1">
        <f>InputData[[#This Row],[UNIT PRICE ($)]]*InputData[[#This Row],[QUANTITY]]</f>
        <v>838.44</v>
      </c>
      <c r="G600" s="1" t="str">
        <f>VLOOKUP(InputData[[#This Row],[CUSTOMER NAME]],Customer!A:C,2,0)</f>
        <v>India</v>
      </c>
      <c r="H600" s="1" t="str">
        <f>VLOOKUP(InputData[[#This Row],[CUSTOMER NAME]],Customer!A:C,3,0)</f>
        <v>East</v>
      </c>
      <c r="I600" s="1" t="str">
        <f>TEXT(InputData[[#This Row],[DATE]],"mmm")</f>
        <v>Sep</v>
      </c>
      <c r="J600" s="1">
        <f>WEEKNUM(InputData[[#This Row],[DATE]])</f>
        <v>38</v>
      </c>
    </row>
    <row r="601" spans="1:10" x14ac:dyDescent="0.3">
      <c r="A601" s="3">
        <v>44453</v>
      </c>
      <c r="B601" s="6" t="s">
        <v>85</v>
      </c>
      <c r="C601" s="4" t="s">
        <v>11</v>
      </c>
      <c r="D601" s="5">
        <v>48.4</v>
      </c>
      <c r="E601" s="1">
        <v>27</v>
      </c>
      <c r="F601" s="1">
        <f>InputData[[#This Row],[UNIT PRICE ($)]]*InputData[[#This Row],[QUANTITY]]</f>
        <v>1306.8</v>
      </c>
      <c r="G601" s="1" t="str">
        <f>VLOOKUP(InputData[[#This Row],[CUSTOMER NAME]],Customer!A:C,2,0)</f>
        <v>India</v>
      </c>
      <c r="H601" s="1" t="str">
        <f>VLOOKUP(InputData[[#This Row],[CUSTOMER NAME]],Customer!A:C,3,0)</f>
        <v>Northeast</v>
      </c>
      <c r="I601" s="1" t="str">
        <f>TEXT(InputData[[#This Row],[DATE]],"mmm")</f>
        <v>Sep</v>
      </c>
      <c r="J601" s="1">
        <f>WEEKNUM(InputData[[#This Row],[DATE]])</f>
        <v>38</v>
      </c>
    </row>
    <row r="602" spans="1:10" x14ac:dyDescent="0.3">
      <c r="A602" s="3">
        <v>44454</v>
      </c>
      <c r="B602" s="6" t="s">
        <v>63</v>
      </c>
      <c r="C602" s="4" t="s">
        <v>38</v>
      </c>
      <c r="D602" s="5">
        <v>79.92</v>
      </c>
      <c r="E602" s="1">
        <v>3</v>
      </c>
      <c r="F602" s="1">
        <f>InputData[[#This Row],[UNIT PRICE ($)]]*InputData[[#This Row],[QUANTITY]]</f>
        <v>239.76</v>
      </c>
      <c r="G602" s="1" t="str">
        <f>VLOOKUP(InputData[[#This Row],[CUSTOMER NAME]],Customer!A:C,2,0)</f>
        <v>Saudi Arabia</v>
      </c>
      <c r="H602" s="1" t="str">
        <f>VLOOKUP(InputData[[#This Row],[CUSTOMER NAME]],Customer!A:C,3,0)</f>
        <v>Export</v>
      </c>
      <c r="I602" s="1" t="str">
        <f>TEXT(InputData[[#This Row],[DATE]],"mmm")</f>
        <v>Sep</v>
      </c>
      <c r="J602" s="1">
        <f>WEEKNUM(InputData[[#This Row],[DATE]])</f>
        <v>38</v>
      </c>
    </row>
    <row r="603" spans="1:10" x14ac:dyDescent="0.3">
      <c r="A603" s="3">
        <v>44454</v>
      </c>
      <c r="B603" s="6" t="s">
        <v>67</v>
      </c>
      <c r="C603" s="4" t="s">
        <v>42</v>
      </c>
      <c r="D603" s="5">
        <v>162</v>
      </c>
      <c r="E603" s="1">
        <v>14</v>
      </c>
      <c r="F603" s="1">
        <f>InputData[[#This Row],[UNIT PRICE ($)]]*InputData[[#This Row],[QUANTITY]]</f>
        <v>2268</v>
      </c>
      <c r="G603" s="1" t="str">
        <f>VLOOKUP(InputData[[#This Row],[CUSTOMER NAME]],Customer!A:C,2,0)</f>
        <v>United Kingdom</v>
      </c>
      <c r="H603" s="1" t="str">
        <f>VLOOKUP(InputData[[#This Row],[CUSTOMER NAME]],Customer!A:C,3,0)</f>
        <v>Export</v>
      </c>
      <c r="I603" s="1" t="str">
        <f>TEXT(InputData[[#This Row],[DATE]],"mmm")</f>
        <v>Sep</v>
      </c>
      <c r="J603" s="1">
        <f>WEEKNUM(InputData[[#This Row],[DATE]])</f>
        <v>38</v>
      </c>
    </row>
    <row r="604" spans="1:10" x14ac:dyDescent="0.3">
      <c r="A604" s="3">
        <v>44454</v>
      </c>
      <c r="B604" s="6" t="s">
        <v>69</v>
      </c>
      <c r="C604" s="4" t="s">
        <v>42</v>
      </c>
      <c r="D604" s="5">
        <v>162</v>
      </c>
      <c r="E604" s="1">
        <v>6</v>
      </c>
      <c r="F604" s="1">
        <f>InputData[[#This Row],[UNIT PRICE ($)]]*InputData[[#This Row],[QUANTITY]]</f>
        <v>972</v>
      </c>
      <c r="G604" s="1" t="str">
        <f>VLOOKUP(InputData[[#This Row],[CUSTOMER NAME]],Customer!A:C,2,0)</f>
        <v>India</v>
      </c>
      <c r="H604" s="1" t="str">
        <f>VLOOKUP(InputData[[#This Row],[CUSTOMER NAME]],Customer!A:C,3,0)</f>
        <v>South</v>
      </c>
      <c r="I604" s="1" t="str">
        <f>TEXT(InputData[[#This Row],[DATE]],"mmm")</f>
        <v>Sep</v>
      </c>
      <c r="J604" s="1">
        <f>WEEKNUM(InputData[[#This Row],[DATE]])</f>
        <v>38</v>
      </c>
    </row>
    <row r="605" spans="1:10" x14ac:dyDescent="0.3">
      <c r="A605" s="3">
        <v>44454</v>
      </c>
      <c r="B605" s="6" t="s">
        <v>76</v>
      </c>
      <c r="C605" s="4" t="s">
        <v>37</v>
      </c>
      <c r="D605" s="5">
        <v>85.76</v>
      </c>
      <c r="E605" s="1">
        <v>15</v>
      </c>
      <c r="F605" s="1">
        <f>InputData[[#This Row],[UNIT PRICE ($)]]*InputData[[#This Row],[QUANTITY]]</f>
        <v>1286.4000000000001</v>
      </c>
      <c r="G605" s="1" t="str">
        <f>VLOOKUP(InputData[[#This Row],[CUSTOMER NAME]],Customer!A:C,2,0)</f>
        <v>Saudi Arabia</v>
      </c>
      <c r="H605" s="1" t="str">
        <f>VLOOKUP(InputData[[#This Row],[CUSTOMER NAME]],Customer!A:C,3,0)</f>
        <v>Export</v>
      </c>
      <c r="I605" s="1" t="str">
        <f>TEXT(InputData[[#This Row],[DATE]],"mmm")</f>
        <v>Sep</v>
      </c>
      <c r="J605" s="1">
        <f>WEEKNUM(InputData[[#This Row],[DATE]])</f>
        <v>38</v>
      </c>
    </row>
    <row r="606" spans="1:10" x14ac:dyDescent="0.3">
      <c r="A606" s="3">
        <v>44455</v>
      </c>
      <c r="B606" s="6" t="s">
        <v>70</v>
      </c>
      <c r="C606" s="4" t="s">
        <v>18</v>
      </c>
      <c r="D606" s="5">
        <v>49.21</v>
      </c>
      <c r="E606" s="1">
        <v>11</v>
      </c>
      <c r="F606" s="1">
        <f>InputData[[#This Row],[UNIT PRICE ($)]]*InputData[[#This Row],[QUANTITY]]</f>
        <v>541.31000000000006</v>
      </c>
      <c r="G606" s="1" t="str">
        <f>VLOOKUP(InputData[[#This Row],[CUSTOMER NAME]],Customer!A:C,2,0)</f>
        <v>Mexico</v>
      </c>
      <c r="H606" s="1" t="str">
        <f>VLOOKUP(InputData[[#This Row],[CUSTOMER NAME]],Customer!A:C,3,0)</f>
        <v>Export</v>
      </c>
      <c r="I606" s="1" t="str">
        <f>TEXT(InputData[[#This Row],[DATE]],"mmm")</f>
        <v>Sep</v>
      </c>
      <c r="J606" s="1">
        <f>WEEKNUM(InputData[[#This Row],[DATE]])</f>
        <v>38</v>
      </c>
    </row>
    <row r="607" spans="1:10" x14ac:dyDescent="0.3">
      <c r="A607" s="3">
        <v>44456</v>
      </c>
      <c r="B607" s="6" t="s">
        <v>70</v>
      </c>
      <c r="C607" s="4" t="s">
        <v>10</v>
      </c>
      <c r="D607" s="5">
        <v>164.28</v>
      </c>
      <c r="E607" s="1">
        <v>12</v>
      </c>
      <c r="F607" s="1">
        <f>InputData[[#This Row],[UNIT PRICE ($)]]*InputData[[#This Row],[QUANTITY]]</f>
        <v>1971.3600000000001</v>
      </c>
      <c r="G607" s="1" t="str">
        <f>VLOOKUP(InputData[[#This Row],[CUSTOMER NAME]],Customer!A:C,2,0)</f>
        <v>Mexico</v>
      </c>
      <c r="H607" s="1" t="str">
        <f>VLOOKUP(InputData[[#This Row],[CUSTOMER NAME]],Customer!A:C,3,0)</f>
        <v>Export</v>
      </c>
      <c r="I607" s="1" t="str">
        <f>TEXT(InputData[[#This Row],[DATE]],"mmm")</f>
        <v>Sep</v>
      </c>
      <c r="J607" s="1">
        <f>WEEKNUM(InputData[[#This Row],[DATE]])</f>
        <v>38</v>
      </c>
    </row>
    <row r="608" spans="1:10" x14ac:dyDescent="0.3">
      <c r="A608" s="3">
        <v>44457</v>
      </c>
      <c r="B608" s="6" t="s">
        <v>68</v>
      </c>
      <c r="C608" s="4" t="s">
        <v>31</v>
      </c>
      <c r="D608" s="5">
        <v>104.16</v>
      </c>
      <c r="E608" s="1">
        <v>22</v>
      </c>
      <c r="F608" s="1">
        <f>InputData[[#This Row],[UNIT PRICE ($)]]*InputData[[#This Row],[QUANTITY]]</f>
        <v>2291.52</v>
      </c>
      <c r="G608" s="1" t="str">
        <f>VLOOKUP(InputData[[#This Row],[CUSTOMER NAME]],Customer!A:C,2,0)</f>
        <v>Russia</v>
      </c>
      <c r="H608" s="1" t="str">
        <f>VLOOKUP(InputData[[#This Row],[CUSTOMER NAME]],Customer!A:C,3,0)</f>
        <v>Export</v>
      </c>
      <c r="I608" s="1" t="str">
        <f>TEXT(InputData[[#This Row],[DATE]],"mmm")</f>
        <v>Sep</v>
      </c>
      <c r="J608" s="1">
        <f>WEEKNUM(InputData[[#This Row],[DATE]])</f>
        <v>38</v>
      </c>
    </row>
    <row r="609" spans="1:10" x14ac:dyDescent="0.3">
      <c r="A609" s="3">
        <v>44457</v>
      </c>
      <c r="B609" s="6" t="s">
        <v>81</v>
      </c>
      <c r="C609" s="4" t="s">
        <v>26</v>
      </c>
      <c r="D609" s="5">
        <v>24.66</v>
      </c>
      <c r="E609" s="1">
        <v>14</v>
      </c>
      <c r="F609" s="1">
        <f>InputData[[#This Row],[UNIT PRICE ($)]]*InputData[[#This Row],[QUANTITY]]</f>
        <v>345.24</v>
      </c>
      <c r="G609" s="1" t="str">
        <f>VLOOKUP(InputData[[#This Row],[CUSTOMER NAME]],Customer!A:C,2,0)</f>
        <v>India</v>
      </c>
      <c r="H609" s="1" t="str">
        <f>VLOOKUP(InputData[[#This Row],[CUSTOMER NAME]],Customer!A:C,3,0)</f>
        <v>East</v>
      </c>
      <c r="I609" s="1" t="str">
        <f>TEXT(InputData[[#This Row],[DATE]],"mmm")</f>
        <v>Sep</v>
      </c>
      <c r="J609" s="1">
        <f>WEEKNUM(InputData[[#This Row],[DATE]])</f>
        <v>38</v>
      </c>
    </row>
    <row r="610" spans="1:10" x14ac:dyDescent="0.3">
      <c r="A610" s="3">
        <v>44458</v>
      </c>
      <c r="B610" s="6" t="s">
        <v>75</v>
      </c>
      <c r="C610" s="4" t="s">
        <v>33</v>
      </c>
      <c r="D610" s="5">
        <v>119.7</v>
      </c>
      <c r="E610" s="1">
        <v>8</v>
      </c>
      <c r="F610" s="1">
        <f>InputData[[#This Row],[UNIT PRICE ($)]]*InputData[[#This Row],[QUANTITY]]</f>
        <v>957.6</v>
      </c>
      <c r="G610" s="1" t="str">
        <f>VLOOKUP(InputData[[#This Row],[CUSTOMER NAME]],Customer!A:C,2,0)</f>
        <v>Russia</v>
      </c>
      <c r="H610" s="1" t="str">
        <f>VLOOKUP(InputData[[#This Row],[CUSTOMER NAME]],Customer!A:C,3,0)</f>
        <v>Export</v>
      </c>
      <c r="I610" s="1" t="str">
        <f>TEXT(InputData[[#This Row],[DATE]],"mmm")</f>
        <v>Sep</v>
      </c>
      <c r="J610" s="1">
        <f>WEEKNUM(InputData[[#This Row],[DATE]])</f>
        <v>39</v>
      </c>
    </row>
    <row r="611" spans="1:10" x14ac:dyDescent="0.3">
      <c r="A611" s="3">
        <v>44459</v>
      </c>
      <c r="B611" s="6" t="s">
        <v>61</v>
      </c>
      <c r="C611" s="4" t="s">
        <v>33</v>
      </c>
      <c r="D611" s="5">
        <v>119.7</v>
      </c>
      <c r="E611" s="1">
        <v>6</v>
      </c>
      <c r="F611" s="1">
        <f>InputData[[#This Row],[UNIT PRICE ($)]]*InputData[[#This Row],[QUANTITY]]</f>
        <v>718.2</v>
      </c>
      <c r="G611" s="1" t="str">
        <f>VLOOKUP(InputData[[#This Row],[CUSTOMER NAME]],Customer!A:C,2,0)</f>
        <v>Bangladesh</v>
      </c>
      <c r="H611" s="1" t="str">
        <f>VLOOKUP(InputData[[#This Row],[CUSTOMER NAME]],Customer!A:C,3,0)</f>
        <v>Export</v>
      </c>
      <c r="I611" s="1" t="str">
        <f>TEXT(InputData[[#This Row],[DATE]],"mmm")</f>
        <v>Sep</v>
      </c>
      <c r="J611" s="1">
        <f>WEEKNUM(InputData[[#This Row],[DATE]])</f>
        <v>39</v>
      </c>
    </row>
    <row r="612" spans="1:10" x14ac:dyDescent="0.3">
      <c r="A612" s="3">
        <v>44459</v>
      </c>
      <c r="B612" s="6" t="s">
        <v>71</v>
      </c>
      <c r="C612" s="4" t="s">
        <v>35</v>
      </c>
      <c r="D612" s="5">
        <v>6.7</v>
      </c>
      <c r="E612" s="1">
        <v>32</v>
      </c>
      <c r="F612" s="1">
        <f>InputData[[#This Row],[UNIT PRICE ($)]]*InputData[[#This Row],[QUANTITY]]</f>
        <v>214.4</v>
      </c>
      <c r="G612" s="1" t="str">
        <f>VLOOKUP(InputData[[#This Row],[CUSTOMER NAME]],Customer!A:C,2,0)</f>
        <v>India</v>
      </c>
      <c r="H612" s="1" t="str">
        <f>VLOOKUP(InputData[[#This Row],[CUSTOMER NAME]],Customer!A:C,3,0)</f>
        <v>Central</v>
      </c>
      <c r="I612" s="1" t="str">
        <f>TEXT(InputData[[#This Row],[DATE]],"mmm")</f>
        <v>Sep</v>
      </c>
      <c r="J612" s="1">
        <f>WEEKNUM(InputData[[#This Row],[DATE]])</f>
        <v>39</v>
      </c>
    </row>
    <row r="613" spans="1:10" x14ac:dyDescent="0.3">
      <c r="A613" s="3">
        <v>44459</v>
      </c>
      <c r="B613" s="6" t="s">
        <v>85</v>
      </c>
      <c r="C613" s="4" t="s">
        <v>1</v>
      </c>
      <c r="D613" s="5">
        <v>103.88</v>
      </c>
      <c r="E613" s="1">
        <v>10</v>
      </c>
      <c r="F613" s="1">
        <f>InputData[[#This Row],[UNIT PRICE ($)]]*InputData[[#This Row],[QUANTITY]]</f>
        <v>1038.8</v>
      </c>
      <c r="G613" s="1" t="str">
        <f>VLOOKUP(InputData[[#This Row],[CUSTOMER NAME]],Customer!A:C,2,0)</f>
        <v>India</v>
      </c>
      <c r="H613" s="1" t="str">
        <f>VLOOKUP(InputData[[#This Row],[CUSTOMER NAME]],Customer!A:C,3,0)</f>
        <v>Northeast</v>
      </c>
      <c r="I613" s="1" t="str">
        <f>TEXT(InputData[[#This Row],[DATE]],"mmm")</f>
        <v>Sep</v>
      </c>
      <c r="J613" s="1">
        <f>WEEKNUM(InputData[[#This Row],[DATE]])</f>
        <v>39</v>
      </c>
    </row>
    <row r="614" spans="1:10" x14ac:dyDescent="0.3">
      <c r="A614" s="3">
        <v>44460</v>
      </c>
      <c r="B614" s="6" t="s">
        <v>68</v>
      </c>
      <c r="C614" s="4" t="s">
        <v>36</v>
      </c>
      <c r="D614" s="5">
        <v>96.3</v>
      </c>
      <c r="E614" s="1">
        <v>35</v>
      </c>
      <c r="F614" s="1">
        <f>InputData[[#This Row],[UNIT PRICE ($)]]*InputData[[#This Row],[QUANTITY]]</f>
        <v>3370.5</v>
      </c>
      <c r="G614" s="1" t="str">
        <f>VLOOKUP(InputData[[#This Row],[CUSTOMER NAME]],Customer!A:C,2,0)</f>
        <v>Russia</v>
      </c>
      <c r="H614" s="1" t="str">
        <f>VLOOKUP(InputData[[#This Row],[CUSTOMER NAME]],Customer!A:C,3,0)</f>
        <v>Export</v>
      </c>
      <c r="I614" s="1" t="str">
        <f>TEXT(InputData[[#This Row],[DATE]],"mmm")</f>
        <v>Sep</v>
      </c>
      <c r="J614" s="1">
        <f>WEEKNUM(InputData[[#This Row],[DATE]])</f>
        <v>39</v>
      </c>
    </row>
    <row r="615" spans="1:10" x14ac:dyDescent="0.3">
      <c r="A615" s="3">
        <v>44460</v>
      </c>
      <c r="B615" s="6" t="s">
        <v>73</v>
      </c>
      <c r="C615" s="4" t="s">
        <v>2</v>
      </c>
      <c r="D615" s="5">
        <v>142.80000000000001</v>
      </c>
      <c r="E615" s="1">
        <v>32</v>
      </c>
      <c r="F615" s="1">
        <f>InputData[[#This Row],[UNIT PRICE ($)]]*InputData[[#This Row],[QUANTITY]]</f>
        <v>4569.6000000000004</v>
      </c>
      <c r="G615" s="1" t="str">
        <f>VLOOKUP(InputData[[#This Row],[CUSTOMER NAME]],Customer!A:C,2,0)</f>
        <v>India</v>
      </c>
      <c r="H615" s="1" t="str">
        <f>VLOOKUP(InputData[[#This Row],[CUSTOMER NAME]],Customer!A:C,3,0)</f>
        <v>East</v>
      </c>
      <c r="I615" s="1" t="str">
        <f>TEXT(InputData[[#This Row],[DATE]],"mmm")</f>
        <v>Sep</v>
      </c>
      <c r="J615" s="1">
        <f>WEEKNUM(InputData[[#This Row],[DATE]])</f>
        <v>39</v>
      </c>
    </row>
    <row r="616" spans="1:10" x14ac:dyDescent="0.3">
      <c r="A616" s="3">
        <v>44460</v>
      </c>
      <c r="B616" s="6" t="s">
        <v>78</v>
      </c>
      <c r="C616" s="4" t="s">
        <v>20</v>
      </c>
      <c r="D616" s="5">
        <v>76.25</v>
      </c>
      <c r="E616" s="1">
        <v>7</v>
      </c>
      <c r="F616" s="1">
        <f>InputData[[#This Row],[UNIT PRICE ($)]]*InputData[[#This Row],[QUANTITY]]</f>
        <v>533.75</v>
      </c>
      <c r="G616" s="1" t="str">
        <f>VLOOKUP(InputData[[#This Row],[CUSTOMER NAME]],Customer!A:C,2,0)</f>
        <v>India</v>
      </c>
      <c r="H616" s="1" t="str">
        <f>VLOOKUP(InputData[[#This Row],[CUSTOMER NAME]],Customer!A:C,3,0)</f>
        <v>Central</v>
      </c>
      <c r="I616" s="1" t="str">
        <f>TEXT(InputData[[#This Row],[DATE]],"mmm")</f>
        <v>Sep</v>
      </c>
      <c r="J616" s="1">
        <f>WEEKNUM(InputData[[#This Row],[DATE]])</f>
        <v>39</v>
      </c>
    </row>
    <row r="617" spans="1:10" x14ac:dyDescent="0.3">
      <c r="A617" s="3">
        <v>44460</v>
      </c>
      <c r="B617" s="6" t="s">
        <v>80</v>
      </c>
      <c r="C617" s="4" t="s">
        <v>26</v>
      </c>
      <c r="D617" s="5">
        <v>24.66</v>
      </c>
      <c r="E617" s="1">
        <v>5</v>
      </c>
      <c r="F617" s="1">
        <f>InputData[[#This Row],[UNIT PRICE ($)]]*InputData[[#This Row],[QUANTITY]]</f>
        <v>123.3</v>
      </c>
      <c r="G617" s="1" t="str">
        <f>VLOOKUP(InputData[[#This Row],[CUSTOMER NAME]],Customer!A:C,2,0)</f>
        <v>South Africa</v>
      </c>
      <c r="H617" s="1" t="str">
        <f>VLOOKUP(InputData[[#This Row],[CUSTOMER NAME]],Customer!A:C,3,0)</f>
        <v>Export</v>
      </c>
      <c r="I617" s="1" t="str">
        <f>TEXT(InputData[[#This Row],[DATE]],"mmm")</f>
        <v>Sep</v>
      </c>
      <c r="J617" s="1">
        <f>WEEKNUM(InputData[[#This Row],[DATE]])</f>
        <v>39</v>
      </c>
    </row>
    <row r="618" spans="1:10" x14ac:dyDescent="0.3">
      <c r="A618" s="3">
        <v>44460</v>
      </c>
      <c r="B618" s="6" t="s">
        <v>88</v>
      </c>
      <c r="C618" s="4" t="s">
        <v>18</v>
      </c>
      <c r="D618" s="5">
        <v>49.21</v>
      </c>
      <c r="E618" s="1">
        <v>14</v>
      </c>
      <c r="F618" s="1">
        <f>InputData[[#This Row],[UNIT PRICE ($)]]*InputData[[#This Row],[QUANTITY]]</f>
        <v>688.94</v>
      </c>
      <c r="G618" s="1" t="str">
        <f>VLOOKUP(InputData[[#This Row],[CUSTOMER NAME]],Customer!A:C,2,0)</f>
        <v>India</v>
      </c>
      <c r="H618" s="1" t="str">
        <f>VLOOKUP(InputData[[#This Row],[CUSTOMER NAME]],Customer!A:C,3,0)</f>
        <v>South</v>
      </c>
      <c r="I618" s="1" t="str">
        <f>TEXT(InputData[[#This Row],[DATE]],"mmm")</f>
        <v>Sep</v>
      </c>
      <c r="J618" s="1">
        <f>WEEKNUM(InputData[[#This Row],[DATE]])</f>
        <v>39</v>
      </c>
    </row>
    <row r="619" spans="1:10" x14ac:dyDescent="0.3">
      <c r="A619" s="3">
        <v>44461</v>
      </c>
      <c r="B619" s="6" t="s">
        <v>64</v>
      </c>
      <c r="C619" s="4" t="s">
        <v>21</v>
      </c>
      <c r="D619" s="5">
        <v>162.54</v>
      </c>
      <c r="E619" s="1">
        <v>21</v>
      </c>
      <c r="F619" s="1">
        <f>InputData[[#This Row],[UNIT PRICE ($)]]*InputData[[#This Row],[QUANTITY]]</f>
        <v>3413.3399999999997</v>
      </c>
      <c r="G619" s="1" t="str">
        <f>VLOOKUP(InputData[[#This Row],[CUSTOMER NAME]],Customer!A:C,2,0)</f>
        <v>India</v>
      </c>
      <c r="H619" s="1" t="str">
        <f>VLOOKUP(InputData[[#This Row],[CUSTOMER NAME]],Customer!A:C,3,0)</f>
        <v>Northeast</v>
      </c>
      <c r="I619" s="1" t="str">
        <f>TEXT(InputData[[#This Row],[DATE]],"mmm")</f>
        <v>Sep</v>
      </c>
      <c r="J619" s="1">
        <f>WEEKNUM(InputData[[#This Row],[DATE]])</f>
        <v>39</v>
      </c>
    </row>
    <row r="620" spans="1:10" x14ac:dyDescent="0.3">
      <c r="A620" s="3">
        <v>44461</v>
      </c>
      <c r="B620" s="6" t="s">
        <v>79</v>
      </c>
      <c r="C620" s="4" t="s">
        <v>4</v>
      </c>
      <c r="D620" s="5">
        <v>48.84</v>
      </c>
      <c r="E620" s="1">
        <v>14</v>
      </c>
      <c r="F620" s="1">
        <f>InputData[[#This Row],[UNIT PRICE ($)]]*InputData[[#This Row],[QUANTITY]]</f>
        <v>683.76</v>
      </c>
      <c r="G620" s="1" t="str">
        <f>VLOOKUP(InputData[[#This Row],[CUSTOMER NAME]],Customer!A:C,2,0)</f>
        <v>United Kingdom</v>
      </c>
      <c r="H620" s="1" t="str">
        <f>VLOOKUP(InputData[[#This Row],[CUSTOMER NAME]],Customer!A:C,3,0)</f>
        <v>Export</v>
      </c>
      <c r="I620" s="1" t="str">
        <f>TEXT(InputData[[#This Row],[DATE]],"mmm")</f>
        <v>Sep</v>
      </c>
      <c r="J620" s="1">
        <f>WEEKNUM(InputData[[#This Row],[DATE]])</f>
        <v>39</v>
      </c>
    </row>
    <row r="621" spans="1:10" x14ac:dyDescent="0.3">
      <c r="A621" s="3">
        <v>44461</v>
      </c>
      <c r="B621" s="6" t="s">
        <v>114</v>
      </c>
      <c r="C621" s="4" t="s">
        <v>2</v>
      </c>
      <c r="D621" s="5">
        <v>142.80000000000001</v>
      </c>
      <c r="E621" s="1">
        <v>4</v>
      </c>
      <c r="F621" s="1">
        <f>InputData[[#This Row],[UNIT PRICE ($)]]*InputData[[#This Row],[QUANTITY]]</f>
        <v>571.20000000000005</v>
      </c>
      <c r="G621" s="1" t="str">
        <f>VLOOKUP(InputData[[#This Row],[CUSTOMER NAME]],Customer!A:C,2,0)</f>
        <v>United States of America</v>
      </c>
      <c r="H621" s="1" t="str">
        <f>VLOOKUP(InputData[[#This Row],[CUSTOMER NAME]],Customer!A:C,3,0)</f>
        <v>Export</v>
      </c>
      <c r="I621" s="1" t="str">
        <f>TEXT(InputData[[#This Row],[DATE]],"mmm")</f>
        <v>Sep</v>
      </c>
      <c r="J621" s="1">
        <f>WEEKNUM(InputData[[#This Row],[DATE]])</f>
        <v>39</v>
      </c>
    </row>
    <row r="622" spans="1:10" x14ac:dyDescent="0.3">
      <c r="A622" s="3">
        <v>44461</v>
      </c>
      <c r="B622" s="6" t="s">
        <v>117</v>
      </c>
      <c r="C622" s="4" t="s">
        <v>40</v>
      </c>
      <c r="D622" s="5">
        <v>115.2</v>
      </c>
      <c r="E622" s="1">
        <v>2</v>
      </c>
      <c r="F622" s="1">
        <f>InputData[[#This Row],[UNIT PRICE ($)]]*InputData[[#This Row],[QUANTITY]]</f>
        <v>230.4</v>
      </c>
      <c r="G622" s="1" t="str">
        <f>VLOOKUP(InputData[[#This Row],[CUSTOMER NAME]],Customer!A:C,2,0)</f>
        <v>United States of America</v>
      </c>
      <c r="H622" s="1" t="str">
        <f>VLOOKUP(InputData[[#This Row],[CUSTOMER NAME]],Customer!A:C,3,0)</f>
        <v>Export</v>
      </c>
      <c r="I622" s="1" t="str">
        <f>TEXT(InputData[[#This Row],[DATE]],"mmm")</f>
        <v>Sep</v>
      </c>
      <c r="J622" s="1">
        <f>WEEKNUM(InputData[[#This Row],[DATE]])</f>
        <v>39</v>
      </c>
    </row>
    <row r="623" spans="1:10" x14ac:dyDescent="0.3">
      <c r="A623" s="3">
        <v>44461</v>
      </c>
      <c r="B623" s="6" t="s">
        <v>117</v>
      </c>
      <c r="C623" s="4" t="s">
        <v>43</v>
      </c>
      <c r="D623" s="5">
        <v>83.08</v>
      </c>
      <c r="E623" s="1">
        <v>12</v>
      </c>
      <c r="F623" s="1">
        <f>InputData[[#This Row],[UNIT PRICE ($)]]*InputData[[#This Row],[QUANTITY]]</f>
        <v>996.96</v>
      </c>
      <c r="G623" s="1" t="str">
        <f>VLOOKUP(InputData[[#This Row],[CUSTOMER NAME]],Customer!A:C,2,0)</f>
        <v>United States of America</v>
      </c>
      <c r="H623" s="1" t="str">
        <f>VLOOKUP(InputData[[#This Row],[CUSTOMER NAME]],Customer!A:C,3,0)</f>
        <v>Export</v>
      </c>
      <c r="I623" s="1" t="str">
        <f>TEXT(InputData[[#This Row],[DATE]],"mmm")</f>
        <v>Sep</v>
      </c>
      <c r="J623" s="1">
        <f>WEEKNUM(InputData[[#This Row],[DATE]])</f>
        <v>39</v>
      </c>
    </row>
    <row r="624" spans="1:10" x14ac:dyDescent="0.3">
      <c r="A624" s="3">
        <v>44462</v>
      </c>
      <c r="B624" s="6" t="s">
        <v>71</v>
      </c>
      <c r="C624" s="4" t="s">
        <v>12</v>
      </c>
      <c r="D624" s="5">
        <v>94.17</v>
      </c>
      <c r="E624" s="1">
        <v>12</v>
      </c>
      <c r="F624" s="1">
        <f>InputData[[#This Row],[UNIT PRICE ($)]]*InputData[[#This Row],[QUANTITY]]</f>
        <v>1130.04</v>
      </c>
      <c r="G624" s="1" t="str">
        <f>VLOOKUP(InputData[[#This Row],[CUSTOMER NAME]],Customer!A:C,2,0)</f>
        <v>India</v>
      </c>
      <c r="H624" s="1" t="str">
        <f>VLOOKUP(InputData[[#This Row],[CUSTOMER NAME]],Customer!A:C,3,0)</f>
        <v>Central</v>
      </c>
      <c r="I624" s="1" t="str">
        <f>TEXT(InputData[[#This Row],[DATE]],"mmm")</f>
        <v>Sep</v>
      </c>
      <c r="J624" s="1">
        <f>WEEKNUM(InputData[[#This Row],[DATE]])</f>
        <v>39</v>
      </c>
    </row>
    <row r="625" spans="1:10" x14ac:dyDescent="0.3">
      <c r="A625" s="3">
        <v>44462</v>
      </c>
      <c r="B625" s="6" t="s">
        <v>82</v>
      </c>
      <c r="C625" s="4" t="s">
        <v>21</v>
      </c>
      <c r="D625" s="5">
        <v>162.54</v>
      </c>
      <c r="E625" s="1">
        <v>7</v>
      </c>
      <c r="F625" s="1">
        <f>InputData[[#This Row],[UNIT PRICE ($)]]*InputData[[#This Row],[QUANTITY]]</f>
        <v>1137.78</v>
      </c>
      <c r="G625" s="1" t="str">
        <f>VLOOKUP(InputData[[#This Row],[CUSTOMER NAME]],Customer!A:C,2,0)</f>
        <v>India</v>
      </c>
      <c r="H625" s="1" t="str">
        <f>VLOOKUP(InputData[[#This Row],[CUSTOMER NAME]],Customer!A:C,3,0)</f>
        <v>Western</v>
      </c>
      <c r="I625" s="1" t="str">
        <f>TEXT(InputData[[#This Row],[DATE]],"mmm")</f>
        <v>Sep</v>
      </c>
      <c r="J625" s="1">
        <f>WEEKNUM(InputData[[#This Row],[DATE]])</f>
        <v>39</v>
      </c>
    </row>
    <row r="626" spans="1:10" x14ac:dyDescent="0.3">
      <c r="A626" s="3">
        <v>44462</v>
      </c>
      <c r="B626" s="6" t="s">
        <v>85</v>
      </c>
      <c r="C626" s="4" t="s">
        <v>18</v>
      </c>
      <c r="D626" s="5">
        <v>49.21</v>
      </c>
      <c r="E626" s="1">
        <v>12</v>
      </c>
      <c r="F626" s="1">
        <f>InputData[[#This Row],[UNIT PRICE ($)]]*InputData[[#This Row],[QUANTITY]]</f>
        <v>590.52</v>
      </c>
      <c r="G626" s="1" t="str">
        <f>VLOOKUP(InputData[[#This Row],[CUSTOMER NAME]],Customer!A:C,2,0)</f>
        <v>India</v>
      </c>
      <c r="H626" s="1" t="str">
        <f>VLOOKUP(InputData[[#This Row],[CUSTOMER NAME]],Customer!A:C,3,0)</f>
        <v>Northeast</v>
      </c>
      <c r="I626" s="1" t="str">
        <f>TEXT(InputData[[#This Row],[DATE]],"mmm")</f>
        <v>Sep</v>
      </c>
      <c r="J626" s="1">
        <f>WEEKNUM(InputData[[#This Row],[DATE]])</f>
        <v>39</v>
      </c>
    </row>
    <row r="627" spans="1:10" x14ac:dyDescent="0.3">
      <c r="A627" s="3">
        <v>44463</v>
      </c>
      <c r="B627" s="6" t="s">
        <v>65</v>
      </c>
      <c r="C627" s="4" t="s">
        <v>32</v>
      </c>
      <c r="D627" s="5">
        <v>117.48</v>
      </c>
      <c r="E627" s="1">
        <v>34</v>
      </c>
      <c r="F627" s="1">
        <f>InputData[[#This Row],[UNIT PRICE ($)]]*InputData[[#This Row],[QUANTITY]]</f>
        <v>3994.32</v>
      </c>
      <c r="G627" s="1" t="str">
        <f>VLOOKUP(InputData[[#This Row],[CUSTOMER NAME]],Customer!A:C,2,0)</f>
        <v>Pakistan</v>
      </c>
      <c r="H627" s="1" t="str">
        <f>VLOOKUP(InputData[[#This Row],[CUSTOMER NAME]],Customer!A:C,3,0)</f>
        <v>Export</v>
      </c>
      <c r="I627" s="1" t="str">
        <f>TEXT(InputData[[#This Row],[DATE]],"mmm")</f>
        <v>Sep</v>
      </c>
      <c r="J627" s="1">
        <f>WEEKNUM(InputData[[#This Row],[DATE]])</f>
        <v>39</v>
      </c>
    </row>
    <row r="628" spans="1:10" x14ac:dyDescent="0.3">
      <c r="A628" s="3">
        <v>44463</v>
      </c>
      <c r="B628" s="6" t="s">
        <v>69</v>
      </c>
      <c r="C628" s="4" t="s">
        <v>32</v>
      </c>
      <c r="D628" s="5">
        <v>117.48</v>
      </c>
      <c r="E628" s="1">
        <v>8</v>
      </c>
      <c r="F628" s="1">
        <f>InputData[[#This Row],[UNIT PRICE ($)]]*InputData[[#This Row],[QUANTITY]]</f>
        <v>939.84</v>
      </c>
      <c r="G628" s="1" t="str">
        <f>VLOOKUP(InputData[[#This Row],[CUSTOMER NAME]],Customer!A:C,2,0)</f>
        <v>India</v>
      </c>
      <c r="H628" s="1" t="str">
        <f>VLOOKUP(InputData[[#This Row],[CUSTOMER NAME]],Customer!A:C,3,0)</f>
        <v>South</v>
      </c>
      <c r="I628" s="1" t="str">
        <f>TEXT(InputData[[#This Row],[DATE]],"mmm")</f>
        <v>Sep</v>
      </c>
      <c r="J628" s="1">
        <f>WEEKNUM(InputData[[#This Row],[DATE]])</f>
        <v>39</v>
      </c>
    </row>
    <row r="629" spans="1:10" x14ac:dyDescent="0.3">
      <c r="A629" s="3">
        <v>44463</v>
      </c>
      <c r="B629" s="6" t="s">
        <v>73</v>
      </c>
      <c r="C629" s="4" t="s">
        <v>32</v>
      </c>
      <c r="D629" s="5">
        <v>117.48</v>
      </c>
      <c r="E629" s="1">
        <v>14</v>
      </c>
      <c r="F629" s="1">
        <f>InputData[[#This Row],[UNIT PRICE ($)]]*InputData[[#This Row],[QUANTITY]]</f>
        <v>1644.72</v>
      </c>
      <c r="G629" s="1" t="str">
        <f>VLOOKUP(InputData[[#This Row],[CUSTOMER NAME]],Customer!A:C,2,0)</f>
        <v>India</v>
      </c>
      <c r="H629" s="1" t="str">
        <f>VLOOKUP(InputData[[#This Row],[CUSTOMER NAME]],Customer!A:C,3,0)</f>
        <v>East</v>
      </c>
      <c r="I629" s="1" t="str">
        <f>TEXT(InputData[[#This Row],[DATE]],"mmm")</f>
        <v>Sep</v>
      </c>
      <c r="J629" s="1">
        <f>WEEKNUM(InputData[[#This Row],[DATE]])</f>
        <v>39</v>
      </c>
    </row>
    <row r="630" spans="1:10" x14ac:dyDescent="0.3">
      <c r="A630" s="3">
        <v>44464</v>
      </c>
      <c r="B630" s="6" t="s">
        <v>71</v>
      </c>
      <c r="C630" s="4" t="s">
        <v>3</v>
      </c>
      <c r="D630" s="5">
        <v>80.94</v>
      </c>
      <c r="E630" s="1">
        <v>31</v>
      </c>
      <c r="F630" s="1">
        <f>InputData[[#This Row],[UNIT PRICE ($)]]*InputData[[#This Row],[QUANTITY]]</f>
        <v>2509.14</v>
      </c>
      <c r="G630" s="1" t="str">
        <f>VLOOKUP(InputData[[#This Row],[CUSTOMER NAME]],Customer!A:C,2,0)</f>
        <v>India</v>
      </c>
      <c r="H630" s="1" t="str">
        <f>VLOOKUP(InputData[[#This Row],[CUSTOMER NAME]],Customer!A:C,3,0)</f>
        <v>Central</v>
      </c>
      <c r="I630" s="1" t="str">
        <f>TEXT(InputData[[#This Row],[DATE]],"mmm")</f>
        <v>Sep</v>
      </c>
      <c r="J630" s="1">
        <f>WEEKNUM(InputData[[#This Row],[DATE]])</f>
        <v>39</v>
      </c>
    </row>
    <row r="631" spans="1:10" x14ac:dyDescent="0.3">
      <c r="A631" s="3">
        <v>44466</v>
      </c>
      <c r="B631" s="6" t="s">
        <v>63</v>
      </c>
      <c r="C631" s="4" t="s">
        <v>34</v>
      </c>
      <c r="D631" s="5">
        <v>58.3</v>
      </c>
      <c r="E631" s="1">
        <v>1</v>
      </c>
      <c r="F631" s="1">
        <f>InputData[[#This Row],[UNIT PRICE ($)]]*InputData[[#This Row],[QUANTITY]]</f>
        <v>58.3</v>
      </c>
      <c r="G631" s="1" t="str">
        <f>VLOOKUP(InputData[[#This Row],[CUSTOMER NAME]],Customer!A:C,2,0)</f>
        <v>Saudi Arabia</v>
      </c>
      <c r="H631" s="1" t="str">
        <f>VLOOKUP(InputData[[#This Row],[CUSTOMER NAME]],Customer!A:C,3,0)</f>
        <v>Export</v>
      </c>
      <c r="I631" s="1" t="str">
        <f>TEXT(InputData[[#This Row],[DATE]],"mmm")</f>
        <v>Sep</v>
      </c>
      <c r="J631" s="1">
        <f>WEEKNUM(InputData[[#This Row],[DATE]])</f>
        <v>40</v>
      </c>
    </row>
    <row r="632" spans="1:10" x14ac:dyDescent="0.3">
      <c r="A632" s="3">
        <v>44466</v>
      </c>
      <c r="B632" s="6" t="s">
        <v>64</v>
      </c>
      <c r="C632" s="4" t="s">
        <v>5</v>
      </c>
      <c r="D632" s="5">
        <v>155.61000000000001</v>
      </c>
      <c r="E632" s="1">
        <v>11</v>
      </c>
      <c r="F632" s="1">
        <f>InputData[[#This Row],[UNIT PRICE ($)]]*InputData[[#This Row],[QUANTITY]]</f>
        <v>1711.71</v>
      </c>
      <c r="G632" s="1" t="str">
        <f>VLOOKUP(InputData[[#This Row],[CUSTOMER NAME]],Customer!A:C,2,0)</f>
        <v>India</v>
      </c>
      <c r="H632" s="1" t="str">
        <f>VLOOKUP(InputData[[#This Row],[CUSTOMER NAME]],Customer!A:C,3,0)</f>
        <v>Northeast</v>
      </c>
      <c r="I632" s="1" t="str">
        <f>TEXT(InputData[[#This Row],[DATE]],"mmm")</f>
        <v>Sep</v>
      </c>
      <c r="J632" s="1">
        <f>WEEKNUM(InputData[[#This Row],[DATE]])</f>
        <v>40</v>
      </c>
    </row>
    <row r="633" spans="1:10" x14ac:dyDescent="0.3">
      <c r="A633" s="3">
        <v>44466</v>
      </c>
      <c r="B633" s="6" t="s">
        <v>76</v>
      </c>
      <c r="C633" s="4" t="s">
        <v>36</v>
      </c>
      <c r="D633" s="5">
        <v>96.3</v>
      </c>
      <c r="E633" s="1">
        <v>4</v>
      </c>
      <c r="F633" s="1">
        <f>InputData[[#This Row],[UNIT PRICE ($)]]*InputData[[#This Row],[QUANTITY]]</f>
        <v>385.2</v>
      </c>
      <c r="G633" s="1" t="str">
        <f>VLOOKUP(InputData[[#This Row],[CUSTOMER NAME]],Customer!A:C,2,0)</f>
        <v>Saudi Arabia</v>
      </c>
      <c r="H633" s="1" t="str">
        <f>VLOOKUP(InputData[[#This Row],[CUSTOMER NAME]],Customer!A:C,3,0)</f>
        <v>Export</v>
      </c>
      <c r="I633" s="1" t="str">
        <f>TEXT(InputData[[#This Row],[DATE]],"mmm")</f>
        <v>Sep</v>
      </c>
      <c r="J633" s="1">
        <f>WEEKNUM(InputData[[#This Row],[DATE]])</f>
        <v>40</v>
      </c>
    </row>
    <row r="634" spans="1:10" x14ac:dyDescent="0.3">
      <c r="A634" s="3">
        <v>44466</v>
      </c>
      <c r="B634" s="6" t="s">
        <v>77</v>
      </c>
      <c r="C634" s="4" t="s">
        <v>38</v>
      </c>
      <c r="D634" s="5">
        <v>79.92</v>
      </c>
      <c r="E634" s="1">
        <v>3</v>
      </c>
      <c r="F634" s="1">
        <f>InputData[[#This Row],[UNIT PRICE ($)]]*InputData[[#This Row],[QUANTITY]]</f>
        <v>239.76</v>
      </c>
      <c r="G634" s="1" t="str">
        <f>VLOOKUP(InputData[[#This Row],[CUSTOMER NAME]],Customer!A:C,2,0)</f>
        <v>India</v>
      </c>
      <c r="H634" s="1" t="str">
        <f>VLOOKUP(InputData[[#This Row],[CUSTOMER NAME]],Customer!A:C,3,0)</f>
        <v>Western</v>
      </c>
      <c r="I634" s="1" t="str">
        <f>TEXT(InputData[[#This Row],[DATE]],"mmm")</f>
        <v>Sep</v>
      </c>
      <c r="J634" s="1">
        <f>WEEKNUM(InputData[[#This Row],[DATE]])</f>
        <v>40</v>
      </c>
    </row>
    <row r="635" spans="1:10" x14ac:dyDescent="0.3">
      <c r="A635" s="3">
        <v>44466</v>
      </c>
      <c r="B635" s="6" t="s">
        <v>82</v>
      </c>
      <c r="C635" s="4" t="s">
        <v>41</v>
      </c>
      <c r="D635" s="5">
        <v>173.88</v>
      </c>
      <c r="E635" s="1">
        <v>23</v>
      </c>
      <c r="F635" s="1">
        <f>InputData[[#This Row],[UNIT PRICE ($)]]*InputData[[#This Row],[QUANTITY]]</f>
        <v>3999.24</v>
      </c>
      <c r="G635" s="1" t="str">
        <f>VLOOKUP(InputData[[#This Row],[CUSTOMER NAME]],Customer!A:C,2,0)</f>
        <v>India</v>
      </c>
      <c r="H635" s="1" t="str">
        <f>VLOOKUP(InputData[[#This Row],[CUSTOMER NAME]],Customer!A:C,3,0)</f>
        <v>Western</v>
      </c>
      <c r="I635" s="1" t="str">
        <f>TEXT(InputData[[#This Row],[DATE]],"mmm")</f>
        <v>Sep</v>
      </c>
      <c r="J635" s="1">
        <f>WEEKNUM(InputData[[#This Row],[DATE]])</f>
        <v>40</v>
      </c>
    </row>
    <row r="636" spans="1:10" x14ac:dyDescent="0.3">
      <c r="A636" s="3">
        <v>44466</v>
      </c>
      <c r="B636" s="6" t="s">
        <v>117</v>
      </c>
      <c r="C636" s="4" t="s">
        <v>44</v>
      </c>
      <c r="D636" s="5">
        <v>82.08</v>
      </c>
      <c r="E636" s="1">
        <v>9</v>
      </c>
      <c r="F636" s="1">
        <f>InputData[[#This Row],[UNIT PRICE ($)]]*InputData[[#This Row],[QUANTITY]]</f>
        <v>738.72</v>
      </c>
      <c r="G636" s="1" t="str">
        <f>VLOOKUP(InputData[[#This Row],[CUSTOMER NAME]],Customer!A:C,2,0)</f>
        <v>United States of America</v>
      </c>
      <c r="H636" s="1" t="str">
        <f>VLOOKUP(InputData[[#This Row],[CUSTOMER NAME]],Customer!A:C,3,0)</f>
        <v>Export</v>
      </c>
      <c r="I636" s="1" t="str">
        <f>TEXT(InputData[[#This Row],[DATE]],"mmm")</f>
        <v>Sep</v>
      </c>
      <c r="J636" s="1">
        <f>WEEKNUM(InputData[[#This Row],[DATE]])</f>
        <v>40</v>
      </c>
    </row>
    <row r="637" spans="1:10" x14ac:dyDescent="0.3">
      <c r="A637" s="3">
        <v>44468</v>
      </c>
      <c r="B637" s="6" t="s">
        <v>84</v>
      </c>
      <c r="C637" s="4" t="s">
        <v>34</v>
      </c>
      <c r="D637" s="5">
        <v>58.3</v>
      </c>
      <c r="E637" s="1">
        <v>13</v>
      </c>
      <c r="F637" s="1">
        <f>InputData[[#This Row],[UNIT PRICE ($)]]*InputData[[#This Row],[QUANTITY]]</f>
        <v>757.9</v>
      </c>
      <c r="G637" s="1" t="str">
        <f>VLOOKUP(InputData[[#This Row],[CUSTOMER NAME]],Customer!A:C,2,0)</f>
        <v>Ethiopia</v>
      </c>
      <c r="H637" s="1" t="str">
        <f>VLOOKUP(InputData[[#This Row],[CUSTOMER NAME]],Customer!A:C,3,0)</f>
        <v>Export</v>
      </c>
      <c r="I637" s="1" t="str">
        <f>TEXT(InputData[[#This Row],[DATE]],"mmm")</f>
        <v>Sep</v>
      </c>
      <c r="J637" s="1">
        <f>WEEKNUM(InputData[[#This Row],[DATE]])</f>
        <v>40</v>
      </c>
    </row>
    <row r="638" spans="1:10" x14ac:dyDescent="0.3">
      <c r="A638" s="3">
        <v>44469</v>
      </c>
      <c r="B638" s="6" t="s">
        <v>60</v>
      </c>
      <c r="C638" s="4" t="s">
        <v>14</v>
      </c>
      <c r="D638" s="5">
        <v>146.72</v>
      </c>
      <c r="E638" s="1">
        <v>9</v>
      </c>
      <c r="F638" s="1">
        <f>InputData[[#This Row],[UNIT PRICE ($)]]*InputData[[#This Row],[QUANTITY]]</f>
        <v>1320.48</v>
      </c>
      <c r="G638" s="1" t="str">
        <f>VLOOKUP(InputData[[#This Row],[CUSTOMER NAME]],Customer!A:C,2,0)</f>
        <v>Nigeria</v>
      </c>
      <c r="H638" s="1" t="str">
        <f>VLOOKUP(InputData[[#This Row],[CUSTOMER NAME]],Customer!A:C,3,0)</f>
        <v>Export</v>
      </c>
      <c r="I638" s="1" t="str">
        <f>TEXT(InputData[[#This Row],[DATE]],"mmm")</f>
        <v>Sep</v>
      </c>
      <c r="J638" s="1">
        <f>WEEKNUM(InputData[[#This Row],[DATE]])</f>
        <v>40</v>
      </c>
    </row>
    <row r="639" spans="1:10" x14ac:dyDescent="0.3">
      <c r="A639" s="3">
        <v>44469</v>
      </c>
      <c r="B639" s="6" t="s">
        <v>114</v>
      </c>
      <c r="C639" s="4" t="s">
        <v>6</v>
      </c>
      <c r="D639" s="5">
        <v>85.5</v>
      </c>
      <c r="E639" s="1">
        <v>5</v>
      </c>
      <c r="F639" s="1">
        <f>InputData[[#This Row],[UNIT PRICE ($)]]*InputData[[#This Row],[QUANTITY]]</f>
        <v>427.5</v>
      </c>
      <c r="G639" s="1" t="str">
        <f>VLOOKUP(InputData[[#This Row],[CUSTOMER NAME]],Customer!A:C,2,0)</f>
        <v>United States of America</v>
      </c>
      <c r="H639" s="1" t="str">
        <f>VLOOKUP(InputData[[#This Row],[CUSTOMER NAME]],Customer!A:C,3,0)</f>
        <v>Export</v>
      </c>
      <c r="I639" s="1" t="str">
        <f>TEXT(InputData[[#This Row],[DATE]],"mmm")</f>
        <v>Sep</v>
      </c>
      <c r="J639" s="1">
        <f>WEEKNUM(InputData[[#This Row],[DATE]])</f>
        <v>40</v>
      </c>
    </row>
    <row r="640" spans="1:10" x14ac:dyDescent="0.3">
      <c r="A640" s="3">
        <v>44470</v>
      </c>
      <c r="B640" s="6" t="s">
        <v>88</v>
      </c>
      <c r="C640" s="4" t="s">
        <v>30</v>
      </c>
      <c r="D640" s="5">
        <v>201.28</v>
      </c>
      <c r="E640" s="1">
        <v>14</v>
      </c>
      <c r="F640" s="1">
        <f>InputData[[#This Row],[UNIT PRICE ($)]]*InputData[[#This Row],[QUANTITY]]</f>
        <v>2817.92</v>
      </c>
      <c r="G640" s="1" t="str">
        <f>VLOOKUP(InputData[[#This Row],[CUSTOMER NAME]],Customer!A:C,2,0)</f>
        <v>India</v>
      </c>
      <c r="H640" s="1" t="str">
        <f>VLOOKUP(InputData[[#This Row],[CUSTOMER NAME]],Customer!A:C,3,0)</f>
        <v>South</v>
      </c>
      <c r="I640" s="1" t="str">
        <f>TEXT(InputData[[#This Row],[DATE]],"mmm")</f>
        <v>Oct</v>
      </c>
      <c r="J640" s="1">
        <f>WEEKNUM(InputData[[#This Row],[DATE]])</f>
        <v>40</v>
      </c>
    </row>
    <row r="641" spans="1:10" x14ac:dyDescent="0.3">
      <c r="A641" s="3">
        <v>44471</v>
      </c>
      <c r="B641" s="6" t="s">
        <v>67</v>
      </c>
      <c r="C641" s="4" t="s">
        <v>14</v>
      </c>
      <c r="D641" s="5">
        <v>146.72</v>
      </c>
      <c r="E641" s="1">
        <v>15</v>
      </c>
      <c r="F641" s="1">
        <f>InputData[[#This Row],[UNIT PRICE ($)]]*InputData[[#This Row],[QUANTITY]]</f>
        <v>2200.8000000000002</v>
      </c>
      <c r="G641" s="1" t="str">
        <f>VLOOKUP(InputData[[#This Row],[CUSTOMER NAME]],Customer!A:C,2,0)</f>
        <v>United Kingdom</v>
      </c>
      <c r="H641" s="1" t="str">
        <f>VLOOKUP(InputData[[#This Row],[CUSTOMER NAME]],Customer!A:C,3,0)</f>
        <v>Export</v>
      </c>
      <c r="I641" s="1" t="str">
        <f>TEXT(InputData[[#This Row],[DATE]],"mmm")</f>
        <v>Oct</v>
      </c>
      <c r="J641" s="1">
        <f>WEEKNUM(InputData[[#This Row],[DATE]])</f>
        <v>40</v>
      </c>
    </row>
    <row r="642" spans="1:10" x14ac:dyDescent="0.3">
      <c r="A642" s="3">
        <v>44471</v>
      </c>
      <c r="B642" s="6" t="s">
        <v>70</v>
      </c>
      <c r="C642" s="4" t="s">
        <v>2</v>
      </c>
      <c r="D642" s="5">
        <v>142.80000000000001</v>
      </c>
      <c r="E642" s="1">
        <v>22</v>
      </c>
      <c r="F642" s="1">
        <f>InputData[[#This Row],[UNIT PRICE ($)]]*InputData[[#This Row],[QUANTITY]]</f>
        <v>3141.6000000000004</v>
      </c>
      <c r="G642" s="1" t="str">
        <f>VLOOKUP(InputData[[#This Row],[CUSTOMER NAME]],Customer!A:C,2,0)</f>
        <v>Mexico</v>
      </c>
      <c r="H642" s="1" t="str">
        <f>VLOOKUP(InputData[[#This Row],[CUSTOMER NAME]],Customer!A:C,3,0)</f>
        <v>Export</v>
      </c>
      <c r="I642" s="1" t="str">
        <f>TEXT(InputData[[#This Row],[DATE]],"mmm")</f>
        <v>Oct</v>
      </c>
      <c r="J642" s="1">
        <f>WEEKNUM(InputData[[#This Row],[DATE]])</f>
        <v>40</v>
      </c>
    </row>
    <row r="643" spans="1:10" x14ac:dyDescent="0.3">
      <c r="A643" s="3">
        <v>44472</v>
      </c>
      <c r="B643" s="6" t="s">
        <v>109</v>
      </c>
      <c r="C643" s="4" t="s">
        <v>19</v>
      </c>
      <c r="D643" s="5">
        <v>210</v>
      </c>
      <c r="E643" s="1">
        <v>9</v>
      </c>
      <c r="F643" s="1">
        <f>InputData[[#This Row],[UNIT PRICE ($)]]*InputData[[#This Row],[QUANTITY]]</f>
        <v>1890</v>
      </c>
      <c r="G643" s="1" t="str">
        <f>VLOOKUP(InputData[[#This Row],[CUSTOMER NAME]],Customer!A:C,2,0)</f>
        <v>Pakistan</v>
      </c>
      <c r="H643" s="1" t="str">
        <f>VLOOKUP(InputData[[#This Row],[CUSTOMER NAME]],Customer!A:C,3,0)</f>
        <v>Export</v>
      </c>
      <c r="I643" s="1" t="str">
        <f>TEXT(InputData[[#This Row],[DATE]],"mmm")</f>
        <v>Oct</v>
      </c>
      <c r="J643" s="1">
        <f>WEEKNUM(InputData[[#This Row],[DATE]])</f>
        <v>41</v>
      </c>
    </row>
    <row r="644" spans="1:10" x14ac:dyDescent="0.3">
      <c r="A644" s="3">
        <v>44472</v>
      </c>
      <c r="B644" s="6" t="s">
        <v>65</v>
      </c>
      <c r="C644" s="4" t="s">
        <v>41</v>
      </c>
      <c r="D644" s="5">
        <v>173.88</v>
      </c>
      <c r="E644" s="1">
        <v>23</v>
      </c>
      <c r="F644" s="1">
        <f>InputData[[#This Row],[UNIT PRICE ($)]]*InputData[[#This Row],[QUANTITY]]</f>
        <v>3999.24</v>
      </c>
      <c r="G644" s="1" t="str">
        <f>VLOOKUP(InputData[[#This Row],[CUSTOMER NAME]],Customer!A:C,2,0)</f>
        <v>Pakistan</v>
      </c>
      <c r="H644" s="1" t="str">
        <f>VLOOKUP(InputData[[#This Row],[CUSTOMER NAME]],Customer!A:C,3,0)</f>
        <v>Export</v>
      </c>
      <c r="I644" s="1" t="str">
        <f>TEXT(InputData[[#This Row],[DATE]],"mmm")</f>
        <v>Oct</v>
      </c>
      <c r="J644" s="1">
        <f>WEEKNUM(InputData[[#This Row],[DATE]])</f>
        <v>41</v>
      </c>
    </row>
    <row r="645" spans="1:10" x14ac:dyDescent="0.3">
      <c r="A645" s="3">
        <v>44472</v>
      </c>
      <c r="B645" s="6" t="s">
        <v>73</v>
      </c>
      <c r="C645" s="4" t="s">
        <v>11</v>
      </c>
      <c r="D645" s="5">
        <v>48.4</v>
      </c>
      <c r="E645" s="1">
        <v>5</v>
      </c>
      <c r="F645" s="1">
        <f>InputData[[#This Row],[UNIT PRICE ($)]]*InputData[[#This Row],[QUANTITY]]</f>
        <v>242</v>
      </c>
      <c r="G645" s="1" t="str">
        <f>VLOOKUP(InputData[[#This Row],[CUSTOMER NAME]],Customer!A:C,2,0)</f>
        <v>India</v>
      </c>
      <c r="H645" s="1" t="str">
        <f>VLOOKUP(InputData[[#This Row],[CUSTOMER NAME]],Customer!A:C,3,0)</f>
        <v>East</v>
      </c>
      <c r="I645" s="1" t="str">
        <f>TEXT(InputData[[#This Row],[DATE]],"mmm")</f>
        <v>Oct</v>
      </c>
      <c r="J645" s="1">
        <f>WEEKNUM(InputData[[#This Row],[DATE]])</f>
        <v>41</v>
      </c>
    </row>
    <row r="646" spans="1:10" x14ac:dyDescent="0.3">
      <c r="A646" s="3">
        <v>44473</v>
      </c>
      <c r="B646" s="6" t="s">
        <v>81</v>
      </c>
      <c r="C646" s="4" t="s">
        <v>7</v>
      </c>
      <c r="D646" s="5">
        <v>47.730000000000004</v>
      </c>
      <c r="E646" s="1">
        <v>15</v>
      </c>
      <c r="F646" s="1">
        <f>InputData[[#This Row],[UNIT PRICE ($)]]*InputData[[#This Row],[QUANTITY]]</f>
        <v>715.95</v>
      </c>
      <c r="G646" s="1" t="str">
        <f>VLOOKUP(InputData[[#This Row],[CUSTOMER NAME]],Customer!A:C,2,0)</f>
        <v>India</v>
      </c>
      <c r="H646" s="1" t="str">
        <f>VLOOKUP(InputData[[#This Row],[CUSTOMER NAME]],Customer!A:C,3,0)</f>
        <v>East</v>
      </c>
      <c r="I646" s="1" t="str">
        <f>TEXT(InputData[[#This Row],[DATE]],"mmm")</f>
        <v>Oct</v>
      </c>
      <c r="J646" s="1">
        <f>WEEKNUM(InputData[[#This Row],[DATE]])</f>
        <v>41</v>
      </c>
    </row>
    <row r="647" spans="1:10" x14ac:dyDescent="0.3">
      <c r="A647" s="3">
        <v>44474</v>
      </c>
      <c r="B647" s="6" t="s">
        <v>82</v>
      </c>
      <c r="C647" s="4" t="s">
        <v>24</v>
      </c>
      <c r="D647" s="5">
        <v>156.96</v>
      </c>
      <c r="E647" s="1">
        <v>36</v>
      </c>
      <c r="F647" s="1">
        <f>InputData[[#This Row],[UNIT PRICE ($)]]*InputData[[#This Row],[QUANTITY]]</f>
        <v>5650.56</v>
      </c>
      <c r="G647" s="1" t="str">
        <f>VLOOKUP(InputData[[#This Row],[CUSTOMER NAME]],Customer!A:C,2,0)</f>
        <v>India</v>
      </c>
      <c r="H647" s="1" t="str">
        <f>VLOOKUP(InputData[[#This Row],[CUSTOMER NAME]],Customer!A:C,3,0)</f>
        <v>Western</v>
      </c>
      <c r="I647" s="1" t="str">
        <f>TEXT(InputData[[#This Row],[DATE]],"mmm")</f>
        <v>Oct</v>
      </c>
      <c r="J647" s="1">
        <f>WEEKNUM(InputData[[#This Row],[DATE]])</f>
        <v>41</v>
      </c>
    </row>
    <row r="648" spans="1:10" x14ac:dyDescent="0.3">
      <c r="A648" s="3">
        <v>44474</v>
      </c>
      <c r="B648" s="6" t="s">
        <v>85</v>
      </c>
      <c r="C648" s="4" t="s">
        <v>24</v>
      </c>
      <c r="D648" s="5">
        <v>156.96</v>
      </c>
      <c r="E648" s="1">
        <v>23</v>
      </c>
      <c r="F648" s="1">
        <f>InputData[[#This Row],[UNIT PRICE ($)]]*InputData[[#This Row],[QUANTITY]]</f>
        <v>3610.0800000000004</v>
      </c>
      <c r="G648" s="1" t="str">
        <f>VLOOKUP(InputData[[#This Row],[CUSTOMER NAME]],Customer!A:C,2,0)</f>
        <v>India</v>
      </c>
      <c r="H648" s="1" t="str">
        <f>VLOOKUP(InputData[[#This Row],[CUSTOMER NAME]],Customer!A:C,3,0)</f>
        <v>Northeast</v>
      </c>
      <c r="I648" s="1" t="str">
        <f>TEXT(InputData[[#This Row],[DATE]],"mmm")</f>
        <v>Oct</v>
      </c>
      <c r="J648" s="1">
        <f>WEEKNUM(InputData[[#This Row],[DATE]])</f>
        <v>41</v>
      </c>
    </row>
    <row r="649" spans="1:10" x14ac:dyDescent="0.3">
      <c r="A649" s="3">
        <v>44475</v>
      </c>
      <c r="B649" s="6" t="s">
        <v>63</v>
      </c>
      <c r="C649" s="4" t="s">
        <v>35</v>
      </c>
      <c r="D649" s="5">
        <v>6.7</v>
      </c>
      <c r="E649" s="1">
        <v>1</v>
      </c>
      <c r="F649" s="1">
        <f>InputData[[#This Row],[UNIT PRICE ($)]]*InputData[[#This Row],[QUANTITY]]</f>
        <v>6.7</v>
      </c>
      <c r="G649" s="1" t="str">
        <f>VLOOKUP(InputData[[#This Row],[CUSTOMER NAME]],Customer!A:C,2,0)</f>
        <v>Saudi Arabia</v>
      </c>
      <c r="H649" s="1" t="str">
        <f>VLOOKUP(InputData[[#This Row],[CUSTOMER NAME]],Customer!A:C,3,0)</f>
        <v>Export</v>
      </c>
      <c r="I649" s="1" t="str">
        <f>TEXT(InputData[[#This Row],[DATE]],"mmm")</f>
        <v>Oct</v>
      </c>
      <c r="J649" s="1">
        <f>WEEKNUM(InputData[[#This Row],[DATE]])</f>
        <v>41</v>
      </c>
    </row>
    <row r="650" spans="1:10" x14ac:dyDescent="0.3">
      <c r="A650" s="3">
        <v>44475</v>
      </c>
      <c r="B650" s="6" t="s">
        <v>70</v>
      </c>
      <c r="C650" s="4" t="s">
        <v>8</v>
      </c>
      <c r="D650" s="5">
        <v>94.62</v>
      </c>
      <c r="E650" s="1">
        <v>23</v>
      </c>
      <c r="F650" s="1">
        <f>InputData[[#This Row],[UNIT PRICE ($)]]*InputData[[#This Row],[QUANTITY]]</f>
        <v>2176.2600000000002</v>
      </c>
      <c r="G650" s="1" t="str">
        <f>VLOOKUP(InputData[[#This Row],[CUSTOMER NAME]],Customer!A:C,2,0)</f>
        <v>Mexico</v>
      </c>
      <c r="H650" s="1" t="str">
        <f>VLOOKUP(InputData[[#This Row],[CUSTOMER NAME]],Customer!A:C,3,0)</f>
        <v>Export</v>
      </c>
      <c r="I650" s="1" t="str">
        <f>TEXT(InputData[[#This Row],[DATE]],"mmm")</f>
        <v>Oct</v>
      </c>
      <c r="J650" s="1">
        <f>WEEKNUM(InputData[[#This Row],[DATE]])</f>
        <v>41</v>
      </c>
    </row>
    <row r="651" spans="1:10" x14ac:dyDescent="0.3">
      <c r="A651" s="3">
        <v>44475</v>
      </c>
      <c r="B651" s="6" t="s">
        <v>71</v>
      </c>
      <c r="C651" s="4" t="s">
        <v>43</v>
      </c>
      <c r="D651" s="5">
        <v>83.08</v>
      </c>
      <c r="E651" s="1">
        <v>17</v>
      </c>
      <c r="F651" s="1">
        <f>InputData[[#This Row],[UNIT PRICE ($)]]*InputData[[#This Row],[QUANTITY]]</f>
        <v>1412.36</v>
      </c>
      <c r="G651" s="1" t="str">
        <f>VLOOKUP(InputData[[#This Row],[CUSTOMER NAME]],Customer!A:C,2,0)</f>
        <v>India</v>
      </c>
      <c r="H651" s="1" t="str">
        <f>VLOOKUP(InputData[[#This Row],[CUSTOMER NAME]],Customer!A:C,3,0)</f>
        <v>Central</v>
      </c>
      <c r="I651" s="1" t="str">
        <f>TEXT(InputData[[#This Row],[DATE]],"mmm")</f>
        <v>Oct</v>
      </c>
      <c r="J651" s="1">
        <f>WEEKNUM(InputData[[#This Row],[DATE]])</f>
        <v>41</v>
      </c>
    </row>
    <row r="652" spans="1:10" x14ac:dyDescent="0.3">
      <c r="A652" s="3">
        <v>44475</v>
      </c>
      <c r="B652" s="6" t="s">
        <v>74</v>
      </c>
      <c r="C652" s="4" t="s">
        <v>21</v>
      </c>
      <c r="D652" s="5">
        <v>162.54</v>
      </c>
      <c r="E652" s="1">
        <v>10</v>
      </c>
      <c r="F652" s="1">
        <f>InputData[[#This Row],[UNIT PRICE ($)]]*InputData[[#This Row],[QUANTITY]]</f>
        <v>1625.3999999999999</v>
      </c>
      <c r="G652" s="1" t="str">
        <f>VLOOKUP(InputData[[#This Row],[CUSTOMER NAME]],Customer!A:C,2,0)</f>
        <v>Brazil</v>
      </c>
      <c r="H652" s="1" t="str">
        <f>VLOOKUP(InputData[[#This Row],[CUSTOMER NAME]],Customer!A:C,3,0)</f>
        <v>Export</v>
      </c>
      <c r="I652" s="1" t="str">
        <f>TEXT(InputData[[#This Row],[DATE]],"mmm")</f>
        <v>Oct</v>
      </c>
      <c r="J652" s="1">
        <f>WEEKNUM(InputData[[#This Row],[DATE]])</f>
        <v>41</v>
      </c>
    </row>
    <row r="653" spans="1:10" x14ac:dyDescent="0.3">
      <c r="A653" s="3">
        <v>44475</v>
      </c>
      <c r="B653" s="6" t="s">
        <v>77</v>
      </c>
      <c r="C653" s="4" t="s">
        <v>36</v>
      </c>
      <c r="D653" s="5">
        <v>96.3</v>
      </c>
      <c r="E653" s="1">
        <v>12</v>
      </c>
      <c r="F653" s="1">
        <f>InputData[[#This Row],[UNIT PRICE ($)]]*InputData[[#This Row],[QUANTITY]]</f>
        <v>1155.5999999999999</v>
      </c>
      <c r="G653" s="1" t="str">
        <f>VLOOKUP(InputData[[#This Row],[CUSTOMER NAME]],Customer!A:C,2,0)</f>
        <v>India</v>
      </c>
      <c r="H653" s="1" t="str">
        <f>VLOOKUP(InputData[[#This Row],[CUSTOMER NAME]],Customer!A:C,3,0)</f>
        <v>Western</v>
      </c>
      <c r="I653" s="1" t="str">
        <f>TEXT(InputData[[#This Row],[DATE]],"mmm")</f>
        <v>Oct</v>
      </c>
      <c r="J653" s="1">
        <f>WEEKNUM(InputData[[#This Row],[DATE]])</f>
        <v>41</v>
      </c>
    </row>
    <row r="654" spans="1:10" x14ac:dyDescent="0.3">
      <c r="A654" s="3">
        <v>44475</v>
      </c>
      <c r="B654" s="6" t="s">
        <v>117</v>
      </c>
      <c r="C654" s="4" t="s">
        <v>35</v>
      </c>
      <c r="D654" s="5">
        <v>6.7</v>
      </c>
      <c r="E654" s="1">
        <v>1</v>
      </c>
      <c r="F654" s="1">
        <f>InputData[[#This Row],[UNIT PRICE ($)]]*InputData[[#This Row],[QUANTITY]]</f>
        <v>6.7</v>
      </c>
      <c r="G654" s="1" t="str">
        <f>VLOOKUP(InputData[[#This Row],[CUSTOMER NAME]],Customer!A:C,2,0)</f>
        <v>United States of America</v>
      </c>
      <c r="H654" s="1" t="str">
        <f>VLOOKUP(InputData[[#This Row],[CUSTOMER NAME]],Customer!A:C,3,0)</f>
        <v>Export</v>
      </c>
      <c r="I654" s="1" t="str">
        <f>TEXT(InputData[[#This Row],[DATE]],"mmm")</f>
        <v>Oct</v>
      </c>
      <c r="J654" s="1">
        <f>WEEKNUM(InputData[[#This Row],[DATE]])</f>
        <v>41</v>
      </c>
    </row>
    <row r="655" spans="1:10" x14ac:dyDescent="0.3">
      <c r="A655" s="3">
        <v>44476</v>
      </c>
      <c r="B655" s="6" t="s">
        <v>74</v>
      </c>
      <c r="C655" s="4" t="s">
        <v>26</v>
      </c>
      <c r="D655" s="5">
        <v>24.66</v>
      </c>
      <c r="E655" s="1">
        <v>6</v>
      </c>
      <c r="F655" s="1">
        <f>InputData[[#This Row],[UNIT PRICE ($)]]*InputData[[#This Row],[QUANTITY]]</f>
        <v>147.96</v>
      </c>
      <c r="G655" s="1" t="str">
        <f>VLOOKUP(InputData[[#This Row],[CUSTOMER NAME]],Customer!A:C,2,0)</f>
        <v>Brazil</v>
      </c>
      <c r="H655" s="1" t="str">
        <f>VLOOKUP(InputData[[#This Row],[CUSTOMER NAME]],Customer!A:C,3,0)</f>
        <v>Export</v>
      </c>
      <c r="I655" s="1" t="str">
        <f>TEXT(InputData[[#This Row],[DATE]],"mmm")</f>
        <v>Oct</v>
      </c>
      <c r="J655" s="1">
        <f>WEEKNUM(InputData[[#This Row],[DATE]])</f>
        <v>41</v>
      </c>
    </row>
    <row r="656" spans="1:10" x14ac:dyDescent="0.3">
      <c r="A656" s="3">
        <v>44478</v>
      </c>
      <c r="B656" s="6" t="s">
        <v>60</v>
      </c>
      <c r="C656" s="4" t="s">
        <v>38</v>
      </c>
      <c r="D656" s="5">
        <v>79.92</v>
      </c>
      <c r="E656" s="1">
        <v>14</v>
      </c>
      <c r="F656" s="1">
        <f>InputData[[#This Row],[UNIT PRICE ($)]]*InputData[[#This Row],[QUANTITY]]</f>
        <v>1118.8800000000001</v>
      </c>
      <c r="G656" s="1" t="str">
        <f>VLOOKUP(InputData[[#This Row],[CUSTOMER NAME]],Customer!A:C,2,0)</f>
        <v>Nigeria</v>
      </c>
      <c r="H656" s="1" t="str">
        <f>VLOOKUP(InputData[[#This Row],[CUSTOMER NAME]],Customer!A:C,3,0)</f>
        <v>Export</v>
      </c>
      <c r="I656" s="1" t="str">
        <f>TEXT(InputData[[#This Row],[DATE]],"mmm")</f>
        <v>Oct</v>
      </c>
      <c r="J656" s="1">
        <f>WEEKNUM(InputData[[#This Row],[DATE]])</f>
        <v>41</v>
      </c>
    </row>
    <row r="657" spans="1:10" x14ac:dyDescent="0.3">
      <c r="A657" s="3">
        <v>44478</v>
      </c>
      <c r="B657" s="6" t="s">
        <v>61</v>
      </c>
      <c r="C657" s="4" t="s">
        <v>38</v>
      </c>
      <c r="D657" s="5">
        <v>79.92</v>
      </c>
      <c r="E657" s="1">
        <v>5</v>
      </c>
      <c r="F657" s="1">
        <f>InputData[[#This Row],[UNIT PRICE ($)]]*InputData[[#This Row],[QUANTITY]]</f>
        <v>399.6</v>
      </c>
      <c r="G657" s="1" t="str">
        <f>VLOOKUP(InputData[[#This Row],[CUSTOMER NAME]],Customer!A:C,2,0)</f>
        <v>Bangladesh</v>
      </c>
      <c r="H657" s="1" t="str">
        <f>VLOOKUP(InputData[[#This Row],[CUSTOMER NAME]],Customer!A:C,3,0)</f>
        <v>Export</v>
      </c>
      <c r="I657" s="1" t="str">
        <f>TEXT(InputData[[#This Row],[DATE]],"mmm")</f>
        <v>Oct</v>
      </c>
      <c r="J657" s="1">
        <f>WEEKNUM(InputData[[#This Row],[DATE]])</f>
        <v>41</v>
      </c>
    </row>
    <row r="658" spans="1:10" x14ac:dyDescent="0.3">
      <c r="A658" s="3">
        <v>44478</v>
      </c>
      <c r="B658" s="6" t="s">
        <v>73</v>
      </c>
      <c r="C658" s="4" t="s">
        <v>32</v>
      </c>
      <c r="D658" s="5">
        <v>117.48</v>
      </c>
      <c r="E658" s="1">
        <v>11</v>
      </c>
      <c r="F658" s="1">
        <f>InputData[[#This Row],[UNIT PRICE ($)]]*InputData[[#This Row],[QUANTITY]]</f>
        <v>1292.28</v>
      </c>
      <c r="G658" s="1" t="str">
        <f>VLOOKUP(InputData[[#This Row],[CUSTOMER NAME]],Customer!A:C,2,0)</f>
        <v>India</v>
      </c>
      <c r="H658" s="1" t="str">
        <f>VLOOKUP(InputData[[#This Row],[CUSTOMER NAME]],Customer!A:C,3,0)</f>
        <v>East</v>
      </c>
      <c r="I658" s="1" t="str">
        <f>TEXT(InputData[[#This Row],[DATE]],"mmm")</f>
        <v>Oct</v>
      </c>
      <c r="J658" s="1">
        <f>WEEKNUM(InputData[[#This Row],[DATE]])</f>
        <v>41</v>
      </c>
    </row>
    <row r="659" spans="1:10" x14ac:dyDescent="0.3">
      <c r="A659" s="3">
        <v>44479</v>
      </c>
      <c r="B659" s="6" t="s">
        <v>63</v>
      </c>
      <c r="C659" s="4" t="s">
        <v>35</v>
      </c>
      <c r="D659" s="5">
        <v>6.7</v>
      </c>
      <c r="E659" s="1">
        <v>14</v>
      </c>
      <c r="F659" s="1">
        <f>InputData[[#This Row],[UNIT PRICE ($)]]*InputData[[#This Row],[QUANTITY]]</f>
        <v>93.8</v>
      </c>
      <c r="G659" s="1" t="str">
        <f>VLOOKUP(InputData[[#This Row],[CUSTOMER NAME]],Customer!A:C,2,0)</f>
        <v>Saudi Arabia</v>
      </c>
      <c r="H659" s="1" t="str">
        <f>VLOOKUP(InputData[[#This Row],[CUSTOMER NAME]],Customer!A:C,3,0)</f>
        <v>Export</v>
      </c>
      <c r="I659" s="1" t="str">
        <f>TEXT(InputData[[#This Row],[DATE]],"mmm")</f>
        <v>Oct</v>
      </c>
      <c r="J659" s="1">
        <f>WEEKNUM(InputData[[#This Row],[DATE]])</f>
        <v>42</v>
      </c>
    </row>
    <row r="660" spans="1:10" x14ac:dyDescent="0.3">
      <c r="A660" s="3">
        <v>44479</v>
      </c>
      <c r="B660" s="6" t="s">
        <v>63</v>
      </c>
      <c r="C660" s="4" t="s">
        <v>19</v>
      </c>
      <c r="D660" s="5">
        <v>210</v>
      </c>
      <c r="E660" s="1">
        <v>9</v>
      </c>
      <c r="F660" s="1">
        <f>InputData[[#This Row],[UNIT PRICE ($)]]*InputData[[#This Row],[QUANTITY]]</f>
        <v>1890</v>
      </c>
      <c r="G660" s="1" t="str">
        <f>VLOOKUP(InputData[[#This Row],[CUSTOMER NAME]],Customer!A:C,2,0)</f>
        <v>Saudi Arabia</v>
      </c>
      <c r="H660" s="1" t="str">
        <f>VLOOKUP(InputData[[#This Row],[CUSTOMER NAME]],Customer!A:C,3,0)</f>
        <v>Export</v>
      </c>
      <c r="I660" s="1" t="str">
        <f>TEXT(InputData[[#This Row],[DATE]],"mmm")</f>
        <v>Oct</v>
      </c>
      <c r="J660" s="1">
        <f>WEEKNUM(InputData[[#This Row],[DATE]])</f>
        <v>42</v>
      </c>
    </row>
    <row r="661" spans="1:10" x14ac:dyDescent="0.3">
      <c r="A661" s="3">
        <v>44479</v>
      </c>
      <c r="B661" s="6" t="s">
        <v>74</v>
      </c>
      <c r="C661" s="4" t="s">
        <v>44</v>
      </c>
      <c r="D661" s="5">
        <v>82.08</v>
      </c>
      <c r="E661" s="1">
        <v>12</v>
      </c>
      <c r="F661" s="1">
        <f>InputData[[#This Row],[UNIT PRICE ($)]]*InputData[[#This Row],[QUANTITY]]</f>
        <v>984.96</v>
      </c>
      <c r="G661" s="1" t="str">
        <f>VLOOKUP(InputData[[#This Row],[CUSTOMER NAME]],Customer!A:C,2,0)</f>
        <v>Brazil</v>
      </c>
      <c r="H661" s="1" t="str">
        <f>VLOOKUP(InputData[[#This Row],[CUSTOMER NAME]],Customer!A:C,3,0)</f>
        <v>Export</v>
      </c>
      <c r="I661" s="1" t="str">
        <f>TEXT(InputData[[#This Row],[DATE]],"mmm")</f>
        <v>Oct</v>
      </c>
      <c r="J661" s="1">
        <f>WEEKNUM(InputData[[#This Row],[DATE]])</f>
        <v>42</v>
      </c>
    </row>
    <row r="662" spans="1:10" x14ac:dyDescent="0.3">
      <c r="A662" s="3">
        <v>44480</v>
      </c>
      <c r="B662" s="6" t="s">
        <v>82</v>
      </c>
      <c r="C662" s="4" t="s">
        <v>8</v>
      </c>
      <c r="D662" s="5">
        <v>94.62</v>
      </c>
      <c r="E662" s="1">
        <v>10</v>
      </c>
      <c r="F662" s="1">
        <f>InputData[[#This Row],[UNIT PRICE ($)]]*InputData[[#This Row],[QUANTITY]]</f>
        <v>946.2</v>
      </c>
      <c r="G662" s="1" t="str">
        <f>VLOOKUP(InputData[[#This Row],[CUSTOMER NAME]],Customer!A:C,2,0)</f>
        <v>India</v>
      </c>
      <c r="H662" s="1" t="str">
        <f>VLOOKUP(InputData[[#This Row],[CUSTOMER NAME]],Customer!A:C,3,0)</f>
        <v>Western</v>
      </c>
      <c r="I662" s="1" t="str">
        <f>TEXT(InputData[[#This Row],[DATE]],"mmm")</f>
        <v>Oct</v>
      </c>
      <c r="J662" s="1">
        <f>WEEKNUM(InputData[[#This Row],[DATE]])</f>
        <v>42</v>
      </c>
    </row>
    <row r="663" spans="1:10" x14ac:dyDescent="0.3">
      <c r="A663" s="3">
        <v>44480</v>
      </c>
      <c r="B663" s="6" t="s">
        <v>84</v>
      </c>
      <c r="C663" s="4" t="s">
        <v>11</v>
      </c>
      <c r="D663" s="5">
        <v>48.4</v>
      </c>
      <c r="E663" s="1">
        <v>15</v>
      </c>
      <c r="F663" s="1">
        <f>InputData[[#This Row],[UNIT PRICE ($)]]*InputData[[#This Row],[QUANTITY]]</f>
        <v>726</v>
      </c>
      <c r="G663" s="1" t="str">
        <f>VLOOKUP(InputData[[#This Row],[CUSTOMER NAME]],Customer!A:C,2,0)</f>
        <v>Ethiopia</v>
      </c>
      <c r="H663" s="1" t="str">
        <f>VLOOKUP(InputData[[#This Row],[CUSTOMER NAME]],Customer!A:C,3,0)</f>
        <v>Export</v>
      </c>
      <c r="I663" s="1" t="str">
        <f>TEXT(InputData[[#This Row],[DATE]],"mmm")</f>
        <v>Oct</v>
      </c>
      <c r="J663" s="1">
        <f>WEEKNUM(InputData[[#This Row],[DATE]])</f>
        <v>42</v>
      </c>
    </row>
    <row r="664" spans="1:10" x14ac:dyDescent="0.3">
      <c r="A664" s="3">
        <v>44481</v>
      </c>
      <c r="B664" s="6" t="s">
        <v>75</v>
      </c>
      <c r="C664" s="4" t="s">
        <v>27</v>
      </c>
      <c r="D664" s="5">
        <v>57.120000000000005</v>
      </c>
      <c r="E664" s="1">
        <v>8</v>
      </c>
      <c r="F664" s="1">
        <f>InputData[[#This Row],[UNIT PRICE ($)]]*InputData[[#This Row],[QUANTITY]]</f>
        <v>456.96000000000004</v>
      </c>
      <c r="G664" s="1" t="str">
        <f>VLOOKUP(InputData[[#This Row],[CUSTOMER NAME]],Customer!A:C,2,0)</f>
        <v>Russia</v>
      </c>
      <c r="H664" s="1" t="str">
        <f>VLOOKUP(InputData[[#This Row],[CUSTOMER NAME]],Customer!A:C,3,0)</f>
        <v>Export</v>
      </c>
      <c r="I664" s="1" t="str">
        <f>TEXT(InputData[[#This Row],[DATE]],"mmm")</f>
        <v>Oct</v>
      </c>
      <c r="J664" s="1">
        <f>WEEKNUM(InputData[[#This Row],[DATE]])</f>
        <v>42</v>
      </c>
    </row>
    <row r="665" spans="1:10" x14ac:dyDescent="0.3">
      <c r="A665" s="3">
        <v>44482</v>
      </c>
      <c r="B665" s="6" t="s">
        <v>61</v>
      </c>
      <c r="C665" s="4" t="s">
        <v>2</v>
      </c>
      <c r="D665" s="5">
        <v>142.80000000000001</v>
      </c>
      <c r="E665" s="1">
        <v>15</v>
      </c>
      <c r="F665" s="1">
        <f>InputData[[#This Row],[UNIT PRICE ($)]]*InputData[[#This Row],[QUANTITY]]</f>
        <v>2142</v>
      </c>
      <c r="G665" s="1" t="str">
        <f>VLOOKUP(InputData[[#This Row],[CUSTOMER NAME]],Customer!A:C,2,0)</f>
        <v>Bangladesh</v>
      </c>
      <c r="H665" s="1" t="str">
        <f>VLOOKUP(InputData[[#This Row],[CUSTOMER NAME]],Customer!A:C,3,0)</f>
        <v>Export</v>
      </c>
      <c r="I665" s="1" t="str">
        <f>TEXT(InputData[[#This Row],[DATE]],"mmm")</f>
        <v>Oct</v>
      </c>
      <c r="J665" s="1">
        <f>WEEKNUM(InputData[[#This Row],[DATE]])</f>
        <v>42</v>
      </c>
    </row>
    <row r="666" spans="1:10" x14ac:dyDescent="0.3">
      <c r="A666" s="3">
        <v>44482</v>
      </c>
      <c r="B666" s="6" t="s">
        <v>77</v>
      </c>
      <c r="C666" s="4" t="s">
        <v>38</v>
      </c>
      <c r="D666" s="5">
        <v>79.92</v>
      </c>
      <c r="E666" s="1">
        <v>18</v>
      </c>
      <c r="F666" s="1">
        <f>InputData[[#This Row],[UNIT PRICE ($)]]*InputData[[#This Row],[QUANTITY]]</f>
        <v>1438.56</v>
      </c>
      <c r="G666" s="1" t="str">
        <f>VLOOKUP(InputData[[#This Row],[CUSTOMER NAME]],Customer!A:C,2,0)</f>
        <v>India</v>
      </c>
      <c r="H666" s="1" t="str">
        <f>VLOOKUP(InputData[[#This Row],[CUSTOMER NAME]],Customer!A:C,3,0)</f>
        <v>Western</v>
      </c>
      <c r="I666" s="1" t="str">
        <f>TEXT(InputData[[#This Row],[DATE]],"mmm")</f>
        <v>Oct</v>
      </c>
      <c r="J666" s="1">
        <f>WEEKNUM(InputData[[#This Row],[DATE]])</f>
        <v>42</v>
      </c>
    </row>
    <row r="667" spans="1:10" x14ac:dyDescent="0.3">
      <c r="A667" s="3">
        <v>44483</v>
      </c>
      <c r="B667" s="6" t="s">
        <v>66</v>
      </c>
      <c r="C667" s="4" t="s">
        <v>44</v>
      </c>
      <c r="D667" s="5">
        <v>82.08</v>
      </c>
      <c r="E667" s="1">
        <v>15</v>
      </c>
      <c r="F667" s="1">
        <f>InputData[[#This Row],[UNIT PRICE ($)]]*InputData[[#This Row],[QUANTITY]]</f>
        <v>1231.2</v>
      </c>
      <c r="G667" s="1" t="str">
        <f>VLOOKUP(InputData[[#This Row],[CUSTOMER NAME]],Customer!A:C,2,0)</f>
        <v>Indonesia</v>
      </c>
      <c r="H667" s="1" t="str">
        <f>VLOOKUP(InputData[[#This Row],[CUSTOMER NAME]],Customer!A:C,3,0)</f>
        <v>Export</v>
      </c>
      <c r="I667" s="1" t="str">
        <f>TEXT(InputData[[#This Row],[DATE]],"mmm")</f>
        <v>Oct</v>
      </c>
      <c r="J667" s="1">
        <f>WEEKNUM(InputData[[#This Row],[DATE]])</f>
        <v>42</v>
      </c>
    </row>
    <row r="668" spans="1:10" x14ac:dyDescent="0.3">
      <c r="A668" s="3">
        <v>44484</v>
      </c>
      <c r="B668" s="6" t="s">
        <v>69</v>
      </c>
      <c r="C668" s="4" t="s">
        <v>15</v>
      </c>
      <c r="D668" s="5">
        <v>15.719999999999999</v>
      </c>
      <c r="E668" s="1">
        <v>10</v>
      </c>
      <c r="F668" s="1">
        <f>InputData[[#This Row],[UNIT PRICE ($)]]*InputData[[#This Row],[QUANTITY]]</f>
        <v>157.19999999999999</v>
      </c>
      <c r="G668" s="1" t="str">
        <f>VLOOKUP(InputData[[#This Row],[CUSTOMER NAME]],Customer!A:C,2,0)</f>
        <v>India</v>
      </c>
      <c r="H668" s="1" t="str">
        <f>VLOOKUP(InputData[[#This Row],[CUSTOMER NAME]],Customer!A:C,3,0)</f>
        <v>South</v>
      </c>
      <c r="I668" s="1" t="str">
        <f>TEXT(InputData[[#This Row],[DATE]],"mmm")</f>
        <v>Oct</v>
      </c>
      <c r="J668" s="1">
        <f>WEEKNUM(InputData[[#This Row],[DATE]])</f>
        <v>42</v>
      </c>
    </row>
    <row r="669" spans="1:10" x14ac:dyDescent="0.3">
      <c r="A669" s="3">
        <v>44485</v>
      </c>
      <c r="B669" s="6" t="s">
        <v>80</v>
      </c>
      <c r="C669" s="4" t="s">
        <v>36</v>
      </c>
      <c r="D669" s="5">
        <v>96.3</v>
      </c>
      <c r="E669" s="1">
        <v>3</v>
      </c>
      <c r="F669" s="1">
        <f>InputData[[#This Row],[UNIT PRICE ($)]]*InputData[[#This Row],[QUANTITY]]</f>
        <v>288.89999999999998</v>
      </c>
      <c r="G669" s="1" t="str">
        <f>VLOOKUP(InputData[[#This Row],[CUSTOMER NAME]],Customer!A:C,2,0)</f>
        <v>South Africa</v>
      </c>
      <c r="H669" s="1" t="str">
        <f>VLOOKUP(InputData[[#This Row],[CUSTOMER NAME]],Customer!A:C,3,0)</f>
        <v>Export</v>
      </c>
      <c r="I669" s="1" t="str">
        <f>TEXT(InputData[[#This Row],[DATE]],"mmm")</f>
        <v>Oct</v>
      </c>
      <c r="J669" s="1">
        <f>WEEKNUM(InputData[[#This Row],[DATE]])</f>
        <v>42</v>
      </c>
    </row>
    <row r="670" spans="1:10" x14ac:dyDescent="0.3">
      <c r="A670" s="3">
        <v>44485</v>
      </c>
      <c r="B670" s="6" t="s">
        <v>84</v>
      </c>
      <c r="C670" s="4" t="s">
        <v>24</v>
      </c>
      <c r="D670" s="5">
        <v>156.96</v>
      </c>
      <c r="E670" s="1">
        <v>18</v>
      </c>
      <c r="F670" s="1">
        <f>InputData[[#This Row],[UNIT PRICE ($)]]*InputData[[#This Row],[QUANTITY]]</f>
        <v>2825.28</v>
      </c>
      <c r="G670" s="1" t="str">
        <f>VLOOKUP(InputData[[#This Row],[CUSTOMER NAME]],Customer!A:C,2,0)</f>
        <v>Ethiopia</v>
      </c>
      <c r="H670" s="1" t="str">
        <f>VLOOKUP(InputData[[#This Row],[CUSTOMER NAME]],Customer!A:C,3,0)</f>
        <v>Export</v>
      </c>
      <c r="I670" s="1" t="str">
        <f>TEXT(InputData[[#This Row],[DATE]],"mmm")</f>
        <v>Oct</v>
      </c>
      <c r="J670" s="1">
        <f>WEEKNUM(InputData[[#This Row],[DATE]])</f>
        <v>42</v>
      </c>
    </row>
    <row r="671" spans="1:10" x14ac:dyDescent="0.3">
      <c r="A671" s="3">
        <v>44485</v>
      </c>
      <c r="B671" s="6" t="s">
        <v>85</v>
      </c>
      <c r="C671" s="4" t="s">
        <v>44</v>
      </c>
      <c r="D671" s="5">
        <v>82.08</v>
      </c>
      <c r="E671" s="1">
        <v>18</v>
      </c>
      <c r="F671" s="1">
        <f>InputData[[#This Row],[UNIT PRICE ($)]]*InputData[[#This Row],[QUANTITY]]</f>
        <v>1477.44</v>
      </c>
      <c r="G671" s="1" t="str">
        <f>VLOOKUP(InputData[[#This Row],[CUSTOMER NAME]],Customer!A:C,2,0)</f>
        <v>India</v>
      </c>
      <c r="H671" s="1" t="str">
        <f>VLOOKUP(InputData[[#This Row],[CUSTOMER NAME]],Customer!A:C,3,0)</f>
        <v>Northeast</v>
      </c>
      <c r="I671" s="1" t="str">
        <f>TEXT(InputData[[#This Row],[DATE]],"mmm")</f>
        <v>Oct</v>
      </c>
      <c r="J671" s="1">
        <f>WEEKNUM(InputData[[#This Row],[DATE]])</f>
        <v>42</v>
      </c>
    </row>
    <row r="672" spans="1:10" x14ac:dyDescent="0.3">
      <c r="A672" s="3">
        <v>44486</v>
      </c>
      <c r="B672" s="6" t="s">
        <v>84</v>
      </c>
      <c r="C672" s="4" t="s">
        <v>1</v>
      </c>
      <c r="D672" s="5">
        <v>103.88</v>
      </c>
      <c r="E672" s="1">
        <v>13</v>
      </c>
      <c r="F672" s="1">
        <f>InputData[[#This Row],[UNIT PRICE ($)]]*InputData[[#This Row],[QUANTITY]]</f>
        <v>1350.44</v>
      </c>
      <c r="G672" s="1" t="str">
        <f>VLOOKUP(InputData[[#This Row],[CUSTOMER NAME]],Customer!A:C,2,0)</f>
        <v>Ethiopia</v>
      </c>
      <c r="H672" s="1" t="str">
        <f>VLOOKUP(InputData[[#This Row],[CUSTOMER NAME]],Customer!A:C,3,0)</f>
        <v>Export</v>
      </c>
      <c r="I672" s="1" t="str">
        <f>TEXT(InputData[[#This Row],[DATE]],"mmm")</f>
        <v>Oct</v>
      </c>
      <c r="J672" s="1">
        <f>WEEKNUM(InputData[[#This Row],[DATE]])</f>
        <v>43</v>
      </c>
    </row>
    <row r="673" spans="1:10" x14ac:dyDescent="0.3">
      <c r="A673" s="3">
        <v>44487</v>
      </c>
      <c r="B673" s="6" t="s">
        <v>60</v>
      </c>
      <c r="C673" s="4" t="s">
        <v>42</v>
      </c>
      <c r="D673" s="5">
        <v>162</v>
      </c>
      <c r="E673" s="1">
        <v>31</v>
      </c>
      <c r="F673" s="1">
        <f>InputData[[#This Row],[UNIT PRICE ($)]]*InputData[[#This Row],[QUANTITY]]</f>
        <v>5022</v>
      </c>
      <c r="G673" s="1" t="str">
        <f>VLOOKUP(InputData[[#This Row],[CUSTOMER NAME]],Customer!A:C,2,0)</f>
        <v>Nigeria</v>
      </c>
      <c r="H673" s="1" t="str">
        <f>VLOOKUP(InputData[[#This Row],[CUSTOMER NAME]],Customer!A:C,3,0)</f>
        <v>Export</v>
      </c>
      <c r="I673" s="1" t="str">
        <f>TEXT(InputData[[#This Row],[DATE]],"mmm")</f>
        <v>Oct</v>
      </c>
      <c r="J673" s="1">
        <f>WEEKNUM(InputData[[#This Row],[DATE]])</f>
        <v>43</v>
      </c>
    </row>
    <row r="674" spans="1:10" x14ac:dyDescent="0.3">
      <c r="A674" s="3">
        <v>44487</v>
      </c>
      <c r="B674" s="6" t="s">
        <v>109</v>
      </c>
      <c r="C674" s="4" t="s">
        <v>8</v>
      </c>
      <c r="D674" s="5">
        <v>94.62</v>
      </c>
      <c r="E674" s="1">
        <v>11</v>
      </c>
      <c r="F674" s="1">
        <f>InputData[[#This Row],[UNIT PRICE ($)]]*InputData[[#This Row],[QUANTITY]]</f>
        <v>1040.8200000000002</v>
      </c>
      <c r="G674" s="1" t="str">
        <f>VLOOKUP(InputData[[#This Row],[CUSTOMER NAME]],Customer!A:C,2,0)</f>
        <v>Pakistan</v>
      </c>
      <c r="H674" s="1" t="str">
        <f>VLOOKUP(InputData[[#This Row],[CUSTOMER NAME]],Customer!A:C,3,0)</f>
        <v>Export</v>
      </c>
      <c r="I674" s="1" t="str">
        <f>TEXT(InputData[[#This Row],[DATE]],"mmm")</f>
        <v>Oct</v>
      </c>
      <c r="J674" s="1">
        <f>WEEKNUM(InputData[[#This Row],[DATE]])</f>
        <v>43</v>
      </c>
    </row>
    <row r="675" spans="1:10" x14ac:dyDescent="0.3">
      <c r="A675" s="3">
        <v>44487</v>
      </c>
      <c r="B675" s="6" t="s">
        <v>68</v>
      </c>
      <c r="C675" s="4" t="s">
        <v>3</v>
      </c>
      <c r="D675" s="5">
        <v>80.94</v>
      </c>
      <c r="E675" s="1">
        <v>6</v>
      </c>
      <c r="F675" s="1">
        <f>InputData[[#This Row],[UNIT PRICE ($)]]*InputData[[#This Row],[QUANTITY]]</f>
        <v>485.64</v>
      </c>
      <c r="G675" s="1" t="str">
        <f>VLOOKUP(InputData[[#This Row],[CUSTOMER NAME]],Customer!A:C,2,0)</f>
        <v>Russia</v>
      </c>
      <c r="H675" s="1" t="str">
        <f>VLOOKUP(InputData[[#This Row],[CUSTOMER NAME]],Customer!A:C,3,0)</f>
        <v>Export</v>
      </c>
      <c r="I675" s="1" t="str">
        <f>TEXT(InputData[[#This Row],[DATE]],"mmm")</f>
        <v>Oct</v>
      </c>
      <c r="J675" s="1">
        <f>WEEKNUM(InputData[[#This Row],[DATE]])</f>
        <v>43</v>
      </c>
    </row>
    <row r="676" spans="1:10" x14ac:dyDescent="0.3">
      <c r="A676" s="3">
        <v>44487</v>
      </c>
      <c r="B676" s="6" t="s">
        <v>110</v>
      </c>
      <c r="C676" s="4" t="s">
        <v>25</v>
      </c>
      <c r="D676" s="5">
        <v>8.33</v>
      </c>
      <c r="E676" s="1">
        <v>16</v>
      </c>
      <c r="F676" s="1">
        <f>InputData[[#This Row],[UNIT PRICE ($)]]*InputData[[#This Row],[QUANTITY]]</f>
        <v>133.28</v>
      </c>
      <c r="G676" s="1" t="str">
        <f>VLOOKUP(InputData[[#This Row],[CUSTOMER NAME]],Customer!A:C,2,0)</f>
        <v>India</v>
      </c>
      <c r="H676" s="1" t="str">
        <f>VLOOKUP(InputData[[#This Row],[CUSTOMER NAME]],Customer!A:C,3,0)</f>
        <v>Western</v>
      </c>
      <c r="I676" s="1" t="str">
        <f>TEXT(InputData[[#This Row],[DATE]],"mmm")</f>
        <v>Oct</v>
      </c>
      <c r="J676" s="1">
        <f>WEEKNUM(InputData[[#This Row],[DATE]])</f>
        <v>43</v>
      </c>
    </row>
    <row r="677" spans="1:10" x14ac:dyDescent="0.3">
      <c r="A677" s="3">
        <v>44487</v>
      </c>
      <c r="B677" s="6" t="s">
        <v>82</v>
      </c>
      <c r="C677" s="4" t="s">
        <v>25</v>
      </c>
      <c r="D677" s="5">
        <v>8.33</v>
      </c>
      <c r="E677" s="1">
        <v>6</v>
      </c>
      <c r="F677" s="1">
        <f>InputData[[#This Row],[UNIT PRICE ($)]]*InputData[[#This Row],[QUANTITY]]</f>
        <v>49.980000000000004</v>
      </c>
      <c r="G677" s="1" t="str">
        <f>VLOOKUP(InputData[[#This Row],[CUSTOMER NAME]],Customer!A:C,2,0)</f>
        <v>India</v>
      </c>
      <c r="H677" s="1" t="str">
        <f>VLOOKUP(InputData[[#This Row],[CUSTOMER NAME]],Customer!A:C,3,0)</f>
        <v>Western</v>
      </c>
      <c r="I677" s="1" t="str">
        <f>TEXT(InputData[[#This Row],[DATE]],"mmm")</f>
        <v>Oct</v>
      </c>
      <c r="J677" s="1">
        <f>WEEKNUM(InputData[[#This Row],[DATE]])</f>
        <v>43</v>
      </c>
    </row>
    <row r="678" spans="1:10" x14ac:dyDescent="0.3">
      <c r="A678" s="3">
        <v>44487</v>
      </c>
      <c r="B678" s="6" t="s">
        <v>82</v>
      </c>
      <c r="C678" s="4" t="s">
        <v>21</v>
      </c>
      <c r="D678" s="5">
        <v>162.54</v>
      </c>
      <c r="E678" s="1">
        <v>13</v>
      </c>
      <c r="F678" s="1">
        <f>InputData[[#This Row],[UNIT PRICE ($)]]*InputData[[#This Row],[QUANTITY]]</f>
        <v>2113.02</v>
      </c>
      <c r="G678" s="1" t="str">
        <f>VLOOKUP(InputData[[#This Row],[CUSTOMER NAME]],Customer!A:C,2,0)</f>
        <v>India</v>
      </c>
      <c r="H678" s="1" t="str">
        <f>VLOOKUP(InputData[[#This Row],[CUSTOMER NAME]],Customer!A:C,3,0)</f>
        <v>Western</v>
      </c>
      <c r="I678" s="1" t="str">
        <f>TEXT(InputData[[#This Row],[DATE]],"mmm")</f>
        <v>Oct</v>
      </c>
      <c r="J678" s="1">
        <f>WEEKNUM(InputData[[#This Row],[DATE]])</f>
        <v>43</v>
      </c>
    </row>
    <row r="679" spans="1:10" x14ac:dyDescent="0.3">
      <c r="A679" s="3">
        <v>44491</v>
      </c>
      <c r="B679" s="6" t="s">
        <v>63</v>
      </c>
      <c r="C679" s="4" t="s">
        <v>11</v>
      </c>
      <c r="D679" s="5">
        <v>48.4</v>
      </c>
      <c r="E679" s="1">
        <v>7</v>
      </c>
      <c r="F679" s="1">
        <f>InputData[[#This Row],[UNIT PRICE ($)]]*InputData[[#This Row],[QUANTITY]]</f>
        <v>338.8</v>
      </c>
      <c r="G679" s="1" t="str">
        <f>VLOOKUP(InputData[[#This Row],[CUSTOMER NAME]],Customer!A:C,2,0)</f>
        <v>Saudi Arabia</v>
      </c>
      <c r="H679" s="1" t="str">
        <f>VLOOKUP(InputData[[#This Row],[CUSTOMER NAME]],Customer!A:C,3,0)</f>
        <v>Export</v>
      </c>
      <c r="I679" s="1" t="str">
        <f>TEXT(InputData[[#This Row],[DATE]],"mmm")</f>
        <v>Oct</v>
      </c>
      <c r="J679" s="1">
        <f>WEEKNUM(InputData[[#This Row],[DATE]])</f>
        <v>43</v>
      </c>
    </row>
    <row r="680" spans="1:10" x14ac:dyDescent="0.3">
      <c r="A680" s="3">
        <v>44491</v>
      </c>
      <c r="B680" s="6" t="s">
        <v>65</v>
      </c>
      <c r="C680" s="4" t="s">
        <v>9</v>
      </c>
      <c r="D680" s="5">
        <v>7.8599999999999994</v>
      </c>
      <c r="E680" s="1">
        <v>1</v>
      </c>
      <c r="F680" s="1">
        <f>InputData[[#This Row],[UNIT PRICE ($)]]*InputData[[#This Row],[QUANTITY]]</f>
        <v>7.8599999999999994</v>
      </c>
      <c r="G680" s="1" t="str">
        <f>VLOOKUP(InputData[[#This Row],[CUSTOMER NAME]],Customer!A:C,2,0)</f>
        <v>Pakistan</v>
      </c>
      <c r="H680" s="1" t="str">
        <f>VLOOKUP(InputData[[#This Row],[CUSTOMER NAME]],Customer!A:C,3,0)</f>
        <v>Export</v>
      </c>
      <c r="I680" s="1" t="str">
        <f>TEXT(InputData[[#This Row],[DATE]],"mmm")</f>
        <v>Oct</v>
      </c>
      <c r="J680" s="1">
        <f>WEEKNUM(InputData[[#This Row],[DATE]])</f>
        <v>43</v>
      </c>
    </row>
    <row r="681" spans="1:10" x14ac:dyDescent="0.3">
      <c r="A681" s="3">
        <v>44491</v>
      </c>
      <c r="B681" s="6" t="s">
        <v>67</v>
      </c>
      <c r="C681" s="4" t="s">
        <v>24</v>
      </c>
      <c r="D681" s="5">
        <v>156.96</v>
      </c>
      <c r="E681" s="1">
        <v>13</v>
      </c>
      <c r="F681" s="1">
        <f>InputData[[#This Row],[UNIT PRICE ($)]]*InputData[[#This Row],[QUANTITY]]</f>
        <v>2040.48</v>
      </c>
      <c r="G681" s="1" t="str">
        <f>VLOOKUP(InputData[[#This Row],[CUSTOMER NAME]],Customer!A:C,2,0)</f>
        <v>United Kingdom</v>
      </c>
      <c r="H681" s="1" t="str">
        <f>VLOOKUP(InputData[[#This Row],[CUSTOMER NAME]],Customer!A:C,3,0)</f>
        <v>Export</v>
      </c>
      <c r="I681" s="1" t="str">
        <f>TEXT(InputData[[#This Row],[DATE]],"mmm")</f>
        <v>Oct</v>
      </c>
      <c r="J681" s="1">
        <f>WEEKNUM(InputData[[#This Row],[DATE]])</f>
        <v>43</v>
      </c>
    </row>
    <row r="682" spans="1:10" x14ac:dyDescent="0.3">
      <c r="A682" s="3">
        <v>44491</v>
      </c>
      <c r="B682" s="6" t="s">
        <v>70</v>
      </c>
      <c r="C682" s="4" t="s">
        <v>32</v>
      </c>
      <c r="D682" s="5">
        <v>117.48</v>
      </c>
      <c r="E682" s="1">
        <v>34</v>
      </c>
      <c r="F682" s="1">
        <f>InputData[[#This Row],[UNIT PRICE ($)]]*InputData[[#This Row],[QUANTITY]]</f>
        <v>3994.32</v>
      </c>
      <c r="G682" s="1" t="str">
        <f>VLOOKUP(InputData[[#This Row],[CUSTOMER NAME]],Customer!A:C,2,0)</f>
        <v>Mexico</v>
      </c>
      <c r="H682" s="1" t="str">
        <f>VLOOKUP(InputData[[#This Row],[CUSTOMER NAME]],Customer!A:C,3,0)</f>
        <v>Export</v>
      </c>
      <c r="I682" s="1" t="str">
        <f>TEXT(InputData[[#This Row],[DATE]],"mmm")</f>
        <v>Oct</v>
      </c>
      <c r="J682" s="1">
        <f>WEEKNUM(InputData[[#This Row],[DATE]])</f>
        <v>43</v>
      </c>
    </row>
    <row r="683" spans="1:10" x14ac:dyDescent="0.3">
      <c r="A683" s="3">
        <v>44491</v>
      </c>
      <c r="B683" s="6" t="s">
        <v>76</v>
      </c>
      <c r="C683" s="4" t="s">
        <v>39</v>
      </c>
      <c r="D683" s="5">
        <v>42.55</v>
      </c>
      <c r="E683" s="1">
        <v>24</v>
      </c>
      <c r="F683" s="1">
        <f>InputData[[#This Row],[UNIT PRICE ($)]]*InputData[[#This Row],[QUANTITY]]</f>
        <v>1021.1999999999999</v>
      </c>
      <c r="G683" s="1" t="str">
        <f>VLOOKUP(InputData[[#This Row],[CUSTOMER NAME]],Customer!A:C,2,0)</f>
        <v>Saudi Arabia</v>
      </c>
      <c r="H683" s="1" t="str">
        <f>VLOOKUP(InputData[[#This Row],[CUSTOMER NAME]],Customer!A:C,3,0)</f>
        <v>Export</v>
      </c>
      <c r="I683" s="1" t="str">
        <f>TEXT(InputData[[#This Row],[DATE]],"mmm")</f>
        <v>Oct</v>
      </c>
      <c r="J683" s="1">
        <f>WEEKNUM(InputData[[#This Row],[DATE]])</f>
        <v>43</v>
      </c>
    </row>
    <row r="684" spans="1:10" x14ac:dyDescent="0.3">
      <c r="A684" s="3">
        <v>44492</v>
      </c>
      <c r="B684" s="6" t="s">
        <v>81</v>
      </c>
      <c r="C684" s="4" t="s">
        <v>24</v>
      </c>
      <c r="D684" s="5">
        <v>156.96</v>
      </c>
      <c r="E684" s="1">
        <v>14</v>
      </c>
      <c r="F684" s="1">
        <f>InputData[[#This Row],[UNIT PRICE ($)]]*InputData[[#This Row],[QUANTITY]]</f>
        <v>2197.44</v>
      </c>
      <c r="G684" s="1" t="str">
        <f>VLOOKUP(InputData[[#This Row],[CUSTOMER NAME]],Customer!A:C,2,0)</f>
        <v>India</v>
      </c>
      <c r="H684" s="1" t="str">
        <f>VLOOKUP(InputData[[#This Row],[CUSTOMER NAME]],Customer!A:C,3,0)</f>
        <v>East</v>
      </c>
      <c r="I684" s="1" t="str">
        <f>TEXT(InputData[[#This Row],[DATE]],"mmm")</f>
        <v>Oct</v>
      </c>
      <c r="J684" s="1">
        <f>WEEKNUM(InputData[[#This Row],[DATE]])</f>
        <v>43</v>
      </c>
    </row>
    <row r="685" spans="1:10" x14ac:dyDescent="0.3">
      <c r="A685" s="3">
        <v>44493</v>
      </c>
      <c r="B685" s="6" t="s">
        <v>110</v>
      </c>
      <c r="C685" s="4" t="s">
        <v>36</v>
      </c>
      <c r="D685" s="5">
        <v>96.3</v>
      </c>
      <c r="E685" s="1">
        <v>22</v>
      </c>
      <c r="F685" s="1">
        <f>InputData[[#This Row],[UNIT PRICE ($)]]*InputData[[#This Row],[QUANTITY]]</f>
        <v>2118.6</v>
      </c>
      <c r="G685" s="1" t="str">
        <f>VLOOKUP(InputData[[#This Row],[CUSTOMER NAME]],Customer!A:C,2,0)</f>
        <v>India</v>
      </c>
      <c r="H685" s="1" t="str">
        <f>VLOOKUP(InputData[[#This Row],[CUSTOMER NAME]],Customer!A:C,3,0)</f>
        <v>Western</v>
      </c>
      <c r="I685" s="1" t="str">
        <f>TEXT(InputData[[#This Row],[DATE]],"mmm")</f>
        <v>Oct</v>
      </c>
      <c r="J685" s="1">
        <f>WEEKNUM(InputData[[#This Row],[DATE]])</f>
        <v>44</v>
      </c>
    </row>
    <row r="686" spans="1:10" x14ac:dyDescent="0.3">
      <c r="A686" s="3">
        <v>44493</v>
      </c>
      <c r="B686" s="6" t="s">
        <v>82</v>
      </c>
      <c r="C686" s="4" t="s">
        <v>11</v>
      </c>
      <c r="D686" s="5">
        <v>48.4</v>
      </c>
      <c r="E686" s="1">
        <v>3</v>
      </c>
      <c r="F686" s="1">
        <f>InputData[[#This Row],[UNIT PRICE ($)]]*InputData[[#This Row],[QUANTITY]]</f>
        <v>145.19999999999999</v>
      </c>
      <c r="G686" s="1" t="str">
        <f>VLOOKUP(InputData[[#This Row],[CUSTOMER NAME]],Customer!A:C,2,0)</f>
        <v>India</v>
      </c>
      <c r="H686" s="1" t="str">
        <f>VLOOKUP(InputData[[#This Row],[CUSTOMER NAME]],Customer!A:C,3,0)</f>
        <v>Western</v>
      </c>
      <c r="I686" s="1" t="str">
        <f>TEXT(InputData[[#This Row],[DATE]],"mmm")</f>
        <v>Oct</v>
      </c>
      <c r="J686" s="1">
        <f>WEEKNUM(InputData[[#This Row],[DATE]])</f>
        <v>44</v>
      </c>
    </row>
    <row r="687" spans="1:10" x14ac:dyDescent="0.3">
      <c r="A687" s="3">
        <v>44493</v>
      </c>
      <c r="B687" s="6" t="s">
        <v>82</v>
      </c>
      <c r="C687" s="4" t="s">
        <v>25</v>
      </c>
      <c r="D687" s="5">
        <v>8.33</v>
      </c>
      <c r="E687" s="1">
        <v>21</v>
      </c>
      <c r="F687" s="1">
        <f>InputData[[#This Row],[UNIT PRICE ($)]]*InputData[[#This Row],[QUANTITY]]</f>
        <v>174.93</v>
      </c>
      <c r="G687" s="1" t="str">
        <f>VLOOKUP(InputData[[#This Row],[CUSTOMER NAME]],Customer!A:C,2,0)</f>
        <v>India</v>
      </c>
      <c r="H687" s="1" t="str">
        <f>VLOOKUP(InputData[[#This Row],[CUSTOMER NAME]],Customer!A:C,3,0)</f>
        <v>Western</v>
      </c>
      <c r="I687" s="1" t="str">
        <f>TEXT(InputData[[#This Row],[DATE]],"mmm")</f>
        <v>Oct</v>
      </c>
      <c r="J687" s="1">
        <f>WEEKNUM(InputData[[#This Row],[DATE]])</f>
        <v>44</v>
      </c>
    </row>
    <row r="688" spans="1:10" x14ac:dyDescent="0.3">
      <c r="A688" s="3">
        <v>44493</v>
      </c>
      <c r="B688" s="6" t="s">
        <v>117</v>
      </c>
      <c r="C688" s="4" t="s">
        <v>33</v>
      </c>
      <c r="D688" s="5">
        <v>119.7</v>
      </c>
      <c r="E688" s="1">
        <v>4</v>
      </c>
      <c r="F688" s="1">
        <f>InputData[[#This Row],[UNIT PRICE ($)]]*InputData[[#This Row],[QUANTITY]]</f>
        <v>478.8</v>
      </c>
      <c r="G688" s="1" t="str">
        <f>VLOOKUP(InputData[[#This Row],[CUSTOMER NAME]],Customer!A:C,2,0)</f>
        <v>United States of America</v>
      </c>
      <c r="H688" s="1" t="str">
        <f>VLOOKUP(InputData[[#This Row],[CUSTOMER NAME]],Customer!A:C,3,0)</f>
        <v>Export</v>
      </c>
      <c r="I688" s="1" t="str">
        <f>TEXT(InputData[[#This Row],[DATE]],"mmm")</f>
        <v>Oct</v>
      </c>
      <c r="J688" s="1">
        <f>WEEKNUM(InputData[[#This Row],[DATE]])</f>
        <v>44</v>
      </c>
    </row>
    <row r="689" spans="1:10" x14ac:dyDescent="0.3">
      <c r="A689" s="3">
        <v>44494</v>
      </c>
      <c r="B689" s="6" t="s">
        <v>74</v>
      </c>
      <c r="C689" s="4" t="s">
        <v>44</v>
      </c>
      <c r="D689" s="5">
        <v>82.08</v>
      </c>
      <c r="E689" s="1">
        <v>9</v>
      </c>
      <c r="F689" s="1">
        <f>InputData[[#This Row],[UNIT PRICE ($)]]*InputData[[#This Row],[QUANTITY]]</f>
        <v>738.72</v>
      </c>
      <c r="G689" s="1" t="str">
        <f>VLOOKUP(InputData[[#This Row],[CUSTOMER NAME]],Customer!A:C,2,0)</f>
        <v>Brazil</v>
      </c>
      <c r="H689" s="1" t="str">
        <f>VLOOKUP(InputData[[#This Row],[CUSTOMER NAME]],Customer!A:C,3,0)</f>
        <v>Export</v>
      </c>
      <c r="I689" s="1" t="str">
        <f>TEXT(InputData[[#This Row],[DATE]],"mmm")</f>
        <v>Oct</v>
      </c>
      <c r="J689" s="1">
        <f>WEEKNUM(InputData[[#This Row],[DATE]])</f>
        <v>44</v>
      </c>
    </row>
    <row r="690" spans="1:10" x14ac:dyDescent="0.3">
      <c r="A690" s="3">
        <v>44494</v>
      </c>
      <c r="B690" s="6" t="s">
        <v>81</v>
      </c>
      <c r="C690" s="4" t="s">
        <v>1</v>
      </c>
      <c r="D690" s="5">
        <v>103.88</v>
      </c>
      <c r="E690" s="1">
        <v>18</v>
      </c>
      <c r="F690" s="1">
        <f>InputData[[#This Row],[UNIT PRICE ($)]]*InputData[[#This Row],[QUANTITY]]</f>
        <v>1869.84</v>
      </c>
      <c r="G690" s="1" t="str">
        <f>VLOOKUP(InputData[[#This Row],[CUSTOMER NAME]],Customer!A:C,2,0)</f>
        <v>India</v>
      </c>
      <c r="H690" s="1" t="str">
        <f>VLOOKUP(InputData[[#This Row],[CUSTOMER NAME]],Customer!A:C,3,0)</f>
        <v>East</v>
      </c>
      <c r="I690" s="1" t="str">
        <f>TEXT(InputData[[#This Row],[DATE]],"mmm")</f>
        <v>Oct</v>
      </c>
      <c r="J690" s="1">
        <f>WEEKNUM(InputData[[#This Row],[DATE]])</f>
        <v>44</v>
      </c>
    </row>
    <row r="691" spans="1:10" x14ac:dyDescent="0.3">
      <c r="A691" s="3">
        <v>44495</v>
      </c>
      <c r="B691" s="6" t="s">
        <v>66</v>
      </c>
      <c r="C691" s="4" t="s">
        <v>4</v>
      </c>
      <c r="D691" s="5">
        <v>48.84</v>
      </c>
      <c r="E691" s="1">
        <v>6</v>
      </c>
      <c r="F691" s="1">
        <f>InputData[[#This Row],[UNIT PRICE ($)]]*InputData[[#This Row],[QUANTITY]]</f>
        <v>293.04000000000002</v>
      </c>
      <c r="G691" s="1" t="str">
        <f>VLOOKUP(InputData[[#This Row],[CUSTOMER NAME]],Customer!A:C,2,0)</f>
        <v>Indonesia</v>
      </c>
      <c r="H691" s="1" t="str">
        <f>VLOOKUP(InputData[[#This Row],[CUSTOMER NAME]],Customer!A:C,3,0)</f>
        <v>Export</v>
      </c>
      <c r="I691" s="1" t="str">
        <f>TEXT(InputData[[#This Row],[DATE]],"mmm")</f>
        <v>Oct</v>
      </c>
      <c r="J691" s="1">
        <f>WEEKNUM(InputData[[#This Row],[DATE]])</f>
        <v>44</v>
      </c>
    </row>
    <row r="692" spans="1:10" x14ac:dyDescent="0.3">
      <c r="A692" s="3">
        <v>44497</v>
      </c>
      <c r="B692" s="6" t="s">
        <v>114</v>
      </c>
      <c r="C692" s="4" t="s">
        <v>8</v>
      </c>
      <c r="D692" s="5">
        <v>94.62</v>
      </c>
      <c r="E692" s="1">
        <v>1</v>
      </c>
      <c r="F692" s="1">
        <f>InputData[[#This Row],[UNIT PRICE ($)]]*InputData[[#This Row],[QUANTITY]]</f>
        <v>94.62</v>
      </c>
      <c r="G692" s="1" t="str">
        <f>VLOOKUP(InputData[[#This Row],[CUSTOMER NAME]],Customer!A:C,2,0)</f>
        <v>United States of America</v>
      </c>
      <c r="H692" s="1" t="str">
        <f>VLOOKUP(InputData[[#This Row],[CUSTOMER NAME]],Customer!A:C,3,0)</f>
        <v>Export</v>
      </c>
      <c r="I692" s="1" t="str">
        <f>TEXT(InputData[[#This Row],[DATE]],"mmm")</f>
        <v>Oct</v>
      </c>
      <c r="J692" s="1">
        <f>WEEKNUM(InputData[[#This Row],[DATE]])</f>
        <v>44</v>
      </c>
    </row>
    <row r="693" spans="1:10" x14ac:dyDescent="0.3">
      <c r="A693" s="3">
        <v>44497</v>
      </c>
      <c r="B693" s="6" t="s">
        <v>84</v>
      </c>
      <c r="C693" s="4" t="s">
        <v>35</v>
      </c>
      <c r="D693" s="5">
        <v>6.7</v>
      </c>
      <c r="E693" s="1">
        <v>39</v>
      </c>
      <c r="F693" s="1">
        <f>InputData[[#This Row],[UNIT PRICE ($)]]*InputData[[#This Row],[QUANTITY]]</f>
        <v>261.3</v>
      </c>
      <c r="G693" s="1" t="str">
        <f>VLOOKUP(InputData[[#This Row],[CUSTOMER NAME]],Customer!A:C,2,0)</f>
        <v>Ethiopia</v>
      </c>
      <c r="H693" s="1" t="str">
        <f>VLOOKUP(InputData[[#This Row],[CUSTOMER NAME]],Customer!A:C,3,0)</f>
        <v>Export</v>
      </c>
      <c r="I693" s="1" t="str">
        <f>TEXT(InputData[[#This Row],[DATE]],"mmm")</f>
        <v>Oct</v>
      </c>
      <c r="J693" s="1">
        <f>WEEKNUM(InputData[[#This Row],[DATE]])</f>
        <v>44</v>
      </c>
    </row>
    <row r="694" spans="1:10" x14ac:dyDescent="0.3">
      <c r="A694" s="3">
        <v>44498</v>
      </c>
      <c r="B694" s="6" t="s">
        <v>69</v>
      </c>
      <c r="C694" s="4" t="s">
        <v>2</v>
      </c>
      <c r="D694" s="5">
        <v>142.80000000000001</v>
      </c>
      <c r="E694" s="1">
        <v>23</v>
      </c>
      <c r="F694" s="1">
        <f>InputData[[#This Row],[UNIT PRICE ($)]]*InputData[[#This Row],[QUANTITY]]</f>
        <v>3284.4</v>
      </c>
      <c r="G694" s="1" t="str">
        <f>VLOOKUP(InputData[[#This Row],[CUSTOMER NAME]],Customer!A:C,2,0)</f>
        <v>India</v>
      </c>
      <c r="H694" s="1" t="str">
        <f>VLOOKUP(InputData[[#This Row],[CUSTOMER NAME]],Customer!A:C,3,0)</f>
        <v>South</v>
      </c>
      <c r="I694" s="1" t="str">
        <f>TEXT(InputData[[#This Row],[DATE]],"mmm")</f>
        <v>Oct</v>
      </c>
      <c r="J694" s="1">
        <f>WEEKNUM(InputData[[#This Row],[DATE]])</f>
        <v>44</v>
      </c>
    </row>
    <row r="695" spans="1:10" x14ac:dyDescent="0.3">
      <c r="A695" s="3">
        <v>44498</v>
      </c>
      <c r="B695" s="6" t="s">
        <v>73</v>
      </c>
      <c r="C695" s="4" t="s">
        <v>38</v>
      </c>
      <c r="D695" s="5">
        <v>79.92</v>
      </c>
      <c r="E695" s="1">
        <v>14</v>
      </c>
      <c r="F695" s="1">
        <f>InputData[[#This Row],[UNIT PRICE ($)]]*InputData[[#This Row],[QUANTITY]]</f>
        <v>1118.8800000000001</v>
      </c>
      <c r="G695" s="1" t="str">
        <f>VLOOKUP(InputData[[#This Row],[CUSTOMER NAME]],Customer!A:C,2,0)</f>
        <v>India</v>
      </c>
      <c r="H695" s="1" t="str">
        <f>VLOOKUP(InputData[[#This Row],[CUSTOMER NAME]],Customer!A:C,3,0)</f>
        <v>East</v>
      </c>
      <c r="I695" s="1" t="str">
        <f>TEXT(InputData[[#This Row],[DATE]],"mmm")</f>
        <v>Oct</v>
      </c>
      <c r="J695" s="1">
        <f>WEEKNUM(InputData[[#This Row],[DATE]])</f>
        <v>44</v>
      </c>
    </row>
    <row r="696" spans="1:10" x14ac:dyDescent="0.3">
      <c r="A696" s="3">
        <v>44499</v>
      </c>
      <c r="B696" s="6" t="s">
        <v>60</v>
      </c>
      <c r="C696" s="4" t="s">
        <v>30</v>
      </c>
      <c r="D696" s="5">
        <v>201.28</v>
      </c>
      <c r="E696" s="1">
        <v>30</v>
      </c>
      <c r="F696" s="1">
        <f>InputData[[#This Row],[UNIT PRICE ($)]]*InputData[[#This Row],[QUANTITY]]</f>
        <v>6038.4</v>
      </c>
      <c r="G696" s="1" t="str">
        <f>VLOOKUP(InputData[[#This Row],[CUSTOMER NAME]],Customer!A:C,2,0)</f>
        <v>Nigeria</v>
      </c>
      <c r="H696" s="1" t="str">
        <f>VLOOKUP(InputData[[#This Row],[CUSTOMER NAME]],Customer!A:C,3,0)</f>
        <v>Export</v>
      </c>
      <c r="I696" s="1" t="str">
        <f>TEXT(InputData[[#This Row],[DATE]],"mmm")</f>
        <v>Oct</v>
      </c>
      <c r="J696" s="1">
        <f>WEEKNUM(InputData[[#This Row],[DATE]])</f>
        <v>44</v>
      </c>
    </row>
    <row r="697" spans="1:10" x14ac:dyDescent="0.3">
      <c r="A697" s="3">
        <v>44499</v>
      </c>
      <c r="B697" s="6" t="s">
        <v>74</v>
      </c>
      <c r="C697" s="4" t="s">
        <v>25</v>
      </c>
      <c r="D697" s="5">
        <v>8.33</v>
      </c>
      <c r="E697" s="1">
        <v>37</v>
      </c>
      <c r="F697" s="1">
        <f>InputData[[#This Row],[UNIT PRICE ($)]]*InputData[[#This Row],[QUANTITY]]</f>
        <v>308.20999999999998</v>
      </c>
      <c r="G697" s="1" t="str">
        <f>VLOOKUP(InputData[[#This Row],[CUSTOMER NAME]],Customer!A:C,2,0)</f>
        <v>Brazil</v>
      </c>
      <c r="H697" s="1" t="str">
        <f>VLOOKUP(InputData[[#This Row],[CUSTOMER NAME]],Customer!A:C,3,0)</f>
        <v>Export</v>
      </c>
      <c r="I697" s="1" t="str">
        <f>TEXT(InputData[[#This Row],[DATE]],"mmm")</f>
        <v>Oct</v>
      </c>
      <c r="J697" s="1">
        <f>WEEKNUM(InputData[[#This Row],[DATE]])</f>
        <v>44</v>
      </c>
    </row>
    <row r="698" spans="1:10" x14ac:dyDescent="0.3">
      <c r="A698" s="3">
        <v>44499</v>
      </c>
      <c r="B698" s="6" t="s">
        <v>75</v>
      </c>
      <c r="C698" s="4" t="s">
        <v>42</v>
      </c>
      <c r="D698" s="5">
        <v>162</v>
      </c>
      <c r="E698" s="1">
        <v>3</v>
      </c>
      <c r="F698" s="1">
        <f>InputData[[#This Row],[UNIT PRICE ($)]]*InputData[[#This Row],[QUANTITY]]</f>
        <v>486</v>
      </c>
      <c r="G698" s="1" t="str">
        <f>VLOOKUP(InputData[[#This Row],[CUSTOMER NAME]],Customer!A:C,2,0)</f>
        <v>Russia</v>
      </c>
      <c r="H698" s="1" t="str">
        <f>VLOOKUP(InputData[[#This Row],[CUSTOMER NAME]],Customer!A:C,3,0)</f>
        <v>Export</v>
      </c>
      <c r="I698" s="1" t="str">
        <f>TEXT(InputData[[#This Row],[DATE]],"mmm")</f>
        <v>Oct</v>
      </c>
      <c r="J698" s="1">
        <f>WEEKNUM(InputData[[#This Row],[DATE]])</f>
        <v>44</v>
      </c>
    </row>
    <row r="699" spans="1:10" x14ac:dyDescent="0.3">
      <c r="A699" s="3">
        <v>44499</v>
      </c>
      <c r="B699" s="6" t="s">
        <v>85</v>
      </c>
      <c r="C699" s="4" t="s">
        <v>9</v>
      </c>
      <c r="D699" s="5">
        <v>7.8599999999999994</v>
      </c>
      <c r="E699" s="1">
        <v>6</v>
      </c>
      <c r="F699" s="1">
        <f>InputData[[#This Row],[UNIT PRICE ($)]]*InputData[[#This Row],[QUANTITY]]</f>
        <v>47.16</v>
      </c>
      <c r="G699" s="1" t="str">
        <f>VLOOKUP(InputData[[#This Row],[CUSTOMER NAME]],Customer!A:C,2,0)</f>
        <v>India</v>
      </c>
      <c r="H699" s="1" t="str">
        <f>VLOOKUP(InputData[[#This Row],[CUSTOMER NAME]],Customer!A:C,3,0)</f>
        <v>Northeast</v>
      </c>
      <c r="I699" s="1" t="str">
        <f>TEXT(InputData[[#This Row],[DATE]],"mmm")</f>
        <v>Oct</v>
      </c>
      <c r="J699" s="1">
        <f>WEEKNUM(InputData[[#This Row],[DATE]])</f>
        <v>44</v>
      </c>
    </row>
    <row r="700" spans="1:10" x14ac:dyDescent="0.3">
      <c r="A700" s="3">
        <v>44500</v>
      </c>
      <c r="B700" s="6" t="s">
        <v>60</v>
      </c>
      <c r="C700" s="4" t="s">
        <v>38</v>
      </c>
      <c r="D700" s="5">
        <v>79.92</v>
      </c>
      <c r="E700" s="1">
        <v>8</v>
      </c>
      <c r="F700" s="1">
        <f>InputData[[#This Row],[UNIT PRICE ($)]]*InputData[[#This Row],[QUANTITY]]</f>
        <v>639.36</v>
      </c>
      <c r="G700" s="1" t="str">
        <f>VLOOKUP(InputData[[#This Row],[CUSTOMER NAME]],Customer!A:C,2,0)</f>
        <v>Nigeria</v>
      </c>
      <c r="H700" s="1" t="str">
        <f>VLOOKUP(InputData[[#This Row],[CUSTOMER NAME]],Customer!A:C,3,0)</f>
        <v>Export</v>
      </c>
      <c r="I700" s="1" t="str">
        <f>TEXT(InputData[[#This Row],[DATE]],"mmm")</f>
        <v>Oct</v>
      </c>
      <c r="J700" s="1">
        <f>WEEKNUM(InputData[[#This Row],[DATE]])</f>
        <v>45</v>
      </c>
    </row>
    <row r="701" spans="1:10" x14ac:dyDescent="0.3">
      <c r="A701" s="3">
        <v>44500</v>
      </c>
      <c r="B701" s="6" t="s">
        <v>66</v>
      </c>
      <c r="C701" s="4" t="s">
        <v>21</v>
      </c>
      <c r="D701" s="5">
        <v>162.54</v>
      </c>
      <c r="E701" s="1">
        <v>6</v>
      </c>
      <c r="F701" s="1">
        <f>InputData[[#This Row],[UNIT PRICE ($)]]*InputData[[#This Row],[QUANTITY]]</f>
        <v>975.24</v>
      </c>
      <c r="G701" s="1" t="str">
        <f>VLOOKUP(InputData[[#This Row],[CUSTOMER NAME]],Customer!A:C,2,0)</f>
        <v>Indonesia</v>
      </c>
      <c r="H701" s="1" t="str">
        <f>VLOOKUP(InputData[[#This Row],[CUSTOMER NAME]],Customer!A:C,3,0)</f>
        <v>Export</v>
      </c>
      <c r="I701" s="1" t="str">
        <f>TEXT(InputData[[#This Row],[DATE]],"mmm")</f>
        <v>Oct</v>
      </c>
      <c r="J701" s="1">
        <f>WEEKNUM(InputData[[#This Row],[DATE]])</f>
        <v>45</v>
      </c>
    </row>
    <row r="702" spans="1:10" x14ac:dyDescent="0.3">
      <c r="A702" s="3">
        <v>44501</v>
      </c>
      <c r="B702" s="6" t="s">
        <v>64</v>
      </c>
      <c r="C702" s="4" t="s">
        <v>12</v>
      </c>
      <c r="D702" s="5">
        <v>94.17</v>
      </c>
      <c r="E702" s="1">
        <v>15</v>
      </c>
      <c r="F702" s="1">
        <f>InputData[[#This Row],[UNIT PRICE ($)]]*InputData[[#This Row],[QUANTITY]]</f>
        <v>1412.55</v>
      </c>
      <c r="G702" s="1" t="str">
        <f>VLOOKUP(InputData[[#This Row],[CUSTOMER NAME]],Customer!A:C,2,0)</f>
        <v>India</v>
      </c>
      <c r="H702" s="1" t="str">
        <f>VLOOKUP(InputData[[#This Row],[CUSTOMER NAME]],Customer!A:C,3,0)</f>
        <v>Northeast</v>
      </c>
      <c r="I702" s="1" t="str">
        <f>TEXT(InputData[[#This Row],[DATE]],"mmm")</f>
        <v>Nov</v>
      </c>
      <c r="J702" s="1">
        <f>WEEKNUM(InputData[[#This Row],[DATE]])</f>
        <v>45</v>
      </c>
    </row>
    <row r="703" spans="1:10" x14ac:dyDescent="0.3">
      <c r="A703" s="3">
        <v>44502</v>
      </c>
      <c r="B703" s="6" t="s">
        <v>73</v>
      </c>
      <c r="C703" s="4" t="s">
        <v>15</v>
      </c>
      <c r="D703" s="5">
        <v>15.719999999999999</v>
      </c>
      <c r="E703" s="1">
        <v>15</v>
      </c>
      <c r="F703" s="1">
        <f>InputData[[#This Row],[UNIT PRICE ($)]]*InputData[[#This Row],[QUANTITY]]</f>
        <v>235.79999999999998</v>
      </c>
      <c r="G703" s="1" t="str">
        <f>VLOOKUP(InputData[[#This Row],[CUSTOMER NAME]],Customer!A:C,2,0)</f>
        <v>India</v>
      </c>
      <c r="H703" s="1" t="str">
        <f>VLOOKUP(InputData[[#This Row],[CUSTOMER NAME]],Customer!A:C,3,0)</f>
        <v>East</v>
      </c>
      <c r="I703" s="1" t="str">
        <f>TEXT(InputData[[#This Row],[DATE]],"mmm")</f>
        <v>Nov</v>
      </c>
      <c r="J703" s="1">
        <f>WEEKNUM(InputData[[#This Row],[DATE]])</f>
        <v>45</v>
      </c>
    </row>
    <row r="704" spans="1:10" x14ac:dyDescent="0.3">
      <c r="A704" s="3">
        <v>44502</v>
      </c>
      <c r="B704" s="6" t="s">
        <v>81</v>
      </c>
      <c r="C704" s="4" t="s">
        <v>35</v>
      </c>
      <c r="D704" s="5">
        <v>6.7</v>
      </c>
      <c r="E704" s="1">
        <v>5</v>
      </c>
      <c r="F704" s="1">
        <f>InputData[[#This Row],[UNIT PRICE ($)]]*InputData[[#This Row],[QUANTITY]]</f>
        <v>33.5</v>
      </c>
      <c r="G704" s="1" t="str">
        <f>VLOOKUP(InputData[[#This Row],[CUSTOMER NAME]],Customer!A:C,2,0)</f>
        <v>India</v>
      </c>
      <c r="H704" s="1" t="str">
        <f>VLOOKUP(InputData[[#This Row],[CUSTOMER NAME]],Customer!A:C,3,0)</f>
        <v>East</v>
      </c>
      <c r="I704" s="1" t="str">
        <f>TEXT(InputData[[#This Row],[DATE]],"mmm")</f>
        <v>Nov</v>
      </c>
      <c r="J704" s="1">
        <f>WEEKNUM(InputData[[#This Row],[DATE]])</f>
        <v>45</v>
      </c>
    </row>
    <row r="705" spans="1:10" x14ac:dyDescent="0.3">
      <c r="A705" s="3">
        <v>44502</v>
      </c>
      <c r="B705" s="6" t="s">
        <v>82</v>
      </c>
      <c r="C705" s="4" t="s">
        <v>30</v>
      </c>
      <c r="D705" s="5">
        <v>201.28</v>
      </c>
      <c r="E705" s="1">
        <v>15</v>
      </c>
      <c r="F705" s="1">
        <f>InputData[[#This Row],[UNIT PRICE ($)]]*InputData[[#This Row],[QUANTITY]]</f>
        <v>3019.2</v>
      </c>
      <c r="G705" s="1" t="str">
        <f>VLOOKUP(InputData[[#This Row],[CUSTOMER NAME]],Customer!A:C,2,0)</f>
        <v>India</v>
      </c>
      <c r="H705" s="1" t="str">
        <f>VLOOKUP(InputData[[#This Row],[CUSTOMER NAME]],Customer!A:C,3,0)</f>
        <v>Western</v>
      </c>
      <c r="I705" s="1" t="str">
        <f>TEXT(InputData[[#This Row],[DATE]],"mmm")</f>
        <v>Nov</v>
      </c>
      <c r="J705" s="1">
        <f>WEEKNUM(InputData[[#This Row],[DATE]])</f>
        <v>45</v>
      </c>
    </row>
    <row r="706" spans="1:10" x14ac:dyDescent="0.3">
      <c r="A706" s="3">
        <v>44503</v>
      </c>
      <c r="B706" s="6" t="s">
        <v>65</v>
      </c>
      <c r="C706" s="4" t="s">
        <v>20</v>
      </c>
      <c r="D706" s="5">
        <v>76.25</v>
      </c>
      <c r="E706" s="1">
        <v>11</v>
      </c>
      <c r="F706" s="1">
        <f>InputData[[#This Row],[UNIT PRICE ($)]]*InputData[[#This Row],[QUANTITY]]</f>
        <v>838.75</v>
      </c>
      <c r="G706" s="1" t="str">
        <f>VLOOKUP(InputData[[#This Row],[CUSTOMER NAME]],Customer!A:C,2,0)</f>
        <v>Pakistan</v>
      </c>
      <c r="H706" s="1" t="str">
        <f>VLOOKUP(InputData[[#This Row],[CUSTOMER NAME]],Customer!A:C,3,0)</f>
        <v>Export</v>
      </c>
      <c r="I706" s="1" t="str">
        <f>TEXT(InputData[[#This Row],[DATE]],"mmm")</f>
        <v>Nov</v>
      </c>
      <c r="J706" s="1">
        <f>WEEKNUM(InputData[[#This Row],[DATE]])</f>
        <v>45</v>
      </c>
    </row>
    <row r="707" spans="1:10" x14ac:dyDescent="0.3">
      <c r="A707" s="3">
        <v>44503</v>
      </c>
      <c r="B707" s="6" t="s">
        <v>79</v>
      </c>
      <c r="C707" s="4" t="s">
        <v>13</v>
      </c>
      <c r="D707" s="5">
        <v>122.08</v>
      </c>
      <c r="E707" s="1">
        <v>12</v>
      </c>
      <c r="F707" s="1">
        <f>InputData[[#This Row],[UNIT PRICE ($)]]*InputData[[#This Row],[QUANTITY]]</f>
        <v>1464.96</v>
      </c>
      <c r="G707" s="1" t="str">
        <f>VLOOKUP(InputData[[#This Row],[CUSTOMER NAME]],Customer!A:C,2,0)</f>
        <v>United Kingdom</v>
      </c>
      <c r="H707" s="1" t="str">
        <f>VLOOKUP(InputData[[#This Row],[CUSTOMER NAME]],Customer!A:C,3,0)</f>
        <v>Export</v>
      </c>
      <c r="I707" s="1" t="str">
        <f>TEXT(InputData[[#This Row],[DATE]],"mmm")</f>
        <v>Nov</v>
      </c>
      <c r="J707" s="1">
        <f>WEEKNUM(InputData[[#This Row],[DATE]])</f>
        <v>45</v>
      </c>
    </row>
    <row r="708" spans="1:10" x14ac:dyDescent="0.3">
      <c r="A708" s="3">
        <v>44504</v>
      </c>
      <c r="B708" s="6" t="s">
        <v>69</v>
      </c>
      <c r="C708" s="4" t="s">
        <v>8</v>
      </c>
      <c r="D708" s="5">
        <v>94.62</v>
      </c>
      <c r="E708" s="1">
        <v>10</v>
      </c>
      <c r="F708" s="1">
        <f>InputData[[#This Row],[UNIT PRICE ($)]]*InputData[[#This Row],[QUANTITY]]</f>
        <v>946.2</v>
      </c>
      <c r="G708" s="1" t="str">
        <f>VLOOKUP(InputData[[#This Row],[CUSTOMER NAME]],Customer!A:C,2,0)</f>
        <v>India</v>
      </c>
      <c r="H708" s="1" t="str">
        <f>VLOOKUP(InputData[[#This Row],[CUSTOMER NAME]],Customer!A:C,3,0)</f>
        <v>South</v>
      </c>
      <c r="I708" s="1" t="str">
        <f>TEXT(InputData[[#This Row],[DATE]],"mmm")</f>
        <v>Nov</v>
      </c>
      <c r="J708" s="1">
        <f>WEEKNUM(InputData[[#This Row],[DATE]])</f>
        <v>45</v>
      </c>
    </row>
    <row r="709" spans="1:10" x14ac:dyDescent="0.3">
      <c r="A709" s="3">
        <v>44505</v>
      </c>
      <c r="B709" s="6" t="s">
        <v>73</v>
      </c>
      <c r="C709" s="4" t="s">
        <v>19</v>
      </c>
      <c r="D709" s="5">
        <v>210</v>
      </c>
      <c r="E709" s="1">
        <v>15</v>
      </c>
      <c r="F709" s="1">
        <f>InputData[[#This Row],[UNIT PRICE ($)]]*InputData[[#This Row],[QUANTITY]]</f>
        <v>3150</v>
      </c>
      <c r="G709" s="1" t="str">
        <f>VLOOKUP(InputData[[#This Row],[CUSTOMER NAME]],Customer!A:C,2,0)</f>
        <v>India</v>
      </c>
      <c r="H709" s="1" t="str">
        <f>VLOOKUP(InputData[[#This Row],[CUSTOMER NAME]],Customer!A:C,3,0)</f>
        <v>East</v>
      </c>
      <c r="I709" s="1" t="str">
        <f>TEXT(InputData[[#This Row],[DATE]],"mmm")</f>
        <v>Nov</v>
      </c>
      <c r="J709" s="1">
        <f>WEEKNUM(InputData[[#This Row],[DATE]])</f>
        <v>45</v>
      </c>
    </row>
    <row r="710" spans="1:10" x14ac:dyDescent="0.3">
      <c r="A710" s="3">
        <v>44506</v>
      </c>
      <c r="B710" s="6" t="s">
        <v>60</v>
      </c>
      <c r="C710" s="4" t="s">
        <v>43</v>
      </c>
      <c r="D710" s="5">
        <v>83.08</v>
      </c>
      <c r="E710" s="1">
        <v>13</v>
      </c>
      <c r="F710" s="1">
        <f>InputData[[#This Row],[UNIT PRICE ($)]]*InputData[[#This Row],[QUANTITY]]</f>
        <v>1080.04</v>
      </c>
      <c r="G710" s="1" t="str">
        <f>VLOOKUP(InputData[[#This Row],[CUSTOMER NAME]],Customer!A:C,2,0)</f>
        <v>Nigeria</v>
      </c>
      <c r="H710" s="1" t="str">
        <f>VLOOKUP(InputData[[#This Row],[CUSTOMER NAME]],Customer!A:C,3,0)</f>
        <v>Export</v>
      </c>
      <c r="I710" s="1" t="str">
        <f>TEXT(InputData[[#This Row],[DATE]],"mmm")</f>
        <v>Nov</v>
      </c>
      <c r="J710" s="1">
        <f>WEEKNUM(InputData[[#This Row],[DATE]])</f>
        <v>45</v>
      </c>
    </row>
    <row r="711" spans="1:10" x14ac:dyDescent="0.3">
      <c r="A711" s="3">
        <v>44506</v>
      </c>
      <c r="B711" s="6" t="s">
        <v>64</v>
      </c>
      <c r="C711" s="4" t="s">
        <v>42</v>
      </c>
      <c r="D711" s="5">
        <v>162</v>
      </c>
      <c r="E711" s="1">
        <v>13</v>
      </c>
      <c r="F711" s="1">
        <f>InputData[[#This Row],[UNIT PRICE ($)]]*InputData[[#This Row],[QUANTITY]]</f>
        <v>2106</v>
      </c>
      <c r="G711" s="1" t="str">
        <f>VLOOKUP(InputData[[#This Row],[CUSTOMER NAME]],Customer!A:C,2,0)</f>
        <v>India</v>
      </c>
      <c r="H711" s="1" t="str">
        <f>VLOOKUP(InputData[[#This Row],[CUSTOMER NAME]],Customer!A:C,3,0)</f>
        <v>Northeast</v>
      </c>
      <c r="I711" s="1" t="str">
        <f>TEXT(InputData[[#This Row],[DATE]],"mmm")</f>
        <v>Nov</v>
      </c>
      <c r="J711" s="1">
        <f>WEEKNUM(InputData[[#This Row],[DATE]])</f>
        <v>45</v>
      </c>
    </row>
    <row r="712" spans="1:10" x14ac:dyDescent="0.3">
      <c r="A712" s="3">
        <v>44506</v>
      </c>
      <c r="B712" s="6" t="s">
        <v>77</v>
      </c>
      <c r="C712" s="4" t="s">
        <v>36</v>
      </c>
      <c r="D712" s="5">
        <v>96.3</v>
      </c>
      <c r="E712" s="1">
        <v>10</v>
      </c>
      <c r="F712" s="1">
        <f>InputData[[#This Row],[UNIT PRICE ($)]]*InputData[[#This Row],[QUANTITY]]</f>
        <v>963</v>
      </c>
      <c r="G712" s="1" t="str">
        <f>VLOOKUP(InputData[[#This Row],[CUSTOMER NAME]],Customer!A:C,2,0)</f>
        <v>India</v>
      </c>
      <c r="H712" s="1" t="str">
        <f>VLOOKUP(InputData[[#This Row],[CUSTOMER NAME]],Customer!A:C,3,0)</f>
        <v>Western</v>
      </c>
      <c r="I712" s="1" t="str">
        <f>TEXT(InputData[[#This Row],[DATE]],"mmm")</f>
        <v>Nov</v>
      </c>
      <c r="J712" s="1">
        <f>WEEKNUM(InputData[[#This Row],[DATE]])</f>
        <v>45</v>
      </c>
    </row>
    <row r="713" spans="1:10" x14ac:dyDescent="0.3">
      <c r="A713" s="3">
        <v>44506</v>
      </c>
      <c r="B713" s="6" t="s">
        <v>80</v>
      </c>
      <c r="C713" s="4" t="s">
        <v>15</v>
      </c>
      <c r="D713" s="5">
        <v>15.719999999999999</v>
      </c>
      <c r="E713" s="1">
        <v>13</v>
      </c>
      <c r="F713" s="1">
        <f>InputData[[#This Row],[UNIT PRICE ($)]]*InputData[[#This Row],[QUANTITY]]</f>
        <v>204.35999999999999</v>
      </c>
      <c r="G713" s="1" t="str">
        <f>VLOOKUP(InputData[[#This Row],[CUSTOMER NAME]],Customer!A:C,2,0)</f>
        <v>South Africa</v>
      </c>
      <c r="H713" s="1" t="str">
        <f>VLOOKUP(InputData[[#This Row],[CUSTOMER NAME]],Customer!A:C,3,0)</f>
        <v>Export</v>
      </c>
      <c r="I713" s="1" t="str">
        <f>TEXT(InputData[[#This Row],[DATE]],"mmm")</f>
        <v>Nov</v>
      </c>
      <c r="J713" s="1">
        <f>WEEKNUM(InputData[[#This Row],[DATE]])</f>
        <v>45</v>
      </c>
    </row>
    <row r="714" spans="1:10" x14ac:dyDescent="0.3">
      <c r="A714" s="3">
        <v>44507</v>
      </c>
      <c r="B714" s="6" t="s">
        <v>73</v>
      </c>
      <c r="C714" s="4" t="s">
        <v>30</v>
      </c>
      <c r="D714" s="5">
        <v>201.28</v>
      </c>
      <c r="E714" s="1">
        <v>11</v>
      </c>
      <c r="F714" s="1">
        <f>InputData[[#This Row],[UNIT PRICE ($)]]*InputData[[#This Row],[QUANTITY]]</f>
        <v>2214.08</v>
      </c>
      <c r="G714" s="1" t="str">
        <f>VLOOKUP(InputData[[#This Row],[CUSTOMER NAME]],Customer!A:C,2,0)</f>
        <v>India</v>
      </c>
      <c r="H714" s="1" t="str">
        <f>VLOOKUP(InputData[[#This Row],[CUSTOMER NAME]],Customer!A:C,3,0)</f>
        <v>East</v>
      </c>
      <c r="I714" s="1" t="str">
        <f>TEXT(InputData[[#This Row],[DATE]],"mmm")</f>
        <v>Nov</v>
      </c>
      <c r="J714" s="1">
        <f>WEEKNUM(InputData[[#This Row],[DATE]])</f>
        <v>46</v>
      </c>
    </row>
    <row r="715" spans="1:10" x14ac:dyDescent="0.3">
      <c r="A715" s="3">
        <v>44507</v>
      </c>
      <c r="B715" s="6" t="s">
        <v>114</v>
      </c>
      <c r="C715" s="4" t="s">
        <v>5</v>
      </c>
      <c r="D715" s="5">
        <v>155.61000000000001</v>
      </c>
      <c r="E715" s="1">
        <v>3</v>
      </c>
      <c r="F715" s="1">
        <f>InputData[[#This Row],[UNIT PRICE ($)]]*InputData[[#This Row],[QUANTITY]]</f>
        <v>466.83000000000004</v>
      </c>
      <c r="G715" s="1" t="str">
        <f>VLOOKUP(InputData[[#This Row],[CUSTOMER NAME]],Customer!A:C,2,0)</f>
        <v>United States of America</v>
      </c>
      <c r="H715" s="1" t="str">
        <f>VLOOKUP(InputData[[#This Row],[CUSTOMER NAME]],Customer!A:C,3,0)</f>
        <v>Export</v>
      </c>
      <c r="I715" s="1" t="str">
        <f>TEXT(InputData[[#This Row],[DATE]],"mmm")</f>
        <v>Nov</v>
      </c>
      <c r="J715" s="1">
        <f>WEEKNUM(InputData[[#This Row],[DATE]])</f>
        <v>46</v>
      </c>
    </row>
    <row r="716" spans="1:10" x14ac:dyDescent="0.3">
      <c r="A716" s="3">
        <v>44507</v>
      </c>
      <c r="B716" s="6" t="s">
        <v>88</v>
      </c>
      <c r="C716" s="4" t="s">
        <v>40</v>
      </c>
      <c r="D716" s="5">
        <v>115.2</v>
      </c>
      <c r="E716" s="1">
        <v>13</v>
      </c>
      <c r="F716" s="1">
        <f>InputData[[#This Row],[UNIT PRICE ($)]]*InputData[[#This Row],[QUANTITY]]</f>
        <v>1497.6000000000001</v>
      </c>
      <c r="G716" s="1" t="str">
        <f>VLOOKUP(InputData[[#This Row],[CUSTOMER NAME]],Customer!A:C,2,0)</f>
        <v>India</v>
      </c>
      <c r="H716" s="1" t="str">
        <f>VLOOKUP(InputData[[#This Row],[CUSTOMER NAME]],Customer!A:C,3,0)</f>
        <v>South</v>
      </c>
      <c r="I716" s="1" t="str">
        <f>TEXT(InputData[[#This Row],[DATE]],"mmm")</f>
        <v>Nov</v>
      </c>
      <c r="J716" s="1">
        <f>WEEKNUM(InputData[[#This Row],[DATE]])</f>
        <v>46</v>
      </c>
    </row>
    <row r="717" spans="1:10" x14ac:dyDescent="0.3">
      <c r="A717" s="3">
        <v>44508</v>
      </c>
      <c r="B717" s="6" t="s">
        <v>110</v>
      </c>
      <c r="C717" s="4" t="s">
        <v>7</v>
      </c>
      <c r="D717" s="5">
        <v>47.730000000000004</v>
      </c>
      <c r="E717" s="1">
        <v>15</v>
      </c>
      <c r="F717" s="1">
        <f>InputData[[#This Row],[UNIT PRICE ($)]]*InputData[[#This Row],[QUANTITY]]</f>
        <v>715.95</v>
      </c>
      <c r="G717" s="1" t="str">
        <f>VLOOKUP(InputData[[#This Row],[CUSTOMER NAME]],Customer!A:C,2,0)</f>
        <v>India</v>
      </c>
      <c r="H717" s="1" t="str">
        <f>VLOOKUP(InputData[[#This Row],[CUSTOMER NAME]],Customer!A:C,3,0)</f>
        <v>Western</v>
      </c>
      <c r="I717" s="1" t="str">
        <f>TEXT(InputData[[#This Row],[DATE]],"mmm")</f>
        <v>Nov</v>
      </c>
      <c r="J717" s="1">
        <f>WEEKNUM(InputData[[#This Row],[DATE]])</f>
        <v>46</v>
      </c>
    </row>
    <row r="718" spans="1:10" x14ac:dyDescent="0.3">
      <c r="A718" s="3">
        <v>44508</v>
      </c>
      <c r="B718" s="6" t="s">
        <v>72</v>
      </c>
      <c r="C718" s="4" t="s">
        <v>36</v>
      </c>
      <c r="D718" s="5">
        <v>96.3</v>
      </c>
      <c r="E718" s="1">
        <v>11</v>
      </c>
      <c r="F718" s="1">
        <f>InputData[[#This Row],[UNIT PRICE ($)]]*InputData[[#This Row],[QUANTITY]]</f>
        <v>1059.3</v>
      </c>
      <c r="G718" s="1" t="str">
        <f>VLOOKUP(InputData[[#This Row],[CUSTOMER NAME]],Customer!A:C,2,0)</f>
        <v>Brazil</v>
      </c>
      <c r="H718" s="1" t="str">
        <f>VLOOKUP(InputData[[#This Row],[CUSTOMER NAME]],Customer!A:C,3,0)</f>
        <v>Export</v>
      </c>
      <c r="I718" s="1" t="str">
        <f>TEXT(InputData[[#This Row],[DATE]],"mmm")</f>
        <v>Nov</v>
      </c>
      <c r="J718" s="1">
        <f>WEEKNUM(InputData[[#This Row],[DATE]])</f>
        <v>46</v>
      </c>
    </row>
    <row r="719" spans="1:10" x14ac:dyDescent="0.3">
      <c r="A719" s="3">
        <v>44508</v>
      </c>
      <c r="B719" s="6" t="s">
        <v>79</v>
      </c>
      <c r="C719" s="4" t="s">
        <v>19</v>
      </c>
      <c r="D719" s="5">
        <v>210</v>
      </c>
      <c r="E719" s="1">
        <v>10</v>
      </c>
      <c r="F719" s="1">
        <f>InputData[[#This Row],[UNIT PRICE ($)]]*InputData[[#This Row],[QUANTITY]]</f>
        <v>2100</v>
      </c>
      <c r="G719" s="1" t="str">
        <f>VLOOKUP(InputData[[#This Row],[CUSTOMER NAME]],Customer!A:C,2,0)</f>
        <v>United Kingdom</v>
      </c>
      <c r="H719" s="1" t="str">
        <f>VLOOKUP(InputData[[#This Row],[CUSTOMER NAME]],Customer!A:C,3,0)</f>
        <v>Export</v>
      </c>
      <c r="I719" s="1" t="str">
        <f>TEXT(InputData[[#This Row],[DATE]],"mmm")</f>
        <v>Nov</v>
      </c>
      <c r="J719" s="1">
        <f>WEEKNUM(InputData[[#This Row],[DATE]])</f>
        <v>46</v>
      </c>
    </row>
    <row r="720" spans="1:10" x14ac:dyDescent="0.3">
      <c r="A720" s="3">
        <v>44508</v>
      </c>
      <c r="B720" s="6" t="s">
        <v>84</v>
      </c>
      <c r="C720" s="4" t="s">
        <v>18</v>
      </c>
      <c r="D720" s="5">
        <v>49.21</v>
      </c>
      <c r="E720" s="1">
        <v>26</v>
      </c>
      <c r="F720" s="1">
        <f>InputData[[#This Row],[UNIT PRICE ($)]]*InputData[[#This Row],[QUANTITY]]</f>
        <v>1279.46</v>
      </c>
      <c r="G720" s="1" t="str">
        <f>VLOOKUP(InputData[[#This Row],[CUSTOMER NAME]],Customer!A:C,2,0)</f>
        <v>Ethiopia</v>
      </c>
      <c r="H720" s="1" t="str">
        <f>VLOOKUP(InputData[[#This Row],[CUSTOMER NAME]],Customer!A:C,3,0)</f>
        <v>Export</v>
      </c>
      <c r="I720" s="1" t="str">
        <f>TEXT(InputData[[#This Row],[DATE]],"mmm")</f>
        <v>Nov</v>
      </c>
      <c r="J720" s="1">
        <f>WEEKNUM(InputData[[#This Row],[DATE]])</f>
        <v>46</v>
      </c>
    </row>
    <row r="721" spans="1:10" x14ac:dyDescent="0.3">
      <c r="A721" s="3">
        <v>44508</v>
      </c>
      <c r="B721" s="6" t="s">
        <v>85</v>
      </c>
      <c r="C721" s="4" t="s">
        <v>12</v>
      </c>
      <c r="D721" s="5">
        <v>94.17</v>
      </c>
      <c r="E721" s="1">
        <v>10</v>
      </c>
      <c r="F721" s="1">
        <f>InputData[[#This Row],[UNIT PRICE ($)]]*InputData[[#This Row],[QUANTITY]]</f>
        <v>941.7</v>
      </c>
      <c r="G721" s="1" t="str">
        <f>VLOOKUP(InputData[[#This Row],[CUSTOMER NAME]],Customer!A:C,2,0)</f>
        <v>India</v>
      </c>
      <c r="H721" s="1" t="str">
        <f>VLOOKUP(InputData[[#This Row],[CUSTOMER NAME]],Customer!A:C,3,0)</f>
        <v>Northeast</v>
      </c>
      <c r="I721" s="1" t="str">
        <f>TEXT(InputData[[#This Row],[DATE]],"mmm")</f>
        <v>Nov</v>
      </c>
      <c r="J721" s="1">
        <f>WEEKNUM(InputData[[#This Row],[DATE]])</f>
        <v>46</v>
      </c>
    </row>
    <row r="722" spans="1:10" x14ac:dyDescent="0.3">
      <c r="A722" s="3">
        <v>44509</v>
      </c>
      <c r="B722" s="6" t="s">
        <v>80</v>
      </c>
      <c r="C722" s="4" t="s">
        <v>11</v>
      </c>
      <c r="D722" s="5">
        <v>48.4</v>
      </c>
      <c r="E722" s="1">
        <v>6</v>
      </c>
      <c r="F722" s="1">
        <f>InputData[[#This Row],[UNIT PRICE ($)]]*InputData[[#This Row],[QUANTITY]]</f>
        <v>290.39999999999998</v>
      </c>
      <c r="G722" s="1" t="str">
        <f>VLOOKUP(InputData[[#This Row],[CUSTOMER NAME]],Customer!A:C,2,0)</f>
        <v>South Africa</v>
      </c>
      <c r="H722" s="1" t="str">
        <f>VLOOKUP(InputData[[#This Row],[CUSTOMER NAME]],Customer!A:C,3,0)</f>
        <v>Export</v>
      </c>
      <c r="I722" s="1" t="str">
        <f>TEXT(InputData[[#This Row],[DATE]],"mmm")</f>
        <v>Nov</v>
      </c>
      <c r="J722" s="1">
        <f>WEEKNUM(InputData[[#This Row],[DATE]])</f>
        <v>46</v>
      </c>
    </row>
    <row r="723" spans="1:10" x14ac:dyDescent="0.3">
      <c r="A723" s="3">
        <v>44509</v>
      </c>
      <c r="B723" s="6" t="s">
        <v>80</v>
      </c>
      <c r="C723" s="4" t="s">
        <v>27</v>
      </c>
      <c r="D723" s="5">
        <v>57.120000000000005</v>
      </c>
      <c r="E723" s="1">
        <v>8</v>
      </c>
      <c r="F723" s="1">
        <f>InputData[[#This Row],[UNIT PRICE ($)]]*InputData[[#This Row],[QUANTITY]]</f>
        <v>456.96000000000004</v>
      </c>
      <c r="G723" s="1" t="str">
        <f>VLOOKUP(InputData[[#This Row],[CUSTOMER NAME]],Customer!A:C,2,0)</f>
        <v>South Africa</v>
      </c>
      <c r="H723" s="1" t="str">
        <f>VLOOKUP(InputData[[#This Row],[CUSTOMER NAME]],Customer!A:C,3,0)</f>
        <v>Export</v>
      </c>
      <c r="I723" s="1" t="str">
        <f>TEXT(InputData[[#This Row],[DATE]],"mmm")</f>
        <v>Nov</v>
      </c>
      <c r="J723" s="1">
        <f>WEEKNUM(InputData[[#This Row],[DATE]])</f>
        <v>46</v>
      </c>
    </row>
    <row r="724" spans="1:10" x14ac:dyDescent="0.3">
      <c r="A724" s="3">
        <v>44510</v>
      </c>
      <c r="B724" s="6" t="s">
        <v>63</v>
      </c>
      <c r="C724" s="4" t="s">
        <v>18</v>
      </c>
      <c r="D724" s="5">
        <v>49.21</v>
      </c>
      <c r="E724" s="1">
        <v>7</v>
      </c>
      <c r="F724" s="1">
        <f>InputData[[#This Row],[UNIT PRICE ($)]]*InputData[[#This Row],[QUANTITY]]</f>
        <v>344.47</v>
      </c>
      <c r="G724" s="1" t="str">
        <f>VLOOKUP(InputData[[#This Row],[CUSTOMER NAME]],Customer!A:C,2,0)</f>
        <v>Saudi Arabia</v>
      </c>
      <c r="H724" s="1" t="str">
        <f>VLOOKUP(InputData[[#This Row],[CUSTOMER NAME]],Customer!A:C,3,0)</f>
        <v>Export</v>
      </c>
      <c r="I724" s="1" t="str">
        <f>TEXT(InputData[[#This Row],[DATE]],"mmm")</f>
        <v>Nov</v>
      </c>
      <c r="J724" s="1">
        <f>WEEKNUM(InputData[[#This Row],[DATE]])</f>
        <v>46</v>
      </c>
    </row>
    <row r="725" spans="1:10" x14ac:dyDescent="0.3">
      <c r="A725" s="3">
        <v>44510</v>
      </c>
      <c r="B725" s="6" t="s">
        <v>67</v>
      </c>
      <c r="C725" s="4" t="s">
        <v>42</v>
      </c>
      <c r="D725" s="5">
        <v>162</v>
      </c>
      <c r="E725" s="1">
        <v>6</v>
      </c>
      <c r="F725" s="1">
        <f>InputData[[#This Row],[UNIT PRICE ($)]]*InputData[[#This Row],[QUANTITY]]</f>
        <v>972</v>
      </c>
      <c r="G725" s="1" t="str">
        <f>VLOOKUP(InputData[[#This Row],[CUSTOMER NAME]],Customer!A:C,2,0)</f>
        <v>United Kingdom</v>
      </c>
      <c r="H725" s="1" t="str">
        <f>VLOOKUP(InputData[[#This Row],[CUSTOMER NAME]],Customer!A:C,3,0)</f>
        <v>Export</v>
      </c>
      <c r="I725" s="1" t="str">
        <f>TEXT(InputData[[#This Row],[DATE]],"mmm")</f>
        <v>Nov</v>
      </c>
      <c r="J725" s="1">
        <f>WEEKNUM(InputData[[#This Row],[DATE]])</f>
        <v>46</v>
      </c>
    </row>
    <row r="726" spans="1:10" x14ac:dyDescent="0.3">
      <c r="A726" s="3">
        <v>44511</v>
      </c>
      <c r="B726" s="6" t="s">
        <v>112</v>
      </c>
      <c r="C726" s="4" t="s">
        <v>40</v>
      </c>
      <c r="D726" s="5">
        <v>115.2</v>
      </c>
      <c r="E726" s="1">
        <v>12</v>
      </c>
      <c r="F726" s="1">
        <f>InputData[[#This Row],[UNIT PRICE ($)]]*InputData[[#This Row],[QUANTITY]]</f>
        <v>1382.4</v>
      </c>
      <c r="G726" s="1" t="str">
        <f>VLOOKUP(InputData[[#This Row],[CUSTOMER NAME]],Customer!A:C,2,0)</f>
        <v>India</v>
      </c>
      <c r="H726" s="1" t="str">
        <f>VLOOKUP(InputData[[#This Row],[CUSTOMER NAME]],Customer!A:C,3,0)</f>
        <v>North</v>
      </c>
      <c r="I726" s="1" t="str">
        <f>TEXT(InputData[[#This Row],[DATE]],"mmm")</f>
        <v>Nov</v>
      </c>
      <c r="J726" s="1">
        <f>WEEKNUM(InputData[[#This Row],[DATE]])</f>
        <v>46</v>
      </c>
    </row>
    <row r="727" spans="1:10" x14ac:dyDescent="0.3">
      <c r="A727" s="3">
        <v>44511</v>
      </c>
      <c r="B727" s="6" t="s">
        <v>84</v>
      </c>
      <c r="C727" s="4" t="s">
        <v>38</v>
      </c>
      <c r="D727" s="5">
        <v>79.92</v>
      </c>
      <c r="E727" s="1">
        <v>16</v>
      </c>
      <c r="F727" s="1">
        <f>InputData[[#This Row],[UNIT PRICE ($)]]*InputData[[#This Row],[QUANTITY]]</f>
        <v>1278.72</v>
      </c>
      <c r="G727" s="1" t="str">
        <f>VLOOKUP(InputData[[#This Row],[CUSTOMER NAME]],Customer!A:C,2,0)</f>
        <v>Ethiopia</v>
      </c>
      <c r="H727" s="1" t="str">
        <f>VLOOKUP(InputData[[#This Row],[CUSTOMER NAME]],Customer!A:C,3,0)</f>
        <v>Export</v>
      </c>
      <c r="I727" s="1" t="str">
        <f>TEXT(InputData[[#This Row],[DATE]],"mmm")</f>
        <v>Nov</v>
      </c>
      <c r="J727" s="1">
        <f>WEEKNUM(InputData[[#This Row],[DATE]])</f>
        <v>46</v>
      </c>
    </row>
    <row r="728" spans="1:10" x14ac:dyDescent="0.3">
      <c r="A728" s="3">
        <v>44512</v>
      </c>
      <c r="B728" s="6" t="s">
        <v>61</v>
      </c>
      <c r="C728" s="4" t="s">
        <v>35</v>
      </c>
      <c r="D728" s="5">
        <v>6.7</v>
      </c>
      <c r="E728" s="1">
        <v>6</v>
      </c>
      <c r="F728" s="1">
        <f>InputData[[#This Row],[UNIT PRICE ($)]]*InputData[[#This Row],[QUANTITY]]</f>
        <v>40.200000000000003</v>
      </c>
      <c r="G728" s="1" t="str">
        <f>VLOOKUP(InputData[[#This Row],[CUSTOMER NAME]],Customer!A:C,2,0)</f>
        <v>Bangladesh</v>
      </c>
      <c r="H728" s="1" t="str">
        <f>VLOOKUP(InputData[[#This Row],[CUSTOMER NAME]],Customer!A:C,3,0)</f>
        <v>Export</v>
      </c>
      <c r="I728" s="1" t="str">
        <f>TEXT(InputData[[#This Row],[DATE]],"mmm")</f>
        <v>Nov</v>
      </c>
      <c r="J728" s="1">
        <f>WEEKNUM(InputData[[#This Row],[DATE]])</f>
        <v>46</v>
      </c>
    </row>
    <row r="729" spans="1:10" x14ac:dyDescent="0.3">
      <c r="A729" s="3">
        <v>44512</v>
      </c>
      <c r="B729" s="6" t="s">
        <v>85</v>
      </c>
      <c r="C729" s="4" t="s">
        <v>10</v>
      </c>
      <c r="D729" s="5">
        <v>164.28</v>
      </c>
      <c r="E729" s="1">
        <v>3</v>
      </c>
      <c r="F729" s="1">
        <f>InputData[[#This Row],[UNIT PRICE ($)]]*InputData[[#This Row],[QUANTITY]]</f>
        <v>492.84000000000003</v>
      </c>
      <c r="G729" s="1" t="str">
        <f>VLOOKUP(InputData[[#This Row],[CUSTOMER NAME]],Customer!A:C,2,0)</f>
        <v>India</v>
      </c>
      <c r="H729" s="1" t="str">
        <f>VLOOKUP(InputData[[#This Row],[CUSTOMER NAME]],Customer!A:C,3,0)</f>
        <v>Northeast</v>
      </c>
      <c r="I729" s="1" t="str">
        <f>TEXT(InputData[[#This Row],[DATE]],"mmm")</f>
        <v>Nov</v>
      </c>
      <c r="J729" s="1">
        <f>WEEKNUM(InputData[[#This Row],[DATE]])</f>
        <v>46</v>
      </c>
    </row>
    <row r="730" spans="1:10" x14ac:dyDescent="0.3">
      <c r="A730" s="3">
        <v>44513</v>
      </c>
      <c r="B730" s="6" t="s">
        <v>72</v>
      </c>
      <c r="C730" s="4" t="s">
        <v>27</v>
      </c>
      <c r="D730" s="5">
        <v>57.120000000000005</v>
      </c>
      <c r="E730" s="1">
        <v>10</v>
      </c>
      <c r="F730" s="1">
        <f>InputData[[#This Row],[UNIT PRICE ($)]]*InputData[[#This Row],[QUANTITY]]</f>
        <v>571.20000000000005</v>
      </c>
      <c r="G730" s="1" t="str">
        <f>VLOOKUP(InputData[[#This Row],[CUSTOMER NAME]],Customer!A:C,2,0)</f>
        <v>Brazil</v>
      </c>
      <c r="H730" s="1" t="str">
        <f>VLOOKUP(InputData[[#This Row],[CUSTOMER NAME]],Customer!A:C,3,0)</f>
        <v>Export</v>
      </c>
      <c r="I730" s="1" t="str">
        <f>TEXT(InputData[[#This Row],[DATE]],"mmm")</f>
        <v>Nov</v>
      </c>
      <c r="J730" s="1">
        <f>WEEKNUM(InputData[[#This Row],[DATE]])</f>
        <v>46</v>
      </c>
    </row>
    <row r="731" spans="1:10" x14ac:dyDescent="0.3">
      <c r="A731" s="3">
        <v>44514</v>
      </c>
      <c r="B731" s="6" t="s">
        <v>69</v>
      </c>
      <c r="C731" s="4" t="s">
        <v>2</v>
      </c>
      <c r="D731" s="5">
        <v>142.80000000000001</v>
      </c>
      <c r="E731" s="1">
        <v>1</v>
      </c>
      <c r="F731" s="1">
        <f>InputData[[#This Row],[UNIT PRICE ($)]]*InputData[[#This Row],[QUANTITY]]</f>
        <v>142.80000000000001</v>
      </c>
      <c r="G731" s="1" t="str">
        <f>VLOOKUP(InputData[[#This Row],[CUSTOMER NAME]],Customer!A:C,2,0)</f>
        <v>India</v>
      </c>
      <c r="H731" s="1" t="str">
        <f>VLOOKUP(InputData[[#This Row],[CUSTOMER NAME]],Customer!A:C,3,0)</f>
        <v>South</v>
      </c>
      <c r="I731" s="1" t="str">
        <f>TEXT(InputData[[#This Row],[DATE]],"mmm")</f>
        <v>Nov</v>
      </c>
      <c r="J731" s="1">
        <f>WEEKNUM(InputData[[#This Row],[DATE]])</f>
        <v>47</v>
      </c>
    </row>
    <row r="732" spans="1:10" x14ac:dyDescent="0.3">
      <c r="A732" s="3">
        <v>44515</v>
      </c>
      <c r="B732" s="6" t="s">
        <v>60</v>
      </c>
      <c r="C732" s="4" t="s">
        <v>27</v>
      </c>
      <c r="D732" s="5">
        <v>57.120000000000005</v>
      </c>
      <c r="E732" s="1">
        <v>36</v>
      </c>
      <c r="F732" s="1">
        <f>InputData[[#This Row],[UNIT PRICE ($)]]*InputData[[#This Row],[QUANTITY]]</f>
        <v>2056.3200000000002</v>
      </c>
      <c r="G732" s="1" t="str">
        <f>VLOOKUP(InputData[[#This Row],[CUSTOMER NAME]],Customer!A:C,2,0)</f>
        <v>Nigeria</v>
      </c>
      <c r="H732" s="1" t="str">
        <f>VLOOKUP(InputData[[#This Row],[CUSTOMER NAME]],Customer!A:C,3,0)</f>
        <v>Export</v>
      </c>
      <c r="I732" s="1" t="str">
        <f>TEXT(InputData[[#This Row],[DATE]],"mmm")</f>
        <v>Nov</v>
      </c>
      <c r="J732" s="1">
        <f>WEEKNUM(InputData[[#This Row],[DATE]])</f>
        <v>47</v>
      </c>
    </row>
    <row r="733" spans="1:10" x14ac:dyDescent="0.3">
      <c r="A733" s="3">
        <v>44515</v>
      </c>
      <c r="B733" s="6" t="s">
        <v>81</v>
      </c>
      <c r="C733" s="4" t="s">
        <v>12</v>
      </c>
      <c r="D733" s="5">
        <v>94.17</v>
      </c>
      <c r="E733" s="1">
        <v>14</v>
      </c>
      <c r="F733" s="1">
        <f>InputData[[#This Row],[UNIT PRICE ($)]]*InputData[[#This Row],[QUANTITY]]</f>
        <v>1318.38</v>
      </c>
      <c r="G733" s="1" t="str">
        <f>VLOOKUP(InputData[[#This Row],[CUSTOMER NAME]],Customer!A:C,2,0)</f>
        <v>India</v>
      </c>
      <c r="H733" s="1" t="str">
        <f>VLOOKUP(InputData[[#This Row],[CUSTOMER NAME]],Customer!A:C,3,0)</f>
        <v>East</v>
      </c>
      <c r="I733" s="1" t="str">
        <f>TEXT(InputData[[#This Row],[DATE]],"mmm")</f>
        <v>Nov</v>
      </c>
      <c r="J733" s="1">
        <f>WEEKNUM(InputData[[#This Row],[DATE]])</f>
        <v>47</v>
      </c>
    </row>
    <row r="734" spans="1:10" x14ac:dyDescent="0.3">
      <c r="A734" s="3">
        <v>44516</v>
      </c>
      <c r="B734" s="6" t="s">
        <v>81</v>
      </c>
      <c r="C734" s="4" t="s">
        <v>17</v>
      </c>
      <c r="D734" s="5">
        <v>156.78</v>
      </c>
      <c r="E734" s="1">
        <v>8</v>
      </c>
      <c r="F734" s="1">
        <f>InputData[[#This Row],[UNIT PRICE ($)]]*InputData[[#This Row],[QUANTITY]]</f>
        <v>1254.24</v>
      </c>
      <c r="G734" s="1" t="str">
        <f>VLOOKUP(InputData[[#This Row],[CUSTOMER NAME]],Customer!A:C,2,0)</f>
        <v>India</v>
      </c>
      <c r="H734" s="1" t="str">
        <f>VLOOKUP(InputData[[#This Row],[CUSTOMER NAME]],Customer!A:C,3,0)</f>
        <v>East</v>
      </c>
      <c r="I734" s="1" t="str">
        <f>TEXT(InputData[[#This Row],[DATE]],"mmm")</f>
        <v>Nov</v>
      </c>
      <c r="J734" s="1">
        <f>WEEKNUM(InputData[[#This Row],[DATE]])</f>
        <v>47</v>
      </c>
    </row>
    <row r="735" spans="1:10" x14ac:dyDescent="0.3">
      <c r="A735" s="3">
        <v>44517</v>
      </c>
      <c r="B735" s="6" t="s">
        <v>108</v>
      </c>
      <c r="C735" s="4" t="s">
        <v>38</v>
      </c>
      <c r="D735" s="5">
        <v>79.92</v>
      </c>
      <c r="E735" s="1">
        <v>33</v>
      </c>
      <c r="F735" s="1">
        <f>InputData[[#This Row],[UNIT PRICE ($)]]*InputData[[#This Row],[QUANTITY]]</f>
        <v>2637.36</v>
      </c>
      <c r="G735" s="1" t="str">
        <f>VLOOKUP(InputData[[#This Row],[CUSTOMER NAME]],Customer!A:C,2,0)</f>
        <v>India</v>
      </c>
      <c r="H735" s="1" t="str">
        <f>VLOOKUP(InputData[[#This Row],[CUSTOMER NAME]],Customer!A:C,3,0)</f>
        <v>North</v>
      </c>
      <c r="I735" s="1" t="str">
        <f>TEXT(InputData[[#This Row],[DATE]],"mmm")</f>
        <v>Nov</v>
      </c>
      <c r="J735" s="1">
        <f>WEEKNUM(InputData[[#This Row],[DATE]])</f>
        <v>47</v>
      </c>
    </row>
    <row r="736" spans="1:10" x14ac:dyDescent="0.3">
      <c r="A736" s="3">
        <v>44518</v>
      </c>
      <c r="B736" s="6" t="s">
        <v>65</v>
      </c>
      <c r="C736" s="4" t="s">
        <v>44</v>
      </c>
      <c r="D736" s="5">
        <v>82.08</v>
      </c>
      <c r="E736" s="1">
        <v>18</v>
      </c>
      <c r="F736" s="1">
        <f>InputData[[#This Row],[UNIT PRICE ($)]]*InputData[[#This Row],[QUANTITY]]</f>
        <v>1477.44</v>
      </c>
      <c r="G736" s="1" t="str">
        <f>VLOOKUP(InputData[[#This Row],[CUSTOMER NAME]],Customer!A:C,2,0)</f>
        <v>Pakistan</v>
      </c>
      <c r="H736" s="1" t="str">
        <f>VLOOKUP(InputData[[#This Row],[CUSTOMER NAME]],Customer!A:C,3,0)</f>
        <v>Export</v>
      </c>
      <c r="I736" s="1" t="str">
        <f>TEXT(InputData[[#This Row],[DATE]],"mmm")</f>
        <v>Nov</v>
      </c>
      <c r="J736" s="1">
        <f>WEEKNUM(InputData[[#This Row],[DATE]])</f>
        <v>47</v>
      </c>
    </row>
    <row r="737" spans="1:10" x14ac:dyDescent="0.3">
      <c r="A737" s="3">
        <v>44518</v>
      </c>
      <c r="B737" s="6" t="s">
        <v>80</v>
      </c>
      <c r="C737" s="4" t="s">
        <v>34</v>
      </c>
      <c r="D737" s="5">
        <v>58.3</v>
      </c>
      <c r="E737" s="1">
        <v>8</v>
      </c>
      <c r="F737" s="1">
        <f>InputData[[#This Row],[UNIT PRICE ($)]]*InputData[[#This Row],[QUANTITY]]</f>
        <v>466.4</v>
      </c>
      <c r="G737" s="1" t="str">
        <f>VLOOKUP(InputData[[#This Row],[CUSTOMER NAME]],Customer!A:C,2,0)</f>
        <v>South Africa</v>
      </c>
      <c r="H737" s="1" t="str">
        <f>VLOOKUP(InputData[[#This Row],[CUSTOMER NAME]],Customer!A:C,3,0)</f>
        <v>Export</v>
      </c>
      <c r="I737" s="1" t="str">
        <f>TEXT(InputData[[#This Row],[DATE]],"mmm")</f>
        <v>Nov</v>
      </c>
      <c r="J737" s="1">
        <f>WEEKNUM(InputData[[#This Row],[DATE]])</f>
        <v>47</v>
      </c>
    </row>
    <row r="738" spans="1:10" x14ac:dyDescent="0.3">
      <c r="A738" s="3">
        <v>44518</v>
      </c>
      <c r="B738" s="6" t="s">
        <v>115</v>
      </c>
      <c r="C738" s="4" t="s">
        <v>39</v>
      </c>
      <c r="D738" s="5">
        <v>42.55</v>
      </c>
      <c r="E738" s="1">
        <v>4</v>
      </c>
      <c r="F738" s="1">
        <f>InputData[[#This Row],[UNIT PRICE ($)]]*InputData[[#This Row],[QUANTITY]]</f>
        <v>170.2</v>
      </c>
      <c r="G738" s="1" t="str">
        <f>VLOOKUP(InputData[[#This Row],[CUSTOMER NAME]],Customer!A:C,2,0)</f>
        <v>India</v>
      </c>
      <c r="H738" s="1" t="str">
        <f>VLOOKUP(InputData[[#This Row],[CUSTOMER NAME]],Customer!A:C,3,0)</f>
        <v>Northeast</v>
      </c>
      <c r="I738" s="1" t="str">
        <f>TEXT(InputData[[#This Row],[DATE]],"mmm")</f>
        <v>Nov</v>
      </c>
      <c r="J738" s="1">
        <f>WEEKNUM(InputData[[#This Row],[DATE]])</f>
        <v>47</v>
      </c>
    </row>
    <row r="739" spans="1:10" x14ac:dyDescent="0.3">
      <c r="A739" s="3">
        <v>44519</v>
      </c>
      <c r="B739" s="6" t="s">
        <v>87</v>
      </c>
      <c r="C739" s="4" t="s">
        <v>18</v>
      </c>
      <c r="D739" s="5">
        <v>49.21</v>
      </c>
      <c r="E739" s="1">
        <v>4</v>
      </c>
      <c r="F739" s="1">
        <f>InputData[[#This Row],[UNIT PRICE ($)]]*InputData[[#This Row],[QUANTITY]]</f>
        <v>196.84</v>
      </c>
      <c r="G739" s="1" t="str">
        <f>VLOOKUP(InputData[[#This Row],[CUSTOMER NAME]],Customer!A:C,2,0)</f>
        <v>France</v>
      </c>
      <c r="H739" s="1" t="str">
        <f>VLOOKUP(InputData[[#This Row],[CUSTOMER NAME]],Customer!A:C,3,0)</f>
        <v>Export</v>
      </c>
      <c r="I739" s="1" t="str">
        <f>TEXT(InputData[[#This Row],[DATE]],"mmm")</f>
        <v>Nov</v>
      </c>
      <c r="J739" s="1">
        <f>WEEKNUM(InputData[[#This Row],[DATE]])</f>
        <v>47</v>
      </c>
    </row>
    <row r="740" spans="1:10" x14ac:dyDescent="0.3">
      <c r="A740" s="3">
        <v>44520</v>
      </c>
      <c r="B740" s="6" t="s">
        <v>69</v>
      </c>
      <c r="C740" s="4" t="s">
        <v>8</v>
      </c>
      <c r="D740" s="5">
        <v>94.62</v>
      </c>
      <c r="E740" s="1">
        <v>11</v>
      </c>
      <c r="F740" s="1">
        <f>InputData[[#This Row],[UNIT PRICE ($)]]*InputData[[#This Row],[QUANTITY]]</f>
        <v>1040.8200000000002</v>
      </c>
      <c r="G740" s="1" t="str">
        <f>VLOOKUP(InputData[[#This Row],[CUSTOMER NAME]],Customer!A:C,2,0)</f>
        <v>India</v>
      </c>
      <c r="H740" s="1" t="str">
        <f>VLOOKUP(InputData[[#This Row],[CUSTOMER NAME]],Customer!A:C,3,0)</f>
        <v>South</v>
      </c>
      <c r="I740" s="1" t="str">
        <f>TEXT(InputData[[#This Row],[DATE]],"mmm")</f>
        <v>Nov</v>
      </c>
      <c r="J740" s="1">
        <f>WEEKNUM(InputData[[#This Row],[DATE]])</f>
        <v>47</v>
      </c>
    </row>
    <row r="741" spans="1:10" x14ac:dyDescent="0.3">
      <c r="A741" s="3">
        <v>44520</v>
      </c>
      <c r="B741" s="6" t="s">
        <v>113</v>
      </c>
      <c r="C741" s="4" t="s">
        <v>22</v>
      </c>
      <c r="D741" s="5">
        <v>141.57</v>
      </c>
      <c r="E741" s="1">
        <v>34</v>
      </c>
      <c r="F741" s="1">
        <f>InputData[[#This Row],[UNIT PRICE ($)]]*InputData[[#This Row],[QUANTITY]]</f>
        <v>4813.38</v>
      </c>
      <c r="G741" s="1" t="str">
        <f>VLOOKUP(InputData[[#This Row],[CUSTOMER NAME]],Customer!A:C,2,0)</f>
        <v>Pakistan</v>
      </c>
      <c r="H741" s="1" t="str">
        <f>VLOOKUP(InputData[[#This Row],[CUSTOMER NAME]],Customer!A:C,3,0)</f>
        <v>Export</v>
      </c>
      <c r="I741" s="1" t="str">
        <f>TEXT(InputData[[#This Row],[DATE]],"mmm")</f>
        <v>Nov</v>
      </c>
      <c r="J741" s="1">
        <f>WEEKNUM(InputData[[#This Row],[DATE]])</f>
        <v>47</v>
      </c>
    </row>
    <row r="742" spans="1:10" x14ac:dyDescent="0.3">
      <c r="A742" s="3">
        <v>44520</v>
      </c>
      <c r="B742" s="6" t="s">
        <v>87</v>
      </c>
      <c r="C742" s="4" t="s">
        <v>34</v>
      </c>
      <c r="D742" s="5">
        <v>58.3</v>
      </c>
      <c r="E742" s="1">
        <v>14</v>
      </c>
      <c r="F742" s="1">
        <f>InputData[[#This Row],[UNIT PRICE ($)]]*InputData[[#This Row],[QUANTITY]]</f>
        <v>816.19999999999993</v>
      </c>
      <c r="G742" s="1" t="str">
        <f>VLOOKUP(InputData[[#This Row],[CUSTOMER NAME]],Customer!A:C,2,0)</f>
        <v>France</v>
      </c>
      <c r="H742" s="1" t="str">
        <f>VLOOKUP(InputData[[#This Row],[CUSTOMER NAME]],Customer!A:C,3,0)</f>
        <v>Export</v>
      </c>
      <c r="I742" s="1" t="str">
        <f>TEXT(InputData[[#This Row],[DATE]],"mmm")</f>
        <v>Nov</v>
      </c>
      <c r="J742" s="1">
        <f>WEEKNUM(InputData[[#This Row],[DATE]])</f>
        <v>47</v>
      </c>
    </row>
    <row r="743" spans="1:10" x14ac:dyDescent="0.3">
      <c r="A743" s="3">
        <v>44521</v>
      </c>
      <c r="B743" s="6" t="s">
        <v>108</v>
      </c>
      <c r="C743" s="4" t="s">
        <v>6</v>
      </c>
      <c r="D743" s="5">
        <v>85.5</v>
      </c>
      <c r="E743" s="1">
        <v>1</v>
      </c>
      <c r="F743" s="1">
        <f>InputData[[#This Row],[UNIT PRICE ($)]]*InputData[[#This Row],[QUANTITY]]</f>
        <v>85.5</v>
      </c>
      <c r="G743" s="1" t="str">
        <f>VLOOKUP(InputData[[#This Row],[CUSTOMER NAME]],Customer!A:C,2,0)</f>
        <v>India</v>
      </c>
      <c r="H743" s="1" t="str">
        <f>VLOOKUP(InputData[[#This Row],[CUSTOMER NAME]],Customer!A:C,3,0)</f>
        <v>North</v>
      </c>
      <c r="I743" s="1" t="str">
        <f>TEXT(InputData[[#This Row],[DATE]],"mmm")</f>
        <v>Nov</v>
      </c>
      <c r="J743" s="1">
        <f>WEEKNUM(InputData[[#This Row],[DATE]])</f>
        <v>48</v>
      </c>
    </row>
    <row r="744" spans="1:10" x14ac:dyDescent="0.3">
      <c r="A744" s="3">
        <v>44521</v>
      </c>
      <c r="B744" s="6" t="s">
        <v>110</v>
      </c>
      <c r="C744" s="4" t="s">
        <v>41</v>
      </c>
      <c r="D744" s="5">
        <v>173.88</v>
      </c>
      <c r="E744" s="1">
        <v>24</v>
      </c>
      <c r="F744" s="1">
        <f>InputData[[#This Row],[UNIT PRICE ($)]]*InputData[[#This Row],[QUANTITY]]</f>
        <v>4173.12</v>
      </c>
      <c r="G744" s="1" t="str">
        <f>VLOOKUP(InputData[[#This Row],[CUSTOMER NAME]],Customer!A:C,2,0)</f>
        <v>India</v>
      </c>
      <c r="H744" s="1" t="str">
        <f>VLOOKUP(InputData[[#This Row],[CUSTOMER NAME]],Customer!A:C,3,0)</f>
        <v>Western</v>
      </c>
      <c r="I744" s="1" t="str">
        <f>TEXT(InputData[[#This Row],[DATE]],"mmm")</f>
        <v>Nov</v>
      </c>
      <c r="J744" s="1">
        <f>WEEKNUM(InputData[[#This Row],[DATE]])</f>
        <v>48</v>
      </c>
    </row>
    <row r="745" spans="1:10" x14ac:dyDescent="0.3">
      <c r="A745" s="3">
        <v>44521</v>
      </c>
      <c r="B745" s="6" t="s">
        <v>67</v>
      </c>
      <c r="C745" s="4" t="s">
        <v>20</v>
      </c>
      <c r="D745" s="5">
        <v>76.25</v>
      </c>
      <c r="E745" s="1">
        <v>6</v>
      </c>
      <c r="F745" s="1">
        <f>InputData[[#This Row],[UNIT PRICE ($)]]*InputData[[#This Row],[QUANTITY]]</f>
        <v>457.5</v>
      </c>
      <c r="G745" s="1" t="str">
        <f>VLOOKUP(InputData[[#This Row],[CUSTOMER NAME]],Customer!A:C,2,0)</f>
        <v>United Kingdom</v>
      </c>
      <c r="H745" s="1" t="str">
        <f>VLOOKUP(InputData[[#This Row],[CUSTOMER NAME]],Customer!A:C,3,0)</f>
        <v>Export</v>
      </c>
      <c r="I745" s="1" t="str">
        <f>TEXT(InputData[[#This Row],[DATE]],"mmm")</f>
        <v>Nov</v>
      </c>
      <c r="J745" s="1">
        <f>WEEKNUM(InputData[[#This Row],[DATE]])</f>
        <v>48</v>
      </c>
    </row>
    <row r="746" spans="1:10" x14ac:dyDescent="0.3">
      <c r="A746" s="3">
        <v>44521</v>
      </c>
      <c r="B746" s="6" t="s">
        <v>78</v>
      </c>
      <c r="C746" s="4" t="s">
        <v>42</v>
      </c>
      <c r="D746" s="5">
        <v>162</v>
      </c>
      <c r="E746" s="1">
        <v>10</v>
      </c>
      <c r="F746" s="1">
        <f>InputData[[#This Row],[UNIT PRICE ($)]]*InputData[[#This Row],[QUANTITY]]</f>
        <v>1620</v>
      </c>
      <c r="G746" s="1" t="str">
        <f>VLOOKUP(InputData[[#This Row],[CUSTOMER NAME]],Customer!A:C,2,0)</f>
        <v>India</v>
      </c>
      <c r="H746" s="1" t="str">
        <f>VLOOKUP(InputData[[#This Row],[CUSTOMER NAME]],Customer!A:C,3,0)</f>
        <v>Central</v>
      </c>
      <c r="I746" s="1" t="str">
        <f>TEXT(InputData[[#This Row],[DATE]],"mmm")</f>
        <v>Nov</v>
      </c>
      <c r="J746" s="1">
        <f>WEEKNUM(InputData[[#This Row],[DATE]])</f>
        <v>48</v>
      </c>
    </row>
    <row r="747" spans="1:10" x14ac:dyDescent="0.3">
      <c r="A747" s="3">
        <v>44521</v>
      </c>
      <c r="B747" s="6" t="s">
        <v>116</v>
      </c>
      <c r="C747" s="4" t="s">
        <v>14</v>
      </c>
      <c r="D747" s="5">
        <v>146.72</v>
      </c>
      <c r="E747" s="1">
        <v>1</v>
      </c>
      <c r="F747" s="1">
        <f>InputData[[#This Row],[UNIT PRICE ($)]]*InputData[[#This Row],[QUANTITY]]</f>
        <v>146.72</v>
      </c>
      <c r="G747" s="1" t="str">
        <f>VLOOKUP(InputData[[#This Row],[CUSTOMER NAME]],Customer!A:C,2,0)</f>
        <v>Germany</v>
      </c>
      <c r="H747" s="1" t="str">
        <f>VLOOKUP(InputData[[#This Row],[CUSTOMER NAME]],Customer!A:C,3,0)</f>
        <v>Export</v>
      </c>
      <c r="I747" s="1" t="str">
        <f>TEXT(InputData[[#This Row],[DATE]],"mmm")</f>
        <v>Nov</v>
      </c>
      <c r="J747" s="1">
        <f>WEEKNUM(InputData[[#This Row],[DATE]])</f>
        <v>48</v>
      </c>
    </row>
    <row r="748" spans="1:10" x14ac:dyDescent="0.3">
      <c r="A748" s="3">
        <v>44522</v>
      </c>
      <c r="B748" s="6" t="s">
        <v>82</v>
      </c>
      <c r="C748" s="4" t="s">
        <v>17</v>
      </c>
      <c r="D748" s="5">
        <v>156.78</v>
      </c>
      <c r="E748" s="1">
        <v>35</v>
      </c>
      <c r="F748" s="1">
        <f>InputData[[#This Row],[UNIT PRICE ($)]]*InputData[[#This Row],[QUANTITY]]</f>
        <v>5487.3</v>
      </c>
      <c r="G748" s="1" t="str">
        <f>VLOOKUP(InputData[[#This Row],[CUSTOMER NAME]],Customer!A:C,2,0)</f>
        <v>India</v>
      </c>
      <c r="H748" s="1" t="str">
        <f>VLOOKUP(InputData[[#This Row],[CUSTOMER NAME]],Customer!A:C,3,0)</f>
        <v>Western</v>
      </c>
      <c r="I748" s="1" t="str">
        <f>TEXT(InputData[[#This Row],[DATE]],"mmm")</f>
        <v>Nov</v>
      </c>
      <c r="J748" s="1">
        <f>WEEKNUM(InputData[[#This Row],[DATE]])</f>
        <v>48</v>
      </c>
    </row>
    <row r="749" spans="1:10" x14ac:dyDescent="0.3">
      <c r="A749" s="3">
        <v>44523</v>
      </c>
      <c r="B749" s="6" t="s">
        <v>75</v>
      </c>
      <c r="C749" s="4" t="s">
        <v>36</v>
      </c>
      <c r="D749" s="5">
        <v>96.3</v>
      </c>
      <c r="E749" s="1">
        <v>12</v>
      </c>
      <c r="F749" s="1">
        <f>InputData[[#This Row],[UNIT PRICE ($)]]*InputData[[#This Row],[QUANTITY]]</f>
        <v>1155.5999999999999</v>
      </c>
      <c r="G749" s="1" t="str">
        <f>VLOOKUP(InputData[[#This Row],[CUSTOMER NAME]],Customer!A:C,2,0)</f>
        <v>Russia</v>
      </c>
      <c r="H749" s="1" t="str">
        <f>VLOOKUP(InputData[[#This Row],[CUSTOMER NAME]],Customer!A:C,3,0)</f>
        <v>Export</v>
      </c>
      <c r="I749" s="1" t="str">
        <f>TEXT(InputData[[#This Row],[DATE]],"mmm")</f>
        <v>Nov</v>
      </c>
      <c r="J749" s="1">
        <f>WEEKNUM(InputData[[#This Row],[DATE]])</f>
        <v>48</v>
      </c>
    </row>
    <row r="750" spans="1:10" x14ac:dyDescent="0.3">
      <c r="A750" s="3">
        <v>44525</v>
      </c>
      <c r="B750" s="6" t="s">
        <v>72</v>
      </c>
      <c r="C750" s="4" t="s">
        <v>4</v>
      </c>
      <c r="D750" s="5">
        <v>48.84</v>
      </c>
      <c r="E750" s="1">
        <v>5</v>
      </c>
      <c r="F750" s="1">
        <f>InputData[[#This Row],[UNIT PRICE ($)]]*InputData[[#This Row],[QUANTITY]]</f>
        <v>244.20000000000002</v>
      </c>
      <c r="G750" s="1" t="str">
        <f>VLOOKUP(InputData[[#This Row],[CUSTOMER NAME]],Customer!A:C,2,0)</f>
        <v>Brazil</v>
      </c>
      <c r="H750" s="1" t="str">
        <f>VLOOKUP(InputData[[#This Row],[CUSTOMER NAME]],Customer!A:C,3,0)</f>
        <v>Export</v>
      </c>
      <c r="I750" s="1" t="str">
        <f>TEXT(InputData[[#This Row],[DATE]],"mmm")</f>
        <v>Nov</v>
      </c>
      <c r="J750" s="1">
        <f>WEEKNUM(InputData[[#This Row],[DATE]])</f>
        <v>48</v>
      </c>
    </row>
    <row r="751" spans="1:10" x14ac:dyDescent="0.3">
      <c r="A751" s="3">
        <v>44525</v>
      </c>
      <c r="B751" s="6" t="s">
        <v>82</v>
      </c>
      <c r="C751" s="4" t="s">
        <v>3</v>
      </c>
      <c r="D751" s="5">
        <v>80.94</v>
      </c>
      <c r="E751" s="1">
        <v>10</v>
      </c>
      <c r="F751" s="1">
        <f>InputData[[#This Row],[UNIT PRICE ($)]]*InputData[[#This Row],[QUANTITY]]</f>
        <v>809.4</v>
      </c>
      <c r="G751" s="1" t="str">
        <f>VLOOKUP(InputData[[#This Row],[CUSTOMER NAME]],Customer!A:C,2,0)</f>
        <v>India</v>
      </c>
      <c r="H751" s="1" t="str">
        <f>VLOOKUP(InputData[[#This Row],[CUSTOMER NAME]],Customer!A:C,3,0)</f>
        <v>Western</v>
      </c>
      <c r="I751" s="1" t="str">
        <f>TEXT(InputData[[#This Row],[DATE]],"mmm")</f>
        <v>Nov</v>
      </c>
      <c r="J751" s="1">
        <f>WEEKNUM(InputData[[#This Row],[DATE]])</f>
        <v>48</v>
      </c>
    </row>
    <row r="752" spans="1:10" x14ac:dyDescent="0.3">
      <c r="A752" s="3">
        <v>44525</v>
      </c>
      <c r="B752" s="6" t="s">
        <v>82</v>
      </c>
      <c r="C752" s="4" t="s">
        <v>16</v>
      </c>
      <c r="D752" s="5">
        <v>16.64</v>
      </c>
      <c r="E752" s="1">
        <v>14</v>
      </c>
      <c r="F752" s="1">
        <f>InputData[[#This Row],[UNIT PRICE ($)]]*InputData[[#This Row],[QUANTITY]]</f>
        <v>232.96</v>
      </c>
      <c r="G752" s="1" t="str">
        <f>VLOOKUP(InputData[[#This Row],[CUSTOMER NAME]],Customer!A:C,2,0)</f>
        <v>India</v>
      </c>
      <c r="H752" s="1" t="str">
        <f>VLOOKUP(InputData[[#This Row],[CUSTOMER NAME]],Customer!A:C,3,0)</f>
        <v>Western</v>
      </c>
      <c r="I752" s="1" t="str">
        <f>TEXT(InputData[[#This Row],[DATE]],"mmm")</f>
        <v>Nov</v>
      </c>
      <c r="J752" s="1">
        <f>WEEKNUM(InputData[[#This Row],[DATE]])</f>
        <v>48</v>
      </c>
    </row>
    <row r="753" spans="1:10" x14ac:dyDescent="0.3">
      <c r="A753" s="3">
        <v>44526</v>
      </c>
      <c r="B753" s="6" t="s">
        <v>75</v>
      </c>
      <c r="C753" s="4" t="s">
        <v>9</v>
      </c>
      <c r="D753" s="5">
        <v>7.8599999999999994</v>
      </c>
      <c r="E753" s="1">
        <v>25</v>
      </c>
      <c r="F753" s="1">
        <f>InputData[[#This Row],[UNIT PRICE ($)]]*InputData[[#This Row],[QUANTITY]]</f>
        <v>196.5</v>
      </c>
      <c r="G753" s="1" t="str">
        <f>VLOOKUP(InputData[[#This Row],[CUSTOMER NAME]],Customer!A:C,2,0)</f>
        <v>Russia</v>
      </c>
      <c r="H753" s="1" t="str">
        <f>VLOOKUP(InputData[[#This Row],[CUSTOMER NAME]],Customer!A:C,3,0)</f>
        <v>Export</v>
      </c>
      <c r="I753" s="1" t="str">
        <f>TEXT(InputData[[#This Row],[DATE]],"mmm")</f>
        <v>Nov</v>
      </c>
      <c r="J753" s="1">
        <f>WEEKNUM(InputData[[#This Row],[DATE]])</f>
        <v>48</v>
      </c>
    </row>
    <row r="754" spans="1:10" x14ac:dyDescent="0.3">
      <c r="A754" s="3">
        <v>44526</v>
      </c>
      <c r="B754" s="6" t="s">
        <v>80</v>
      </c>
      <c r="C754" s="4" t="s">
        <v>32</v>
      </c>
      <c r="D754" s="5">
        <v>117.48</v>
      </c>
      <c r="E754" s="1">
        <v>5</v>
      </c>
      <c r="F754" s="1">
        <f>InputData[[#This Row],[UNIT PRICE ($)]]*InputData[[#This Row],[QUANTITY]]</f>
        <v>587.4</v>
      </c>
      <c r="G754" s="1" t="str">
        <f>VLOOKUP(InputData[[#This Row],[CUSTOMER NAME]],Customer!A:C,2,0)</f>
        <v>South Africa</v>
      </c>
      <c r="H754" s="1" t="str">
        <f>VLOOKUP(InputData[[#This Row],[CUSTOMER NAME]],Customer!A:C,3,0)</f>
        <v>Export</v>
      </c>
      <c r="I754" s="1" t="str">
        <f>TEXT(InputData[[#This Row],[DATE]],"mmm")</f>
        <v>Nov</v>
      </c>
      <c r="J754" s="1">
        <f>WEEKNUM(InputData[[#This Row],[DATE]])</f>
        <v>48</v>
      </c>
    </row>
    <row r="755" spans="1:10" x14ac:dyDescent="0.3">
      <c r="A755" s="3">
        <v>44527</v>
      </c>
      <c r="B755" s="6" t="s">
        <v>112</v>
      </c>
      <c r="C755" s="4" t="s">
        <v>12</v>
      </c>
      <c r="D755" s="5">
        <v>94.17</v>
      </c>
      <c r="E755" s="1">
        <v>8</v>
      </c>
      <c r="F755" s="1">
        <f>InputData[[#This Row],[UNIT PRICE ($)]]*InputData[[#This Row],[QUANTITY]]</f>
        <v>753.36</v>
      </c>
      <c r="G755" s="1" t="str">
        <f>VLOOKUP(InputData[[#This Row],[CUSTOMER NAME]],Customer!A:C,2,0)</f>
        <v>India</v>
      </c>
      <c r="H755" s="1" t="str">
        <f>VLOOKUP(InputData[[#This Row],[CUSTOMER NAME]],Customer!A:C,3,0)</f>
        <v>North</v>
      </c>
      <c r="I755" s="1" t="str">
        <f>TEXT(InputData[[#This Row],[DATE]],"mmm")</f>
        <v>Nov</v>
      </c>
      <c r="J755" s="1">
        <f>WEEKNUM(InputData[[#This Row],[DATE]])</f>
        <v>48</v>
      </c>
    </row>
    <row r="756" spans="1:10" x14ac:dyDescent="0.3">
      <c r="A756" s="3">
        <v>44527</v>
      </c>
      <c r="B756" s="6" t="s">
        <v>112</v>
      </c>
      <c r="C756" s="4" t="s">
        <v>34</v>
      </c>
      <c r="D756" s="5">
        <v>58.3</v>
      </c>
      <c r="E756" s="1">
        <v>15</v>
      </c>
      <c r="F756" s="1">
        <f>InputData[[#This Row],[UNIT PRICE ($)]]*InputData[[#This Row],[QUANTITY]]</f>
        <v>874.5</v>
      </c>
      <c r="G756" s="1" t="str">
        <f>VLOOKUP(InputData[[#This Row],[CUSTOMER NAME]],Customer!A:C,2,0)</f>
        <v>India</v>
      </c>
      <c r="H756" s="1" t="str">
        <f>VLOOKUP(InputData[[#This Row],[CUSTOMER NAME]],Customer!A:C,3,0)</f>
        <v>North</v>
      </c>
      <c r="I756" s="1" t="str">
        <f>TEXT(InputData[[#This Row],[DATE]],"mmm")</f>
        <v>Nov</v>
      </c>
      <c r="J756" s="1">
        <f>WEEKNUM(InputData[[#This Row],[DATE]])</f>
        <v>48</v>
      </c>
    </row>
    <row r="757" spans="1:10" x14ac:dyDescent="0.3">
      <c r="A757" s="3">
        <v>44527</v>
      </c>
      <c r="B757" s="6" t="s">
        <v>74</v>
      </c>
      <c r="C757" s="4" t="s">
        <v>33</v>
      </c>
      <c r="D757" s="5">
        <v>119.7</v>
      </c>
      <c r="E757" s="1">
        <v>28</v>
      </c>
      <c r="F757" s="1">
        <f>InputData[[#This Row],[UNIT PRICE ($)]]*InputData[[#This Row],[QUANTITY]]</f>
        <v>3351.6</v>
      </c>
      <c r="G757" s="1" t="str">
        <f>VLOOKUP(InputData[[#This Row],[CUSTOMER NAME]],Customer!A:C,2,0)</f>
        <v>Brazil</v>
      </c>
      <c r="H757" s="1" t="str">
        <f>VLOOKUP(InputData[[#This Row],[CUSTOMER NAME]],Customer!A:C,3,0)</f>
        <v>Export</v>
      </c>
      <c r="I757" s="1" t="str">
        <f>TEXT(InputData[[#This Row],[DATE]],"mmm")</f>
        <v>Nov</v>
      </c>
      <c r="J757" s="1">
        <f>WEEKNUM(InputData[[#This Row],[DATE]])</f>
        <v>48</v>
      </c>
    </row>
    <row r="758" spans="1:10" x14ac:dyDescent="0.3">
      <c r="A758" s="3">
        <v>44527</v>
      </c>
      <c r="B758" s="6" t="s">
        <v>75</v>
      </c>
      <c r="C758" s="4" t="s">
        <v>35</v>
      </c>
      <c r="D758" s="5">
        <v>6.7</v>
      </c>
      <c r="E758" s="1">
        <v>28</v>
      </c>
      <c r="F758" s="1">
        <f>InputData[[#This Row],[UNIT PRICE ($)]]*InputData[[#This Row],[QUANTITY]]</f>
        <v>187.6</v>
      </c>
      <c r="G758" s="1" t="str">
        <f>VLOOKUP(InputData[[#This Row],[CUSTOMER NAME]],Customer!A:C,2,0)</f>
        <v>Russia</v>
      </c>
      <c r="H758" s="1" t="str">
        <f>VLOOKUP(InputData[[#This Row],[CUSTOMER NAME]],Customer!A:C,3,0)</f>
        <v>Export</v>
      </c>
      <c r="I758" s="1" t="str">
        <f>TEXT(InputData[[#This Row],[DATE]],"mmm")</f>
        <v>Nov</v>
      </c>
      <c r="J758" s="1">
        <f>WEEKNUM(InputData[[#This Row],[DATE]])</f>
        <v>48</v>
      </c>
    </row>
    <row r="759" spans="1:10" x14ac:dyDescent="0.3">
      <c r="A759" s="3">
        <v>44527</v>
      </c>
      <c r="B759" s="6" t="s">
        <v>78</v>
      </c>
      <c r="C759" s="4" t="s">
        <v>22</v>
      </c>
      <c r="D759" s="5">
        <v>141.57</v>
      </c>
      <c r="E759" s="1">
        <v>37</v>
      </c>
      <c r="F759" s="1">
        <f>InputData[[#This Row],[UNIT PRICE ($)]]*InputData[[#This Row],[QUANTITY]]</f>
        <v>5238.09</v>
      </c>
      <c r="G759" s="1" t="str">
        <f>VLOOKUP(InputData[[#This Row],[CUSTOMER NAME]],Customer!A:C,2,0)</f>
        <v>India</v>
      </c>
      <c r="H759" s="1" t="str">
        <f>VLOOKUP(InputData[[#This Row],[CUSTOMER NAME]],Customer!A:C,3,0)</f>
        <v>Central</v>
      </c>
      <c r="I759" s="1" t="str">
        <f>TEXT(InputData[[#This Row],[DATE]],"mmm")</f>
        <v>Nov</v>
      </c>
      <c r="J759" s="1">
        <f>WEEKNUM(InputData[[#This Row],[DATE]])</f>
        <v>48</v>
      </c>
    </row>
    <row r="760" spans="1:10" x14ac:dyDescent="0.3">
      <c r="A760" s="3">
        <v>44528</v>
      </c>
      <c r="B760" s="6" t="s">
        <v>64</v>
      </c>
      <c r="C760" s="4" t="s">
        <v>28</v>
      </c>
      <c r="D760" s="5">
        <v>41.81</v>
      </c>
      <c r="E760" s="1">
        <v>9</v>
      </c>
      <c r="F760" s="1">
        <f>InputData[[#This Row],[UNIT PRICE ($)]]*InputData[[#This Row],[QUANTITY]]</f>
        <v>376.29</v>
      </c>
      <c r="G760" s="1" t="str">
        <f>VLOOKUP(InputData[[#This Row],[CUSTOMER NAME]],Customer!A:C,2,0)</f>
        <v>India</v>
      </c>
      <c r="H760" s="1" t="str">
        <f>VLOOKUP(InputData[[#This Row],[CUSTOMER NAME]],Customer!A:C,3,0)</f>
        <v>Northeast</v>
      </c>
      <c r="I760" s="1" t="str">
        <f>TEXT(InputData[[#This Row],[DATE]],"mmm")</f>
        <v>Nov</v>
      </c>
      <c r="J760" s="1">
        <f>WEEKNUM(InputData[[#This Row],[DATE]])</f>
        <v>49</v>
      </c>
    </row>
    <row r="761" spans="1:10" x14ac:dyDescent="0.3">
      <c r="A761" s="3">
        <v>44528</v>
      </c>
      <c r="B761" s="6" t="s">
        <v>67</v>
      </c>
      <c r="C761" s="4" t="s">
        <v>40</v>
      </c>
      <c r="D761" s="5">
        <v>115.2</v>
      </c>
      <c r="E761" s="1">
        <v>2</v>
      </c>
      <c r="F761" s="1">
        <f>InputData[[#This Row],[UNIT PRICE ($)]]*InputData[[#This Row],[QUANTITY]]</f>
        <v>230.4</v>
      </c>
      <c r="G761" s="1" t="str">
        <f>VLOOKUP(InputData[[#This Row],[CUSTOMER NAME]],Customer!A:C,2,0)</f>
        <v>United Kingdom</v>
      </c>
      <c r="H761" s="1" t="str">
        <f>VLOOKUP(InputData[[#This Row],[CUSTOMER NAME]],Customer!A:C,3,0)</f>
        <v>Export</v>
      </c>
      <c r="I761" s="1" t="str">
        <f>TEXT(InputData[[#This Row],[DATE]],"mmm")</f>
        <v>Nov</v>
      </c>
      <c r="J761" s="1">
        <f>WEEKNUM(InputData[[#This Row],[DATE]])</f>
        <v>49</v>
      </c>
    </row>
    <row r="762" spans="1:10" x14ac:dyDescent="0.3">
      <c r="A762" s="3">
        <v>44528</v>
      </c>
      <c r="B762" s="6" t="s">
        <v>73</v>
      </c>
      <c r="C762" s="4" t="s">
        <v>31</v>
      </c>
      <c r="D762" s="5">
        <v>104.16</v>
      </c>
      <c r="E762" s="1">
        <v>8</v>
      </c>
      <c r="F762" s="1">
        <f>InputData[[#This Row],[UNIT PRICE ($)]]*InputData[[#This Row],[QUANTITY]]</f>
        <v>833.28</v>
      </c>
      <c r="G762" s="1" t="str">
        <f>VLOOKUP(InputData[[#This Row],[CUSTOMER NAME]],Customer!A:C,2,0)</f>
        <v>India</v>
      </c>
      <c r="H762" s="1" t="str">
        <f>VLOOKUP(InputData[[#This Row],[CUSTOMER NAME]],Customer!A:C,3,0)</f>
        <v>East</v>
      </c>
      <c r="I762" s="1" t="str">
        <f>TEXT(InputData[[#This Row],[DATE]],"mmm")</f>
        <v>Nov</v>
      </c>
      <c r="J762" s="1">
        <f>WEEKNUM(InputData[[#This Row],[DATE]])</f>
        <v>49</v>
      </c>
    </row>
    <row r="763" spans="1:10" x14ac:dyDescent="0.3">
      <c r="A763" s="3">
        <v>44530</v>
      </c>
      <c r="B763" s="6" t="s">
        <v>61</v>
      </c>
      <c r="C763" s="4" t="s">
        <v>39</v>
      </c>
      <c r="D763" s="5">
        <v>42.55</v>
      </c>
      <c r="E763" s="1">
        <v>15</v>
      </c>
      <c r="F763" s="1">
        <f>InputData[[#This Row],[UNIT PRICE ($)]]*InputData[[#This Row],[QUANTITY]]</f>
        <v>638.25</v>
      </c>
      <c r="G763" s="1" t="str">
        <f>VLOOKUP(InputData[[#This Row],[CUSTOMER NAME]],Customer!A:C,2,0)</f>
        <v>Bangladesh</v>
      </c>
      <c r="H763" s="1" t="str">
        <f>VLOOKUP(InputData[[#This Row],[CUSTOMER NAME]],Customer!A:C,3,0)</f>
        <v>Export</v>
      </c>
      <c r="I763" s="1" t="str">
        <f>TEXT(InputData[[#This Row],[DATE]],"mmm")</f>
        <v>Nov</v>
      </c>
      <c r="J763" s="1">
        <f>WEEKNUM(InputData[[#This Row],[DATE]])</f>
        <v>49</v>
      </c>
    </row>
    <row r="764" spans="1:10" x14ac:dyDescent="0.3">
      <c r="A764" s="3">
        <v>44530</v>
      </c>
      <c r="B764" s="6" t="s">
        <v>110</v>
      </c>
      <c r="C764" s="4" t="s">
        <v>15</v>
      </c>
      <c r="D764" s="5">
        <v>15.719999999999999</v>
      </c>
      <c r="E764" s="1">
        <v>2</v>
      </c>
      <c r="F764" s="1">
        <f>InputData[[#This Row],[UNIT PRICE ($)]]*InputData[[#This Row],[QUANTITY]]</f>
        <v>31.439999999999998</v>
      </c>
      <c r="G764" s="1" t="str">
        <f>VLOOKUP(InputData[[#This Row],[CUSTOMER NAME]],Customer!A:C,2,0)</f>
        <v>India</v>
      </c>
      <c r="H764" s="1" t="str">
        <f>VLOOKUP(InputData[[#This Row],[CUSTOMER NAME]],Customer!A:C,3,0)</f>
        <v>Western</v>
      </c>
      <c r="I764" s="1" t="str">
        <f>TEXT(InputData[[#This Row],[DATE]],"mmm")</f>
        <v>Nov</v>
      </c>
      <c r="J764" s="1">
        <f>WEEKNUM(InputData[[#This Row],[DATE]])</f>
        <v>49</v>
      </c>
    </row>
    <row r="765" spans="1:10" x14ac:dyDescent="0.3">
      <c r="A765" s="3">
        <v>44532</v>
      </c>
      <c r="B765" s="6" t="s">
        <v>76</v>
      </c>
      <c r="C765" s="4" t="s">
        <v>16</v>
      </c>
      <c r="D765" s="5">
        <v>16.64</v>
      </c>
      <c r="E765" s="1">
        <v>10</v>
      </c>
      <c r="F765" s="1">
        <f>InputData[[#This Row],[UNIT PRICE ($)]]*InputData[[#This Row],[QUANTITY]]</f>
        <v>166.4</v>
      </c>
      <c r="G765" s="1" t="str">
        <f>VLOOKUP(InputData[[#This Row],[CUSTOMER NAME]],Customer!A:C,2,0)</f>
        <v>Saudi Arabia</v>
      </c>
      <c r="H765" s="1" t="str">
        <f>VLOOKUP(InputData[[#This Row],[CUSTOMER NAME]],Customer!A:C,3,0)</f>
        <v>Export</v>
      </c>
      <c r="I765" s="1" t="str">
        <f>TEXT(InputData[[#This Row],[DATE]],"mmm")</f>
        <v>Dec</v>
      </c>
      <c r="J765" s="1">
        <f>WEEKNUM(InputData[[#This Row],[DATE]])</f>
        <v>49</v>
      </c>
    </row>
    <row r="766" spans="1:10" x14ac:dyDescent="0.3">
      <c r="A766" s="3">
        <v>44533</v>
      </c>
      <c r="B766" s="6" t="s">
        <v>75</v>
      </c>
      <c r="C766" s="4" t="s">
        <v>19</v>
      </c>
      <c r="D766" s="5">
        <v>210</v>
      </c>
      <c r="E766" s="1">
        <v>8</v>
      </c>
      <c r="F766" s="1">
        <f>InputData[[#This Row],[UNIT PRICE ($)]]*InputData[[#This Row],[QUANTITY]]</f>
        <v>1680</v>
      </c>
      <c r="G766" s="1" t="str">
        <f>VLOOKUP(InputData[[#This Row],[CUSTOMER NAME]],Customer!A:C,2,0)</f>
        <v>Russia</v>
      </c>
      <c r="H766" s="1" t="str">
        <f>VLOOKUP(InputData[[#This Row],[CUSTOMER NAME]],Customer!A:C,3,0)</f>
        <v>Export</v>
      </c>
      <c r="I766" s="1" t="str">
        <f>TEXT(InputData[[#This Row],[DATE]],"mmm")</f>
        <v>Dec</v>
      </c>
      <c r="J766" s="1">
        <f>WEEKNUM(InputData[[#This Row],[DATE]])</f>
        <v>49</v>
      </c>
    </row>
    <row r="767" spans="1:10" x14ac:dyDescent="0.3">
      <c r="A767" s="3">
        <v>44533</v>
      </c>
      <c r="B767" s="6" t="s">
        <v>113</v>
      </c>
      <c r="C767" s="4" t="s">
        <v>34</v>
      </c>
      <c r="D767" s="5">
        <v>58.3</v>
      </c>
      <c r="E767" s="1">
        <v>2</v>
      </c>
      <c r="F767" s="1">
        <f>InputData[[#This Row],[UNIT PRICE ($)]]*InputData[[#This Row],[QUANTITY]]</f>
        <v>116.6</v>
      </c>
      <c r="G767" s="1" t="str">
        <f>VLOOKUP(InputData[[#This Row],[CUSTOMER NAME]],Customer!A:C,2,0)</f>
        <v>Pakistan</v>
      </c>
      <c r="H767" s="1" t="str">
        <f>VLOOKUP(InputData[[#This Row],[CUSTOMER NAME]],Customer!A:C,3,0)</f>
        <v>Export</v>
      </c>
      <c r="I767" s="1" t="str">
        <f>TEXT(InputData[[#This Row],[DATE]],"mmm")</f>
        <v>Dec</v>
      </c>
      <c r="J767" s="1">
        <f>WEEKNUM(InputData[[#This Row],[DATE]])</f>
        <v>49</v>
      </c>
    </row>
    <row r="768" spans="1:10" x14ac:dyDescent="0.3">
      <c r="A768" s="3">
        <v>44533</v>
      </c>
      <c r="B768" s="6" t="s">
        <v>115</v>
      </c>
      <c r="C768" s="4" t="s">
        <v>28</v>
      </c>
      <c r="D768" s="5">
        <v>41.81</v>
      </c>
      <c r="E768" s="1">
        <v>5</v>
      </c>
      <c r="F768" s="1">
        <f>InputData[[#This Row],[UNIT PRICE ($)]]*InputData[[#This Row],[QUANTITY]]</f>
        <v>209.05</v>
      </c>
      <c r="G768" s="1" t="str">
        <f>VLOOKUP(InputData[[#This Row],[CUSTOMER NAME]],Customer!A:C,2,0)</f>
        <v>India</v>
      </c>
      <c r="H768" s="1" t="str">
        <f>VLOOKUP(InputData[[#This Row],[CUSTOMER NAME]],Customer!A:C,3,0)</f>
        <v>Northeast</v>
      </c>
      <c r="I768" s="1" t="str">
        <f>TEXT(InputData[[#This Row],[DATE]],"mmm")</f>
        <v>Dec</v>
      </c>
      <c r="J768" s="1">
        <f>WEEKNUM(InputData[[#This Row],[DATE]])</f>
        <v>49</v>
      </c>
    </row>
    <row r="769" spans="1:10" x14ac:dyDescent="0.3">
      <c r="A769" s="3">
        <v>44534</v>
      </c>
      <c r="B769" s="6" t="s">
        <v>108</v>
      </c>
      <c r="C769" s="4" t="s">
        <v>4</v>
      </c>
      <c r="D769" s="5">
        <v>48.84</v>
      </c>
      <c r="E769" s="1">
        <v>32</v>
      </c>
      <c r="F769" s="1">
        <f>InputData[[#This Row],[UNIT PRICE ($)]]*InputData[[#This Row],[QUANTITY]]</f>
        <v>1562.88</v>
      </c>
      <c r="G769" s="1" t="str">
        <f>VLOOKUP(InputData[[#This Row],[CUSTOMER NAME]],Customer!A:C,2,0)</f>
        <v>India</v>
      </c>
      <c r="H769" s="1" t="str">
        <f>VLOOKUP(InputData[[#This Row],[CUSTOMER NAME]],Customer!A:C,3,0)</f>
        <v>North</v>
      </c>
      <c r="I769" s="1" t="str">
        <f>TEXT(InputData[[#This Row],[DATE]],"mmm")</f>
        <v>Dec</v>
      </c>
      <c r="J769" s="1">
        <f>WEEKNUM(InputData[[#This Row],[DATE]])</f>
        <v>49</v>
      </c>
    </row>
    <row r="770" spans="1:10" x14ac:dyDescent="0.3">
      <c r="A770" s="3">
        <v>44534</v>
      </c>
      <c r="B770" s="6" t="s">
        <v>61</v>
      </c>
      <c r="C770" s="4" t="s">
        <v>44</v>
      </c>
      <c r="D770" s="5">
        <v>82.08</v>
      </c>
      <c r="E770" s="1">
        <v>15</v>
      </c>
      <c r="F770" s="1">
        <f>InputData[[#This Row],[UNIT PRICE ($)]]*InputData[[#This Row],[QUANTITY]]</f>
        <v>1231.2</v>
      </c>
      <c r="G770" s="1" t="str">
        <f>VLOOKUP(InputData[[#This Row],[CUSTOMER NAME]],Customer!A:C,2,0)</f>
        <v>Bangladesh</v>
      </c>
      <c r="H770" s="1" t="str">
        <f>VLOOKUP(InputData[[#This Row],[CUSTOMER NAME]],Customer!A:C,3,0)</f>
        <v>Export</v>
      </c>
      <c r="I770" s="1" t="str">
        <f>TEXT(InputData[[#This Row],[DATE]],"mmm")</f>
        <v>Dec</v>
      </c>
      <c r="J770" s="1">
        <f>WEEKNUM(InputData[[#This Row],[DATE]])</f>
        <v>49</v>
      </c>
    </row>
    <row r="771" spans="1:10" x14ac:dyDescent="0.3">
      <c r="A771" s="3">
        <v>44534</v>
      </c>
      <c r="B771" s="6" t="s">
        <v>70</v>
      </c>
      <c r="C771" s="4" t="s">
        <v>26</v>
      </c>
      <c r="D771" s="5">
        <v>24.66</v>
      </c>
      <c r="E771" s="1">
        <v>10</v>
      </c>
      <c r="F771" s="1">
        <f>InputData[[#This Row],[UNIT PRICE ($)]]*InputData[[#This Row],[QUANTITY]]</f>
        <v>246.6</v>
      </c>
      <c r="G771" s="1" t="str">
        <f>VLOOKUP(InputData[[#This Row],[CUSTOMER NAME]],Customer!A:C,2,0)</f>
        <v>Mexico</v>
      </c>
      <c r="H771" s="1" t="str">
        <f>VLOOKUP(InputData[[#This Row],[CUSTOMER NAME]],Customer!A:C,3,0)</f>
        <v>Export</v>
      </c>
      <c r="I771" s="1" t="str">
        <f>TEXT(InputData[[#This Row],[DATE]],"mmm")</f>
        <v>Dec</v>
      </c>
      <c r="J771" s="1">
        <f>WEEKNUM(InputData[[#This Row],[DATE]])</f>
        <v>49</v>
      </c>
    </row>
    <row r="772" spans="1:10" x14ac:dyDescent="0.3">
      <c r="A772" s="3">
        <v>44535</v>
      </c>
      <c r="B772" s="6" t="s">
        <v>70</v>
      </c>
      <c r="C772" s="4" t="s">
        <v>25</v>
      </c>
      <c r="D772" s="5">
        <v>8.33</v>
      </c>
      <c r="E772" s="1">
        <v>12</v>
      </c>
      <c r="F772" s="1">
        <f>InputData[[#This Row],[UNIT PRICE ($)]]*InputData[[#This Row],[QUANTITY]]</f>
        <v>99.960000000000008</v>
      </c>
      <c r="G772" s="1" t="str">
        <f>VLOOKUP(InputData[[#This Row],[CUSTOMER NAME]],Customer!A:C,2,0)</f>
        <v>Mexico</v>
      </c>
      <c r="H772" s="1" t="str">
        <f>VLOOKUP(InputData[[#This Row],[CUSTOMER NAME]],Customer!A:C,3,0)</f>
        <v>Export</v>
      </c>
      <c r="I772" s="1" t="str">
        <f>TEXT(InputData[[#This Row],[DATE]],"mmm")</f>
        <v>Dec</v>
      </c>
      <c r="J772" s="1">
        <f>WEEKNUM(InputData[[#This Row],[DATE]])</f>
        <v>50</v>
      </c>
    </row>
    <row r="773" spans="1:10" x14ac:dyDescent="0.3">
      <c r="A773" s="3">
        <v>44535</v>
      </c>
      <c r="B773" s="6" t="s">
        <v>77</v>
      </c>
      <c r="C773" s="4" t="s">
        <v>4</v>
      </c>
      <c r="D773" s="5">
        <v>48.84</v>
      </c>
      <c r="E773" s="1">
        <v>15</v>
      </c>
      <c r="F773" s="1">
        <f>InputData[[#This Row],[UNIT PRICE ($)]]*InputData[[#This Row],[QUANTITY]]</f>
        <v>732.6</v>
      </c>
      <c r="G773" s="1" t="str">
        <f>VLOOKUP(InputData[[#This Row],[CUSTOMER NAME]],Customer!A:C,2,0)</f>
        <v>India</v>
      </c>
      <c r="H773" s="1" t="str">
        <f>VLOOKUP(InputData[[#This Row],[CUSTOMER NAME]],Customer!A:C,3,0)</f>
        <v>Western</v>
      </c>
      <c r="I773" s="1" t="str">
        <f>TEXT(InputData[[#This Row],[DATE]],"mmm")</f>
        <v>Dec</v>
      </c>
      <c r="J773" s="1">
        <f>WEEKNUM(InputData[[#This Row],[DATE]])</f>
        <v>50</v>
      </c>
    </row>
    <row r="774" spans="1:10" x14ac:dyDescent="0.3">
      <c r="A774" s="3">
        <v>44535</v>
      </c>
      <c r="B774" s="6" t="s">
        <v>78</v>
      </c>
      <c r="C774" s="4" t="s">
        <v>10</v>
      </c>
      <c r="D774" s="5">
        <v>164.28</v>
      </c>
      <c r="E774" s="1">
        <v>1</v>
      </c>
      <c r="F774" s="1">
        <f>InputData[[#This Row],[UNIT PRICE ($)]]*InputData[[#This Row],[QUANTITY]]</f>
        <v>164.28</v>
      </c>
      <c r="G774" s="1" t="str">
        <f>VLOOKUP(InputData[[#This Row],[CUSTOMER NAME]],Customer!A:C,2,0)</f>
        <v>India</v>
      </c>
      <c r="H774" s="1" t="str">
        <f>VLOOKUP(InputData[[#This Row],[CUSTOMER NAME]],Customer!A:C,3,0)</f>
        <v>Central</v>
      </c>
      <c r="I774" s="1" t="str">
        <f>TEXT(InputData[[#This Row],[DATE]],"mmm")</f>
        <v>Dec</v>
      </c>
      <c r="J774" s="1">
        <f>WEEKNUM(InputData[[#This Row],[DATE]])</f>
        <v>50</v>
      </c>
    </row>
    <row r="775" spans="1:10" x14ac:dyDescent="0.3">
      <c r="A775" s="3">
        <v>44537</v>
      </c>
      <c r="B775" s="6" t="s">
        <v>66</v>
      </c>
      <c r="C775" s="4" t="s">
        <v>38</v>
      </c>
      <c r="D775" s="5">
        <v>79.92</v>
      </c>
      <c r="E775" s="1">
        <v>5</v>
      </c>
      <c r="F775" s="1">
        <f>InputData[[#This Row],[UNIT PRICE ($)]]*InputData[[#This Row],[QUANTITY]]</f>
        <v>399.6</v>
      </c>
      <c r="G775" s="1" t="str">
        <f>VLOOKUP(InputData[[#This Row],[CUSTOMER NAME]],Customer!A:C,2,0)</f>
        <v>Indonesia</v>
      </c>
      <c r="H775" s="1" t="str">
        <f>VLOOKUP(InputData[[#This Row],[CUSTOMER NAME]],Customer!A:C,3,0)</f>
        <v>Export</v>
      </c>
      <c r="I775" s="1" t="str">
        <f>TEXT(InputData[[#This Row],[DATE]],"mmm")</f>
        <v>Dec</v>
      </c>
      <c r="J775" s="1">
        <f>WEEKNUM(InputData[[#This Row],[DATE]])</f>
        <v>50</v>
      </c>
    </row>
    <row r="776" spans="1:10" x14ac:dyDescent="0.3">
      <c r="A776" s="3">
        <v>44537</v>
      </c>
      <c r="B776" s="6" t="s">
        <v>73</v>
      </c>
      <c r="C776" s="4" t="s">
        <v>16</v>
      </c>
      <c r="D776" s="5">
        <v>16.64</v>
      </c>
      <c r="E776" s="1">
        <v>13</v>
      </c>
      <c r="F776" s="1">
        <f>InputData[[#This Row],[UNIT PRICE ($)]]*InputData[[#This Row],[QUANTITY]]</f>
        <v>216.32</v>
      </c>
      <c r="G776" s="1" t="str">
        <f>VLOOKUP(InputData[[#This Row],[CUSTOMER NAME]],Customer!A:C,2,0)</f>
        <v>India</v>
      </c>
      <c r="H776" s="1" t="str">
        <f>VLOOKUP(InputData[[#This Row],[CUSTOMER NAME]],Customer!A:C,3,0)</f>
        <v>East</v>
      </c>
      <c r="I776" s="1" t="str">
        <f>TEXT(InputData[[#This Row],[DATE]],"mmm")</f>
        <v>Dec</v>
      </c>
      <c r="J776" s="1">
        <f>WEEKNUM(InputData[[#This Row],[DATE]])</f>
        <v>50</v>
      </c>
    </row>
    <row r="777" spans="1:10" x14ac:dyDescent="0.3">
      <c r="A777" s="3">
        <v>44537</v>
      </c>
      <c r="B777" s="6" t="s">
        <v>84</v>
      </c>
      <c r="C777" s="4" t="s">
        <v>38</v>
      </c>
      <c r="D777" s="5">
        <v>79.92</v>
      </c>
      <c r="E777" s="1">
        <v>12</v>
      </c>
      <c r="F777" s="1">
        <f>InputData[[#This Row],[UNIT PRICE ($)]]*InputData[[#This Row],[QUANTITY]]</f>
        <v>959.04</v>
      </c>
      <c r="G777" s="1" t="str">
        <f>VLOOKUP(InputData[[#This Row],[CUSTOMER NAME]],Customer!A:C,2,0)</f>
        <v>Ethiopia</v>
      </c>
      <c r="H777" s="1" t="str">
        <f>VLOOKUP(InputData[[#This Row],[CUSTOMER NAME]],Customer!A:C,3,0)</f>
        <v>Export</v>
      </c>
      <c r="I777" s="1" t="str">
        <f>TEXT(InputData[[#This Row],[DATE]],"mmm")</f>
        <v>Dec</v>
      </c>
      <c r="J777" s="1">
        <f>WEEKNUM(InputData[[#This Row],[DATE]])</f>
        <v>50</v>
      </c>
    </row>
    <row r="778" spans="1:10" x14ac:dyDescent="0.3">
      <c r="A778" s="3">
        <v>44537</v>
      </c>
      <c r="B778" s="6" t="s">
        <v>116</v>
      </c>
      <c r="C778" s="4" t="s">
        <v>6</v>
      </c>
      <c r="D778" s="5">
        <v>85.5</v>
      </c>
      <c r="E778" s="1">
        <v>27</v>
      </c>
      <c r="F778" s="1">
        <f>InputData[[#This Row],[UNIT PRICE ($)]]*InputData[[#This Row],[QUANTITY]]</f>
        <v>2308.5</v>
      </c>
      <c r="G778" s="1" t="str">
        <f>VLOOKUP(InputData[[#This Row],[CUSTOMER NAME]],Customer!A:C,2,0)</f>
        <v>Germany</v>
      </c>
      <c r="H778" s="1" t="str">
        <f>VLOOKUP(InputData[[#This Row],[CUSTOMER NAME]],Customer!A:C,3,0)</f>
        <v>Export</v>
      </c>
      <c r="I778" s="1" t="str">
        <f>TEXT(InputData[[#This Row],[DATE]],"mmm")</f>
        <v>Dec</v>
      </c>
      <c r="J778" s="1">
        <f>WEEKNUM(InputData[[#This Row],[DATE]])</f>
        <v>50</v>
      </c>
    </row>
    <row r="779" spans="1:10" x14ac:dyDescent="0.3">
      <c r="A779" s="3">
        <v>44537</v>
      </c>
      <c r="B779" s="6" t="s">
        <v>117</v>
      </c>
      <c r="C779" s="4" t="s">
        <v>13</v>
      </c>
      <c r="D779" s="5">
        <v>122.08</v>
      </c>
      <c r="E779" s="1">
        <v>8</v>
      </c>
      <c r="F779" s="1">
        <f>InputData[[#This Row],[UNIT PRICE ($)]]*InputData[[#This Row],[QUANTITY]]</f>
        <v>976.64</v>
      </c>
      <c r="G779" s="1" t="str">
        <f>VLOOKUP(InputData[[#This Row],[CUSTOMER NAME]],Customer!A:C,2,0)</f>
        <v>United States of America</v>
      </c>
      <c r="H779" s="1" t="str">
        <f>VLOOKUP(InputData[[#This Row],[CUSTOMER NAME]],Customer!A:C,3,0)</f>
        <v>Export</v>
      </c>
      <c r="I779" s="1" t="str">
        <f>TEXT(InputData[[#This Row],[DATE]],"mmm")</f>
        <v>Dec</v>
      </c>
      <c r="J779" s="1">
        <f>WEEKNUM(InputData[[#This Row],[DATE]])</f>
        <v>50</v>
      </c>
    </row>
    <row r="780" spans="1:10" x14ac:dyDescent="0.3">
      <c r="A780" s="3">
        <v>44538</v>
      </c>
      <c r="B780" s="6" t="s">
        <v>78</v>
      </c>
      <c r="C780" s="4" t="s">
        <v>41</v>
      </c>
      <c r="D780" s="5">
        <v>173.88</v>
      </c>
      <c r="E780" s="1">
        <v>32</v>
      </c>
      <c r="F780" s="1">
        <f>InputData[[#This Row],[UNIT PRICE ($)]]*InputData[[#This Row],[QUANTITY]]</f>
        <v>5564.16</v>
      </c>
      <c r="G780" s="1" t="str">
        <f>VLOOKUP(InputData[[#This Row],[CUSTOMER NAME]],Customer!A:C,2,0)</f>
        <v>India</v>
      </c>
      <c r="H780" s="1" t="str">
        <f>VLOOKUP(InputData[[#This Row],[CUSTOMER NAME]],Customer!A:C,3,0)</f>
        <v>Central</v>
      </c>
      <c r="I780" s="1" t="str">
        <f>TEXT(InputData[[#This Row],[DATE]],"mmm")</f>
        <v>Dec</v>
      </c>
      <c r="J780" s="1">
        <f>WEEKNUM(InputData[[#This Row],[DATE]])</f>
        <v>50</v>
      </c>
    </row>
    <row r="781" spans="1:10" x14ac:dyDescent="0.3">
      <c r="A781" s="3">
        <v>44538</v>
      </c>
      <c r="B781" s="6" t="s">
        <v>87</v>
      </c>
      <c r="C781" s="4" t="s">
        <v>44</v>
      </c>
      <c r="D781" s="5">
        <v>82.08</v>
      </c>
      <c r="E781" s="1">
        <v>14</v>
      </c>
      <c r="F781" s="1">
        <f>InputData[[#This Row],[UNIT PRICE ($)]]*InputData[[#This Row],[QUANTITY]]</f>
        <v>1149.1199999999999</v>
      </c>
      <c r="G781" s="1" t="str">
        <f>VLOOKUP(InputData[[#This Row],[CUSTOMER NAME]],Customer!A:C,2,0)</f>
        <v>France</v>
      </c>
      <c r="H781" s="1" t="str">
        <f>VLOOKUP(InputData[[#This Row],[CUSTOMER NAME]],Customer!A:C,3,0)</f>
        <v>Export</v>
      </c>
      <c r="I781" s="1" t="str">
        <f>TEXT(InputData[[#This Row],[DATE]],"mmm")</f>
        <v>Dec</v>
      </c>
      <c r="J781" s="1">
        <f>WEEKNUM(InputData[[#This Row],[DATE]])</f>
        <v>50</v>
      </c>
    </row>
    <row r="782" spans="1:10" x14ac:dyDescent="0.3">
      <c r="A782" s="3">
        <v>44539</v>
      </c>
      <c r="B782" s="6" t="s">
        <v>75</v>
      </c>
      <c r="C782" s="4" t="s">
        <v>7</v>
      </c>
      <c r="D782" s="5">
        <v>47.730000000000004</v>
      </c>
      <c r="E782" s="1">
        <v>16</v>
      </c>
      <c r="F782" s="1">
        <f>InputData[[#This Row],[UNIT PRICE ($)]]*InputData[[#This Row],[QUANTITY]]</f>
        <v>763.68000000000006</v>
      </c>
      <c r="G782" s="1" t="str">
        <f>VLOOKUP(InputData[[#This Row],[CUSTOMER NAME]],Customer!A:C,2,0)</f>
        <v>Russia</v>
      </c>
      <c r="H782" s="1" t="str">
        <f>VLOOKUP(InputData[[#This Row],[CUSTOMER NAME]],Customer!A:C,3,0)</f>
        <v>Export</v>
      </c>
      <c r="I782" s="1" t="str">
        <f>TEXT(InputData[[#This Row],[DATE]],"mmm")</f>
        <v>Dec</v>
      </c>
      <c r="J782" s="1">
        <f>WEEKNUM(InputData[[#This Row],[DATE]])</f>
        <v>50</v>
      </c>
    </row>
    <row r="783" spans="1:10" x14ac:dyDescent="0.3">
      <c r="A783" s="3">
        <v>44540</v>
      </c>
      <c r="B783" s="6" t="s">
        <v>75</v>
      </c>
      <c r="C783" s="4" t="s">
        <v>17</v>
      </c>
      <c r="D783" s="5">
        <v>156.78</v>
      </c>
      <c r="E783" s="1">
        <v>6</v>
      </c>
      <c r="F783" s="1">
        <f>InputData[[#This Row],[UNIT PRICE ($)]]*InputData[[#This Row],[QUANTITY]]</f>
        <v>940.68000000000006</v>
      </c>
      <c r="G783" s="1" t="str">
        <f>VLOOKUP(InputData[[#This Row],[CUSTOMER NAME]],Customer!A:C,2,0)</f>
        <v>Russia</v>
      </c>
      <c r="H783" s="1" t="str">
        <f>VLOOKUP(InputData[[#This Row],[CUSTOMER NAME]],Customer!A:C,3,0)</f>
        <v>Export</v>
      </c>
      <c r="I783" s="1" t="str">
        <f>TEXT(InputData[[#This Row],[DATE]],"mmm")</f>
        <v>Dec</v>
      </c>
      <c r="J783" s="1">
        <f>WEEKNUM(InputData[[#This Row],[DATE]])</f>
        <v>50</v>
      </c>
    </row>
    <row r="784" spans="1:10" x14ac:dyDescent="0.3">
      <c r="A784" s="3">
        <v>44540</v>
      </c>
      <c r="B784" s="6" t="s">
        <v>117</v>
      </c>
      <c r="C784" s="4" t="s">
        <v>37</v>
      </c>
      <c r="D784" s="5">
        <v>85.76</v>
      </c>
      <c r="E784" s="1">
        <v>19</v>
      </c>
      <c r="F784" s="1">
        <f>InputData[[#This Row],[UNIT PRICE ($)]]*InputData[[#This Row],[QUANTITY]]</f>
        <v>1629.44</v>
      </c>
      <c r="G784" s="1" t="str">
        <f>VLOOKUP(InputData[[#This Row],[CUSTOMER NAME]],Customer!A:C,2,0)</f>
        <v>United States of America</v>
      </c>
      <c r="H784" s="1" t="str">
        <f>VLOOKUP(InputData[[#This Row],[CUSTOMER NAME]],Customer!A:C,3,0)</f>
        <v>Export</v>
      </c>
      <c r="I784" s="1" t="str">
        <f>TEXT(InputData[[#This Row],[DATE]],"mmm")</f>
        <v>Dec</v>
      </c>
      <c r="J784" s="1">
        <f>WEEKNUM(InputData[[#This Row],[DATE]])</f>
        <v>50</v>
      </c>
    </row>
    <row r="785" spans="1:10" x14ac:dyDescent="0.3">
      <c r="A785" s="3">
        <v>44541</v>
      </c>
      <c r="B785" s="6" t="s">
        <v>109</v>
      </c>
      <c r="C785" s="4" t="s">
        <v>14</v>
      </c>
      <c r="D785" s="5">
        <v>146.72</v>
      </c>
      <c r="E785" s="1">
        <v>10</v>
      </c>
      <c r="F785" s="1">
        <f>InputData[[#This Row],[UNIT PRICE ($)]]*InputData[[#This Row],[QUANTITY]]</f>
        <v>1467.2</v>
      </c>
      <c r="G785" s="1" t="str">
        <f>VLOOKUP(InputData[[#This Row],[CUSTOMER NAME]],Customer!A:C,2,0)</f>
        <v>Pakistan</v>
      </c>
      <c r="H785" s="1" t="str">
        <f>VLOOKUP(InputData[[#This Row],[CUSTOMER NAME]],Customer!A:C,3,0)</f>
        <v>Export</v>
      </c>
      <c r="I785" s="1" t="str">
        <f>TEXT(InputData[[#This Row],[DATE]],"mmm")</f>
        <v>Dec</v>
      </c>
      <c r="J785" s="1">
        <f>WEEKNUM(InputData[[#This Row],[DATE]])</f>
        <v>50</v>
      </c>
    </row>
    <row r="786" spans="1:10" x14ac:dyDescent="0.3">
      <c r="A786" s="3">
        <v>44541</v>
      </c>
      <c r="B786" s="6" t="s">
        <v>73</v>
      </c>
      <c r="C786" s="4" t="s">
        <v>27</v>
      </c>
      <c r="D786" s="5">
        <v>57.120000000000005</v>
      </c>
      <c r="E786" s="1">
        <v>5</v>
      </c>
      <c r="F786" s="1">
        <f>InputData[[#This Row],[UNIT PRICE ($)]]*InputData[[#This Row],[QUANTITY]]</f>
        <v>285.60000000000002</v>
      </c>
      <c r="G786" s="1" t="str">
        <f>VLOOKUP(InputData[[#This Row],[CUSTOMER NAME]],Customer!A:C,2,0)</f>
        <v>India</v>
      </c>
      <c r="H786" s="1" t="str">
        <f>VLOOKUP(InputData[[#This Row],[CUSTOMER NAME]],Customer!A:C,3,0)</f>
        <v>East</v>
      </c>
      <c r="I786" s="1" t="str">
        <f>TEXT(InputData[[#This Row],[DATE]],"mmm")</f>
        <v>Dec</v>
      </c>
      <c r="J786" s="1">
        <f>WEEKNUM(InputData[[#This Row],[DATE]])</f>
        <v>50</v>
      </c>
    </row>
    <row r="787" spans="1:10" x14ac:dyDescent="0.3">
      <c r="A787" s="3">
        <v>44541</v>
      </c>
      <c r="B787" s="6" t="s">
        <v>82</v>
      </c>
      <c r="C787" s="4" t="s">
        <v>13</v>
      </c>
      <c r="D787" s="5">
        <v>122.08</v>
      </c>
      <c r="E787" s="1">
        <v>9</v>
      </c>
      <c r="F787" s="1">
        <f>InputData[[#This Row],[UNIT PRICE ($)]]*InputData[[#This Row],[QUANTITY]]</f>
        <v>1098.72</v>
      </c>
      <c r="G787" s="1" t="str">
        <f>VLOOKUP(InputData[[#This Row],[CUSTOMER NAME]],Customer!A:C,2,0)</f>
        <v>India</v>
      </c>
      <c r="H787" s="1" t="str">
        <f>VLOOKUP(InputData[[#This Row],[CUSTOMER NAME]],Customer!A:C,3,0)</f>
        <v>Western</v>
      </c>
      <c r="I787" s="1" t="str">
        <f>TEXT(InputData[[#This Row],[DATE]],"mmm")</f>
        <v>Dec</v>
      </c>
      <c r="J787" s="1">
        <f>WEEKNUM(InputData[[#This Row],[DATE]])</f>
        <v>50</v>
      </c>
    </row>
    <row r="788" spans="1:10" x14ac:dyDescent="0.3">
      <c r="A788" s="3">
        <v>44542</v>
      </c>
      <c r="B788" s="6" t="s">
        <v>77</v>
      </c>
      <c r="C788" s="4" t="s">
        <v>41</v>
      </c>
      <c r="D788" s="5">
        <v>173.88</v>
      </c>
      <c r="E788" s="1">
        <v>10</v>
      </c>
      <c r="F788" s="1">
        <f>InputData[[#This Row],[UNIT PRICE ($)]]*InputData[[#This Row],[QUANTITY]]</f>
        <v>1738.8</v>
      </c>
      <c r="G788" s="1" t="str">
        <f>VLOOKUP(InputData[[#This Row],[CUSTOMER NAME]],Customer!A:C,2,0)</f>
        <v>India</v>
      </c>
      <c r="H788" s="1" t="str">
        <f>VLOOKUP(InputData[[#This Row],[CUSTOMER NAME]],Customer!A:C,3,0)</f>
        <v>Western</v>
      </c>
      <c r="I788" s="1" t="str">
        <f>TEXT(InputData[[#This Row],[DATE]],"mmm")</f>
        <v>Dec</v>
      </c>
      <c r="J788" s="1">
        <f>WEEKNUM(InputData[[#This Row],[DATE]])</f>
        <v>51</v>
      </c>
    </row>
    <row r="789" spans="1:10" x14ac:dyDescent="0.3">
      <c r="A789" s="3">
        <v>44542</v>
      </c>
      <c r="B789" s="6" t="s">
        <v>78</v>
      </c>
      <c r="C789" s="4" t="s">
        <v>30</v>
      </c>
      <c r="D789" s="5">
        <v>201.28</v>
      </c>
      <c r="E789" s="1">
        <v>9</v>
      </c>
      <c r="F789" s="1">
        <f>InputData[[#This Row],[UNIT PRICE ($)]]*InputData[[#This Row],[QUANTITY]]</f>
        <v>1811.52</v>
      </c>
      <c r="G789" s="1" t="str">
        <f>VLOOKUP(InputData[[#This Row],[CUSTOMER NAME]],Customer!A:C,2,0)</f>
        <v>India</v>
      </c>
      <c r="H789" s="1" t="str">
        <f>VLOOKUP(InputData[[#This Row],[CUSTOMER NAME]],Customer!A:C,3,0)</f>
        <v>Central</v>
      </c>
      <c r="I789" s="1" t="str">
        <f>TEXT(InputData[[#This Row],[DATE]],"mmm")</f>
        <v>Dec</v>
      </c>
      <c r="J789" s="1">
        <f>WEEKNUM(InputData[[#This Row],[DATE]])</f>
        <v>51</v>
      </c>
    </row>
    <row r="790" spans="1:10" x14ac:dyDescent="0.3">
      <c r="A790" s="3">
        <v>44544</v>
      </c>
      <c r="B790" s="6" t="s">
        <v>109</v>
      </c>
      <c r="C790" s="4" t="s">
        <v>12</v>
      </c>
      <c r="D790" s="5">
        <v>94.17</v>
      </c>
      <c r="E790" s="1">
        <v>6</v>
      </c>
      <c r="F790" s="1">
        <f>InputData[[#This Row],[UNIT PRICE ($)]]*InputData[[#This Row],[QUANTITY]]</f>
        <v>565.02</v>
      </c>
      <c r="G790" s="1" t="str">
        <f>VLOOKUP(InputData[[#This Row],[CUSTOMER NAME]],Customer!A:C,2,0)</f>
        <v>Pakistan</v>
      </c>
      <c r="H790" s="1" t="str">
        <f>VLOOKUP(InputData[[#This Row],[CUSTOMER NAME]],Customer!A:C,3,0)</f>
        <v>Export</v>
      </c>
      <c r="I790" s="1" t="str">
        <f>TEXT(InputData[[#This Row],[DATE]],"mmm")</f>
        <v>Dec</v>
      </c>
      <c r="J790" s="1">
        <f>WEEKNUM(InputData[[#This Row],[DATE]])</f>
        <v>51</v>
      </c>
    </row>
    <row r="791" spans="1:10" x14ac:dyDescent="0.3">
      <c r="A791" s="3">
        <v>44544</v>
      </c>
      <c r="B791" s="6" t="s">
        <v>72</v>
      </c>
      <c r="C791" s="4" t="s">
        <v>42</v>
      </c>
      <c r="D791" s="5">
        <v>162</v>
      </c>
      <c r="E791" s="1">
        <v>4</v>
      </c>
      <c r="F791" s="1">
        <f>InputData[[#This Row],[UNIT PRICE ($)]]*InputData[[#This Row],[QUANTITY]]</f>
        <v>648</v>
      </c>
      <c r="G791" s="1" t="str">
        <f>VLOOKUP(InputData[[#This Row],[CUSTOMER NAME]],Customer!A:C,2,0)</f>
        <v>Brazil</v>
      </c>
      <c r="H791" s="1" t="str">
        <f>VLOOKUP(InputData[[#This Row],[CUSTOMER NAME]],Customer!A:C,3,0)</f>
        <v>Export</v>
      </c>
      <c r="I791" s="1" t="str">
        <f>TEXT(InputData[[#This Row],[DATE]],"mmm")</f>
        <v>Dec</v>
      </c>
      <c r="J791" s="1">
        <f>WEEKNUM(InputData[[#This Row],[DATE]])</f>
        <v>51</v>
      </c>
    </row>
    <row r="792" spans="1:10" x14ac:dyDescent="0.3">
      <c r="A792" s="3">
        <v>44544</v>
      </c>
      <c r="B792" s="6" t="s">
        <v>87</v>
      </c>
      <c r="C792" s="4" t="s">
        <v>5</v>
      </c>
      <c r="D792" s="5">
        <v>155.61000000000001</v>
      </c>
      <c r="E792" s="1">
        <v>4</v>
      </c>
      <c r="F792" s="1">
        <f>InputData[[#This Row],[UNIT PRICE ($)]]*InputData[[#This Row],[QUANTITY]]</f>
        <v>622.44000000000005</v>
      </c>
      <c r="G792" s="1" t="str">
        <f>VLOOKUP(InputData[[#This Row],[CUSTOMER NAME]],Customer!A:C,2,0)</f>
        <v>France</v>
      </c>
      <c r="H792" s="1" t="str">
        <f>VLOOKUP(InputData[[#This Row],[CUSTOMER NAME]],Customer!A:C,3,0)</f>
        <v>Export</v>
      </c>
      <c r="I792" s="1" t="str">
        <f>TEXT(InputData[[#This Row],[DATE]],"mmm")</f>
        <v>Dec</v>
      </c>
      <c r="J792" s="1">
        <f>WEEKNUM(InputData[[#This Row],[DATE]])</f>
        <v>51</v>
      </c>
    </row>
    <row r="793" spans="1:10" x14ac:dyDescent="0.3">
      <c r="A793" s="3">
        <v>44545</v>
      </c>
      <c r="B793" s="6" t="s">
        <v>110</v>
      </c>
      <c r="C793" s="4" t="s">
        <v>30</v>
      </c>
      <c r="D793" s="5">
        <v>201.28</v>
      </c>
      <c r="E793" s="1">
        <v>33</v>
      </c>
      <c r="F793" s="1">
        <f>InputData[[#This Row],[UNIT PRICE ($)]]*InputData[[#This Row],[QUANTITY]]</f>
        <v>6642.24</v>
      </c>
      <c r="G793" s="1" t="str">
        <f>VLOOKUP(InputData[[#This Row],[CUSTOMER NAME]],Customer!A:C,2,0)</f>
        <v>India</v>
      </c>
      <c r="H793" s="1" t="str">
        <f>VLOOKUP(InputData[[#This Row],[CUSTOMER NAME]],Customer!A:C,3,0)</f>
        <v>Western</v>
      </c>
      <c r="I793" s="1" t="str">
        <f>TEXT(InputData[[#This Row],[DATE]],"mmm")</f>
        <v>Dec</v>
      </c>
      <c r="J793" s="1">
        <f>WEEKNUM(InputData[[#This Row],[DATE]])</f>
        <v>51</v>
      </c>
    </row>
    <row r="794" spans="1:10" x14ac:dyDescent="0.3">
      <c r="A794" s="3">
        <v>44545</v>
      </c>
      <c r="B794" s="6" t="s">
        <v>73</v>
      </c>
      <c r="C794" s="4" t="s">
        <v>9</v>
      </c>
      <c r="D794" s="5">
        <v>7.8599999999999994</v>
      </c>
      <c r="E794" s="1">
        <v>13</v>
      </c>
      <c r="F794" s="1">
        <f>InputData[[#This Row],[UNIT PRICE ($)]]*InputData[[#This Row],[QUANTITY]]</f>
        <v>102.17999999999999</v>
      </c>
      <c r="G794" s="1" t="str">
        <f>VLOOKUP(InputData[[#This Row],[CUSTOMER NAME]],Customer!A:C,2,0)</f>
        <v>India</v>
      </c>
      <c r="H794" s="1" t="str">
        <f>VLOOKUP(InputData[[#This Row],[CUSTOMER NAME]],Customer!A:C,3,0)</f>
        <v>East</v>
      </c>
      <c r="I794" s="1" t="str">
        <f>TEXT(InputData[[#This Row],[DATE]],"mmm")</f>
        <v>Dec</v>
      </c>
      <c r="J794" s="1">
        <f>WEEKNUM(InputData[[#This Row],[DATE]])</f>
        <v>51</v>
      </c>
    </row>
    <row r="795" spans="1:10" x14ac:dyDescent="0.3">
      <c r="A795" s="3">
        <v>44545</v>
      </c>
      <c r="B795" s="6" t="s">
        <v>82</v>
      </c>
      <c r="C795" s="4" t="s">
        <v>16</v>
      </c>
      <c r="D795" s="5">
        <v>16.64</v>
      </c>
      <c r="E795" s="1">
        <v>6</v>
      </c>
      <c r="F795" s="1">
        <f>InputData[[#This Row],[UNIT PRICE ($)]]*InputData[[#This Row],[QUANTITY]]</f>
        <v>99.84</v>
      </c>
      <c r="G795" s="1" t="str">
        <f>VLOOKUP(InputData[[#This Row],[CUSTOMER NAME]],Customer!A:C,2,0)</f>
        <v>India</v>
      </c>
      <c r="H795" s="1" t="str">
        <f>VLOOKUP(InputData[[#This Row],[CUSTOMER NAME]],Customer!A:C,3,0)</f>
        <v>Western</v>
      </c>
      <c r="I795" s="1" t="str">
        <f>TEXT(InputData[[#This Row],[DATE]],"mmm")</f>
        <v>Dec</v>
      </c>
      <c r="J795" s="1">
        <f>WEEKNUM(InputData[[#This Row],[DATE]])</f>
        <v>51</v>
      </c>
    </row>
    <row r="796" spans="1:10" x14ac:dyDescent="0.3">
      <c r="A796" s="3">
        <v>44546</v>
      </c>
      <c r="B796" s="6" t="s">
        <v>78</v>
      </c>
      <c r="C796" s="4" t="s">
        <v>10</v>
      </c>
      <c r="D796" s="5">
        <v>164.28</v>
      </c>
      <c r="E796" s="1">
        <v>9</v>
      </c>
      <c r="F796" s="1">
        <f>InputData[[#This Row],[UNIT PRICE ($)]]*InputData[[#This Row],[QUANTITY]]</f>
        <v>1478.52</v>
      </c>
      <c r="G796" s="1" t="str">
        <f>VLOOKUP(InputData[[#This Row],[CUSTOMER NAME]],Customer!A:C,2,0)</f>
        <v>India</v>
      </c>
      <c r="H796" s="1" t="str">
        <f>VLOOKUP(InputData[[#This Row],[CUSTOMER NAME]],Customer!A:C,3,0)</f>
        <v>Central</v>
      </c>
      <c r="I796" s="1" t="str">
        <f>TEXT(InputData[[#This Row],[DATE]],"mmm")</f>
        <v>Dec</v>
      </c>
      <c r="J796" s="1">
        <f>WEEKNUM(InputData[[#This Row],[DATE]])</f>
        <v>51</v>
      </c>
    </row>
    <row r="797" spans="1:10" x14ac:dyDescent="0.3">
      <c r="A797" s="3">
        <v>44547</v>
      </c>
      <c r="B797" s="6" t="s">
        <v>63</v>
      </c>
      <c r="C797" s="4" t="s">
        <v>26</v>
      </c>
      <c r="D797" s="5">
        <v>24.66</v>
      </c>
      <c r="E797" s="1">
        <v>20</v>
      </c>
      <c r="F797" s="1">
        <f>InputData[[#This Row],[UNIT PRICE ($)]]*InputData[[#This Row],[QUANTITY]]</f>
        <v>493.2</v>
      </c>
      <c r="G797" s="1" t="str">
        <f>VLOOKUP(InputData[[#This Row],[CUSTOMER NAME]],Customer!A:C,2,0)</f>
        <v>Saudi Arabia</v>
      </c>
      <c r="H797" s="1" t="str">
        <f>VLOOKUP(InputData[[#This Row],[CUSTOMER NAME]],Customer!A:C,3,0)</f>
        <v>Export</v>
      </c>
      <c r="I797" s="1" t="str">
        <f>TEXT(InputData[[#This Row],[DATE]],"mmm")</f>
        <v>Dec</v>
      </c>
      <c r="J797" s="1">
        <f>WEEKNUM(InputData[[#This Row],[DATE]])</f>
        <v>51</v>
      </c>
    </row>
    <row r="798" spans="1:10" x14ac:dyDescent="0.3">
      <c r="A798" s="3">
        <v>44548</v>
      </c>
      <c r="B798" s="6" t="s">
        <v>67</v>
      </c>
      <c r="C798" s="4" t="s">
        <v>22</v>
      </c>
      <c r="D798" s="5">
        <v>141.57</v>
      </c>
      <c r="E798" s="1">
        <v>8</v>
      </c>
      <c r="F798" s="1">
        <f>InputData[[#This Row],[UNIT PRICE ($)]]*InputData[[#This Row],[QUANTITY]]</f>
        <v>1132.56</v>
      </c>
      <c r="G798" s="1" t="str">
        <f>VLOOKUP(InputData[[#This Row],[CUSTOMER NAME]],Customer!A:C,2,0)</f>
        <v>United Kingdom</v>
      </c>
      <c r="H798" s="1" t="str">
        <f>VLOOKUP(InputData[[#This Row],[CUSTOMER NAME]],Customer!A:C,3,0)</f>
        <v>Export</v>
      </c>
      <c r="I798" s="1" t="str">
        <f>TEXT(InputData[[#This Row],[DATE]],"mmm")</f>
        <v>Dec</v>
      </c>
      <c r="J798" s="1">
        <f>WEEKNUM(InputData[[#This Row],[DATE]])</f>
        <v>51</v>
      </c>
    </row>
    <row r="799" spans="1:10" x14ac:dyDescent="0.3">
      <c r="A799" s="3">
        <v>44548</v>
      </c>
      <c r="B799" s="6" t="s">
        <v>82</v>
      </c>
      <c r="C799" s="4" t="s">
        <v>3</v>
      </c>
      <c r="D799" s="5">
        <v>80.94</v>
      </c>
      <c r="E799" s="1">
        <v>2</v>
      </c>
      <c r="F799" s="1">
        <f>InputData[[#This Row],[UNIT PRICE ($)]]*InputData[[#This Row],[QUANTITY]]</f>
        <v>161.88</v>
      </c>
      <c r="G799" s="1" t="str">
        <f>VLOOKUP(InputData[[#This Row],[CUSTOMER NAME]],Customer!A:C,2,0)</f>
        <v>India</v>
      </c>
      <c r="H799" s="1" t="str">
        <f>VLOOKUP(InputData[[#This Row],[CUSTOMER NAME]],Customer!A:C,3,0)</f>
        <v>Western</v>
      </c>
      <c r="I799" s="1" t="str">
        <f>TEXT(InputData[[#This Row],[DATE]],"mmm")</f>
        <v>Dec</v>
      </c>
      <c r="J799" s="1">
        <f>WEEKNUM(InputData[[#This Row],[DATE]])</f>
        <v>51</v>
      </c>
    </row>
    <row r="800" spans="1:10" x14ac:dyDescent="0.3">
      <c r="A800" s="3">
        <v>44549</v>
      </c>
      <c r="B800" s="6" t="s">
        <v>66</v>
      </c>
      <c r="C800" s="4" t="s">
        <v>35</v>
      </c>
      <c r="D800" s="5">
        <v>6.7</v>
      </c>
      <c r="E800" s="1">
        <v>20</v>
      </c>
      <c r="F800" s="1">
        <f>InputData[[#This Row],[UNIT PRICE ($)]]*InputData[[#This Row],[QUANTITY]]</f>
        <v>134</v>
      </c>
      <c r="G800" s="1" t="str">
        <f>VLOOKUP(InputData[[#This Row],[CUSTOMER NAME]],Customer!A:C,2,0)</f>
        <v>Indonesia</v>
      </c>
      <c r="H800" s="1" t="str">
        <f>VLOOKUP(InputData[[#This Row],[CUSTOMER NAME]],Customer!A:C,3,0)</f>
        <v>Export</v>
      </c>
      <c r="I800" s="1" t="str">
        <f>TEXT(InputData[[#This Row],[DATE]],"mmm")</f>
        <v>Dec</v>
      </c>
      <c r="J800" s="1">
        <f>WEEKNUM(InputData[[#This Row],[DATE]])</f>
        <v>52</v>
      </c>
    </row>
    <row r="801" spans="1:10" x14ac:dyDescent="0.3">
      <c r="A801" s="3">
        <v>44549</v>
      </c>
      <c r="B801" s="6" t="s">
        <v>110</v>
      </c>
      <c r="C801" s="4" t="s">
        <v>44</v>
      </c>
      <c r="D801" s="5">
        <v>82.08</v>
      </c>
      <c r="E801" s="1">
        <v>7</v>
      </c>
      <c r="F801" s="1">
        <f>InputData[[#This Row],[UNIT PRICE ($)]]*InputData[[#This Row],[QUANTITY]]</f>
        <v>574.55999999999995</v>
      </c>
      <c r="G801" s="1" t="str">
        <f>VLOOKUP(InputData[[#This Row],[CUSTOMER NAME]],Customer!A:C,2,0)</f>
        <v>India</v>
      </c>
      <c r="H801" s="1" t="str">
        <f>VLOOKUP(InputData[[#This Row],[CUSTOMER NAME]],Customer!A:C,3,0)</f>
        <v>Western</v>
      </c>
      <c r="I801" s="1" t="str">
        <f>TEXT(InputData[[#This Row],[DATE]],"mmm")</f>
        <v>Dec</v>
      </c>
      <c r="J801" s="1">
        <f>WEEKNUM(InputData[[#This Row],[DATE]])</f>
        <v>52</v>
      </c>
    </row>
    <row r="802" spans="1:10" x14ac:dyDescent="0.3">
      <c r="A802" s="3">
        <v>44549</v>
      </c>
      <c r="B802" s="6" t="s">
        <v>110</v>
      </c>
      <c r="C802" s="4" t="s">
        <v>9</v>
      </c>
      <c r="D802" s="5">
        <v>7.8599999999999994</v>
      </c>
      <c r="E802" s="1">
        <v>11</v>
      </c>
      <c r="F802" s="1">
        <f>InputData[[#This Row],[UNIT PRICE ($)]]*InputData[[#This Row],[QUANTITY]]</f>
        <v>86.46</v>
      </c>
      <c r="G802" s="1" t="str">
        <f>VLOOKUP(InputData[[#This Row],[CUSTOMER NAME]],Customer!A:C,2,0)</f>
        <v>India</v>
      </c>
      <c r="H802" s="1" t="str">
        <f>VLOOKUP(InputData[[#This Row],[CUSTOMER NAME]],Customer!A:C,3,0)</f>
        <v>Western</v>
      </c>
      <c r="I802" s="1" t="str">
        <f>TEXT(InputData[[#This Row],[DATE]],"mmm")</f>
        <v>Dec</v>
      </c>
      <c r="J802" s="1">
        <f>WEEKNUM(InputData[[#This Row],[DATE]])</f>
        <v>52</v>
      </c>
    </row>
    <row r="803" spans="1:10" x14ac:dyDescent="0.3">
      <c r="A803" s="3">
        <v>44549</v>
      </c>
      <c r="B803" s="6" t="s">
        <v>73</v>
      </c>
      <c r="C803" s="4" t="s">
        <v>29</v>
      </c>
      <c r="D803" s="5">
        <v>53.11</v>
      </c>
      <c r="E803" s="1">
        <v>3</v>
      </c>
      <c r="F803" s="1">
        <f>InputData[[#This Row],[UNIT PRICE ($)]]*InputData[[#This Row],[QUANTITY]]</f>
        <v>159.32999999999998</v>
      </c>
      <c r="G803" s="1" t="str">
        <f>VLOOKUP(InputData[[#This Row],[CUSTOMER NAME]],Customer!A:C,2,0)</f>
        <v>India</v>
      </c>
      <c r="H803" s="1" t="str">
        <f>VLOOKUP(InputData[[#This Row],[CUSTOMER NAME]],Customer!A:C,3,0)</f>
        <v>East</v>
      </c>
      <c r="I803" s="1" t="str">
        <f>TEXT(InputData[[#This Row],[DATE]],"mmm")</f>
        <v>Dec</v>
      </c>
      <c r="J803" s="1">
        <f>WEEKNUM(InputData[[#This Row],[DATE]])</f>
        <v>52</v>
      </c>
    </row>
    <row r="804" spans="1:10" x14ac:dyDescent="0.3">
      <c r="A804" s="3">
        <v>44549</v>
      </c>
      <c r="B804" s="6" t="s">
        <v>74</v>
      </c>
      <c r="C804" s="4" t="s">
        <v>11</v>
      </c>
      <c r="D804" s="5">
        <v>48.4</v>
      </c>
      <c r="E804" s="1">
        <v>14</v>
      </c>
      <c r="F804" s="1">
        <f>InputData[[#This Row],[UNIT PRICE ($)]]*InputData[[#This Row],[QUANTITY]]</f>
        <v>677.6</v>
      </c>
      <c r="G804" s="1" t="str">
        <f>VLOOKUP(InputData[[#This Row],[CUSTOMER NAME]],Customer!A:C,2,0)</f>
        <v>Brazil</v>
      </c>
      <c r="H804" s="1" t="str">
        <f>VLOOKUP(InputData[[#This Row],[CUSTOMER NAME]],Customer!A:C,3,0)</f>
        <v>Export</v>
      </c>
      <c r="I804" s="1" t="str">
        <f>TEXT(InputData[[#This Row],[DATE]],"mmm")</f>
        <v>Dec</v>
      </c>
      <c r="J804" s="1">
        <f>WEEKNUM(InputData[[#This Row],[DATE]])</f>
        <v>52</v>
      </c>
    </row>
    <row r="805" spans="1:10" x14ac:dyDescent="0.3">
      <c r="A805" s="3">
        <v>44549</v>
      </c>
      <c r="B805" s="6" t="s">
        <v>75</v>
      </c>
      <c r="C805" s="4" t="s">
        <v>23</v>
      </c>
      <c r="D805" s="5">
        <v>149.46</v>
      </c>
      <c r="E805" s="1">
        <v>12</v>
      </c>
      <c r="F805" s="1">
        <f>InputData[[#This Row],[UNIT PRICE ($)]]*InputData[[#This Row],[QUANTITY]]</f>
        <v>1793.52</v>
      </c>
      <c r="G805" s="1" t="str">
        <f>VLOOKUP(InputData[[#This Row],[CUSTOMER NAME]],Customer!A:C,2,0)</f>
        <v>Russia</v>
      </c>
      <c r="H805" s="1" t="str">
        <f>VLOOKUP(InputData[[#This Row],[CUSTOMER NAME]],Customer!A:C,3,0)</f>
        <v>Export</v>
      </c>
      <c r="I805" s="1" t="str">
        <f>TEXT(InputData[[#This Row],[DATE]],"mmm")</f>
        <v>Dec</v>
      </c>
      <c r="J805" s="1">
        <f>WEEKNUM(InputData[[#This Row],[DATE]])</f>
        <v>52</v>
      </c>
    </row>
    <row r="806" spans="1:10" x14ac:dyDescent="0.3">
      <c r="A806" s="3">
        <v>44549</v>
      </c>
      <c r="B806" s="6" t="s">
        <v>78</v>
      </c>
      <c r="C806" s="4" t="s">
        <v>23</v>
      </c>
      <c r="D806" s="5">
        <v>149.46</v>
      </c>
      <c r="E806" s="1">
        <v>13</v>
      </c>
      <c r="F806" s="1">
        <f>InputData[[#This Row],[UNIT PRICE ($)]]*InputData[[#This Row],[QUANTITY]]</f>
        <v>1942.98</v>
      </c>
      <c r="G806" s="1" t="str">
        <f>VLOOKUP(InputData[[#This Row],[CUSTOMER NAME]],Customer!A:C,2,0)</f>
        <v>India</v>
      </c>
      <c r="H806" s="1" t="str">
        <f>VLOOKUP(InputData[[#This Row],[CUSTOMER NAME]],Customer!A:C,3,0)</f>
        <v>Central</v>
      </c>
      <c r="I806" s="1" t="str">
        <f>TEXT(InputData[[#This Row],[DATE]],"mmm")</f>
        <v>Dec</v>
      </c>
      <c r="J806" s="1">
        <f>WEEKNUM(InputData[[#This Row],[DATE]])</f>
        <v>52</v>
      </c>
    </row>
    <row r="807" spans="1:10" x14ac:dyDescent="0.3">
      <c r="A807" s="3">
        <v>44549</v>
      </c>
      <c r="B807" s="6" t="s">
        <v>84</v>
      </c>
      <c r="C807" s="4" t="s">
        <v>11</v>
      </c>
      <c r="D807" s="5">
        <v>48.4</v>
      </c>
      <c r="E807" s="1">
        <v>10</v>
      </c>
      <c r="F807" s="1">
        <f>InputData[[#This Row],[UNIT PRICE ($)]]*InputData[[#This Row],[QUANTITY]]</f>
        <v>484</v>
      </c>
      <c r="G807" s="1" t="str">
        <f>VLOOKUP(InputData[[#This Row],[CUSTOMER NAME]],Customer!A:C,2,0)</f>
        <v>Ethiopia</v>
      </c>
      <c r="H807" s="1" t="str">
        <f>VLOOKUP(InputData[[#This Row],[CUSTOMER NAME]],Customer!A:C,3,0)</f>
        <v>Export</v>
      </c>
      <c r="I807" s="1" t="str">
        <f>TEXT(InputData[[#This Row],[DATE]],"mmm")</f>
        <v>Dec</v>
      </c>
      <c r="J807" s="1">
        <f>WEEKNUM(InputData[[#This Row],[DATE]])</f>
        <v>52</v>
      </c>
    </row>
    <row r="808" spans="1:10" x14ac:dyDescent="0.3">
      <c r="A808" s="3">
        <v>44550</v>
      </c>
      <c r="B808" s="6" t="s">
        <v>64</v>
      </c>
      <c r="C808" s="4" t="s">
        <v>12</v>
      </c>
      <c r="D808" s="5">
        <v>94.17</v>
      </c>
      <c r="E808" s="1">
        <v>14</v>
      </c>
      <c r="F808" s="1">
        <f>InputData[[#This Row],[UNIT PRICE ($)]]*InputData[[#This Row],[QUANTITY]]</f>
        <v>1318.38</v>
      </c>
      <c r="G808" s="1" t="str">
        <f>VLOOKUP(InputData[[#This Row],[CUSTOMER NAME]],Customer!A:C,2,0)</f>
        <v>India</v>
      </c>
      <c r="H808" s="1" t="str">
        <f>VLOOKUP(InputData[[#This Row],[CUSTOMER NAME]],Customer!A:C,3,0)</f>
        <v>Northeast</v>
      </c>
      <c r="I808" s="1" t="str">
        <f>TEXT(InputData[[#This Row],[DATE]],"mmm")</f>
        <v>Dec</v>
      </c>
      <c r="J808" s="1">
        <f>WEEKNUM(InputData[[#This Row],[DATE]])</f>
        <v>52</v>
      </c>
    </row>
    <row r="809" spans="1:10" x14ac:dyDescent="0.3">
      <c r="A809" s="3">
        <v>44550</v>
      </c>
      <c r="B809" s="6" t="s">
        <v>77</v>
      </c>
      <c r="C809" s="4" t="s">
        <v>35</v>
      </c>
      <c r="D809" s="5">
        <v>6.7</v>
      </c>
      <c r="E809" s="1">
        <v>24</v>
      </c>
      <c r="F809" s="1">
        <f>InputData[[#This Row],[UNIT PRICE ($)]]*InputData[[#This Row],[QUANTITY]]</f>
        <v>160.80000000000001</v>
      </c>
      <c r="G809" s="1" t="str">
        <f>VLOOKUP(InputData[[#This Row],[CUSTOMER NAME]],Customer!A:C,2,0)</f>
        <v>India</v>
      </c>
      <c r="H809" s="1" t="str">
        <f>VLOOKUP(InputData[[#This Row],[CUSTOMER NAME]],Customer!A:C,3,0)</f>
        <v>Western</v>
      </c>
      <c r="I809" s="1" t="str">
        <f>TEXT(InputData[[#This Row],[DATE]],"mmm")</f>
        <v>Dec</v>
      </c>
      <c r="J809" s="1">
        <f>WEEKNUM(InputData[[#This Row],[DATE]])</f>
        <v>52</v>
      </c>
    </row>
    <row r="810" spans="1:10" x14ac:dyDescent="0.3">
      <c r="A810" s="3">
        <v>44551</v>
      </c>
      <c r="B810" s="6" t="s">
        <v>63</v>
      </c>
      <c r="C810" s="4" t="s">
        <v>6</v>
      </c>
      <c r="D810" s="5">
        <v>85.5</v>
      </c>
      <c r="E810" s="1">
        <v>10</v>
      </c>
      <c r="F810" s="1">
        <f>InputData[[#This Row],[UNIT PRICE ($)]]*InputData[[#This Row],[QUANTITY]]</f>
        <v>855</v>
      </c>
      <c r="G810" s="1" t="str">
        <f>VLOOKUP(InputData[[#This Row],[CUSTOMER NAME]],Customer!A:C,2,0)</f>
        <v>Saudi Arabia</v>
      </c>
      <c r="H810" s="1" t="str">
        <f>VLOOKUP(InputData[[#This Row],[CUSTOMER NAME]],Customer!A:C,3,0)</f>
        <v>Export</v>
      </c>
      <c r="I810" s="1" t="str">
        <f>TEXT(InputData[[#This Row],[DATE]],"mmm")</f>
        <v>Dec</v>
      </c>
      <c r="J810" s="1">
        <f>WEEKNUM(InputData[[#This Row],[DATE]])</f>
        <v>52</v>
      </c>
    </row>
    <row r="811" spans="1:10" x14ac:dyDescent="0.3">
      <c r="A811" s="3">
        <v>44551</v>
      </c>
      <c r="B811" s="6" t="s">
        <v>112</v>
      </c>
      <c r="C811" s="4" t="s">
        <v>26</v>
      </c>
      <c r="D811" s="5">
        <v>24.66</v>
      </c>
      <c r="E811" s="1">
        <v>10</v>
      </c>
      <c r="F811" s="1">
        <f>InputData[[#This Row],[UNIT PRICE ($)]]*InputData[[#This Row],[QUANTITY]]</f>
        <v>246.6</v>
      </c>
      <c r="G811" s="1" t="str">
        <f>VLOOKUP(InputData[[#This Row],[CUSTOMER NAME]],Customer!A:C,2,0)</f>
        <v>India</v>
      </c>
      <c r="H811" s="1" t="str">
        <f>VLOOKUP(InputData[[#This Row],[CUSTOMER NAME]],Customer!A:C,3,0)</f>
        <v>North</v>
      </c>
      <c r="I811" s="1" t="str">
        <f>TEXT(InputData[[#This Row],[DATE]],"mmm")</f>
        <v>Dec</v>
      </c>
      <c r="J811" s="1">
        <f>WEEKNUM(InputData[[#This Row],[DATE]])</f>
        <v>52</v>
      </c>
    </row>
    <row r="812" spans="1:10" x14ac:dyDescent="0.3">
      <c r="A812" s="3">
        <v>44551</v>
      </c>
      <c r="B812" s="6" t="s">
        <v>72</v>
      </c>
      <c r="C812" s="4" t="s">
        <v>20</v>
      </c>
      <c r="D812" s="5">
        <v>76.25</v>
      </c>
      <c r="E812" s="1">
        <v>16</v>
      </c>
      <c r="F812" s="1">
        <f>InputData[[#This Row],[UNIT PRICE ($)]]*InputData[[#This Row],[QUANTITY]]</f>
        <v>1220</v>
      </c>
      <c r="G812" s="1" t="str">
        <f>VLOOKUP(InputData[[#This Row],[CUSTOMER NAME]],Customer!A:C,2,0)</f>
        <v>Brazil</v>
      </c>
      <c r="H812" s="1" t="str">
        <f>VLOOKUP(InputData[[#This Row],[CUSTOMER NAME]],Customer!A:C,3,0)</f>
        <v>Export</v>
      </c>
      <c r="I812" s="1" t="str">
        <f>TEXT(InputData[[#This Row],[DATE]],"mmm")</f>
        <v>Dec</v>
      </c>
      <c r="J812" s="1">
        <f>WEEKNUM(InputData[[#This Row],[DATE]])</f>
        <v>52</v>
      </c>
    </row>
    <row r="813" spans="1:10" x14ac:dyDescent="0.3">
      <c r="A813" s="3">
        <v>44551</v>
      </c>
      <c r="B813" s="6" t="s">
        <v>78</v>
      </c>
      <c r="C813" s="4" t="s">
        <v>22</v>
      </c>
      <c r="D813" s="5">
        <v>141.57</v>
      </c>
      <c r="E813" s="1">
        <v>16</v>
      </c>
      <c r="F813" s="1">
        <f>InputData[[#This Row],[UNIT PRICE ($)]]*InputData[[#This Row],[QUANTITY]]</f>
        <v>2265.12</v>
      </c>
      <c r="G813" s="1" t="str">
        <f>VLOOKUP(InputData[[#This Row],[CUSTOMER NAME]],Customer!A:C,2,0)</f>
        <v>India</v>
      </c>
      <c r="H813" s="1" t="str">
        <f>VLOOKUP(InputData[[#This Row],[CUSTOMER NAME]],Customer!A:C,3,0)</f>
        <v>Central</v>
      </c>
      <c r="I813" s="1" t="str">
        <f>TEXT(InputData[[#This Row],[DATE]],"mmm")</f>
        <v>Dec</v>
      </c>
      <c r="J813" s="1">
        <f>WEEKNUM(InputData[[#This Row],[DATE]])</f>
        <v>52</v>
      </c>
    </row>
    <row r="814" spans="1:10" x14ac:dyDescent="0.3">
      <c r="A814" s="3">
        <v>44552</v>
      </c>
      <c r="B814" s="6" t="s">
        <v>111</v>
      </c>
      <c r="C814" s="4" t="s">
        <v>41</v>
      </c>
      <c r="D814" s="5">
        <v>173.88</v>
      </c>
      <c r="E814" s="1">
        <v>35</v>
      </c>
      <c r="F814" s="1">
        <f>InputData[[#This Row],[UNIT PRICE ($)]]*InputData[[#This Row],[QUANTITY]]</f>
        <v>6085.8</v>
      </c>
      <c r="G814" s="1" t="str">
        <f>VLOOKUP(InputData[[#This Row],[CUSTOMER NAME]],Customer!A:C,2,0)</f>
        <v>India</v>
      </c>
      <c r="H814" s="1" t="str">
        <f>VLOOKUP(InputData[[#This Row],[CUSTOMER NAME]],Customer!A:C,3,0)</f>
        <v>Northeast</v>
      </c>
      <c r="I814" s="1" t="str">
        <f>TEXT(InputData[[#This Row],[DATE]],"mmm")</f>
        <v>Dec</v>
      </c>
      <c r="J814" s="1">
        <f>WEEKNUM(InputData[[#This Row],[DATE]])</f>
        <v>52</v>
      </c>
    </row>
    <row r="815" spans="1:10" x14ac:dyDescent="0.3">
      <c r="A815" s="3">
        <v>44552</v>
      </c>
      <c r="B815" s="6" t="s">
        <v>112</v>
      </c>
      <c r="C815" s="4" t="s">
        <v>42</v>
      </c>
      <c r="D815" s="5">
        <v>162</v>
      </c>
      <c r="E815" s="1">
        <v>5</v>
      </c>
      <c r="F815" s="1">
        <f>InputData[[#This Row],[UNIT PRICE ($)]]*InputData[[#This Row],[QUANTITY]]</f>
        <v>810</v>
      </c>
      <c r="G815" s="1" t="str">
        <f>VLOOKUP(InputData[[#This Row],[CUSTOMER NAME]],Customer!A:C,2,0)</f>
        <v>India</v>
      </c>
      <c r="H815" s="1" t="str">
        <f>VLOOKUP(InputData[[#This Row],[CUSTOMER NAME]],Customer!A:C,3,0)</f>
        <v>North</v>
      </c>
      <c r="I815" s="1" t="str">
        <f>TEXT(InputData[[#This Row],[DATE]],"mmm")</f>
        <v>Dec</v>
      </c>
      <c r="J815" s="1">
        <f>WEEKNUM(InputData[[#This Row],[DATE]])</f>
        <v>52</v>
      </c>
    </row>
    <row r="816" spans="1:10" x14ac:dyDescent="0.3">
      <c r="A816" s="3">
        <v>44554</v>
      </c>
      <c r="B816" s="6" t="s">
        <v>72</v>
      </c>
      <c r="C816" s="4" t="s">
        <v>36</v>
      </c>
      <c r="D816" s="5">
        <v>96.3</v>
      </c>
      <c r="E816" s="1">
        <v>8</v>
      </c>
      <c r="F816" s="1">
        <f>InputData[[#This Row],[UNIT PRICE ($)]]*InputData[[#This Row],[QUANTITY]]</f>
        <v>770.4</v>
      </c>
      <c r="G816" s="1" t="str">
        <f>VLOOKUP(InputData[[#This Row],[CUSTOMER NAME]],Customer!A:C,2,0)</f>
        <v>Brazil</v>
      </c>
      <c r="H816" s="1" t="str">
        <f>VLOOKUP(InputData[[#This Row],[CUSTOMER NAME]],Customer!A:C,3,0)</f>
        <v>Export</v>
      </c>
      <c r="I816" s="1" t="str">
        <f>TEXT(InputData[[#This Row],[DATE]],"mmm")</f>
        <v>Dec</v>
      </c>
      <c r="J816" s="1">
        <f>WEEKNUM(InputData[[#This Row],[DATE]])</f>
        <v>52</v>
      </c>
    </row>
    <row r="817" spans="1:10" x14ac:dyDescent="0.3">
      <c r="A817" s="3">
        <v>44554</v>
      </c>
      <c r="B817" s="6" t="s">
        <v>80</v>
      </c>
      <c r="C817" s="4" t="s">
        <v>42</v>
      </c>
      <c r="D817" s="5">
        <v>162</v>
      </c>
      <c r="E817" s="1">
        <v>8</v>
      </c>
      <c r="F817" s="1">
        <f>InputData[[#This Row],[UNIT PRICE ($)]]*InputData[[#This Row],[QUANTITY]]</f>
        <v>1296</v>
      </c>
      <c r="G817" s="1" t="str">
        <f>VLOOKUP(InputData[[#This Row],[CUSTOMER NAME]],Customer!A:C,2,0)</f>
        <v>South Africa</v>
      </c>
      <c r="H817" s="1" t="str">
        <f>VLOOKUP(InputData[[#This Row],[CUSTOMER NAME]],Customer!A:C,3,0)</f>
        <v>Export</v>
      </c>
      <c r="I817" s="1" t="str">
        <f>TEXT(InputData[[#This Row],[DATE]],"mmm")</f>
        <v>Dec</v>
      </c>
      <c r="J817" s="1">
        <f>WEEKNUM(InputData[[#This Row],[DATE]])</f>
        <v>52</v>
      </c>
    </row>
    <row r="818" spans="1:10" x14ac:dyDescent="0.3">
      <c r="A818" s="3">
        <v>44555</v>
      </c>
      <c r="B818" s="6" t="s">
        <v>61</v>
      </c>
      <c r="C818" s="4" t="s">
        <v>11</v>
      </c>
      <c r="D818" s="5">
        <v>48.4</v>
      </c>
      <c r="E818" s="1">
        <v>29</v>
      </c>
      <c r="F818" s="1">
        <f>InputData[[#This Row],[UNIT PRICE ($)]]*InputData[[#This Row],[QUANTITY]]</f>
        <v>1403.6</v>
      </c>
      <c r="G818" s="1" t="str">
        <f>VLOOKUP(InputData[[#This Row],[CUSTOMER NAME]],Customer!A:C,2,0)</f>
        <v>Bangladesh</v>
      </c>
      <c r="H818" s="1" t="str">
        <f>VLOOKUP(InputData[[#This Row],[CUSTOMER NAME]],Customer!A:C,3,0)</f>
        <v>Export</v>
      </c>
      <c r="I818" s="1" t="str">
        <f>TEXT(InputData[[#This Row],[DATE]],"mmm")</f>
        <v>Dec</v>
      </c>
      <c r="J818" s="1">
        <f>WEEKNUM(InputData[[#This Row],[DATE]])</f>
        <v>52</v>
      </c>
    </row>
    <row r="819" spans="1:10" x14ac:dyDescent="0.3">
      <c r="A819" s="3">
        <v>44555</v>
      </c>
      <c r="B819" s="6" t="s">
        <v>61</v>
      </c>
      <c r="C819" s="4" t="s">
        <v>25</v>
      </c>
      <c r="D819" s="5">
        <v>8.33</v>
      </c>
      <c r="E819" s="1">
        <v>39</v>
      </c>
      <c r="F819" s="1">
        <f>InputData[[#This Row],[UNIT PRICE ($)]]*InputData[[#This Row],[QUANTITY]]</f>
        <v>324.87</v>
      </c>
      <c r="G819" s="1" t="str">
        <f>VLOOKUP(InputData[[#This Row],[CUSTOMER NAME]],Customer!A:C,2,0)</f>
        <v>Bangladesh</v>
      </c>
      <c r="H819" s="1" t="str">
        <f>VLOOKUP(InputData[[#This Row],[CUSTOMER NAME]],Customer!A:C,3,0)</f>
        <v>Export</v>
      </c>
      <c r="I819" s="1" t="str">
        <f>TEXT(InputData[[#This Row],[DATE]],"mmm")</f>
        <v>Dec</v>
      </c>
      <c r="J819" s="1">
        <f>WEEKNUM(InputData[[#This Row],[DATE]])</f>
        <v>52</v>
      </c>
    </row>
    <row r="820" spans="1:10" x14ac:dyDescent="0.3">
      <c r="A820" s="3">
        <v>44555</v>
      </c>
      <c r="B820" s="6" t="s">
        <v>64</v>
      </c>
      <c r="C820" s="4" t="s">
        <v>40</v>
      </c>
      <c r="D820" s="5">
        <v>115.2</v>
      </c>
      <c r="E820" s="1">
        <v>15</v>
      </c>
      <c r="F820" s="1">
        <f>InputData[[#This Row],[UNIT PRICE ($)]]*InputData[[#This Row],[QUANTITY]]</f>
        <v>1728</v>
      </c>
      <c r="G820" s="1" t="str">
        <f>VLOOKUP(InputData[[#This Row],[CUSTOMER NAME]],Customer!A:C,2,0)</f>
        <v>India</v>
      </c>
      <c r="H820" s="1" t="str">
        <f>VLOOKUP(InputData[[#This Row],[CUSTOMER NAME]],Customer!A:C,3,0)</f>
        <v>Northeast</v>
      </c>
      <c r="I820" s="1" t="str">
        <f>TEXT(InputData[[#This Row],[DATE]],"mmm")</f>
        <v>Dec</v>
      </c>
      <c r="J820" s="1">
        <f>WEEKNUM(InputData[[#This Row],[DATE]])</f>
        <v>52</v>
      </c>
    </row>
    <row r="821" spans="1:10" x14ac:dyDescent="0.3">
      <c r="A821" s="3">
        <v>44556</v>
      </c>
      <c r="B821" s="6" t="s">
        <v>84</v>
      </c>
      <c r="C821" s="4" t="s">
        <v>41</v>
      </c>
      <c r="D821" s="5">
        <v>173.88</v>
      </c>
      <c r="E821" s="1">
        <v>14</v>
      </c>
      <c r="F821" s="1">
        <f>InputData[[#This Row],[UNIT PRICE ($)]]*InputData[[#This Row],[QUANTITY]]</f>
        <v>2434.3199999999997</v>
      </c>
      <c r="G821" s="1" t="str">
        <f>VLOOKUP(InputData[[#This Row],[CUSTOMER NAME]],Customer!A:C,2,0)</f>
        <v>Ethiopia</v>
      </c>
      <c r="H821" s="1" t="str">
        <f>VLOOKUP(InputData[[#This Row],[CUSTOMER NAME]],Customer!A:C,3,0)</f>
        <v>Export</v>
      </c>
      <c r="I821" s="1" t="str">
        <f>TEXT(InputData[[#This Row],[DATE]],"mmm")</f>
        <v>Dec</v>
      </c>
      <c r="J821" s="1">
        <f>WEEKNUM(InputData[[#This Row],[DATE]])</f>
        <v>53</v>
      </c>
    </row>
    <row r="822" spans="1:10" x14ac:dyDescent="0.3">
      <c r="A822" s="3">
        <v>44556</v>
      </c>
      <c r="B822" s="6" t="s">
        <v>115</v>
      </c>
      <c r="C822" s="4" t="s">
        <v>37</v>
      </c>
      <c r="D822" s="5">
        <v>85.76</v>
      </c>
      <c r="E822" s="1">
        <v>36</v>
      </c>
      <c r="F822" s="1">
        <f>InputData[[#This Row],[UNIT PRICE ($)]]*InputData[[#This Row],[QUANTITY]]</f>
        <v>3087.36</v>
      </c>
      <c r="G822" s="1" t="str">
        <f>VLOOKUP(InputData[[#This Row],[CUSTOMER NAME]],Customer!A:C,2,0)</f>
        <v>India</v>
      </c>
      <c r="H822" s="1" t="str">
        <f>VLOOKUP(InputData[[#This Row],[CUSTOMER NAME]],Customer!A:C,3,0)</f>
        <v>Northeast</v>
      </c>
      <c r="I822" s="1" t="str">
        <f>TEXT(InputData[[#This Row],[DATE]],"mmm")</f>
        <v>Dec</v>
      </c>
      <c r="J822" s="1">
        <f>WEEKNUM(InputData[[#This Row],[DATE]])</f>
        <v>53</v>
      </c>
    </row>
    <row r="823" spans="1:10" x14ac:dyDescent="0.3">
      <c r="A823" s="3">
        <v>44557</v>
      </c>
      <c r="B823" s="6" t="s">
        <v>115</v>
      </c>
      <c r="C823" s="4" t="s">
        <v>10</v>
      </c>
      <c r="D823" s="5">
        <v>164.28</v>
      </c>
      <c r="E823" s="1">
        <v>26</v>
      </c>
      <c r="F823" s="1">
        <f>InputData[[#This Row],[UNIT PRICE ($)]]*InputData[[#This Row],[QUANTITY]]</f>
        <v>4271.28</v>
      </c>
      <c r="G823" s="1" t="str">
        <f>VLOOKUP(InputData[[#This Row],[CUSTOMER NAME]],Customer!A:C,2,0)</f>
        <v>India</v>
      </c>
      <c r="H823" s="1" t="str">
        <f>VLOOKUP(InputData[[#This Row],[CUSTOMER NAME]],Customer!A:C,3,0)</f>
        <v>Northeast</v>
      </c>
      <c r="I823" s="1" t="str">
        <f>TEXT(InputData[[#This Row],[DATE]],"mmm")</f>
        <v>Dec</v>
      </c>
      <c r="J823" s="1">
        <f>WEEKNUM(InputData[[#This Row],[DATE]])</f>
        <v>53</v>
      </c>
    </row>
    <row r="824" spans="1:10" x14ac:dyDescent="0.3">
      <c r="A824" s="3">
        <v>44557</v>
      </c>
      <c r="B824" s="6" t="s">
        <v>117</v>
      </c>
      <c r="C824" s="4" t="s">
        <v>29</v>
      </c>
      <c r="D824" s="5">
        <v>53.11</v>
      </c>
      <c r="E824" s="1">
        <v>14</v>
      </c>
      <c r="F824" s="1">
        <f>InputData[[#This Row],[UNIT PRICE ($)]]*InputData[[#This Row],[QUANTITY]]</f>
        <v>743.54</v>
      </c>
      <c r="G824" s="1" t="str">
        <f>VLOOKUP(InputData[[#This Row],[CUSTOMER NAME]],Customer!A:C,2,0)</f>
        <v>United States of America</v>
      </c>
      <c r="H824" s="1" t="str">
        <f>VLOOKUP(InputData[[#This Row],[CUSTOMER NAME]],Customer!A:C,3,0)</f>
        <v>Export</v>
      </c>
      <c r="I824" s="1" t="str">
        <f>TEXT(InputData[[#This Row],[DATE]],"mmm")</f>
        <v>Dec</v>
      </c>
      <c r="J824" s="1">
        <f>WEEKNUM(InputData[[#This Row],[DATE]])</f>
        <v>53</v>
      </c>
    </row>
    <row r="825" spans="1:10" x14ac:dyDescent="0.3">
      <c r="A825" s="3">
        <v>44558</v>
      </c>
      <c r="B825" s="6" t="s">
        <v>111</v>
      </c>
      <c r="C825" s="4" t="s">
        <v>29</v>
      </c>
      <c r="D825" s="5">
        <v>53.11</v>
      </c>
      <c r="E825" s="1">
        <v>6</v>
      </c>
      <c r="F825" s="1">
        <f>InputData[[#This Row],[UNIT PRICE ($)]]*InputData[[#This Row],[QUANTITY]]</f>
        <v>318.65999999999997</v>
      </c>
      <c r="G825" s="1" t="str">
        <f>VLOOKUP(InputData[[#This Row],[CUSTOMER NAME]],Customer!A:C,2,0)</f>
        <v>India</v>
      </c>
      <c r="H825" s="1" t="str">
        <f>VLOOKUP(InputData[[#This Row],[CUSTOMER NAME]],Customer!A:C,3,0)</f>
        <v>Northeast</v>
      </c>
      <c r="I825" s="1" t="str">
        <f>TEXT(InputData[[#This Row],[DATE]],"mmm")</f>
        <v>Dec</v>
      </c>
      <c r="J825" s="1">
        <f>WEEKNUM(InputData[[#This Row],[DATE]])</f>
        <v>53</v>
      </c>
    </row>
    <row r="826" spans="1:10" x14ac:dyDescent="0.3">
      <c r="A826" s="3">
        <v>44559</v>
      </c>
      <c r="B826" s="6" t="s">
        <v>108</v>
      </c>
      <c r="C826" s="4" t="s">
        <v>8</v>
      </c>
      <c r="D826" s="5">
        <v>94.62</v>
      </c>
      <c r="E826" s="1">
        <v>15</v>
      </c>
      <c r="F826" s="1">
        <f>InputData[[#This Row],[UNIT PRICE ($)]]*InputData[[#This Row],[QUANTITY]]</f>
        <v>1419.3000000000002</v>
      </c>
      <c r="G826" s="1" t="str">
        <f>VLOOKUP(InputData[[#This Row],[CUSTOMER NAME]],Customer!A:C,2,0)</f>
        <v>India</v>
      </c>
      <c r="H826" s="1" t="str">
        <f>VLOOKUP(InputData[[#This Row],[CUSTOMER NAME]],Customer!A:C,3,0)</f>
        <v>North</v>
      </c>
      <c r="I826" s="1" t="str">
        <f>TEXT(InputData[[#This Row],[DATE]],"mmm")</f>
        <v>Dec</v>
      </c>
      <c r="J826" s="1">
        <f>WEEKNUM(InputData[[#This Row],[DATE]])</f>
        <v>53</v>
      </c>
    </row>
    <row r="827" spans="1:10" x14ac:dyDescent="0.3">
      <c r="A827" s="3">
        <v>44559</v>
      </c>
      <c r="B827" s="6" t="s">
        <v>61</v>
      </c>
      <c r="C827" s="4" t="s">
        <v>6</v>
      </c>
      <c r="D827" s="5">
        <v>85.5</v>
      </c>
      <c r="E827" s="1">
        <v>26</v>
      </c>
      <c r="F827" s="1">
        <f>InputData[[#This Row],[UNIT PRICE ($)]]*InputData[[#This Row],[QUANTITY]]</f>
        <v>2223</v>
      </c>
      <c r="G827" s="1" t="str">
        <f>VLOOKUP(InputData[[#This Row],[CUSTOMER NAME]],Customer!A:C,2,0)</f>
        <v>Bangladesh</v>
      </c>
      <c r="H827" s="1" t="str">
        <f>VLOOKUP(InputData[[#This Row],[CUSTOMER NAME]],Customer!A:C,3,0)</f>
        <v>Export</v>
      </c>
      <c r="I827" s="1" t="str">
        <f>TEXT(InputData[[#This Row],[DATE]],"mmm")</f>
        <v>Dec</v>
      </c>
      <c r="J827" s="1">
        <f>WEEKNUM(InputData[[#This Row],[DATE]])</f>
        <v>53</v>
      </c>
    </row>
    <row r="828" spans="1:10" x14ac:dyDescent="0.3">
      <c r="A828" s="3">
        <v>44559</v>
      </c>
      <c r="B828" s="6" t="s">
        <v>113</v>
      </c>
      <c r="C828" s="4" t="s">
        <v>42</v>
      </c>
      <c r="D828" s="5">
        <v>162</v>
      </c>
      <c r="E828" s="1">
        <v>1</v>
      </c>
      <c r="F828" s="1">
        <f>InputData[[#This Row],[UNIT PRICE ($)]]*InputData[[#This Row],[QUANTITY]]</f>
        <v>162</v>
      </c>
      <c r="G828" s="1" t="str">
        <f>VLOOKUP(InputData[[#This Row],[CUSTOMER NAME]],Customer!A:C,2,0)</f>
        <v>Pakistan</v>
      </c>
      <c r="H828" s="1" t="str">
        <f>VLOOKUP(InputData[[#This Row],[CUSTOMER NAME]],Customer!A:C,3,0)</f>
        <v>Export</v>
      </c>
      <c r="I828" s="1" t="str">
        <f>TEXT(InputData[[#This Row],[DATE]],"mmm")</f>
        <v>Dec</v>
      </c>
      <c r="J828" s="1">
        <f>WEEKNUM(InputData[[#This Row],[DATE]])</f>
        <v>53</v>
      </c>
    </row>
    <row r="829" spans="1:10" x14ac:dyDescent="0.3">
      <c r="A829" s="3">
        <v>44560</v>
      </c>
      <c r="B829" s="6" t="s">
        <v>108</v>
      </c>
      <c r="C829" s="4" t="s">
        <v>10</v>
      </c>
      <c r="D829" s="5">
        <v>164.28</v>
      </c>
      <c r="E829" s="1">
        <v>13</v>
      </c>
      <c r="F829" s="1">
        <f>InputData[[#This Row],[UNIT PRICE ($)]]*InputData[[#This Row],[QUANTITY]]</f>
        <v>2135.64</v>
      </c>
      <c r="G829" s="1" t="str">
        <f>VLOOKUP(InputData[[#This Row],[CUSTOMER NAME]],Customer!A:C,2,0)</f>
        <v>India</v>
      </c>
      <c r="H829" s="1" t="str">
        <f>VLOOKUP(InputData[[#This Row],[CUSTOMER NAME]],Customer!A:C,3,0)</f>
        <v>North</v>
      </c>
      <c r="I829" s="1" t="str">
        <f>TEXT(InputData[[#This Row],[DATE]],"mmm")</f>
        <v>Dec</v>
      </c>
      <c r="J829" s="1">
        <f>WEEKNUM(InputData[[#This Row],[DATE]])</f>
        <v>53</v>
      </c>
    </row>
    <row r="830" spans="1:10" x14ac:dyDescent="0.3">
      <c r="A830" s="3">
        <v>44560</v>
      </c>
      <c r="B830" s="6" t="s">
        <v>110</v>
      </c>
      <c r="C830" s="4" t="s">
        <v>41</v>
      </c>
      <c r="D830" s="5">
        <v>173.88</v>
      </c>
      <c r="E830" s="1">
        <v>14</v>
      </c>
      <c r="F830" s="1">
        <f>InputData[[#This Row],[UNIT PRICE ($)]]*InputData[[#This Row],[QUANTITY]]</f>
        <v>2434.3199999999997</v>
      </c>
      <c r="G830" s="1" t="str">
        <f>VLOOKUP(InputData[[#This Row],[CUSTOMER NAME]],Customer!A:C,2,0)</f>
        <v>India</v>
      </c>
      <c r="H830" s="1" t="str">
        <f>VLOOKUP(InputData[[#This Row],[CUSTOMER NAME]],Customer!A:C,3,0)</f>
        <v>Western</v>
      </c>
      <c r="I830" s="1" t="str">
        <f>TEXT(InputData[[#This Row],[DATE]],"mmm")</f>
        <v>Dec</v>
      </c>
      <c r="J830" s="1">
        <f>WEEKNUM(InputData[[#This Row],[DATE]])</f>
        <v>53</v>
      </c>
    </row>
    <row r="831" spans="1:10" x14ac:dyDescent="0.3">
      <c r="A831" s="3">
        <v>44560</v>
      </c>
      <c r="B831" s="6" t="s">
        <v>80</v>
      </c>
      <c r="C831" s="4" t="s">
        <v>30</v>
      </c>
      <c r="D831" s="5">
        <v>201.28</v>
      </c>
      <c r="E831" s="1">
        <v>31</v>
      </c>
      <c r="F831" s="1">
        <f>InputData[[#This Row],[UNIT PRICE ($)]]*InputData[[#This Row],[QUANTITY]]</f>
        <v>6239.68</v>
      </c>
      <c r="G831" s="1" t="str">
        <f>VLOOKUP(InputData[[#This Row],[CUSTOMER NAME]],Customer!A:C,2,0)</f>
        <v>South Africa</v>
      </c>
      <c r="H831" s="1" t="str">
        <f>VLOOKUP(InputData[[#This Row],[CUSTOMER NAME]],Customer!A:C,3,0)</f>
        <v>Export</v>
      </c>
      <c r="I831" s="1" t="str">
        <f>TEXT(InputData[[#This Row],[DATE]],"mmm")</f>
        <v>Dec</v>
      </c>
      <c r="J831" s="1">
        <f>WEEKNUM(InputData[[#This Row],[DATE]])</f>
        <v>53</v>
      </c>
    </row>
    <row r="832" spans="1:10" x14ac:dyDescent="0.3">
      <c r="A832" s="3">
        <v>44561</v>
      </c>
      <c r="B832" s="6" t="s">
        <v>109</v>
      </c>
      <c r="C832" s="4" t="s">
        <v>11</v>
      </c>
      <c r="D832" s="5">
        <v>48.4</v>
      </c>
      <c r="E832" s="1">
        <v>6</v>
      </c>
      <c r="F832" s="1">
        <f>InputData[[#This Row],[UNIT PRICE ($)]]*InputData[[#This Row],[QUANTITY]]</f>
        <v>290.39999999999998</v>
      </c>
      <c r="G832" s="1" t="str">
        <f>VLOOKUP(InputData[[#This Row],[CUSTOMER NAME]],Customer!A:C,2,0)</f>
        <v>Pakistan</v>
      </c>
      <c r="H832" s="1" t="str">
        <f>VLOOKUP(InputData[[#This Row],[CUSTOMER NAME]],Customer!A:C,3,0)</f>
        <v>Export</v>
      </c>
      <c r="I832" s="1" t="str">
        <f>TEXT(InputData[[#This Row],[DATE]],"mmm")</f>
        <v>Dec</v>
      </c>
      <c r="J832" s="1">
        <f>WEEKNUM(InputData[[#This Row],[DATE]])</f>
        <v>53</v>
      </c>
    </row>
    <row r="833" spans="1:10" x14ac:dyDescent="0.3">
      <c r="A833" s="3">
        <v>44561</v>
      </c>
      <c r="B833" s="6" t="s">
        <v>77</v>
      </c>
      <c r="C833" s="4" t="s">
        <v>33</v>
      </c>
      <c r="D833" s="5">
        <v>119.7</v>
      </c>
      <c r="E833" s="1">
        <v>12</v>
      </c>
      <c r="F833" s="1">
        <f>InputData[[#This Row],[UNIT PRICE ($)]]*InputData[[#This Row],[QUANTITY]]</f>
        <v>1436.4</v>
      </c>
      <c r="G833" s="1" t="str">
        <f>VLOOKUP(InputData[[#This Row],[CUSTOMER NAME]],Customer!A:C,2,0)</f>
        <v>India</v>
      </c>
      <c r="H833" s="1" t="str">
        <f>VLOOKUP(InputData[[#This Row],[CUSTOMER NAME]],Customer!A:C,3,0)</f>
        <v>Western</v>
      </c>
      <c r="I833" s="1" t="str">
        <f>TEXT(InputData[[#This Row],[DATE]],"mmm")</f>
        <v>Dec</v>
      </c>
      <c r="J833" s="1">
        <f>WEEKNUM(InputData[[#This Row],[DATE]])</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topLeftCell="A2" workbookViewId="0">
      <selection activeCell="J12" sqref="J12"/>
    </sheetView>
  </sheetViews>
  <sheetFormatPr defaultRowHeight="14.4" x14ac:dyDescent="0.3"/>
  <cols>
    <col min="1" max="1" width="11.21875" bestFit="1" customWidth="1"/>
    <col min="2" max="2" width="16.6640625" customWidth="1"/>
    <col min="3" max="3" width="13.5546875" bestFit="1" customWidth="1"/>
    <col min="4" max="4" width="14.77734375" customWidth="1"/>
    <col min="5" max="5" width="10.6640625" customWidth="1"/>
  </cols>
  <sheetData>
    <row r="1" spans="1:6" ht="15" thickBot="1" x14ac:dyDescent="0.35">
      <c r="A1" s="2" t="s">
        <v>119</v>
      </c>
      <c r="B1" s="2" t="s">
        <v>118</v>
      </c>
      <c r="C1" s="2" t="s">
        <v>107</v>
      </c>
      <c r="D1" t="s">
        <v>129</v>
      </c>
      <c r="E1" t="s">
        <v>134</v>
      </c>
      <c r="F1" t="s">
        <v>135</v>
      </c>
    </row>
    <row r="2" spans="1:6" x14ac:dyDescent="0.3">
      <c r="A2" s="8">
        <v>1</v>
      </c>
      <c r="B2" s="8" t="s">
        <v>47</v>
      </c>
      <c r="C2" s="9">
        <v>90000</v>
      </c>
      <c r="D2">
        <f>VLOOKUP(TargetData[[#This Row],[Month Name]],Analysis!D:E,2,0)</f>
        <v>92118.789999999964</v>
      </c>
      <c r="E2" t="e">
        <f>IF(TargetData[[#This Row],[Actual]]&lt;TargetData[[#This Row],[Target ($)]],TargetData[[#This Row],[Actual]],NA())</f>
        <v>#N/A</v>
      </c>
      <c r="F2">
        <f>IF(TargetData[[#This Row],[Actual]]&gt;=TargetData[[#This Row],[Target ($)]],TargetData[[#This Row],[Actual]],NA())</f>
        <v>92118.789999999964</v>
      </c>
    </row>
    <row r="3" spans="1:6" x14ac:dyDescent="0.3">
      <c r="A3" s="8">
        <v>2</v>
      </c>
      <c r="B3" s="8" t="s">
        <v>48</v>
      </c>
      <c r="C3" s="9">
        <v>100000</v>
      </c>
      <c r="D3">
        <f>VLOOKUP(TargetData[[#This Row],[Month Name]],Analysis!D:E,2,0)</f>
        <v>91137.049999999988</v>
      </c>
      <c r="E3">
        <f>IF(TargetData[[#This Row],[Actual]]&lt;TargetData[[#This Row],[Target ($)]],TargetData[[#This Row],[Actual]],NA())</f>
        <v>91137.049999999988</v>
      </c>
      <c r="F3" t="e">
        <f>IF(TargetData[[#This Row],[Actual]]&gt;=TargetData[[#This Row],[Target ($)]],TargetData[[#This Row],[Actual]],NA())</f>
        <v>#N/A</v>
      </c>
    </row>
    <row r="4" spans="1:6" x14ac:dyDescent="0.3">
      <c r="A4" s="8">
        <v>3</v>
      </c>
      <c r="B4" s="8" t="s">
        <v>49</v>
      </c>
      <c r="C4" s="9">
        <v>100000</v>
      </c>
      <c r="D4">
        <f>VLOOKUP(TargetData[[#This Row],[Month Name]],Analysis!D:E,2,0)</f>
        <v>97920.72</v>
      </c>
      <c r="E4">
        <f>IF(TargetData[[#This Row],[Actual]]&lt;TargetData[[#This Row],[Target ($)]],TargetData[[#This Row],[Actual]],NA())</f>
        <v>97920.72</v>
      </c>
      <c r="F4" t="e">
        <f>IF(TargetData[[#This Row],[Actual]]&gt;=TargetData[[#This Row],[Target ($)]],TargetData[[#This Row],[Actual]],NA())</f>
        <v>#N/A</v>
      </c>
    </row>
    <row r="5" spans="1:6" x14ac:dyDescent="0.3">
      <c r="A5" s="8">
        <v>4</v>
      </c>
      <c r="B5" s="8" t="s">
        <v>50</v>
      </c>
      <c r="C5" s="9">
        <v>100000</v>
      </c>
      <c r="D5">
        <f>VLOOKUP(TargetData[[#This Row],[Month Name]],Analysis!D:E,2,0)</f>
        <v>72320.89</v>
      </c>
      <c r="E5">
        <f>IF(TargetData[[#This Row],[Actual]]&lt;TargetData[[#This Row],[Target ($)]],TargetData[[#This Row],[Actual]],NA())</f>
        <v>72320.89</v>
      </c>
      <c r="F5" t="e">
        <f>IF(TargetData[[#This Row],[Actual]]&gt;=TargetData[[#This Row],[Target ($)]],TargetData[[#This Row],[Actual]],NA())</f>
        <v>#N/A</v>
      </c>
    </row>
    <row r="6" spans="1:6" x14ac:dyDescent="0.3">
      <c r="A6" s="8">
        <v>5</v>
      </c>
      <c r="B6" s="8" t="s">
        <v>51</v>
      </c>
      <c r="C6" s="9">
        <v>90000</v>
      </c>
      <c r="D6">
        <f>VLOOKUP(TargetData[[#This Row],[Month Name]],Analysis!D:E,2,0)</f>
        <v>70511.75999999998</v>
      </c>
      <c r="E6">
        <f>IF(TargetData[[#This Row],[Actual]]&lt;TargetData[[#This Row],[Target ($)]],TargetData[[#This Row],[Actual]],NA())</f>
        <v>70511.75999999998</v>
      </c>
      <c r="F6" t="e">
        <f>IF(TargetData[[#This Row],[Actual]]&gt;=TargetData[[#This Row],[Target ($)]],TargetData[[#This Row],[Actual]],NA())</f>
        <v>#N/A</v>
      </c>
    </row>
    <row r="7" spans="1:6" x14ac:dyDescent="0.3">
      <c r="A7" s="8">
        <v>6</v>
      </c>
      <c r="B7" s="8" t="s">
        <v>52</v>
      </c>
      <c r="C7" s="9">
        <v>90000</v>
      </c>
      <c r="D7">
        <f>VLOOKUP(TargetData[[#This Row],[Month Name]],Analysis!D:E,2,0)</f>
        <v>66727.399999999994</v>
      </c>
      <c r="E7">
        <f>IF(TargetData[[#This Row],[Actual]]&lt;TargetData[[#This Row],[Target ($)]],TargetData[[#This Row],[Actual]],NA())</f>
        <v>66727.399999999994</v>
      </c>
      <c r="F7" t="e">
        <f>IF(TargetData[[#This Row],[Actual]]&gt;=TargetData[[#This Row],[Target ($)]],TargetData[[#This Row],[Actual]],NA())</f>
        <v>#N/A</v>
      </c>
    </row>
    <row r="8" spans="1:6" x14ac:dyDescent="0.3">
      <c r="A8" s="8">
        <v>7</v>
      </c>
      <c r="B8" s="8" t="s">
        <v>53</v>
      </c>
      <c r="C8" s="9">
        <v>90000</v>
      </c>
      <c r="D8">
        <f>VLOOKUP(TargetData[[#This Row],[Month Name]],Analysis!D:E,2,0)</f>
        <v>92661.550000000017</v>
      </c>
      <c r="E8" t="e">
        <f>IF(TargetData[[#This Row],[Actual]]&lt;TargetData[[#This Row],[Target ($)]],TargetData[[#This Row],[Actual]],NA())</f>
        <v>#N/A</v>
      </c>
      <c r="F8">
        <f>IF(TargetData[[#This Row],[Actual]]&gt;=TargetData[[#This Row],[Target ($)]],TargetData[[#This Row],[Actual]],NA())</f>
        <v>92661.550000000017</v>
      </c>
    </row>
    <row r="9" spans="1:6" x14ac:dyDescent="0.3">
      <c r="A9" s="8">
        <v>8</v>
      </c>
      <c r="B9" s="8" t="s">
        <v>54</v>
      </c>
      <c r="C9" s="9">
        <v>90000</v>
      </c>
      <c r="D9">
        <f>VLOOKUP(TargetData[[#This Row],[Month Name]],Analysis!D:E,2,0)</f>
        <v>69125.749999999985</v>
      </c>
      <c r="E9">
        <f>IF(TargetData[[#This Row],[Actual]]&lt;TargetData[[#This Row],[Target ($)]],TargetData[[#This Row],[Actual]],NA())</f>
        <v>69125.749999999985</v>
      </c>
      <c r="F9" t="e">
        <f>IF(TargetData[[#This Row],[Actual]]&gt;=TargetData[[#This Row],[Target ($)]],TargetData[[#This Row],[Actual]],NA())</f>
        <v>#N/A</v>
      </c>
    </row>
    <row r="10" spans="1:6" x14ac:dyDescent="0.3">
      <c r="A10" s="8">
        <v>9</v>
      </c>
      <c r="B10" s="8" t="s">
        <v>55</v>
      </c>
      <c r="C10" s="9">
        <v>90000</v>
      </c>
      <c r="D10">
        <f>VLOOKUP(TargetData[[#This Row],[Month Name]],Analysis!D:E,2,0)</f>
        <v>78253.529999999984</v>
      </c>
      <c r="E10">
        <f>IF(TargetData[[#This Row],[Actual]]&lt;TargetData[[#This Row],[Target ($)]],TargetData[[#This Row],[Actual]],NA())</f>
        <v>78253.529999999984</v>
      </c>
      <c r="F10" t="e">
        <f>IF(TargetData[[#This Row],[Actual]]&gt;=TargetData[[#This Row],[Target ($)]],TargetData[[#This Row],[Actual]],NA())</f>
        <v>#N/A</v>
      </c>
    </row>
    <row r="11" spans="1:6" x14ac:dyDescent="0.3">
      <c r="A11" s="8">
        <v>10</v>
      </c>
      <c r="B11" s="8" t="s">
        <v>56</v>
      </c>
      <c r="C11" s="9">
        <v>80000</v>
      </c>
      <c r="D11">
        <f>VLOOKUP(TargetData[[#This Row],[Month Name]],Analysis!D:E,2,0)</f>
        <v>87136.37</v>
      </c>
      <c r="E11" t="e">
        <f>IF(TargetData[[#This Row],[Actual]]&lt;TargetData[[#This Row],[Target ($)]],TargetData[[#This Row],[Actual]],NA())</f>
        <v>#N/A</v>
      </c>
      <c r="F11">
        <f>IF(TargetData[[#This Row],[Actual]]&gt;=TargetData[[#This Row],[Target ($)]],TargetData[[#This Row],[Actual]],NA())</f>
        <v>87136.37</v>
      </c>
    </row>
    <row r="12" spans="1:6" x14ac:dyDescent="0.3">
      <c r="A12" s="8">
        <v>11</v>
      </c>
      <c r="B12" s="8" t="s">
        <v>57</v>
      </c>
      <c r="C12" s="9">
        <v>80000</v>
      </c>
      <c r="D12">
        <f>VLOOKUP(TargetData[[#This Row],[Month Name]],Analysis!D:E,2,0)</f>
        <v>75659.86</v>
      </c>
      <c r="E12">
        <f>IF(TargetData[[#This Row],[Actual]]&lt;TargetData[[#This Row],[Target ($)]],TargetData[[#This Row],[Actual]],NA())</f>
        <v>75659.86</v>
      </c>
      <c r="F12" t="e">
        <f>IF(TargetData[[#This Row],[Actual]]&gt;=TargetData[[#This Row],[Target ($)]],TargetData[[#This Row],[Actual]],NA())</f>
        <v>#N/A</v>
      </c>
    </row>
    <row r="13" spans="1:6" x14ac:dyDescent="0.3">
      <c r="A13" s="8">
        <v>12</v>
      </c>
      <c r="B13" s="8" t="s">
        <v>58</v>
      </c>
      <c r="C13" s="9">
        <v>80000</v>
      </c>
      <c r="D13">
        <f>VLOOKUP(TargetData[[#This Row],[Month Name]],Analysis!D:E,2,0)</f>
        <v>90997.389999999985</v>
      </c>
      <c r="E13" t="e">
        <f>IF(TargetData[[#This Row],[Actual]]&lt;TargetData[[#This Row],[Target ($)]],TargetData[[#This Row],[Actual]],NA())</f>
        <v>#N/A</v>
      </c>
      <c r="F13">
        <f>IF(TargetData[[#This Row],[Actual]]&gt;=TargetData[[#This Row],[Target ($)]],TargetData[[#This Row],[Actual]],NA())</f>
        <v>90997.389999999985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zoomScaleNormal="100" workbookViewId="0">
      <selection activeCell="J22" sqref="J22"/>
    </sheetView>
  </sheetViews>
  <sheetFormatPr defaultRowHeight="14.4" x14ac:dyDescent="0.3"/>
  <cols>
    <col min="1" max="1" width="20.6640625" style="7" customWidth="1"/>
    <col min="2" max="2" width="22.77734375" style="7" customWidth="1"/>
    <col min="3" max="3" width="15" style="7" customWidth="1"/>
    <col min="4" max="16384" width="8.88671875" style="7"/>
  </cols>
  <sheetData>
    <row r="1" spans="1:3" ht="15" thickBot="1" x14ac:dyDescent="0.35">
      <c r="A1" s="2" t="s">
        <v>106</v>
      </c>
      <c r="B1" s="2" t="s">
        <v>105</v>
      </c>
      <c r="C1" s="2" t="s">
        <v>120</v>
      </c>
    </row>
    <row r="2" spans="1:3" x14ac:dyDescent="0.3">
      <c r="A2" s="6" t="s">
        <v>60</v>
      </c>
      <c r="B2" s="1" t="s">
        <v>98</v>
      </c>
      <c r="C2" s="1" t="s">
        <v>127</v>
      </c>
    </row>
    <row r="3" spans="1:3" x14ac:dyDescent="0.3">
      <c r="A3" s="6" t="s">
        <v>61</v>
      </c>
      <c r="B3" s="1" t="s">
        <v>90</v>
      </c>
      <c r="C3" s="1" t="s">
        <v>127</v>
      </c>
    </row>
    <row r="4" spans="1:3" x14ac:dyDescent="0.3">
      <c r="A4" s="6" t="s">
        <v>62</v>
      </c>
      <c r="B4" s="1" t="s">
        <v>95</v>
      </c>
      <c r="C4" s="1" t="s">
        <v>124</v>
      </c>
    </row>
    <row r="5" spans="1:3" x14ac:dyDescent="0.3">
      <c r="A5" s="6" t="s">
        <v>63</v>
      </c>
      <c r="B5" s="1" t="s">
        <v>101</v>
      </c>
      <c r="C5" s="1" t="s">
        <v>127</v>
      </c>
    </row>
    <row r="6" spans="1:3" x14ac:dyDescent="0.3">
      <c r="A6" s="6" t="s">
        <v>64</v>
      </c>
      <c r="B6" s="1" t="s">
        <v>95</v>
      </c>
      <c r="C6" s="1" t="s">
        <v>124</v>
      </c>
    </row>
    <row r="7" spans="1:3" x14ac:dyDescent="0.3">
      <c r="A7" s="6" t="s">
        <v>65</v>
      </c>
      <c r="B7" s="1" t="s">
        <v>99</v>
      </c>
      <c r="C7" s="1" t="s">
        <v>127</v>
      </c>
    </row>
    <row r="8" spans="1:3" x14ac:dyDescent="0.3">
      <c r="A8" s="6" t="s">
        <v>66</v>
      </c>
      <c r="B8" s="1" t="s">
        <v>96</v>
      </c>
      <c r="C8" s="1" t="s">
        <v>127</v>
      </c>
    </row>
    <row r="9" spans="1:3" x14ac:dyDescent="0.3">
      <c r="A9" s="6" t="s">
        <v>67</v>
      </c>
      <c r="B9" s="1" t="s">
        <v>103</v>
      </c>
      <c r="C9" s="1" t="s">
        <v>127</v>
      </c>
    </row>
    <row r="10" spans="1:3" x14ac:dyDescent="0.3">
      <c r="A10" s="6" t="s">
        <v>68</v>
      </c>
      <c r="B10" s="1" t="s">
        <v>100</v>
      </c>
      <c r="C10" s="1" t="s">
        <v>127</v>
      </c>
    </row>
    <row r="11" spans="1:3" x14ac:dyDescent="0.3">
      <c r="A11" s="6" t="s">
        <v>69</v>
      </c>
      <c r="B11" s="1" t="s">
        <v>95</v>
      </c>
      <c r="C11" s="1" t="s">
        <v>125</v>
      </c>
    </row>
    <row r="12" spans="1:3" x14ac:dyDescent="0.3">
      <c r="A12" s="6" t="s">
        <v>70</v>
      </c>
      <c r="B12" s="1" t="s">
        <v>97</v>
      </c>
      <c r="C12" s="1" t="s">
        <v>127</v>
      </c>
    </row>
    <row r="13" spans="1:3" x14ac:dyDescent="0.3">
      <c r="A13" s="6" t="s">
        <v>71</v>
      </c>
      <c r="B13" s="1" t="s">
        <v>95</v>
      </c>
      <c r="C13" s="1" t="s">
        <v>121</v>
      </c>
    </row>
    <row r="14" spans="1:3" x14ac:dyDescent="0.3">
      <c r="A14" s="6" t="s">
        <v>72</v>
      </c>
      <c r="B14" s="1" t="s">
        <v>91</v>
      </c>
      <c r="C14" s="1" t="s">
        <v>127</v>
      </c>
    </row>
    <row r="15" spans="1:3" x14ac:dyDescent="0.3">
      <c r="A15" s="6" t="s">
        <v>73</v>
      </c>
      <c r="B15" s="1" t="s">
        <v>95</v>
      </c>
      <c r="C15" s="1" t="s">
        <v>122</v>
      </c>
    </row>
    <row r="16" spans="1:3" x14ac:dyDescent="0.3">
      <c r="A16" s="6" t="s">
        <v>74</v>
      </c>
      <c r="B16" s="1" t="s">
        <v>91</v>
      </c>
      <c r="C16" s="1" t="s">
        <v>127</v>
      </c>
    </row>
    <row r="17" spans="1:3" x14ac:dyDescent="0.3">
      <c r="A17" s="6" t="s">
        <v>75</v>
      </c>
      <c r="B17" s="1" t="s">
        <v>100</v>
      </c>
      <c r="C17" s="1" t="s">
        <v>127</v>
      </c>
    </row>
    <row r="18" spans="1:3" x14ac:dyDescent="0.3">
      <c r="A18" s="6" t="s">
        <v>76</v>
      </c>
      <c r="B18" s="1" t="s">
        <v>101</v>
      </c>
      <c r="C18" s="1" t="s">
        <v>127</v>
      </c>
    </row>
    <row r="19" spans="1:3" x14ac:dyDescent="0.3">
      <c r="A19" s="6" t="s">
        <v>77</v>
      </c>
      <c r="B19" s="1" t="s">
        <v>95</v>
      </c>
      <c r="C19" s="1" t="s">
        <v>126</v>
      </c>
    </row>
    <row r="20" spans="1:3" x14ac:dyDescent="0.3">
      <c r="A20" s="6" t="s">
        <v>78</v>
      </c>
      <c r="B20" s="1" t="s">
        <v>95</v>
      </c>
      <c r="C20" s="1" t="s">
        <v>121</v>
      </c>
    </row>
    <row r="21" spans="1:3" x14ac:dyDescent="0.3">
      <c r="A21" s="6" t="s">
        <v>79</v>
      </c>
      <c r="B21" s="1" t="s">
        <v>103</v>
      </c>
      <c r="C21" s="1" t="s">
        <v>127</v>
      </c>
    </row>
    <row r="22" spans="1:3" x14ac:dyDescent="0.3">
      <c r="A22" s="6" t="s">
        <v>80</v>
      </c>
      <c r="B22" s="1" t="s">
        <v>102</v>
      </c>
      <c r="C22" s="1" t="s">
        <v>127</v>
      </c>
    </row>
    <row r="23" spans="1:3" x14ac:dyDescent="0.3">
      <c r="A23" s="6" t="s">
        <v>81</v>
      </c>
      <c r="B23" s="1" t="s">
        <v>95</v>
      </c>
      <c r="C23" s="1" t="s">
        <v>122</v>
      </c>
    </row>
    <row r="24" spans="1:3" x14ac:dyDescent="0.3">
      <c r="A24" s="6" t="s">
        <v>82</v>
      </c>
      <c r="B24" s="1" t="s">
        <v>95</v>
      </c>
      <c r="C24" s="1" t="s">
        <v>126</v>
      </c>
    </row>
    <row r="25" spans="1:3" x14ac:dyDescent="0.3">
      <c r="A25" s="6" t="s">
        <v>83</v>
      </c>
      <c r="B25" s="1" t="s">
        <v>95</v>
      </c>
      <c r="C25" s="1" t="s">
        <v>123</v>
      </c>
    </row>
    <row r="26" spans="1:3" x14ac:dyDescent="0.3">
      <c r="A26" s="6" t="s">
        <v>84</v>
      </c>
      <c r="B26" s="1" t="s">
        <v>92</v>
      </c>
      <c r="C26" s="1" t="s">
        <v>127</v>
      </c>
    </row>
    <row r="27" spans="1:3" x14ac:dyDescent="0.3">
      <c r="A27" s="6" t="s">
        <v>85</v>
      </c>
      <c r="B27" s="1" t="s">
        <v>95</v>
      </c>
      <c r="C27" s="1" t="s">
        <v>124</v>
      </c>
    </row>
    <row r="28" spans="1:3" x14ac:dyDescent="0.3">
      <c r="A28" s="6" t="s">
        <v>86</v>
      </c>
      <c r="B28" s="1" t="s">
        <v>95</v>
      </c>
      <c r="C28" s="1" t="s">
        <v>125</v>
      </c>
    </row>
    <row r="29" spans="1:3" x14ac:dyDescent="0.3">
      <c r="A29" s="6" t="s">
        <v>87</v>
      </c>
      <c r="B29" s="1" t="s">
        <v>93</v>
      </c>
      <c r="C29" s="1" t="s">
        <v>127</v>
      </c>
    </row>
    <row r="30" spans="1:3" x14ac:dyDescent="0.3">
      <c r="A30" s="6" t="s">
        <v>88</v>
      </c>
      <c r="B30" s="1" t="s">
        <v>95</v>
      </c>
      <c r="C30" s="1" t="s">
        <v>125</v>
      </c>
    </row>
    <row r="31" spans="1:3" x14ac:dyDescent="0.3">
      <c r="A31" s="6" t="s">
        <v>89</v>
      </c>
      <c r="B31" s="1" t="s">
        <v>97</v>
      </c>
      <c r="C31" s="1" t="s">
        <v>127</v>
      </c>
    </row>
    <row r="32" spans="1:3" x14ac:dyDescent="0.3">
      <c r="A32" s="6" t="s">
        <v>108</v>
      </c>
      <c r="B32" s="1" t="s">
        <v>95</v>
      </c>
      <c r="C32" s="1" t="s">
        <v>123</v>
      </c>
    </row>
    <row r="33" spans="1:3" x14ac:dyDescent="0.3">
      <c r="A33" s="6" t="s">
        <v>109</v>
      </c>
      <c r="B33" s="1" t="s">
        <v>99</v>
      </c>
      <c r="C33" s="1" t="s">
        <v>127</v>
      </c>
    </row>
    <row r="34" spans="1:3" x14ac:dyDescent="0.3">
      <c r="A34" s="6" t="s">
        <v>110</v>
      </c>
      <c r="B34" s="1" t="s">
        <v>95</v>
      </c>
      <c r="C34" s="1" t="s">
        <v>126</v>
      </c>
    </row>
    <row r="35" spans="1:3" x14ac:dyDescent="0.3">
      <c r="A35" s="6" t="s">
        <v>111</v>
      </c>
      <c r="B35" s="1" t="s">
        <v>95</v>
      </c>
      <c r="C35" s="1" t="s">
        <v>124</v>
      </c>
    </row>
    <row r="36" spans="1:3" x14ac:dyDescent="0.3">
      <c r="A36" s="6" t="s">
        <v>112</v>
      </c>
      <c r="B36" s="1" t="s">
        <v>95</v>
      </c>
      <c r="C36" s="1" t="s">
        <v>123</v>
      </c>
    </row>
    <row r="37" spans="1:3" x14ac:dyDescent="0.3">
      <c r="A37" s="6" t="s">
        <v>113</v>
      </c>
      <c r="B37" s="1" t="s">
        <v>99</v>
      </c>
      <c r="C37" s="1" t="s">
        <v>127</v>
      </c>
    </row>
    <row r="38" spans="1:3" x14ac:dyDescent="0.3">
      <c r="A38" s="6" t="s">
        <v>114</v>
      </c>
      <c r="B38" s="1" t="s">
        <v>104</v>
      </c>
      <c r="C38" s="1" t="s">
        <v>127</v>
      </c>
    </row>
    <row r="39" spans="1:3" x14ac:dyDescent="0.3">
      <c r="A39" s="6" t="s">
        <v>115</v>
      </c>
      <c r="B39" s="1" t="s">
        <v>95</v>
      </c>
      <c r="C39" s="1" t="s">
        <v>124</v>
      </c>
    </row>
    <row r="40" spans="1:3" x14ac:dyDescent="0.3">
      <c r="A40" s="6" t="s">
        <v>116</v>
      </c>
      <c r="B40" s="1" t="s">
        <v>94</v>
      </c>
      <c r="C40" s="1" t="s">
        <v>127</v>
      </c>
    </row>
    <row r="41" spans="1:3" x14ac:dyDescent="0.3">
      <c r="A41" s="6" t="s">
        <v>117</v>
      </c>
      <c r="B41" s="1" t="s">
        <v>104</v>
      </c>
      <c r="C41" s="1" t="s">
        <v>127</v>
      </c>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0BD1E-742C-45EE-8EDE-B15B7058A948}">
  <dimension ref="A1:Z55"/>
  <sheetViews>
    <sheetView topLeftCell="I1" zoomScale="62" zoomScaleNormal="73" workbookViewId="0">
      <selection activeCell="W27" sqref="W27"/>
    </sheetView>
  </sheetViews>
  <sheetFormatPr defaultRowHeight="14.4" x14ac:dyDescent="0.3"/>
  <cols>
    <col min="1" max="1" width="17.33203125" bestFit="1" customWidth="1"/>
    <col min="4" max="4" width="12.5546875" bestFit="1" customWidth="1"/>
    <col min="5" max="5" width="12.77734375" bestFit="1" customWidth="1"/>
    <col min="7" max="7" width="17.6640625" bestFit="1" customWidth="1"/>
    <col min="8" max="8" width="17.33203125" bestFit="1" customWidth="1"/>
    <col min="9" max="9" width="12.77734375" customWidth="1"/>
    <col min="10" max="10" width="17.6640625" bestFit="1" customWidth="1"/>
    <col min="11" max="11" width="17.33203125" style="12" bestFit="1" customWidth="1"/>
    <col min="12" max="13" width="18.5546875" customWidth="1"/>
    <col min="14" max="14" width="17.6640625" bestFit="1" customWidth="1"/>
    <col min="15" max="15" width="17.33203125" bestFit="1" customWidth="1"/>
    <col min="16" max="16" width="8.77734375" customWidth="1"/>
    <col min="17" max="17" width="21.5546875" bestFit="1" customWidth="1"/>
    <col min="18" max="18" width="12.77734375" bestFit="1" customWidth="1"/>
    <col min="19" max="19" width="12.77734375" customWidth="1"/>
    <col min="20" max="20" width="21.77734375" customWidth="1"/>
    <col min="21" max="21" width="16.5546875" customWidth="1"/>
    <col min="25" max="25" width="17.6640625" bestFit="1" customWidth="1"/>
    <col min="26" max="26" width="17.33203125" style="12" bestFit="1" customWidth="1"/>
  </cols>
  <sheetData>
    <row r="1" spans="1:26" x14ac:dyDescent="0.3">
      <c r="A1" t="s">
        <v>133</v>
      </c>
      <c r="D1" s="10" t="s">
        <v>131</v>
      </c>
      <c r="E1" t="s">
        <v>133</v>
      </c>
      <c r="G1" s="10" t="s">
        <v>131</v>
      </c>
      <c r="H1" t="s">
        <v>133</v>
      </c>
      <c r="J1" s="10" t="s">
        <v>131</v>
      </c>
      <c r="K1" s="12" t="s">
        <v>133</v>
      </c>
      <c r="L1" s="10"/>
      <c r="N1" s="10" t="s">
        <v>131</v>
      </c>
      <c r="O1" s="12" t="s">
        <v>133</v>
      </c>
      <c r="Q1" s="10" t="s">
        <v>131</v>
      </c>
      <c r="R1" t="s">
        <v>133</v>
      </c>
      <c r="Y1" s="10" t="s">
        <v>131</v>
      </c>
      <c r="Z1" s="12" t="s">
        <v>133</v>
      </c>
    </row>
    <row r="2" spans="1:26" x14ac:dyDescent="0.3">
      <c r="A2" s="13">
        <v>984571.05999999924</v>
      </c>
      <c r="D2" s="11" t="s">
        <v>47</v>
      </c>
      <c r="E2">
        <v>92118.789999999964</v>
      </c>
      <c r="G2" s="11">
        <v>1</v>
      </c>
      <c r="H2" s="13">
        <v>5179.59</v>
      </c>
      <c r="J2" s="11" t="s">
        <v>110</v>
      </c>
      <c r="K2" s="12">
        <v>60929.149999999994</v>
      </c>
      <c r="N2" s="11" t="s">
        <v>30</v>
      </c>
      <c r="O2" s="12">
        <v>57968.639999999992</v>
      </c>
      <c r="Q2" s="11" t="s">
        <v>90</v>
      </c>
      <c r="R2">
        <v>31336.229999999992</v>
      </c>
      <c r="Y2" s="11" t="s">
        <v>121</v>
      </c>
      <c r="Z2" s="12">
        <v>72920.48000000001</v>
      </c>
    </row>
    <row r="3" spans="1:26" x14ac:dyDescent="0.3">
      <c r="D3" s="11" t="s">
        <v>48</v>
      </c>
      <c r="E3">
        <v>91137.049999999988</v>
      </c>
      <c r="G3" s="11">
        <v>2</v>
      </c>
      <c r="H3" s="13">
        <v>21116.729999999996</v>
      </c>
      <c r="J3" s="11" t="s">
        <v>81</v>
      </c>
      <c r="K3" s="12">
        <v>45112.94999999999</v>
      </c>
      <c r="N3" s="11" t="s">
        <v>41</v>
      </c>
      <c r="O3" s="12">
        <v>57554.28</v>
      </c>
      <c r="Q3" s="11" t="s">
        <v>91</v>
      </c>
      <c r="R3">
        <v>39438.44000000001</v>
      </c>
      <c r="Y3" s="11" t="s">
        <v>122</v>
      </c>
      <c r="Z3" s="12">
        <v>75939.73000000001</v>
      </c>
    </row>
    <row r="4" spans="1:26" x14ac:dyDescent="0.3">
      <c r="D4" s="11" t="s">
        <v>49</v>
      </c>
      <c r="E4">
        <v>97920.72</v>
      </c>
      <c r="G4" s="11">
        <v>3</v>
      </c>
      <c r="H4" s="13">
        <v>14261.190000000004</v>
      </c>
      <c r="J4" s="11" t="s">
        <v>82</v>
      </c>
      <c r="K4" s="12">
        <v>43062.83</v>
      </c>
      <c r="N4" s="11" t="s">
        <v>24</v>
      </c>
      <c r="O4" s="12">
        <v>49599.360000000008</v>
      </c>
      <c r="Q4" s="11" t="s">
        <v>92</v>
      </c>
      <c r="R4">
        <v>39653.929999999993</v>
      </c>
      <c r="Y4" s="11" t="s">
        <v>127</v>
      </c>
      <c r="Z4" s="12">
        <v>531575.61999999988</v>
      </c>
    </row>
    <row r="5" spans="1:26" x14ac:dyDescent="0.3">
      <c r="D5" s="11" t="s">
        <v>50</v>
      </c>
      <c r="E5">
        <v>72320.89</v>
      </c>
      <c r="G5" s="11">
        <v>4</v>
      </c>
      <c r="H5" s="13">
        <v>11433.2</v>
      </c>
      <c r="K5"/>
      <c r="N5" s="11" t="s">
        <v>19</v>
      </c>
      <c r="O5" s="12">
        <v>41580</v>
      </c>
      <c r="Q5" s="11" t="s">
        <v>93</v>
      </c>
      <c r="R5">
        <v>14337.400000000003</v>
      </c>
      <c r="Y5" s="11" t="s">
        <v>123</v>
      </c>
      <c r="Z5" s="12">
        <v>45081.780000000006</v>
      </c>
    </row>
    <row r="6" spans="1:26" x14ac:dyDescent="0.3">
      <c r="A6">
        <f>GETPIVOTDATA("Actual",$A$1)</f>
        <v>984571.05999999924</v>
      </c>
      <c r="D6" s="11" t="s">
        <v>51</v>
      </c>
      <c r="E6">
        <v>70511.75999999998</v>
      </c>
      <c r="G6" s="11">
        <v>5</v>
      </c>
      <c r="H6" s="13">
        <v>33727.55000000001</v>
      </c>
      <c r="K6"/>
      <c r="N6" s="11" t="s">
        <v>22</v>
      </c>
      <c r="O6" s="12">
        <v>41055.299999999996</v>
      </c>
      <c r="Q6" s="11" t="s">
        <v>94</v>
      </c>
      <c r="R6">
        <v>16810.719999999998</v>
      </c>
      <c r="Y6" s="11" t="s">
        <v>124</v>
      </c>
      <c r="Z6" s="12">
        <v>83994.49000000002</v>
      </c>
    </row>
    <row r="7" spans="1:26" x14ac:dyDescent="0.3">
      <c r="D7" s="11" t="s">
        <v>52</v>
      </c>
      <c r="E7">
        <v>66727.399999999994</v>
      </c>
      <c r="G7" s="11">
        <v>6</v>
      </c>
      <c r="H7" s="13">
        <v>34794.820000000007</v>
      </c>
      <c r="J7" t="str">
        <f>J2</f>
        <v>Customer33</v>
      </c>
      <c r="K7" s="12">
        <f>K2</f>
        <v>60929.149999999994</v>
      </c>
      <c r="N7" s="11" t="s">
        <v>32</v>
      </c>
      <c r="O7" s="12">
        <v>40883.039999999994</v>
      </c>
      <c r="Q7" s="11" t="s">
        <v>95</v>
      </c>
      <c r="R7">
        <v>452995.44000000024</v>
      </c>
      <c r="Y7" s="11" t="s">
        <v>125</v>
      </c>
      <c r="Z7" s="12">
        <v>53277.570000000007</v>
      </c>
    </row>
    <row r="8" spans="1:26" x14ac:dyDescent="0.3">
      <c r="D8" s="11" t="s">
        <v>53</v>
      </c>
      <c r="E8">
        <v>92661.550000000017</v>
      </c>
      <c r="G8" s="11">
        <v>7</v>
      </c>
      <c r="H8" s="13">
        <v>32107.100000000006</v>
      </c>
      <c r="J8" t="str">
        <f t="shared" ref="J8" si="0">J3</f>
        <v>Customer22</v>
      </c>
      <c r="K8" s="12">
        <f>K3</f>
        <v>45112.94999999999</v>
      </c>
      <c r="N8" s="11" t="s">
        <v>21</v>
      </c>
      <c r="O8" s="12">
        <v>39659.759999999995</v>
      </c>
      <c r="Q8" s="11" t="s">
        <v>96</v>
      </c>
      <c r="R8">
        <v>8394.32</v>
      </c>
      <c r="Y8" s="11" t="s">
        <v>126</v>
      </c>
      <c r="Z8" s="12">
        <v>121781.38999999998</v>
      </c>
    </row>
    <row r="9" spans="1:26" x14ac:dyDescent="0.3">
      <c r="D9" s="11" t="s">
        <v>54</v>
      </c>
      <c r="E9">
        <v>69125.749999999985</v>
      </c>
      <c r="G9" s="11">
        <v>8</v>
      </c>
      <c r="H9" s="13">
        <v>11777.67</v>
      </c>
      <c r="J9" t="str">
        <f t="shared" ref="J9:K9" si="1">J4</f>
        <v>Customer23</v>
      </c>
      <c r="K9" s="12">
        <f t="shared" si="1"/>
        <v>43062.83</v>
      </c>
      <c r="N9" s="11" t="s">
        <v>5</v>
      </c>
      <c r="O9" s="12">
        <v>38591.280000000006</v>
      </c>
      <c r="Q9" s="11" t="s">
        <v>97</v>
      </c>
      <c r="R9">
        <v>65776.760000000009</v>
      </c>
      <c r="Y9" s="11" t="s">
        <v>132</v>
      </c>
    </row>
    <row r="10" spans="1:26" x14ac:dyDescent="0.3">
      <c r="D10" s="11" t="s">
        <v>55</v>
      </c>
      <c r="E10">
        <v>78253.529999999984</v>
      </c>
      <c r="G10" s="11">
        <v>9</v>
      </c>
      <c r="H10" s="13">
        <v>17571.589999999997</v>
      </c>
      <c r="K10"/>
      <c r="N10" s="11" t="s">
        <v>42</v>
      </c>
      <c r="O10" s="12">
        <v>38232</v>
      </c>
      <c r="Q10" s="11" t="s">
        <v>98</v>
      </c>
      <c r="R10">
        <v>39993.270000000004</v>
      </c>
    </row>
    <row r="11" spans="1:26" x14ac:dyDescent="0.3">
      <c r="D11" s="11" t="s">
        <v>56</v>
      </c>
      <c r="E11">
        <v>87136.37</v>
      </c>
      <c r="G11" s="11">
        <v>10</v>
      </c>
      <c r="H11" s="13">
        <v>17413.299999999996</v>
      </c>
      <c r="K11"/>
      <c r="N11" s="11" t="s">
        <v>10</v>
      </c>
      <c r="O11" s="12">
        <v>34991.64</v>
      </c>
      <c r="Q11" s="11" t="s">
        <v>99</v>
      </c>
      <c r="R11">
        <v>77523.280000000028</v>
      </c>
    </row>
    <row r="12" spans="1:26" x14ac:dyDescent="0.3">
      <c r="D12" s="11" t="s">
        <v>57</v>
      </c>
      <c r="E12">
        <v>75659.86</v>
      </c>
      <c r="G12" s="11">
        <v>11</v>
      </c>
      <c r="H12" s="13">
        <v>18811.389999999996</v>
      </c>
      <c r="K12"/>
      <c r="Q12" s="11" t="s">
        <v>100</v>
      </c>
      <c r="R12">
        <v>63344.339999999989</v>
      </c>
    </row>
    <row r="13" spans="1:26" x14ac:dyDescent="0.3">
      <c r="D13" s="11" t="s">
        <v>58</v>
      </c>
      <c r="E13">
        <v>90997.389999999985</v>
      </c>
      <c r="G13" s="11">
        <v>12</v>
      </c>
      <c r="H13" s="13">
        <v>29446.460000000003</v>
      </c>
      <c r="K13"/>
      <c r="Q13" s="11" t="s">
        <v>101</v>
      </c>
      <c r="R13">
        <v>38317.789999999994</v>
      </c>
    </row>
    <row r="14" spans="1:26" x14ac:dyDescent="0.3">
      <c r="D14" s="11" t="s">
        <v>132</v>
      </c>
      <c r="G14" s="11">
        <v>13</v>
      </c>
      <c r="H14" s="13">
        <v>22723.600000000002</v>
      </c>
      <c r="K14"/>
      <c r="Q14" s="11" t="s">
        <v>102</v>
      </c>
      <c r="R14">
        <v>32808.019999999997</v>
      </c>
    </row>
    <row r="15" spans="1:26" x14ac:dyDescent="0.3">
      <c r="G15" s="11">
        <v>14</v>
      </c>
      <c r="H15" s="13">
        <v>13729.810000000001</v>
      </c>
      <c r="K15"/>
      <c r="N15" t="str">
        <f>N2</f>
        <v>Product30</v>
      </c>
      <c r="O15">
        <f>O2</f>
        <v>57968.639999999992</v>
      </c>
      <c r="Q15" s="11" t="s">
        <v>103</v>
      </c>
      <c r="R15">
        <v>50749.039999999994</v>
      </c>
      <c r="Y15" t="str">
        <f>Y2</f>
        <v>Central</v>
      </c>
      <c r="Z15" s="12">
        <f>Z2</f>
        <v>72920.48000000001</v>
      </c>
    </row>
    <row r="16" spans="1:26" x14ac:dyDescent="0.3">
      <c r="G16" s="11">
        <v>15</v>
      </c>
      <c r="H16" s="13">
        <v>27820.09</v>
      </c>
      <c r="K16"/>
      <c r="N16" t="str">
        <f t="shared" ref="N16:O16" si="2">N3</f>
        <v>Product41</v>
      </c>
      <c r="O16">
        <f t="shared" si="2"/>
        <v>57554.28</v>
      </c>
      <c r="Q16" s="11" t="s">
        <v>104</v>
      </c>
      <c r="R16">
        <v>13092.080000000002</v>
      </c>
      <c r="Y16" t="str">
        <f t="shared" ref="Y16:Z16" si="3">Y3</f>
        <v>East</v>
      </c>
      <c r="Z16" s="12">
        <f t="shared" si="3"/>
        <v>75939.73000000001</v>
      </c>
    </row>
    <row r="17" spans="7:26" x14ac:dyDescent="0.3">
      <c r="G17" s="11">
        <v>16</v>
      </c>
      <c r="H17" s="13">
        <v>9407.51</v>
      </c>
      <c r="K17"/>
      <c r="N17" t="str">
        <f t="shared" ref="N17:O17" si="4">N4</f>
        <v>Product24</v>
      </c>
      <c r="O17">
        <f t="shared" si="4"/>
        <v>49599.360000000008</v>
      </c>
      <c r="Q17" s="11" t="s">
        <v>132</v>
      </c>
      <c r="Y17" t="str">
        <f t="shared" ref="Y17:Z17" si="5">Y4</f>
        <v>Export</v>
      </c>
      <c r="Z17" s="12">
        <f t="shared" si="5"/>
        <v>531575.61999999988</v>
      </c>
    </row>
    <row r="18" spans="7:26" x14ac:dyDescent="0.3">
      <c r="G18" s="11">
        <v>17</v>
      </c>
      <c r="H18" s="13">
        <v>22127.300000000003</v>
      </c>
      <c r="K18"/>
      <c r="N18" t="str">
        <f t="shared" ref="N18:O18" si="6">N5</f>
        <v>Product19</v>
      </c>
      <c r="O18">
        <f t="shared" si="6"/>
        <v>41580</v>
      </c>
      <c r="Y18" t="str">
        <f t="shared" ref="Y18:Z18" si="7">Y5</f>
        <v>North</v>
      </c>
      <c r="Z18" s="12">
        <f t="shared" si="7"/>
        <v>45081.780000000006</v>
      </c>
    </row>
    <row r="19" spans="7:26" x14ac:dyDescent="0.3">
      <c r="G19" s="11">
        <v>18</v>
      </c>
      <c r="H19" s="13">
        <v>11809.4</v>
      </c>
      <c r="K19"/>
      <c r="N19" t="str">
        <f t="shared" ref="N19:O19" si="8">N6</f>
        <v>Product22</v>
      </c>
      <c r="O19">
        <f t="shared" si="8"/>
        <v>41055.299999999996</v>
      </c>
      <c r="Y19" t="str">
        <f t="shared" ref="Y19:Z19" si="9">Y6</f>
        <v>Northeast</v>
      </c>
      <c r="Z19" s="12">
        <f t="shared" si="9"/>
        <v>83994.49000000002</v>
      </c>
    </row>
    <row r="20" spans="7:26" x14ac:dyDescent="0.3">
      <c r="G20" s="11">
        <v>19</v>
      </c>
      <c r="H20" s="13">
        <v>12750.539999999997</v>
      </c>
      <c r="K20"/>
      <c r="N20" t="str">
        <f t="shared" ref="N20:O20" si="10">N7</f>
        <v>Product32</v>
      </c>
      <c r="O20">
        <f t="shared" si="10"/>
        <v>40883.039999999994</v>
      </c>
      <c r="Y20" t="str">
        <f t="shared" ref="Y20:Z20" si="11">Y7</f>
        <v>South</v>
      </c>
      <c r="Z20" s="12">
        <f t="shared" si="11"/>
        <v>53277.570000000007</v>
      </c>
    </row>
    <row r="21" spans="7:26" x14ac:dyDescent="0.3">
      <c r="G21" s="11">
        <v>20</v>
      </c>
      <c r="H21" s="13">
        <v>19691.759999999998</v>
      </c>
      <c r="K21"/>
      <c r="N21" t="str">
        <f t="shared" ref="N21:O21" si="12">N8</f>
        <v>Product21</v>
      </c>
      <c r="O21">
        <f t="shared" si="12"/>
        <v>39659.759999999995</v>
      </c>
      <c r="Q21" t="str">
        <f>Q2</f>
        <v>Bangladesh</v>
      </c>
      <c r="R21">
        <f>R2</f>
        <v>31336.229999999992</v>
      </c>
      <c r="Y21" t="str">
        <f t="shared" ref="Y21:Z21" si="13">Y8</f>
        <v>Western</v>
      </c>
      <c r="Z21" s="12">
        <f t="shared" si="13"/>
        <v>121781.38999999998</v>
      </c>
    </row>
    <row r="22" spans="7:26" x14ac:dyDescent="0.3">
      <c r="G22" s="11">
        <v>21</v>
      </c>
      <c r="H22" s="13">
        <v>19171.71</v>
      </c>
      <c r="K22"/>
      <c r="N22" t="str">
        <f t="shared" ref="N22:O22" si="14">N9</f>
        <v>Product05</v>
      </c>
      <c r="O22">
        <f t="shared" si="14"/>
        <v>38591.280000000006</v>
      </c>
      <c r="Q22" t="str">
        <f t="shared" ref="Q22:R22" si="15">Q3</f>
        <v>Brazil</v>
      </c>
      <c r="R22">
        <f t="shared" si="15"/>
        <v>39438.44000000001</v>
      </c>
    </row>
    <row r="23" spans="7:26" x14ac:dyDescent="0.3">
      <c r="G23" s="11">
        <v>22</v>
      </c>
      <c r="H23" s="13">
        <v>11617.86</v>
      </c>
      <c r="K23"/>
      <c r="N23" t="str">
        <f t="shared" ref="N23:O23" si="16">N10</f>
        <v>Product42</v>
      </c>
      <c r="O23">
        <f t="shared" si="16"/>
        <v>38232</v>
      </c>
      <c r="Q23" t="str">
        <f t="shared" ref="Q23:R23" si="17">Q4</f>
        <v>Ethiopia</v>
      </c>
      <c r="R23">
        <f t="shared" si="17"/>
        <v>39653.929999999993</v>
      </c>
    </row>
    <row r="24" spans="7:26" x14ac:dyDescent="0.3">
      <c r="G24" s="11">
        <v>23</v>
      </c>
      <c r="H24" s="13">
        <v>17000.620000000003</v>
      </c>
      <c r="K24"/>
      <c r="N24" t="str">
        <f t="shared" ref="N24:O24" si="18">N11</f>
        <v>Product10</v>
      </c>
      <c r="O24">
        <f t="shared" si="18"/>
        <v>34991.64</v>
      </c>
      <c r="Q24" t="str">
        <f t="shared" ref="Q24:R24" si="19">Q5</f>
        <v>France</v>
      </c>
      <c r="R24">
        <f t="shared" si="19"/>
        <v>14337.400000000003</v>
      </c>
    </row>
    <row r="25" spans="7:26" x14ac:dyDescent="0.3">
      <c r="G25" s="11">
        <v>24</v>
      </c>
      <c r="H25" s="13">
        <v>15273.349999999999</v>
      </c>
      <c r="K25"/>
      <c r="Q25" t="str">
        <f t="shared" ref="Q25:R25" si="20">Q6</f>
        <v>Germany</v>
      </c>
      <c r="R25">
        <f t="shared" si="20"/>
        <v>16810.719999999998</v>
      </c>
    </row>
    <row r="26" spans="7:26" x14ac:dyDescent="0.3">
      <c r="G26" s="11">
        <v>25</v>
      </c>
      <c r="H26" s="13">
        <v>23043.470000000005</v>
      </c>
      <c r="K26"/>
      <c r="Q26" t="str">
        <f t="shared" ref="Q26:R26" si="21">Q7</f>
        <v>India</v>
      </c>
      <c r="R26">
        <f t="shared" si="21"/>
        <v>452995.44000000024</v>
      </c>
    </row>
    <row r="27" spans="7:26" x14ac:dyDescent="0.3">
      <c r="G27" s="11">
        <v>26</v>
      </c>
      <c r="H27" s="13">
        <v>13593.79</v>
      </c>
      <c r="K27"/>
      <c r="Q27" t="str">
        <f t="shared" ref="Q27:R27" si="22">Q8</f>
        <v>Indonesia</v>
      </c>
      <c r="R27">
        <f t="shared" si="22"/>
        <v>8394.32</v>
      </c>
    </row>
    <row r="28" spans="7:26" x14ac:dyDescent="0.3">
      <c r="G28" s="11">
        <v>27</v>
      </c>
      <c r="H28" s="13">
        <v>13197.89</v>
      </c>
      <c r="K28"/>
      <c r="Q28" t="str">
        <f t="shared" ref="Q28:R28" si="23">Q9</f>
        <v>Mexico</v>
      </c>
      <c r="R28">
        <f t="shared" si="23"/>
        <v>65776.760000000009</v>
      </c>
    </row>
    <row r="29" spans="7:26" x14ac:dyDescent="0.3">
      <c r="G29" s="11">
        <v>28</v>
      </c>
      <c r="H29" s="13">
        <v>13311.339999999998</v>
      </c>
      <c r="K29"/>
      <c r="Q29" t="str">
        <f t="shared" ref="Q29:R29" si="24">Q10</f>
        <v>Nigeria</v>
      </c>
      <c r="R29">
        <f t="shared" si="24"/>
        <v>39993.270000000004</v>
      </c>
    </row>
    <row r="30" spans="7:26" x14ac:dyDescent="0.3">
      <c r="G30" s="11">
        <v>29</v>
      </c>
      <c r="H30" s="13">
        <v>26662.809999999998</v>
      </c>
      <c r="K30"/>
      <c r="Q30" t="str">
        <f t="shared" ref="Q30:R30" si="25">Q11</f>
        <v>Pakistan</v>
      </c>
      <c r="R30">
        <f t="shared" si="25"/>
        <v>77523.280000000028</v>
      </c>
    </row>
    <row r="31" spans="7:26" x14ac:dyDescent="0.3">
      <c r="G31" s="11">
        <v>30</v>
      </c>
      <c r="H31" s="13">
        <v>15652.32</v>
      </c>
      <c r="K31"/>
      <c r="Q31" t="str">
        <f t="shared" ref="Q31:R31" si="26">Q12</f>
        <v>Russia</v>
      </c>
      <c r="R31">
        <f t="shared" si="26"/>
        <v>63344.339999999989</v>
      </c>
    </row>
    <row r="32" spans="7:26" x14ac:dyDescent="0.3">
      <c r="G32" s="11">
        <v>31</v>
      </c>
      <c r="H32" s="13">
        <v>27172.400000000001</v>
      </c>
      <c r="K32"/>
      <c r="Q32" t="str">
        <f t="shared" ref="Q32:R32" si="27">Q13</f>
        <v>Saudi Arabia</v>
      </c>
      <c r="R32">
        <f t="shared" si="27"/>
        <v>38317.789999999994</v>
      </c>
    </row>
    <row r="33" spans="7:18" x14ac:dyDescent="0.3">
      <c r="G33" s="11">
        <v>32</v>
      </c>
      <c r="H33" s="13">
        <v>6991.1000000000013</v>
      </c>
      <c r="K33"/>
      <c r="Q33" t="str">
        <f t="shared" ref="Q33:R33" si="28">Q14</f>
        <v>South Africa</v>
      </c>
      <c r="R33">
        <f t="shared" si="28"/>
        <v>32808.019999999997</v>
      </c>
    </row>
    <row r="34" spans="7:18" x14ac:dyDescent="0.3">
      <c r="G34" s="11">
        <v>33</v>
      </c>
      <c r="H34" s="13">
        <v>17406.18</v>
      </c>
      <c r="K34"/>
      <c r="Q34" t="str">
        <f t="shared" ref="Q34:R34" si="29">Q15</f>
        <v>United Kingdom</v>
      </c>
      <c r="R34">
        <f t="shared" si="29"/>
        <v>50749.039999999994</v>
      </c>
    </row>
    <row r="35" spans="7:18" x14ac:dyDescent="0.3">
      <c r="G35" s="11">
        <v>34</v>
      </c>
      <c r="H35" s="13">
        <v>10403.35</v>
      </c>
      <c r="K35"/>
      <c r="Q35" t="str">
        <f t="shared" ref="Q35:R35" si="30">Q16</f>
        <v>United States of America</v>
      </c>
      <c r="R35">
        <f t="shared" si="30"/>
        <v>13092.080000000002</v>
      </c>
    </row>
    <row r="36" spans="7:18" x14ac:dyDescent="0.3">
      <c r="G36" s="11">
        <v>35</v>
      </c>
      <c r="H36" s="13">
        <v>29524.29</v>
      </c>
      <c r="K36"/>
    </row>
    <row r="37" spans="7:18" x14ac:dyDescent="0.3">
      <c r="G37" s="11">
        <v>36</v>
      </c>
      <c r="H37" s="13">
        <v>14336.82</v>
      </c>
      <c r="K37"/>
    </row>
    <row r="38" spans="7:18" x14ac:dyDescent="0.3">
      <c r="G38" s="11">
        <v>37</v>
      </c>
      <c r="H38" s="13">
        <v>15584.3</v>
      </c>
      <c r="K38"/>
    </row>
    <row r="39" spans="7:18" x14ac:dyDescent="0.3">
      <c r="G39" s="11">
        <v>38</v>
      </c>
      <c r="H39" s="13">
        <v>13437.32</v>
      </c>
      <c r="K39"/>
    </row>
    <row r="40" spans="7:18" x14ac:dyDescent="0.3">
      <c r="G40" s="11">
        <v>39</v>
      </c>
      <c r="H40" s="13">
        <v>30057.11</v>
      </c>
      <c r="K40"/>
    </row>
    <row r="41" spans="7:18" x14ac:dyDescent="0.3">
      <c r="G41" s="11">
        <v>40</v>
      </c>
      <c r="H41" s="13">
        <v>17799.129999999997</v>
      </c>
      <c r="K41"/>
    </row>
    <row r="42" spans="7:18" x14ac:dyDescent="0.3">
      <c r="G42" s="11">
        <v>41</v>
      </c>
      <c r="H42" s="13">
        <v>25449.57</v>
      </c>
      <c r="K42"/>
    </row>
    <row r="43" spans="7:18" x14ac:dyDescent="0.3">
      <c r="G43" s="11">
        <v>42</v>
      </c>
      <c r="H43" s="13">
        <v>14658.500000000002</v>
      </c>
    </row>
    <row r="44" spans="7:18" x14ac:dyDescent="0.3">
      <c r="G44" s="11">
        <v>43</v>
      </c>
      <c r="H44" s="13">
        <v>19795.28</v>
      </c>
    </row>
    <row r="45" spans="7:18" x14ac:dyDescent="0.3">
      <c r="G45" s="11">
        <v>44</v>
      </c>
      <c r="H45" s="13">
        <v>17458.100000000002</v>
      </c>
    </row>
    <row r="46" spans="7:18" x14ac:dyDescent="0.3">
      <c r="G46" s="11">
        <v>45</v>
      </c>
      <c r="H46" s="13">
        <v>17068.960000000003</v>
      </c>
    </row>
    <row r="47" spans="7:18" x14ac:dyDescent="0.3">
      <c r="G47" s="11">
        <v>46</v>
      </c>
      <c r="H47" s="13">
        <v>16104.110000000002</v>
      </c>
    </row>
    <row r="48" spans="7:18" x14ac:dyDescent="0.3">
      <c r="G48" s="11">
        <v>47</v>
      </c>
      <c r="H48" s="13">
        <v>16390.38</v>
      </c>
    </row>
    <row r="49" spans="7:8" x14ac:dyDescent="0.3">
      <c r="G49" s="11">
        <v>48</v>
      </c>
      <c r="H49" s="13">
        <v>25601.349999999995</v>
      </c>
    </row>
    <row r="50" spans="7:8" x14ac:dyDescent="0.3">
      <c r="G50" s="11">
        <v>49</v>
      </c>
      <c r="H50" s="13">
        <v>7322.39</v>
      </c>
    </row>
    <row r="51" spans="7:8" x14ac:dyDescent="0.3">
      <c r="G51" s="11">
        <v>50</v>
      </c>
      <c r="H51" s="13">
        <v>18755.54</v>
      </c>
    </row>
    <row r="52" spans="7:8" x14ac:dyDescent="0.3">
      <c r="G52" s="11">
        <v>51</v>
      </c>
      <c r="H52" s="13">
        <v>15496.2</v>
      </c>
    </row>
    <row r="53" spans="7:8" x14ac:dyDescent="0.3">
      <c r="G53" s="11">
        <v>52</v>
      </c>
      <c r="H53" s="13">
        <v>24337.019999999997</v>
      </c>
    </row>
    <row r="54" spans="7:8" x14ac:dyDescent="0.3">
      <c r="G54" s="11">
        <v>53</v>
      </c>
      <c r="H54" s="13">
        <v>27195.9</v>
      </c>
    </row>
    <row r="55" spans="7:8" x14ac:dyDescent="0.3">
      <c r="G55" s="11" t="s">
        <v>132</v>
      </c>
      <c r="H55" s="13"/>
    </row>
  </sheetData>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BDF1B-C2D7-456D-A60C-182F18653BE8}">
  <dimension ref="A1"/>
  <sheetViews>
    <sheetView tabSelected="1" zoomScale="68" zoomScaleNormal="100" workbookViewId="0">
      <selection activeCell="W22" sqref="W22"/>
    </sheetView>
  </sheetViews>
  <sheetFormatPr defaultRowHeight="14.4" x14ac:dyDescent="0.3"/>
  <cols>
    <col min="1" max="1" width="8.88671875" customWidth="1"/>
    <col min="18" max="18" width="8.88671875" customWidth="1"/>
  </cols>
  <sheetData/>
  <printOptions horizontalCentered="1" verticalCentered="1"/>
  <pageMargins left="0.23622047244094491" right="0.23622047244094491" top="0.74803149606299213" bottom="0.74803149606299213" header="0.31496062992125984" footer="0.31496062992125984"/>
  <pageSetup paperSize="8" scale="115" fitToWidth="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10.xml>��< ? x m l   v e r s i o n = " 1 . 0 "   e n c o d i n g = " u t f - 1 6 " ? > < V i s u a l i z a t i o n   x m l n s : x s d = " h t t p : / / w w w . w 3 . o r g / 2 0 0 1 / X M L S c h e m a "   x m l n s : x s i = " h t t p : / / w w w . w 3 . o r g / 2 0 0 1 / X M L S c h e m a - i n s t a n c e "   x m l n s = " h t t p : / / m i c r o s o f t . d a t a . v i s u a l i z a t i o n . C l i e n t . E x c e l / 1 . 0 " > < T o u r s > < T o u r   N a m e = " T o u r   1 "   I d = " { 2 7 0 E 6 6 A 3 - 6 8 2 6 - 4 E 7 5 - B F 9 4 - C 9 3 0 0 D 4 0 4 E 1 9 } "   T o u r I d = " f 4 7 e 3 a 7 c - 4 c 3 3 - 4 b 7 b - a c c 7 - 2 2 1 e 9 a 4 1 b d 7 b "   X m l V e r = " 6 "   M i n X m l V e r = " 3 " > < D e s c r i p t i o n > S o m e   d e s c r i p t i o n   f o r   t h e   t o u r   g o e s   h e r e < / D e s c r i p t i o n > < I m a g e > i V B O R w 0 K G g o A A A A N S U h E U g A A A N Q A A A B 1 C A Y A A A A 2 n s 9 T A A A A A X N S R 0 I A r s 4 c 6 Q A A A A R n Q U 1 B A A C x j w v 8 Y Q U A A A A J c E h Z c w A A A 2 A A A A N g A b T C 1 p 0 A A B C B S U R B V H h e 7 Z 3 r j x v n d c b P 8 D K 8 L L n c m y S v p d X q Y i m O C z t K i i R 1 C 1 s t E g R o i n 5 K g Q C B g w Z I A K f 9 r 4 q m L Z o P b d L G i W P H l h 3 b u l n X y L p f V t L K W q 2 0 u + Q u b 0 M O h + w 5 5 5 3 R U j J t S + S 7 F x T P j z o a 7 n A 4 y 1 n O M 8 8 5 Z 1 5 y n D c + O t E h A I A V W F A n I S g A L O G 8 c R i C A s A W z m 8 h K A C s E Q u n A A A L s E O d g k M B Y A n n t 0 c g K A B s g Z Q P A I s 4 v 4 N D A W A N O B Q A F m G H O g 2 H A s A S z u + O Q l A A 2 A I p H w A W c d 6 E Q w F g D R b U G Q g K A E s 4 b x 6 D o A C w B W o o A C w C Q Q F g E e f 3 x 8 4 i 5 Q P A E n A o A C z i / P 4 4 H A o A W 8 C h A L A I B A W A R Z y 3 j v 8 J K R 8 A l n D e + h i C A s A W S P k A s A g E B Y B F O O U 7 h 5 Q P A E s 4 b 0 N Q A F j D e f s E B A W A L V B D A W A R d q h P 4 F A A W A I O B Y B F n D + c h E N t R m K x G A 1 n 0 7 R 1 p E C O 0 y a v G a O 7 t T Q 5 9 V l q t l r h U m C z A U F t E s b y W d q 3 r U D J Z J I 8 r 0 5 + x 6 X z 9 5 L 0 T L 5 F 7 a B F u X S c y l 6 L b h S z F A R E c R a c w + G m k l Q u X q d C u h G u C W w k E N Q G E o s 5 9 K 3 9 O 6 n V b H L u 3 S a f n W e u k q a b S w k K + F 1 p s X C + C M d x d J p M O N S h O C X i c X J b l 3 U e 2 B h Y U O c h q H V G h H B g a o w 6 7 U B d R l z p 0 v 0 E 7 R 3 3 6 Y M b a R b S Z 9 + S V K J D j Z Y R U I S s R + Y 3 A 4 f c O O k 0 z q I i l t c Q z Z i F w L o C Q a 0 z L 3 9 1 m i j w q R X W Q d W m Q 2 k W R c z p 0 L 2 V O H 3 C a Z 6 Q S 3 W o 0 n h U Q B F / / Z x H i c f a S S K u U 3 d c W q p x K s j 3 R V h + o 0 Y j q X v h E m A 9 c N 4 5 B U G t B 1 L z / N l k g V z X C E b o d M y f 3 m d n a b C + h l h E H 9 x I U T r e o Z X G 5 z d g p 8 d a t G + i d 2 N C 1 n j p v k t 3 l + P a 2 P C b H o 1 n I K r 1 A o J a B 5 4 Z G 6 Y 8 N a l Q G G Y R i Z s Y M f l c O w l J 1 6 V D V 9 M q h v Y T v B s i J l l u F w t L e J e f K 2 T c D u 0 c b V G t G a M t Q 2 0 6 9 a m r b i W i S t E S 5 b O + L g f W D h b U B Q h q D f n L F 3 Z T o 1 Z W t 1 i s O j S a C W i h 3 K a J / K M O 9 I c r R h R P y q t 7 G y Q J 4 Y f s a D 1 K L i X O C 7 R 1 K a 6 v v B q / j m W a 2 o a W + 1 o C Q a 0 h X 9 8 z S W 6 s Q 3 O L H m 0 p J N S B G r 7 D 4 i J y O a 0 T W m 1 H R d F q E x 1 k k b x / P a X z v 4 x C p k 3 N l k P b R 1 p a e 7 3 A Q s m n W D 6 s n x u L C Z o t c Q 3 F q a Q g L i W O W K + W y f d K N D 1 p 5 g P 7 O O + c h q D W g q m J Y X q 2 k N X m Q 7 R D V 8 p l y u X z 4 R K P c n L W p W L 9 y Q e u i C T G c 2 1 a r M S 4 P i N 6 Z Y 9 H d 5 Y T d P V B g g 5 s 9 6 n N A v 3 T X J J e 3 m X O T + V Y p 5 f n 2 n R + t s r C q 9 J o Q b q B w D Y x e W M Q d m N i O E f j 6 T j v 1 G 0 q s 4 h E T B K f J y Z h h B 3 n a R A x L b C Y s l w 3 y X P r r R i N p N v 0 0 r M + 3 V y K 0 z k W 0 3 f 3 e z T E j 0 v I 7 0 + 6 S Y 4 M L Z U T V C z 6 P V 8 7 Y r D g Y 1 u v 2 Y h B Y n s + Q f V 6 n R Y W F l V Q l W p d d + j H 6 Z 6 1 9 3 O 6 d p / H g W e b K p i v 5 O 6 w i J p 0 7 K a r a e D W X K D n q 2 T V U p d 5 n G L K f Y n J f E C u 6 7 K o 0 n R v U c 4 a 9 3 7 9 i P 7 D e f f 0 x c + + 0 6 B v X n 5 + J / k N I y D P 8 y i V S o X C 6 W j q F y G P a w f O 9 y n O O V s s J j U P 0 c w S 1 z 9 F U 2 9 9 G Z J e P L / V p / l y n L 6 + w 3 Q M 6 y y m G w s J m u O 6 K m L H S K D L C Z K C H r 7 W o r s P y u R V i v T S C + M 6 H 9 j B e f c M B G W L D K d U L + 4 Y o y A I H j p S N P U 4 J Z M 6 y e M d / p U 9 D R 3 h I A + J x i Q 1 l C 5 g x J l P X V q o m p + n W A x f Y T E U a z G 6 X 4 l T s x V w P R S j 3 e O r j q Y j K A J P 3 e d B N a E u 1 d 0 1 j F r p B 7 Y 3 t f k x O 7 9 C J 2 9 1 q L p S p D 1 T K R o a c s M l w a C g h r I Y X 9 s 5 w Q 4 Q P H I u q b i 0 q E 4 k 4 / J E T I K c v J X 7 7 1 0 3 O 3 2 3 m A T Z 8 S M z E z E J o 9 m 2 3 p / O l W j H c E 3 n C S I 8 E a c 6 I b + K 8 W x A 5 Z V l T Q e j 2 L + l p e u c v T W j I y z c Y J l d M U H x h E s X L j 3 4 z H Y g + o 9 H 3 0 n Q N 2 O 5 j K Z v l x 8 k a W V 5 W d M 9 S a / G x i d U P E X v 0 T / 1 R z M p m h x m J w t / j h B n k Y a C u N d 3 W A y 9 S C Z d a j R M 9 2 5 i y D Q z Z G S 6 I K 3 y Z G b k o a h r 9 d V R 6 F P T u 3 W a y E 7 Q 7 o m O i i q W S N H i Y l n n g 8 F x D p 2 5 9 P h 7 C v r g 2 8 9 N 0 r 1 S Q M c v z t O 2 b Z P a I B D B n L 3 r 0 o v P N O n I r d X z S 6 9 y y u e y q / z x e k o H t I p r S C r W z X D a j O / 7 B t d G m k b 0 I K r D h H Y 7 0 D q s 0 Z C 6 z T h f 3 T f r T s Y 7 5 P P 6 f 3 O i w m 4 W p 1 f 3 t z U t f f O c T 9 V y i S q l B X r l r / b p c 8 B g w K E s I L t 0 v V a h 0 5 8 m 6 e B L W 2 i R 6 x 0 5 u S o u J A N c u 8 U k Q k p y H L q W V j E J j 4 t J W P E c + v O p V T H J U S 8 6 8 k n N J d R q V Z 0 K I i Z B x O T V T U q Y S X a o z O u R 5 U u L D + h 7 X 8 v R / p 1 5 q j Y 6 K r x E X E 4 y x 8 h h p 4 p q P T A Y z q G z c K i B i Y + Q 5 + e 4 8 D f n e y I O 7 v X o / b B O E k Q c K o y n + I t L D V S q x + j C f J L X H 6 q L 2 V F o 0 V R u m Y a G h s I 5 v V l Z L t F Q L h 9 + r M P 8 b t 9 v U q V S p e V S k f 5 4 L U 6 V l S L l u f Z 6 8 U W T E o L + Q V P C Q t S C c U 6 v Z D R C m 7 7 J r i J Z 2 L d 2 N h 8 R k y B 1 z d M a g Q x F u l + O 6 f m k b m R U x J I / T O f O X Q z n y L p X V y 6 i E W e S O k 7 E F D 0 W N T u S S W l K J D R l d H g v m J s r 9 t w 2 x N M F p 3 y 9 Z i O e J q I 2 u a R X t 4 t x + o v p B h 2 / P V g r W t a 8 o x B o k + F 2 K d F z F P r l + 0 k q Z g 9 Q L R R b 9 3 m u 2 7 N 3 N J 2 T p o g g j 1 U r F f 1 4 f c v 3 t Y E i z Q 2 D 7 A a S / a 9 u E 6 K / Q A 0 1 M K Z G i Z i v x O n I z S c b 4 P p F i H 7 u L H / 5 e D u p w w 5 z r X a J U 0 J 5 T r m 8 w v V c j f b u 2 W M e b z Z Z 7 G 0 V / F A u p z W W m 0 p R g t 2 p x S 7 2 z S n p J J r m h u f h e y k G h S t S / h / R d z x 2 C m n D E P H d u D 1 P + f w w Z b J Z n S c i k p O 9 D r u P V 6 / r P E H O U 7 X Z 8 k R s l 9 j l J v M t X p a o W m N x 9 d h G x J M H H G p A G q 0 x 3 X E 3 A z P e N L u T 6 f x J p 0 9 c x z h U R 0 U m U 0 n 3 M t k h F l R A M X a p U o 3 o 7 n K M n h t v 0 i d n L + l z Q f 9 w O Y r b I D c Z G b F Z B C W k M q b r F 5 3 4 F Y c y C a Q h F o 9 r z S c O d f Z u W o U l K e G V + 3 F a X J T G B G 6 D 3 O B Q A 7 J S 6 3 E S a Q M 5 G p 7 z K o y M 6 l T E 3 l 3 j y X 2 J I G h R x e P a S u + L w A J y y Q y w B f 0 D Q Q 1 I w D v i Z q L 7 X J W I R N I + G W I k b X R N + V g 8 1 W q V f H Z W E Z L E S L q p 2 5 F P 4 e P x g 4 K m x I A R t M w 3 u 2 4 m o p H m 0 e g J Q V r k p d I K l Y p F P f 9 0 f 3 5 e X 3 c Q + O Q E d c r G P O N k P b Y R 8 e Q B h x q Q N u + Q c p T f b I i o 3 r u W p l q t R v M P i v o a s 9 m 0 N i f k I D A y M q J T S f 1 y T o V G U 3 U a m 9 g S P h v 0 C 5 o S A 9 7 G 8 t I 5 M + n U Z k P G C B 6 + M 0 Z D h T E 6 P C N p X + v h S V 0 Z Q f G N Z 6 s 0 N V y n R r N B S 5 W A 0 s P j X V u G W z 8 3 O N S A 5 H P y q d u G F v e b l c P X E / T S t h q 9 c z l O R 2 d i K q w m H w T 8 l k + l S o u u L A 7 R / H K b t k 9 P h 8 8 A / Y I a a s C Q M q X F R 3 i f Y z P S 1 s a D T + 9 d j b E r + V S u + X R q V j 4 n 5 d P F u 2 2 a K w X 6 2 i X y I 8 M 9 t x H x 5 A G H s o B 8 M 6 v v e 1 q P b C a i 9 r i k e A G L K Q j T P X G l j 2 8 5 t F D m x 0 I x y b m o 7 r G A o D 9 Y U I 9 J D P H U s T V T p W b D Y 6 v y N k 3 q J w K R L p 6 4 U t B q a p 0 n q W k r u q 9 C 4 g M B v + 5 m o 0 4 j I w V + V u / t Q z x 5 4 O M b F m J 4 y x g 1 v T p V 6 + J U G 9 + g E D G J I 8 l r E f G Y R k R 4 v x m J i a P R 0 A O B x C s H v 9 1 z 2 x B P F 0 j 5 L J B O J 9 i d K i o q O d p v V N d P R 0 V w z a Q C Y u E Y M R k B q Z D 0 P g u I f z Z C q l O j U S O 5 8 N s z k 2 i Z 2 w B N C U u x f 2 u D v L q k f i I q T 3 f k 7 j F 0 a 0 1 3 i q e p X Z e Y 5 G c N f l 3 G m Y z w G + E B Y H x 8 r O c 2 I Z 4 + 4 F C W S G + b p k a 9 w l H l H b U W C q t h h v + E y / S D X I z t i 1 B X 4 t 8 h J 2 k f u p F M O c S J V E i R I / F U v k t C g 1 + j H A B i j k M / + O H 3 w 7 W B Q U F T w m I U M j 6 1 m + U u U U m w K 7 B r 9 J s C R t / l 9 y j m u y u 0 J c 5 C k v R O R a N C M g I y Y R z J p H c m x d P L 2 s j r 4 2 j x s u P j 8 s 2 x n 9 0 W R H / h f H j + + s Z W 0 P / P O P T + B U o P F f R j F G 4 q Q 6 6 b p k T S 5 U h S T L 5 c M h 7 X D / z 1 i w h J O o n q S i w o m e q Y v H A Y k a R 8 m u 7 J N B I W C 0 f S u 8 i V v G q Z q p V l k m v 7 v v 7 P P w 7 X D G z g f H g B g r J J s V i m 0 2 d m W V T D l E p n K c m i k o G p I i o Z l K p f L h k z l + u U C 1 a v n v v h o 9 t j 5 4 F U P O p s Z i p C U j F p v R Q J K h K T u J U M K e p q k 7 N z N d W l J M V j Q Y m Y O G o s K F 4 R f f / v v 0 u 7 d u 8 w v w x Y A T W U Z U Z H 8 9 R u 1 S j w l v W 7 + r w a p 4 C S Z m m q J d O w I f A w D R M H C Q X Q N R V n k Z R M I k r h R B w a 8 r x Q K P J 8 c 9 + s 1 z Q c Q g F p i l f X T + + q M 4 V i k q v P 5 / I 5 i G k N Y I e 6 A Y d a A / 7 n 1 x 9 S h l 3 K T X P q l + 5 2 q a S m f Z L + i U u J W 6 k z c c h N U / H w H Y n c S U Y 8 G L c y z r S a 8 s l H R w J q y Y h 3 c a m w M S E n b 1 W U o W g j Q Y v A J T 3 M Z D L 0 0 9 d / Z H 4 J s A o E t U a I A H 7 1 3 + 9 T K m t S P z e V V l H F R V i c + p m 0 j 8 W k U 0 n 3 w m S h O + 1 T E U U h I g p T P q m b o t p J U 7 1 o R I S k f O J u x u H U z b R 2 M k 0 S E Z 9 8 J P 5 n P 3 9 N f y e w j / M R B L W m / P K X b 1 M 6 k 1 O n S r o p v e K 7 c S k W V e h S I i a Z C l E d p W 9 K K C a Z t u W + C i k U F I t D X U q E p M 2 I 0 J 3 C d F E F J a l l 6 E 6 C i O n 1 f / q x c U G w J j g f X Y S g 1 p p / / 8 V v W F A s q p Q 4 V a q r Q Z H U x o S 6 l T i U p H 2 6 s 8 t / I i T 5 F z q U C k l S P y M o b U i o Q 3 H 4 p h n R X X + Z F n l d H U t E K p e 7 + d n P f / R Q s G B t Y E H N Q F D r w H / 8 6 6 + o E 3 O 1 l S 5 O l U h 0 1 1 N S R 0 n 6 Z z p 9 Z p e X S 3 k a M R m H C t O 9 I H Q o 7 e 6 t d v Z 0 0 K t 0 9 a S J E T Y t 5 H n i f E O 5 I f r J T 3 + o a w V r C w S 1 j t y f X 6 A 3 / v d d y u c y F D j p h 6 I S Q c W 1 n o r a 6 B y h S a l H i a D E n U R Q H Z P u q T N p I 8 I I S j u E Y a o n L i b r E b H + 7 d 9 9 h 3 b t m Z I V g X U A g t o A / v P f f k 0 r 5 a p e P N q I S u q p q E k h w y t D Q T F i U P J f l O q J Q w X s T i q q y J 2 0 d p L R G O b S o h L D h W F 6 7 R 9 / Y F Y C 1 g 3 n 8 C U I a i M Q 1 / n F v / w X V c o V d p N Y 6 F R h k y I S l S w X O l S n L V N x J k n 7 T C N C H C o i c q Q c p 3 e v / e Q f e D 2 h I s G 6 A k F t A m Z u z N I 7 b 3 3 A d Y + 5 B M 1 D e + K J i k l s S q I L r b U 4 R I A y h O j g 3 7 x M + 5 8 3 F w g A G w c L 6 i Y E t Y l o N p p 0 / v w V u n 7 1 J p W K y 9 r N U 0 E x k Q u N j B Z o 7 7 5 d 9 N U X 9 l E 6 P f i V P o A 9 I C g A L O I c v g x B A W A L 5 w g E B Y A 1 W F C 3 I C g A L I G P b w B g E Q g K A I s 4 R 6 4 g 5 Q P A F s 7 R K 7 c h K A A s g Z Q P A I t A U A B Y x D l 6 F S k f A L Z w j k F Q A F i D B T U L Q Q F g C d R Q A F g E g g L A I s 6 x a 0 j 5 A L C F c / z a H Q g K A E s g 5 Q P A I h A U A B Z x j l 9 H y g e A L V h Q n 0 J Q A F j C + R i C A s A a q K E A s A g E B Y B F n I 9 v I O U D w B Y s q L s Q F A C W c E 5 A U A B Y A z U U A B Z x T s z A o Q C w B Q t q D o I C w B J I + Q C w i H M S D g W A J Y j + D 8 D b m 5 8 h l A f c A A A A A E l F T k S u Q m C C < / I m a g e > < / T o u r > < T o u r   N a m e = " T o u r   2 "   I d = " { B 3 4 F 9 C C C - 2 6 B 0 - 4 0 1 C - 9 F B 9 - 2 0 5 C B B D D E 2 4 C } "   T o u r I d = " 8 2 5 a 5 4 5 2 - 0 a 9 7 - 4 b 7 4 - b 8 7 1 - 4 4 b e 0 0 4 9 c 2 6 3 "   X m l V e r = " 6 "   M i n X m l V e r = " 3 " > < D e s c r i p t i o n > S o m e   d e s c r i p t i o n   f o r   t h e   t o u r   g o e s   h e r e < / D e s c r i p t i o n > < I m a g e > i V B O R w 0 K G g o A A A A N S U h E U g A A A N Q A A A B 1 C A Y A A A A 2 n s 9 T A A A A A X N S R 0 I A r s 4 c 6 Q A A A A R n Q U 1 B A A C x j w v 8 Y Q U A A A A J c E h Z c w A A B E Y A A A R G A W Y B m 5 k A A E o y S U R B V H h e 5 b 3 3 c 1 x Z l t 9 5 E g l k w l s C J G h B z y o W T b F I F q u q q 6 u q q 6 f N j N T b o / l B + m W i p Z E U 6 2 L N f 7 C z Z i J W / 4 N m V 7 E a a R W x 2 p F C 2 6 2 e 7 i 5 v 6 T 2 L B i R B E i A J A o R 3 C S A T 2 P M 5 9 9 3 M l 4 l M I E H Q J F h f 8 i H f u 8 + / e 7 7 3 m O s i v / n 6 9 L x 8 z 1 H V e l C m p y O S S q V s m Z + f D x b 2 6 p 9 g O 4 z 1 D S n Z v i Y l A 3 3 3 p b 2 9 P U g V 6 e 9 / L K 2 t a + z 4 Z D I p d 0 e q Z c e a W a 4 i 3 / V W y M P R q D s w B 5 G I 3 S Y L F d F 5 2 a D 3 G Z k q k + F E m e 1 / f 8 e 0 l J e 5 A z + 9 G Z c P d N t j d n Z W / 8 5 L R U X M J Q R 4 P F E m a 2 r m g q 2 F 4 F k j + g A s + c B 9 B y a j 0 l r r r u G P 5 f B o t F y X q N w e j s n N m x d s / / c Z S q g z O d n 4 / U E 0 V i P R 2 t 0 y M 5 O U u b k 5 W z J k c p 9 l X t P C q K q Y l 0 O b Z m V 2 a k T q 6 u q C V I e R k R F p a G i w 9 c H B Q W l u b p Y 5 v c x M K i K V 5 e 5 6 n 9 + K y 6 x u g z c 2 z c i Z b i f 8 k I f U Z h X 8 8 e k y W 9 + u R G S 9 o z l p x / B I F x 7 E Z G N j 0 g i S 1 E f 7 8 l a l f L A z I d / e j c t b W x y 5 I H J 5 e b m t 3 x 6 o k G 0 t s 9 I 3 H p W 2 2 p R M z k a k W t 8 h F x Q k E M M j H 7 l 4 w j J N 5 m y l k 5 S x o e C 8 s r I y + e J O r a T G r 0 t q Z s L S v 4 + I / O a b 7 y e h a l p e k c R s p Q l f L p l A m E j R M p F X 1 s 1 K U 5 U e N z s l 8 X g 8 L X A p P e z k 3 Z i M D f X K T w 4 1 W 9 r D h w 8 l W r N O 5 i J R 1 S 5 R 2 d 2 G 5 n C 4 E m i p 9 7 Z P y 1 d d c W m u T s k r a 5 M S U 0 I B b p 9 H l u 0 5 e b a K i o o g x e G j G 5 X y 4 1 0 J I 9 d M U s k S c 5 r R E w p M a z p a j f d Y L v x 7 D k 6 W 6 b N m v o l P d 5 r K r Z + 6 X y 3 T q Z h U x q Z k 4 v E 1 S / u + I f K f v 4 e E q m o 9 J F N T z r w r p J U Q v m M d M 6 a R Q H 9 f v 9 Q 2 t k p l q H Q f S U T k l J I J Q U N r g e H h Y W l s b J Q H S h o I + P V t p 4 G 0 A D f S v N a e l A c j Z U q i 2 b Q g A u 4 d 3 s 7 F z M y 0 x G J O u w 1 O R m R 8 p k w e j U X l 4 I a Z v B p n J f B m 7 8 x c T M r 1 m Y e U T G v r 9 D v p v k A p G X i W m P K W 5 + Z 4 N N X 5 B 5 U y M l 0 h V V V R m e o / G x z 5 / c H 3 j l C x 5 k M q n K l 0 i e 8 J V R a Z N 2 2 j G 2 o a z c k a N Y / W N 7 g S e X B w S J q a G m 2 9 d 7 R M O v v L V Y h E X l 2 X T J f a m H Y I 2 + j o q N T X 1 1 v a x 9 f j c n D j r G q l c q m P z 9 t 6 L h K J K a m s r D L T r j Y + Z 0 K K + R f G 7 O y M + U X 9 a r a 1 6 n M t B 7 w f 5 t i T g O / y e C L j O 3 m T D 5 g p q 5 q P A s Y X B P x y r 3 P 3 4 z I 6 E 9 M C I C o z g 9 8 v U i m h z n 4 v C F X X s l 6 m U m t V O J N p z V Q T m 5 P N j Q h 8 R d r E g 0 z 7 N z j B R 6 D u 3 3 8 g G z a s t + 3 P O m N q W k W k Q T X P k c 3 u m A c j U Z m Y i c j O 1 q T 0 9 Q 9 I W 2 u L k o J A Q F S q Z U z 6 Z + p k x 5 p s E n B d Z D C l D J 6 b S y 0 I I g A E d m J 8 R G p r 6 x 3 h V V C v P a p Q 8 3 E m L c D P C + 5 5 3 T 1 T + v 7 w M 4 E v p u a l R 5 h U L M f v V a n 5 V 6 7 v V i 6 x 2 d s y O T F i + 1 9 2 O O / 3 J V + q m j b K Z L J N N d N s 2 m f a o k R 6 c 3 M i i 0 w 4 + p 5 M Y 1 O z F l j w Z P r 8 p i N T i x 7 j y d Q z H L V o X 1 t d S v o H R 6 U y 7 v y b W 4 / L Z W 3 t r D T U E + F b q F E Q u K Q S G x M p H 5 k S W v K b 8 x 8 I s t c w e w I z k X c A M z M z 9 l s M e O f l Y m p q 0 n 6 5 J 4 U Q G J 8 m H D E v 8 W h S C T 9 u a Y B n 9 b 9 o 3 W O b p 2 Q u l b R v P l 2 + V S p q N 2 b l y c u 6 P J k t s I p Q 2 b B J S 8 o 1 a c 3 U H J u Q j f V K L F U B f 1 C T L B x 8 w C Q 7 c 6 9 c f v f F B X O u i d I h 3 A B T D H 9 i / / q M 2 b a x M S X H b 8 3 J 4 I P b c m e 8 x U y 9 M f W r 8 G 2 W M r P K K y q k r / d h s J X B h P p G P i J Y X + / M T A / 8 M u A D D r F Y H s 0 W v E / f o 1 7 7 B V O T k 0 s + T z 5 U V V U b O Y C P A M 5 N 9 d s v 1 6 u u q c l 6 B 8 j E g q 8 3 P D Q o H + y Y k v J I U j b W J S R V t k b K q z c F R 7 6 8 i P z 2 2 5 f X 5 I v V t s t s Z K 2 V 6 I 3 x W Z l 5 8 K 3 E 2 o / K 3 n U z 8 k l n H A k I j n S o i O J P i b y 7 f d b q b l p r U n J D / a X u o X A 4 2 Z V C m G S p 6 R H 5 o / 2 V 8 r l e q 3 x u V A 5 v V n + l P K Z O e b k 0 V c 5 m R d r y A Y K H Q 9 V h 4 M 9 F Z K H / M 6 a + V n W F C 5 o s F y M j w 9 L Q k E 3 S Y h C O G k 6 p q e c D N c D 7 a B C o p q Z W o n o c x 1 d W V s r 0 d M J I O Z s q k 1 h F m V z s r Z L R s c c y l 1 h Y k L w s U E K d e y k J Z Z p p r t k y N 1 a W l K O b E k q i m H y 4 K y E f X c s u 2 a v V l 3 q r Q 0 l 2 I y 4 / 2 u X q c q g 7 + k L N P A 8 E e M e a p G x q c q b P 9 d s P Z O f W 9 Z J Q s w i h g W g e v q 4 H / y i R S E g 8 X m l m E w K W C s y 1 6 e k Z a V m z x t b D m J y Y s J L f m 3 s I L O t h 4 k F 6 M m 0 0 U S Y D S v y 2 u j k Z m i S Y I d J e n 2 1 i c v 7 D + 9 3 S v m H T s r X U x Q c V 0 t G o z 6 / m H V U F Y H g q I o 1 V G Z H h + 8 5 p w R A P C I Q J 6 + 9 z f 6 R c N j S o Z a D H 2 H 7 1 q T o H V H u N j a i m 6 7 F j X j Y 8 Q T l X + o j X r U u T q T 4 2 K 3 t a p + X O Y J n V 1 1 z o y d Y a R K k g 0 8 m 7 F b K 3 3 Q k 7 f g J k 8 h E 8 n G 8 0 x t T Q P d v + 7 P g V 2 b q x x f y c c h X 0 l P o K k 2 p W T U w 4 n 8 K H s c v K o l J d X W N k Q M g g 3 v T 0 t N T W 1 a f J h M D z n B 6 Q C U A i w H m 5 W s y 0 p C 6 N V X O y X U l e F 5 + T z U p 0 T 6 Z k c l Y F 3 2 U t 5 2 / Y t M V + i R a C 4 a E h I 3 s h o H 0 x X d f U J K V G e T Q 9 X x X s 4 b l c y T E 2 6 o I M a K 6 Y k o 3 n p e D g P o k p Z y Z C J g o F z F v M T o i 5 p z U h O 9 f V S C T W Z s e 8 b I j 8 9 v j L p a F q m j e r W d J s z X B 8 N O / d b Q m r A + r s j 8 q d g X B J P y 9 7 a r u k t n m j l q Y q 9 F r u 4 6 c E s m x A Y x H R o n K 0 p j w h 5 8 6 d l 6 N v H l U B m Z C y i l o j J M E B B G t U T a q + R K 0 K k v o R 5 S 5 4 U K F + D s 8 B 6 f A t p l V j 1 d T W m k P P L / D a C C D M k I X j a d b j w f u E K 3 U 5 h 3 f T N R X i a P p 8 4 I / l W m i x m v i 8 V A T N l b J B m j u P y C R h e U j J p f z 1 0 S 7 R i r h d p 0 k L m F 7 9 P u v 0 m P D z e 0 C a q m q 0 d U T G R k b k R l e 3 r F E / t G P L B t t P O o S b j 0 T l 1 L 2 Y f r d R N f / u 2 7 6 X B S 8 V o S J l 5 V J W + 5 p F l h B i h K K j a d a a 3 i R T 8 / L Z z b h E I 7 S P m 5 V E k h Y M S b m l B B u e L D O t l I t 9 j d 1 G C g i z a d N G 0 x T 9 / f 3 S 1 k b E U E t 7 v T 6 / t a E m S A Q x C C p w X q 4 P N T 4 + J r W 1 2 c 2 V g C e U / q h Z 5 M 7 n u v m C D s D X X Y V h h Y c u k 0 r 0 h s a m I D W D x / q O t a p p f c A D Q J g Z 1 Z i V V d n X 8 g i / A 0 S i u i D s P y V m U l I Z y x R Q Y 2 O j U q f a F 2 D q 8 v x 8 s 5 G R U W u S 5 a o I I H p E U v N R O a F W w X y i U z 9 A Y W 2 5 2 h D 5 u 5 e I U N G G g y q I S R M E h F T m 5 6 S + c k 7 e 2 D g t H 1 2 P y y v r k r K u d k a P m V W B d D 4 B 6 O q b 0 V K 4 y k r g z j 4 l p V p L 0 a k H s m t T f d p 3 O H P m r D Q 3 N 5 n Z t m 7 d W h N G S t s w f A k 9 r o J F 6 T 2 n K g I T D 7 L E Y h X q h 6 n 2 0 + O 8 N v F E 8 s E J H h k N S Y P Y X I 3 k 4 S t 5 P d g e H R 5 W U 7 H W T C + u X J Z j I o a B K V d X m c l y 7 7 P l Q / h e R D k f j k W l X A s k T E 1 f B 3 X i T l T e 7 H C E y H 1 m C p / W 1 l Z 7 x 4 T 6 j O X q i L K f 7 a Q S 6 m a f y M R s u S T G l F Q v C V Q i y I L V v 1 Q 0 Z Z O J J a a l 8 d C E l s 6 P H 6 u 2 u S f z 4 8 4 H C p N p a G h Y t r b F z A e p U 9 O I J k S t k b s S S f R Z 5 n O d S x c v y + u v H 5 S t W 7 d K S 0 u z X L 1 6 V e 8 1 r c Q Z M 4 0 A 7 H 4 q 0 E a O c i 2 F l U z 4 V N V K s C r V A G Y + a Q k 9 M N B v g g c 8 s f j p U 2 H l F z L h A + U j E 2 Z W b r 1 V u Z q F j U 3 N R m T z 1 X T B T K M O a X D g s Z m h x t Q A v j U G 2 o L j I N N 0 E B q f V l c O M 9 E j 7 L v R e m N z o 5 p / K j F V S i Z M R P z K q s i U 1 c / Z M f r M v L 8 H Z B o b c 3 5 l Z d x p q 3 M X L l r a 5 P i w F n B z V k 0 w U 7 5 D j 3 D 5 u N q X y N + d O B / 6 h K s T N W 0 H N J N c c y I E d 1 0 d r b Q j s q t 1 V h p U Q 1 2 5 8 p 0 0 N T V J e / u 6 4 I w M x l V I a 3 N 8 A U A D V 0 w V y N f R 0 R G k i t y 9 e 0 + 2 b N k c b C l Z + x 6 p y e T 8 B r T S 8 P C Q N K r J F d Z g N F y 9 3 z e m J p N I Q 3 2 t J C G U f n / I M a F m I E R p W + e 6 g O Q z 5 w C C O k M Y u n q h N o E 8 a M 6 l A O n 5 R h O T C W l s y J i e Q 4 M D 0 t T c Y u s 0 q 6 L V h w f H 5 5 q u t N i g k t n W + y q k p T q V b p 4 0 q 6 Y q f q M H h Y c 3 X b k / 3 4 n l Q W + f 1 N Z U S 3 1 d r Z r i l e o 3 z k l 5 8 r Y d t 5 q R b b O s Q r R s 3 q e k 0 N J f B Q 4 h J t N 2 r k n K k U 3 T R i Z w 7 1 6 3 9 V E K g + M u X / 4 u L 5 k A 9 S h 7 9 u z O I h O g 8 S u Y C i J Z a 9 r W m n Z w p t 6 Y k Q l f K W w O 4 r d t W V e n 2 k S F d 0 r N J i V S t D w m Y 0 p 6 W l t 4 M g F P J g T Z g / e i d I d M r E M 6 n t 8 j X D k N 8 F / y A U F G i 0 C m s C b x Z A L N l Z n + V Q D C h + + l G 2 k y g a S q K b q c e I T J B L h f V 1 e X r X N / o q F c b / 2 6 N i 1 c 6 q S 3 t 1 c O b k y q a a 7 5 V 7 H V j l v N W P W E G h o q S 2 s m M o p G r r m N S 9 e s W Z M u Z W m 8 e v f u X e n r 6 5 M d O 7 Z Z W i 7 Y h 0 b L B c K A y Y d f R L M a w D 0 R 9 t G R k X R w g s A D 6 R w 3 o S S j f g b B 5 B l p s a F y Z Z E 8 T M y t b T m B C / W / O D e s F R B E D 4 g K 6 b j 2 B T W f u r r u y L U b N 4 O 9 D h Q G m H R 6 G e k f z 8 5 i 2 h 6 C q N p u I 6 p N P b g n a K m L y j Q B l w C E v P 3 9 r d U E p F B T 1 o f g i U n 4 O / h W F Y D r X b 1 6 z Z 7 R G i s F 1 8 c E 9 i C N z p l 1 F d M y P F U u u 9 f k L w h W E z R f V + + / W N M B E 1 A y x h P q 2 J b p d O Y B 1 r d t y 2 g Z f K Y t W 7 a Y f X / y 5 O k g N Y N 7 9 + 6 p h p m Q L 7 / 4 U n 2 g 7 I 5 y N 2 / e k o 0 b N 1 q g A i 0 D H v e r Z 6 1 A w P C r 0 A 4 I K v 4 J p X N M h Z v 6 m R o l 2 W i q R d Q 7 s m e a n 5 8 z c z E 3 s E F 0 b + B x X 1 p g Q V / v A 3 u / U S X n l 1 9 9 b b 2 C I d y B A / v V r + u Q P b t 3 q W 8 2 Y O Y r 1 w W Y u f / p P / 1 / m Z b i w T e J T T + Q + 9 1 3 d S 1 i 0 U D / L J C G q g B Q E S I z r R 8 8 C P u f P H l K H v Y + s u 8 I m s t 6 4 Z g h 1 1 T l G / O M 1 L s B / w z u n p n 1 U + e v y z t b Z + T 8 g 7 h M z m 1 K 5 + + q / P e 7 E x c y 0 r e K U L 9 + v 5 p f 6 q f M z 8 j U j M s g m u Q c 2 5 I p 5 a a m E n L x 4 k U 5 e v R I k C J W o q 9 f 3 2 6 k u H / f d V 8 P C / W N G z d k 1 6 5 d t j 4 0 N C R 3 7 t y V 7 d u 3 W W C D + h 6 i d T X q y E M W S l t M P 4 I O + E W U 5 i D X D 6 K i k 5 Y C P c P l 1 q o h X u 4 K A O 4 L A d E o + T A w M C i 3 b t 2 S e j W N t m 3 b Z v c M a 6 s w 0 N I 8 C 0 Q i R L 1 N n x l i f P f d N d P E h e 7 h w b l U U m O y U S B A t t y o H c / M 8 / L e V B x P D H a r x m 6 R B w 8 e 6 v X j t o 9 e z N X V V f r c t 2 X f v n 3 2 v L w H Z C 9 X m x e / c e 3 a N h e 8 0 f u x n + v y + 2 l n X K q i m p 9 q U V Z F V m f 9 V O R 3 J 1 c n o a R m v 5 X m H 2 y f c I 1 c l V A f 7 s y Y H L d v d 6 n / s 8 U I g Q m H P 8 Q x Z C L b Z P K 2 b V t N G D g O 4 a E i t b H R d W E P g 6 h U n T r P g L 5 R r C N o C A K m 1 6 x q J q J l n I 9 g k F a m v x E l D J p m V r c H J u Z k 6 4 a M r + K D F w C N 1 L I m 0 3 L A d y b k O m j R d 9 9 9 J 9 i z N H j H X N I R v q b T Y 5 g c Y V A J W 6 c k 9 A S i U j m 3 s t j j 9 u 3 b R m 6 i f D R 1 4 h u w h E 1 U T 5 Y w a E d Y X 9 8 g p 0 + f l U O H D l o F N / V f F C q c P z o 6 I v H a F v n 6 V t S a O w 2 M O c 2 / 2 h D 9 8 3 / + X / 9 l s L 5 q U N E I m Z L S P n v W f J q e w Z R 8 s D P j K A O I R O a T Y e X l F e p H u d b g b F + / f k O O H D l s p W U 8 H p N H j / q s m w Y l a z 5 w j A e a 7 c z p M 1 K j p T T R K z R T n V 3 X C V C / m o B o C A S K e 0 0 k 4 1 J b U y X N D S 5 0 r h K f L s k 9 a J 5 E p M 4 L / K C a b 9 z n 4 s V L 8 t Z b b 1 p a s c h H A j Q q B Q f v l y v o E B D t C d g H m f k u X I f v d O b q A 0 l O D Z k W R o t x D M S r q X b n c B z v G U b u N v A a s r y 8 z C p / q W L g e 3 A 9 F j T 6 V x c e y H y s U Q b V 8 q y u q N R n c 9 1 H V h N U Q 1 1 c V R q q r m 2 n j I z F Z G / b h F T O j 1 p G 3 + v u l o 0 b X P M W 0 N n Z q W b O D s s w E 2 r 1 h f C L 0 C y E w t F C X h A Y W I V r F I r 2 g f G Z i M S j B D v c d m f n T S v 1 I S U C a c R S k 4 v r 8 Q t h C E T M x t q t v 5 Q H A n n q 1 B k 7 B i F / 9 d X d J l w e B C 6 o R y I E T n g e U l G J / L R w V c 2 / s i h t C q v s G 1 y 9 e l 0 2 b 2 q X 9 v U b g y M c C D p 0 3 e m W n T u 3 y 9 R c p U V L M Z / p L M g 7 5 i N M s a A 6 A j O b 7 8 + 3 Q 4 O j j d m + c v k 7 e V B x U P 1 P t R b U 2 9 S v q c Q a D M 5 c H Y j 8 f p U R S m r 3 m d + 0 t 7 H X S E C m n D t 3 Q f a p 8 4 s C Y D C S s F 9 C N + 3 z 5 8 7 I X h X e b 4 + f l B 9 / + I G l A w Q b w S U z i X o h N H 1 9 / b J 7 z y 5 Z 2 5 Y x w f h A t O c L N 7 v B r O n p u W 9 + w Q Y l c 2 7 b N p 6 r d 2 B C G m v w G y p M 2 + z d + 6 q R x G N s b M y e / e j R w 3 L / w Q M Z V k c f 0 + n V V / Y Y s a b 0 P R 6 q Z t m 5 k 4 r P p w P C 1 E Q 9 U / q x 4 l o Q E F z g 3 q / p s + E z E t 2 k Y y X m 9 L p 1 r t 6 O d o x U + I b f / 0 m A C U s B R t M t w H c H v p k V h d S N 8 Y 0 y k a D v W l L W 1 y b 0 u 7 v g x 2 p B 5 P e n V g + h K p t f E V U 0 8 l r 9 X c t 4 h B Z 0 q 4 a 6 O r 5 N d q 9 N S l d v Q m Y i t f L j 3 e r b p C L W 0 3 Z P / U O p r S p T v 2 V E M 6 7 C i J h I T K u W q D Z N A S A I G Y x Q E b h 4 4 4 1 D 6 Q x f D N S x E P n L 9 U / u D J b L h r o p u X T 5 i v p Y s 7 J r 1 4 6 8 o X g E H J O H f d 4 P g a i Y X m V l 5 b J p 0 3 r d n x 1 a D + N 0 d 0 w O r F f f J 6 e q o F j c f F w u W 5 u m 5 U 7 X X S 0 Q a u S 7 7 6 7 K v n 1 7 L U L 3 N E E h 1 3 X n j u z a u d P e 1 4 N v P D 4 + q n l S r 9 r r g d W J f d F V K 3 O q p V K p W e u g 2 F i 9 e k j 1 5 L r 7 e S O i G i S h A l Y 3 a T 1 p P e g H d G N y u 2 X M j b 4 K I 5 O a 6 Y a / O + / C w D W V E d N E a B N K 5 E e P H m k p 2 Z o m E y C T M W U o R f F v i i E T b Q I R d s i E e e k J f q 2 v 3 M b S w 4 8 7 9 P p B e f P N I 3 n J B N A C C G / Y q d + 4 c Y M 5 / h 0 d m x c l E z i 8 a e a J y Q R o c h V R / 2 / 7 j m 1 m k v K s t 2 5 1 W V S O p l K A g T b D T Z K e B F g M m z d t y i K T R 0 T z F r S 3 r 5 e Y f k s b 7 8 + + f 0 T 2 t T N I 6 N J 5 U S p Y N Y S K N + 2 1 u p 2 2 S l f x y f L V 7 b i V 0 D 6 z S d v a k p J d w T h 4 f q S i 2 6 p x q A / B + d + 1 a 6 f a 7 Z l W C G E g U B M T U z K i m i w M Q s R d A x n B 5 j 6 Q 5 d z 5 c + k x J 3 D U 6 f 7 A s z T E p m X G o o Y L h a f U w P g Q D B M G q L i m k D l 2 7 K i Z Y B M T k 2 a q 0 s o c G V 8 p 0 F I W m A m A V Y D Z H a 5 i g M j V q u w h G Y X a v a F y G Z v M B H B K H f o l X U l Q 6 k s i 4 Q b / 8 F q F / j Q J H 9 j T D 4 + Q 7 2 p T k 2 + A / j o u 0 / B 7 K O g S k y 6 c f q O z 0 7 Q J t j r C k 4 u z 6 s + 0 t D T J q / s P W u t 0 i K S X t d b V W 1 s c C U c S Z X L 6 x p A 0 t H X I m 0 e P p k l z u 3 9 e G u M J Z d u c t D d G Z T A R l 7 5 H f f Z c p Q w C L Q w 8 w 2 O G m w 1 B q H r V 1 P h 9 5 8 8 / n S G W I U 8 Y W A R 8 P x r w M s Y h P Z 2 v d k / J s Q 4 1 x y P j m q 9 l 8 n i i X H a u o Z J 7 o U y U 4 k J 1 i Q l d K S + x h t 2 a G S k 5 t N l p B w Z 6 p C t 2 u B t C W 9 2 8 d b 0 w 6 D k e C E p S S 8 V L l y 7 L Y f W L Q E N 9 f V a p 6 E F j z Y / O 9 M v x e y 6 4 c P q e k m + i z A a r / P h G 3 E h 2 6 m 6 F H N n d L P H 5 c S t x P V 7 Z W G l C 6 C N g 1 f N D c v D Q 6 3 J B h b G U S U V A g G 9 D B X g 0 T / Q O g a d q I q x Z n h S j I 6 O a n 5 n M 8 Q S j t X x c J u W s W h u T 8 S 3 y X W 9 M 9 m + c k 8 q K Q A A 0 Q / u H q 7 J k o l S X V W H y T c + W W 4 Z e u F 9 u g 6 b 4 8 c B H t V Q D C O y + 9 T M y z x v Z t v v 1 4 z + M T M d M K D D T Q K O a g t 9 8 + 6 1 p q t O n z s i N G 6 4 / z k D V E W n e v N / W w Y b G l I 3 T Z z 5 Z w I n a u F u h I h c C c W 8 E g + c j V O 5 B O H x m P i 4 b 1 B / y T Z j o 9 U q F 6 P M G k U 7 P 6 X v D C 3 0 y W s 9 j E t M i J B + o V 6 P z I J W z N H E K F y T F g G 9 0 9 t x 5 q a x y Y 2 t 4 k E 4 F L 3 V 5 N M + i c y Z R 2 t 6 x q J y 9 P S 3 v b A 3 6 k u k j + y 4 i p Y 7 I H 0 5 f K t 3 i U 1 G 1 5 j X N y K T s b Z u S c z 1 0 w s u 0 A / P Y 3 T p r P W + J 6 o G 1 d S l z Z t E o Y G r 0 k a w v u 2 2 k o t X D a 6 / t t Y z y 4 V r C 1 2 f v p G Q 2 l l 3 n g z 9 G / 6 E 7 g 5 h 1 E X l 9 w 6 z 1 s f I Y G h p U P 8 0 F S A h m h E P i w 0 M D U l G z R s b V D 7 l 8 q 1 / m 6 1 1 z J k D 4 G W F Z D P e G 3 I i t K w l V 4 1 + 2 q j n X 3 p C y I Q A Y p D K h S q E m N E D l u X v z 0 l E 3 X D B o 4 g G J 0 F Y E T / A 1 i Y R S 4 U 1 9 3 1 K g f S R 1 T 7 m R U E x 4 6 q D I T 3 z O b 7 r d M 7 j 8 n Z f D 6 y d k e D I l D 4 d T E p 2 f k d 7 R i L S 3 L I / M z x t K q M t P n m P P A f P V e 2 V f 2 7 j U x W b l 9 1 c r r C 0 c Q 3 z R u c 3 2 5 5 A L 0 F b u 3 W 0 M z F I u N / u j 8 t 6 O h N y 9 0 y U d W h J T 5 7 J l c 6 Y / E 8 C c y 3 O Z B a B w / X D X t N N I 6 l B T 2 x + G G / j E V R g T 9 v 6 2 u y G v R q K y 9 9 V Q F 4 g w 7 D H 0 Y Y h s J b W A C B N 4 O W D k 2 l u P o / L m l k w j 2 z D 4 b m h s i F G l m u O t t 4 4 F e 4 o H 3 4 G W + 9 u 3 b 7 f C C Y 1 P V x k 0 N Z X T E I i K 9 O b m R t W A B 4 K z M u A Z a J h L K x M C T p / e r r W C r r k q a a M 5 U R f 1 b s e 4 f H y 9 z C r y L 3 R H Z G N o 4 o V S R E k T q q 5 t l z R E 5 2 R L Q 8 J K S B 9 a J i M + 7 q R p C k J O Q 1 N L T o N S n V A y s 1 q c v 1 8 h b 2 2 e k G v X r p u 0 k o H r t L S k K R J t + s b m 1 B Q c L d x K I h d x f Y Q 3 N 4 1 a T 9 k 5 f Q B K 2 f A 4 E b Q + r 6 t v k M t 9 d T I U j D z k w b j k j G O B s K B F f X g f 7 T b w + L F M T E 7 K u a v 3 5 e / / + K j 1 r 1 o p r v c x d H N + A U R r E O C h c e t K Q L 4 w c M 3 m z R v t W v l 8 0 0 L A T A 6 3 u o C g F 3 t r 5 P W N M 1 r I x a z Q 2 t k y J Z f v z 0 t 9 h X 6 j s Z T E K + a k L Z j e p x Q R + e h M 6 R I q U r t X 3 t k 0 Z h + a F g y Q I K y R z n W L j M 3 G 1 M f K t q + 3 N C W l W 3 0 F U t t q Z m T k z j c W C u Z M o j A 0 f + n s v C V H j r w h 5 + 8 m Z b J s e Z W Y L V N n p a 4 2 b n V F d H l I z d E P K y L R c t c m D e 3 y i R L e g 5 D z X j V B i d Y z 2 m w Y m J s Q i s a r 1 A d x L M I + q W b V K 3 v 2 B E c 9 G x w / f t K + y 0 q B R s J 0 A 2 E f a T E w O A y t 8 y F U L r G 4 B g 2 e I R S V u z R F e r 1 9 Q o 5 3 6 b V 1 e 8 v 6 l Q d I n h W y i 9 A S Q p l q g I 7 G W f v Y k C i 3 x y 1 o j T y Q p q B X 7 n v b E z Z 9 D L 4 C Q 4 J R H 5 T S p X J + W N 5 + + 5 g M J x g B t k I 1 W 5 V c G t k s W 3 f u l Z F k n R z Y 1 p B V M c r g I 5 i M i 4 n F Q N U h q W r a Y M 2 G 7 t + n 6 0 K l j V O H B u V Z I U W 4 3 o Z n u T 1 Q v o B M g M I C p 5 9 z o 3 o S w k R / r Y 4 t H f L N N 9 9 m F S A r B a O + M s + T H 1 7 6 t d d c c 6 O V g A L F D + Q 5 P D h o z z s a 6 r i Y C / L T g 3 c H n k z + X d P v r I 9 J H y P + n u 6 J W 1 S X s 7 2 5 X 4 p Q D X X l 6 e X Y U 0 S 8 c Z u 8 u S F l / Z B o K U 2 F b F i 4 6 G S H x v r s V q X 6 G s 4 v w Y w 6 3 x N z f k g A g h O k M 4 M f I 6 E C S E c L g 1 s D F T K p L s a 2 F j c j I I L P I C Q e V H i e 6 c 5 2 p D 0 o i P G n q M 8 6 f / 6 i C k V E 9 u 9 7 T Y V k V u o b G m 0 i t D D o B v / B z o W B i M 4 b n b J T 3 y 0 f a I F + 8 1 a X D X B C 4 1 7 X z 6 p a D h 7 c X 5 Q m w B x D s 1 P 5 z P E 8 K 7 6 O F 2 D S q E i l L e K T g j z J 9 y z h d L Q R d V x s E 9 C g c S 7 v 4 o k I 0 H L s 8 1 1 a X J c c z R P 1 o / i m a K a q 6 L Q M j i e 1 w E v J + r b S 1 A U l q 6 E g E 6 Y Q H z y 3 c S i l n B / 5 F D I B Z g U 8 l 0 M m w E g + g E E s P Z g 8 D E 2 0 r 3 3 G n H a i a e R r m E y A Y c W O F n D q q 6 M z 9 h x 0 t k M D H j 5 y 2 B r f + t 6 p u d G 5 1 H z E S M Y 8 U G E M B W N U A E p s X 2 o D H H s a y m J a H j x 4 Q N 5 6 6 y 1 5 5 Z X d 5 r P Q u D U f G P O C j p M 0 Q j 1 x 4 q R p 9 p 6 e H r l w 8 Z I 8 6 B + V k w 9 b p D 9 R a y b q N 9 + c k A Y 1 N Z 8 U k C A f m T y o L u A b E b z x M 3 n Q l p J 0 x s H g X P L Y p c f T Z A J v d 0 w H + c H 1 I 6 q Z I j K S c N H W q e n S V V E l W b F L y 2 8 + O k u + d n V 3 7 t y z F s t M G + M R U l 5 Z o K 3 a F 7 f j 6 X H k w H J C 0 f V q Z t D Q l m A C Q 3 x h d j D E 8 P r y u 9 b d g M g W Q j E 2 O i a v v 3 5 A f v v b 3 1 m T m g 2 V f Z I M d W M H l N r D j + / L V 1 9 9 b d 0 4 E D b a A 4 J H j 4 f l N 7 / 5 r X U x J 1 j i t T G h a h b / D T A v G R + Q q F g u I O P n n 3 9 p b Q O J s O 3 f v 8 + 0 A S b k 6 0 r I L Z s 2 y P u 7 R H a u K 5 c x 1 U z b t 2 + V 2 l B 7 x u U i 3 E 3 f A 2 3 i x 8 U g 6 B E 2 5 9 y i h Z E W Q o w U B X z W + v f j m j b 8 m u a X n 5 D b 7 f E y o L 9 a O H F 4 S S 4 f n y 0 9 k 2 / / 1 n Y V 5 A o T E I T O Z w Z A W P G H a M H Q P b S w k h L w Y s H h N p 4 5 o w t d f E B T J V q u i Y 0 7 4 S t o V 4 p P P v n M T D B P E L r X 3 + i 8 K e + 9 9 6 5 c H M q e v m V k s F c d 8 U r V Y o 3 y 1 o Y B e f C w 1 z o 3 M r z Z 5 a E 2 + c U b T r g v X b o i m 1 T 4 C V T k A 2 Y w X S x 8 V 3 3 A N m S i j x Z d z H P r f D x 4 R k Z 7 4 v p L 1 T 0 t B T 8 J Q R i + 9 y 9 g E E 1 r m 6 c E 8 g P Y D A 0 8 N i 2 O C U h e U l i Q t x Q Q f g g B S E m j Y K K o v S N z c u 1 h x L p 0 k J 5 K z q j 1 N 6 M m d E q 2 b c 4 e Y a k U E P 3 V f / n f l l y P 3 W j C d Q I k 8 3 N B V K y x N q a + T 5 k M B I 0 6 F w M D / p + 6 F 8 + q a a f N H 6 T L B T X 0 y y E a g o C P s m P H d n P u 3 3 n n b S M U Z h o l P / 2 I m H 7 G o 7 K K 0 V 2 d b x V T v y g 2 P 2 4 C 1 / v o k f z k 2 P Z 0 a U 6 9 E G F + h i N D w 1 D 5 H A Y C + l D J S B 0 P w Z B x 9 Y 0 o f D p U E 3 X e v C m P V M P h z H O e r 2 p g P w J M u z y G R l s p m f T t J T G V k H h l 3 A S f O i P G 5 K M 1 h H 8 P S E M f M W f y T R n J q Q 7 g u / l K d b 8 O I B e Y Y Z R Z f W 4 I W V 8 V l a 5 + N + O 9 F a 7 B M j e X l J a m / A X q i 4 R q q O + e T l H 9 l B C v K J f 9 m 5 r t 4 y M A f H C / A E p i h O H C 5 W v S H z t o a Y s h r K 0 8 0 F r 5 M D m T P c 1 l M c D k Q 8 u M q s l 3 4 M C + r C 4 h R N V O d c e s 6 Y / H + z s S d h + I G 4 4 E 5 g M C h A b 8 8 M M P 9 D 2 y D y b S d W + o T A b v n r W 5 m R B i Q v Z r 1 7 Z a / 6 y v v v p G d u / e q Q R f b 3 2 c + J Z 0 X a G q A E K u B O Q F z + Y J U C z w u Q h E Q O 6 B / j 5 p a m k x 3 y k X A 4 / 7 p b l l j d 2 D 5 2 Y 2 y a 9 v M e + U C 6 F j S s + l Z m T P t u L r v J 4 X S o 5 Q H a 1 q D q S m L Y I X J p Q H 3 c / x s f A T r g 0 1 W 4 v w x U B I 3 D d J 8 q i q m L N h q 1 Y K 2 u a d P / m F l r D T U q X C T D 0 U 5 t u N G z f l x z / + k f p u V Q t a S q A x 9 7 T N F k 1 c 6 s x c l / X 8 5 h / f 5 o T 6 X X R K p J d x b 6 / r 6 + W J c / n y F W u r F x 7 D 4 m m A + + a S f C n Q b s + P X 7 E U 0 H g q n i Y D E 4 l Z O d 5 V L l P T j l B m 9 u m y t q V c m h r y m 7 Y v C i U X l O h o b 0 2 b A v m A 0 O J k 0 + u W 0 P d S w N Q 7 u j l z H K 0 V p m b L 5 H J v h Z y 8 F 5 N v 7 i w s I Y v B u f s x m 4 i A 9 m z v v v s D 9 Q t q h F 7 A z V r q E q Q 4 e T e W t 9 k R Q 5 0 t R w u u X b v W f B 6 I l Q u C N v / 5 N 7 + 1 g M j G D e u t R K + t r b G F q o a z Z 8 / a 6 E + L j Z f x p E D L F M q j Q q D g C Y P B Q T 3 o w g F 5 J t U E J i g x Q d f s A E w N t G N N p s W H N X 7 W Z X C I C b z z y 9 G L W q K / + q 9 K y 4 f a u s 4 J J L 1 r c 0 E m 3 u v u M S 3 g Q X u 9 p b K V i l 6 a + V D P h O 8 F C F / j 4 6 C 9 a A C L k D M 3 L g E M e q g O P u x S J z l 7 U J J w q c w 8 S t j + h K f H y j f L a 9 v b b D g y x m m Y S k z J 7 f 6 I V N V k B m D x G N X 7 t i m p a U F d D L j f 5 s 2 b 7 F 5 o G 6 K b 3 t S C Q P h S m J q 7 d + + y + z M 0 G v V K m J 6 Y f m h z P / T Z c k 2 0 x c B z + a V Y E N H k G 6 b 9 O i W Q 9 w + 5 D m Y + f h d p + F 2 + 2 o T Z 8 r E q u g Y i z o e i f m r O d U 5 s W / N k B e K z Q u S T c 1 e X V 8 w 8 Q / D x D m 5 q S m s o B A b 4 k p B S 2 g 8 c 4 v H x j c o F h I q W u Z b V T 4 o t s S 5 p q H a t H h 7 2 q v M / P K L P h g A 7 B 5 o M R k B / + r M / N q G I R O N W W e z B G l O K F o I / F s E A v C d t A 5 c C Z + F H e J I T e O B c 0 u n L x K 8 L Z T v h 5 A m C O 9 m 4 F l 5 4 n x T + W n Z f K 1 y 4 U 3 H f 2 f K Q E 0 K A F J 6 U 7 C 8 L u s I D d 6 / g v A C u T l G 3 L c m F 4 C t U e 7 1 o f H 0 l M x T 2 4 g 7 I c 0 Z V z A 1 T z A f O B + a l z c X r G z J p V A R + u D O h p u D s g k r a Q q A r Q / X A 5 9 I Y N G G K S k r W N F S a H 0 L 4 + e C B / f L D H / 5 A l 3 d t W C 1 C u z / 5 y Y f y g x + 8 b c f z r L l j O v D 0 k C b v W + j 7 Q S S I 6 W T F C d Q M j r a m Z 1 8 p G 1 y v o r z C B C 8 5 m z S h J t F K b d 0 H u d g H 2 b i H T 5 v T A o B j + f e k 4 D r c P 0 y g Y s k E M n k a f B d 9 H l q Z 8 7 x c x 4 8 r k Q U 9 J i M K + Z / 9 y d / o 2 Y C 3 c T l V A s v O D W 1 m 7 0 M q X z K F S 6 h 8 o V 5 m f v D R s q O b M R E Y h F 9 N h H J H k K U w M a O l 4 7 o f y n D C Z S h n 5 d 7 H C 0 P n z d v y o w / e S 5 t O i 5 l Q n B H W W h 4 I N Z o O b Y F W s U a 1 K l h o F N 7 V i L a I m N B C g v E r I A i / V j G s 1 / D + C b O w 8 7 x 8 N q 4 F E X x w B y 0 V / p 7 F g u f x Z u 9 y Y I R X c L 7 d V x d P Q p 4 x y L Y 0 7 D j 7 d V u Z A 1 x K 7 v G A b / n C w Y M F i 8 l i q S w 1 l W 7 C s n x g C D A / H H I u j g R B h 3 D H u W M d V P 4 V 9 7 E J b w N m 7 q i e / M 4 6 I e a C 5 2 o O B n 0 J A 1 J 5 A c 8 H G y B T T V A W C B Z X E 4 U x x N 0 d M 0 C 8 I B a j / k A E T M n c a 7 K F 3 4 C f g a 9 m v o Y u t C M k / A x B u S 7 b P C / 3 4 f k 4 v q q y 0 n 7 R h O G r s g 5 J w 0 T z g u 3 v v 1 D 0 N S 0 o Z B a D R b w U n G / H L 3 E O x / E c H G X 3 D D 9 o A Z Q C o d z z u k W L n f D m i 1 3 o T M c H z V e K M n 5 d o U x E I + W r W 6 o e P q l C V v w H b 4 h r i T / S a 9 o i D E p 5 2 s c x 0 0 U u K L n N H F p E W C i 1 W N x b L g 6 u A z k Q R u 9 j A U T c Z v R A A w V p / H K c M 5 s y 4 H k I R k A m 9 o e P 5 9 3 w s + g h C 7 k A R M T c h E D 8 M w J o u i d E P r C n m C 9 r 1 w z y s 9 D V u L e 7 H i a e v r e t L w R 9 3 3 w f s u J z 9 X m A p 3 f L 8 v X 4 M 0 T v w 9 5 g L R u U t k S v l g O E a u u W 9 d Y e L J / p l Y u J k X 6 5 8 t n f m G / k p w w l L H 3 1 2 j X 5 w + 8 / t n o c X 5 c z p W a i B + M h 0 O C z k L A 8 C e x a K l i 8 A w K J w O E z M Y x y M a Y X x x T S 9 J A v V h F T Y p U r 4 T L k Z B A c R 7 7 l v Q n P 6 G j o h B z y e M 3 G X y P l I s Q E P B P H o m 3 C h U j m U T L n B 5 c u W Z Q M o T B T C A T 4 0 i y s q c i 0 X K 2 x F G g d w P X A D 7 d P 2 1 B Z g E F A 8 t U D H W y f k n X t b W Z S 0 T j 1 0 0 8 / k 6 + / / l a 2 b d 0 q P / 3 Z H 2 X 5 V d f 7 M 8 + C 8 C A Q i 4 F + W c u H 8 1 s g R k q F 3 T r j L X G f N P R + Y Y 3 J 7 R H 5 2 S S d H J O 2 D X H Q T J i W D G i J C b l c c A e e 0 d P Q F r 0 v J H K v 7 P 6 S 7 i i X H + w j r 8 1 k z S H f 4 i b d Y v t e D E o n K B G C J 5 I H s w 4 u F 7 Q d C 4 N o I G N L v K 8 a i 6 4 B b 2 z M R A e 3 t c x a p 8 I f v P O 2 t c S A v O + / / 5 7 V 5 Y Q H X v E 4 G I o s e h N l M W D u L R e Q C A J h 4 v E 8 x V 6 C Z 4 G E + U a c J U I Y N h k B Q p z 7 v Z 8 G X L Z m 7 l R I 8 3 m i Z Y i U f Z x P t k f U x f E r + 3 m z t 1 4 A e M Z g s b w u h a U 1 q P f J l 7 l U 8 l G S F g u u Q d O l X F S E C n j 6 O h F i 3 9 E 4 I q m h G 3 L i x C l r q k P D V N r m M Z U l j U 9 p / L q Y w O G n o E E X A + + 3 H K D 1 E L D c 0 n o p I J x U h v I b P p e 1 Q i U 9 x 5 m p F W w / S + S / i w t E e F r w r E 4 O 3 D d l F 9 u 8 j h 2 V 5 x K L 5 c / z A M / s F x W x 8 O a L W 4 h u u Q / H d j b q a m t t F N Z i Q Z T M z / C w G L h V a 0 3 S e s Q e O e I G w X z c P y B b O r b I v v 3 7 5 G d q 6 l G R + s 2 3 J w p m m g 9 K + H H A n w Z 4 r q V I m h 9 O D 9 A S I f c r o r X w x X J B G u Y 2 k c p n D T 5 h L q n 8 c 3 o N 5 v Y i B 2 h O 9 y 1 M J O z c E E I b L 5 h P C h 7 Q L S X j Q 4 U F F k J 4 s M 7 c t s O h d l 9 L A a 1 C g 9 L F c L b H + Q w I H w O 2 M G 4 c 2 P P K b h k Z H j Z T C L L Q W n v v q 3 v k 7 N l z e U n F Z 8 S M 8 s 7 5 i w T R O 0 L j + c w r g h D U W R H d y 4 Y L f i z X R 1 0 K E J V 7 M Q E 2 X 8 W R m T V M 5 M x 3 Y j 2 3 U t c V q p r u t u x v o S 9 r W f L i G Z V G y f h Q 9 H / y A m s l v p a o j M r T 3 d 0 j m z Z t l J b m 5 o K R q 1 z 0 2 3 y 4 i 5 c V t B R 3 i N j w V 5 T Q n 3 / x l V y 7 f m N B x S 4 t v Y k y M m R x I Z g Q P K V 8 h R B 8 i 2 I v Z z I V r B Q K d X N N n j G 3 M p r j a b F g s 8 Y H a U 8 D 5 C F W B 0 R l T A m i i P N q W r r s z i Z V N k h f + A 6 5 P Q b C s C u 5 C 7 / w p W Q 0 F B 8 f I E j H T 5 y 0 K B 1 T q z A 8 M I E B I n b d P T 1 W H 7 Q U i m l d v a 7 O k X N W Y j Z L 4 L f H T 8 j b b 7 0 p b x 4 9 k j c Q A c k Y n e j x 4 4 E g J R u U B U 9 L I N M C U s Q V + V 5 W r 0 R D 0 k W i H 1 y J J k r 5 C h q r n F b t x c A p a B L I w O + T v g 9 W B W 0 T / f l c 3 x o 7 K 3 k z W j 5 o D 2 j / g u c L 0 j 3 8 k e l v 6 x O y o N T M m / 5 i o F l Q G v / i f r 5 N x d t v H Z N 9 + 1 4 L V L 8 D 6 0 S + E O y R R a J + O O V 0 Z V g K W 5 q T 1 r 2 C A e l p s / f D d 3 + w p N l D q + + r V 6 8 u i C A i J G b z m y A G i S s A b 0 1 E j r a L G Q H M B q m Y V G h W z F Y C N 8 w l X A h 2 n d D 3 D I N U x q p g Q Z M k U 0 n T J j R n c q b s 4 o A Y X N 9 + 9 R 8 h f q + B u C X h e q 7 n / U 1 L 1 y W s T b P q n 3 L u 6 H p b Z 9 J Y o 1 V L G g W + 0 f N C W I 5 L R k M N D w 6 l S / 9 C g p 2 Y d l P 6 4 1 M V Q l / / 0 v 4 T o M b 9 8 1 u V 8 t n N u N U T h c l b C B z z 5 p t H 5 a u v v z F S k Y 0 I E k J N h 7 j p 5 J z M a u Y v 1 t K 8 W D C D P A J Y S F Q Q Q E p + f C b C 6 9 x x s b t S v 0 Y z p c W f z P l T V P x y b V p s s M 1 w Z K a x c g T X S K T 7 q d w m K E N L D u b e M q L w T f U Y C E p P Y m 9 q F n o f 8 6 P C 1 w 9 W S c o u p N x G u P F z 1 u 4 X j J L x o a h w v N 3 V Z c J Z S L j J a M C Y D b l a w o O Q d z H k o I L X o 3 + s c C P X X C C U a F B m R G Q M B Z x u O j 2 W R V U I y 9 3 z c e W V a i o I a o G R P O / C p R F m 3 n P p N 3 X + j B 2 7 1 H f R a 1 q 9 V L D J 0 W g / N B e h d U w 5 t I 1 v t p R Q a w C L o C J W o Y Q p t 4 a 5 3 M u G O A v u Z f e 2 N b f O 9 Q v B r q 3 3 A P a O e n z e 2 U p 0 Z 5 h 7 L x y 8 Y L C U j I a q q 6 2 S D e v X y 5 k z 5 4 K U h f A C g Q a 6 e v W a r e e C S c K K Q V i 2 7 g 4 V T y h A h e + e P b u N X P T Y B W q Q m p B 7 o K l W A v p c U c i w U P q b J k i l 0 k L H r Y o p O H g i B B 8 f Z s m j u Z 7 + R y N B C m f C W Z L T W J i V S h w i h h R u h N t J 5 1 n x 4 Q g a 0 e I C 0 n B O r s x D k K w P H w I a F 5 O V a / O u s 2 o 2 J O c L i y f X L i l S B S g Z Q t V U 1 5 i A L D b W t i + 9 A A K d 2 y o c 7 c b c T 8 X C 9 2 M K j 0 y 0 X J j d T L + e P A G B l e S 3 t Q / U 7 0 E j V + 7 B t d h G o C F y v h b r + c A 3 o W 1 i M b q M I / D d 0 E g I O M E O N J D X R C 4 S q E + i / 0 3 b 6 D N A O o D p a a 0 w c g j j T T 1 A 0 I T x y l 0 I P Q N 8 N v x j z v X n E 6 5 w h Y b b 4 n + w Z g h / 7 u w 7 v l i U T F C i v 6 / P B G U x h L t v 4 E t d v 3 4 9 2 H I g 4 6 k E L h b M p O H B M F V P C j I U H y D X P N O C + 4 n B N 8 H c g h B I F a W + l f w I X X B M I f j g A I L L I x X d B j A A 1 4 e 4 c f W h i H i i h f n l z m h h N K Y 3 O T 2 J 8 K O 4 H 7 6 a r 3 s y B I Q D / j n w s z y p 0 M D 2 r i G / e c 5 r J n 2 Q s G m e o Z P 7 t u n A x F I f 5 B m D 5 / f / S k Z D D U 4 y 5 n Z E 7 t 9 / E K R k g w y s z A k 2 E A l k 0 E e P w Y F B G 9 a L T C 2 E s G + z p i Z j o D O U 8 0 p A n u a 2 a m f 4 5 e m U 0 y 5 P A g i E a e W 6 t R c H B B X f D m 2 O F o G U K w H v 5 U R F B d h I H T W y o X l s X i f M O A i s Z I E 7 Z S G N h E Y L h + k h n p m O R A E 1 I 9 x 3 C a K D u q C 9 A N + N n e V K G K 6 Z B d v m H L d K n 7 c X z K c s l E x Q I q q l 4 d m z 5 8 1 H s F I 5 B 9 j n T T l D a V F q U v G L 4 I D B o U G r h G U w k z N n z l r 3 C + / X e A 1 0 + W G m J O w I z T M 0 l q 7 o X R n y d R U h 6 v f E Q Q p U j J 7 r T a v F w B E 2 d g S D a O r 3 R P A d F Z 4 d r G 4 L c k E y J U + G x A x + q R o y R K g 0 9 J 1 4 H 8 L y H I P 5 S q G B j w j R 3 J s E 7 0 O + B a 8 e / B j s c + h i a X y j F 4 l A h l l K R k P V V V f a D B u M L e f n w g 2 D A S 7 z l b Y M o s 8 w W 5 4 4 9 f X 1 l s b s 5 Q y l 9 e 0 3 x y 0 i l 9 T M Y 6 J r p r z x 8 J 3 V A N O 8 P A 0 U y l q C F G i r k f F p m Z q Z t 9 + E S k v m a Q q D 6 g J K + 0 J A O F 3 U 0 5 X 6 j C H x P E S M e 6 B x s A g Y 2 o t 7 U / B R I P r G u P m e g z R M R c 6 1 b i N K C O 8 X 2 k 5 3 a l D / t D i K K G e e K 6 J / 8 d / 8 D 3 / p V P q L / V e p H z Q 6 N 2 N d t S l h K e 2 8 u U D U i Q E c 8 7 U g N 5 9 C l y + / / E r a 1 7 d L c 7 O b 8 x b y M a f u x k 0 M p R W 1 l h C t T T X S V K P X L F N i B v b + 3 W H X K o L M 6 x m O y p b m w o K b i 3 h l 9 g i s U / q c f / u 3 f y t D w y N y 6 s S 3 N r P 6 / Z 4 e 2 b F j p 9 y + d U s u X r o o p 0 6 e k P P n z 8 n 1 a 9 / J x Q v n 5 c D B g 3 L 8 + D c m i P / h P / 5 H K 1 A + / e w z 6 b n f Y 9 r 3 r / 7 q r 0 w 4 r 1 7 9 z o 7 5 l / / y r 2 X t u r X y y S e f y v Y d O + w 9 M X v / 9 3 / x L y z 6 + e j R I 9 t e 1 7 7 O v u u z B h q I 7 x g L K u b J M / L D m 3 t h k y 8 M q A / x w o U k / p Q V H G p K L o Q y J 4 s 8 + H A u y X x L u w / v + / y X B w M j + t f 9 e z r F 8 l N A 7 9 C Y P o 4 D p h 0 z s 3 t T 7 s q V 7 2 z c u U K g H e D h w 4 d k + 7 a F s 5 i T u f S 0 / f B H 7 1 s p + O V X X 8 t H v / + 9 d A V a M O x H r b R C l s K A d o c P e r p t O O F r V 6 9 K Z + c N 0 x 7 b t m 8 3 f 4 i Q O y V x X W 2 1 C g E + S E Q e 9 Q 3 I y V O n 7 b g T J 0 / a f E 6 8 / + l T p + S X v / w v r M M j 8 0 M x A R s m 7 R / + 8 J H c U o K G + 4 k R p G E 8 9 F / / + t d 6 r 2 2 L + p F P E 3 w x C i w T c P 0 7 O 6 d m n x C o c M T K B 0 h A h S 9 m a X o k K 0 1 0 Y 2 C o 5 h L X C d I S 3 Y r / U X j f S 9 d 0 h c D E Y k 2 u n j c i X 1 6 5 m X n W F 4 y m 1 J i N 2 4 D 5 R u l 1 8 e I l M 9 2 I G j H 4 v j f r c s F E Y u Y z 5 B k c M x 8 Q N g Z 9 Y c L l 6 c S 0 D F a + J p V 1 r n f v B z s S W u L Z 6 p K o b 8 g / P y 0 m G M / / u z 9 8 I j / 9 2 c + D 1 A w q y l y X 9 r m I C l 6 B E h w D i u G G X W W x E x j e n j X / F V g P + 2 x M W P D x J 5 / I n / 3 Z n 1 m Y m w I k X 8 X w 0 w b 5 4 i p z t Y B Q 0 8 + Q 4 v 5 0 j F x 4 f y q G z Q J R A q G R I J 8 v P J 1 m C 2 b k m H e B j j S J / H p 6 Y 9 6 C E l G L E D 7 7 9 y y E k z f u B G s l 5 E O B m X k q C 9 0 j Y Q q 8 / v p B m z T M b O t F Q H e N f P V A h c C 1 M R / f e O O Q v P X 2 M W s a 4 z H n B W I F Q I i J Z P 3 R j z 8 M U j I w A q h E R N W B K 0 Q m Q H l P 6 w t + n e g 4 + F / A O n 6 Z j 3 j V N z T I n / 7 y l 1 p g Z K Z S f d b g D j O q Z Z O q m d J k U s x r Y W F D J h e A j w a i x S h 8 4 L 3 L e 3 1 v K w T c S F F p Z L 1 K Y O 5 p m n P V C t / n e U P f g I c p j a W l d a 3 + Z u M H P 3 g n b 5 A i D D R O I V t 9 K Z C h a 5 s y h M o d t P J J w X U Z 1 b S i L G V D i U E k f g G R T E r l f B H B L J h g L Q 0 L e M z Q q o K K V y e Y 9 D x + 0 m 9 S L L i X M 5 N V D + X c C 3 M W v z S 3 f i 9 j s A G 3 7 u q y O J / x O S J W z 8 W z o + k Z 6 S h z R r a 5 5 0 n 1 4 p G R Y S v X S 2 W 5 + r h e B c P V m I d B C V Y I O O q F 2 v U V i / D t x q e z 7 7 0 S 4 A / w 7 B Y O n n c d E P n 1 l c D c C Z K x Z F d g L h + R a I V U q o l l f o g K s 3 O R n y 2 W q r j m j d D 4 2 Y P U + K d y i f a U o Q y A S L S a c O H z 7 L w x p K + l K + 7 / C w e P 6 J d n W 4 Q t E 9 F o R H r G s v s i Y b Y w 9 1 I + s O / T z 7 7 I O z D l c h D u v H b 8 L p O z B R s r B F c 1 P 0 a L L Z 6 V F g L 0 m q U 5 U S 7 0 1 e 3 4 l Q D z j 2 d f S W X y c l C M e c x z e J P U P x P v j w + Z D b f X / u p l f e F j X 8 o S v X Y K / u o P K f m + 5 Y t E y V T s s l R G e q R r I G N b g 8 n J K Z s V M J 8 / w A R i h 9 9 4 X d 5 6 6 8 0 g 5 c m Q C E 2 I B r 6 4 V d w c R s W A E p g m N 3 5 U W O p d r P d q s D 8 M T M D s J 1 k e 7 D P q n 9 z r P A u C J U 2 g i 0 O Y e G S j B R 1 s 3 Z P E A a 2 E R i d q m L e 5 V J 4 b u g j j C 4 Z 9 e L f o U 4 e 2 X v B C t l M q h d F 1 5 4 5 N K w N y T U F 8 K y p y c 9 O X i 2 3 N 2 S Y l J S p T 4 D w r L P a 4 e W S m a H A u w r u y r 7 E 0 8 J u e d H Y T u m O w u D z z 1 3 B v j W l M X z j M P p f i W 5 h k f 5 V w 4 b r S v H 8 6 8 O 9 S Q v V Q a Z i v 4 X w j w A c m t N 3 f n 2 m z 5 4 E f 8 j Q c 7 7 X 1 c 1 J f M Z W V U V 0 D C 1 t l P A 3 g a B N l z C c G a J K V A g F E 4 H k T F t a f p s j 5 6 z 4 J 8 L k 4 l 2 f 0 Y X I P v j 3 V H k Y g X c h / T G X v p 7 l 7 u r + O Q 7 r u N k s K J R W U Y C m P p O T j 6 z G 5 f f u O X L 9 + Q 7 Z t 7 b A + M q 2 t a 3 R v N m h R s V L Q 3 o 9 x K s Z u f 6 6 m W K Y R a q 4 Z u F x Q 6 0 / r 9 z D I f x c i z r 4 2 T r u 1 W X t K 4 D 4 Q K U y s p w W u + S R A K + U G M a x / l D 4 d 5 Z h f q K j l e f l E b K c R W v c B n F K p 0 O U p 0 s v X V 2 + H H / u F Y 2 q 2 R s Y S 1 d I w 1 y M H d z R Z a e 7 r V L w 2 8 p p k Y G D A m h q t R O 1 / 8 8 1 x e f X V P d a C 4 V R P r U w G M 3 G A Q x t n b E 7 c Q g h X 7 P J E n N m j 5 L x y 5 b K 1 P a T J 1 K 9 + 9 Y / 1 e W n m l N L n f a x p 0 1 b y h r H Y i D 5 P C 0 + j O u B p P K f P O 4 I w c 3 N M H h e a g Z I g B F o p Y B 7 d O N y + 4 A j 7 I b R O R b I L b j x v H 6 q m t k Z a W r I L 9 9 M 3 7 w V r J U g o 0 D f a Y h V / P 9 r p S n g y o a v r j k 1 5 6 U y B M u u e A B k O H t x v z X G e B F z j / P m L c v T o Y d u + c D + m h G L O K E d c S k K G b q Z J D x q S U Y / I Q E 9 g C E V 5 S m N U 1 6 v W f c p v v / 1 W h o e H p e / R I / m L f / p P X V s z z t E l V y Q 5 Z a W 9 e 4 s B l a Q r K d D R o s U 0 V s 1 C W r K y g w 8 G z d P I v H 5 s J V T w 2 T R t T o l P O 0 B l i 3 4 r L Y N c s u 1 3 B 5 V F 6 L n M e k Q q K 1 d u o T w N 5 B C q a 8 G 7 v m j 0 j S h B I l F 5 f y f D U U W s z R q m G c 2 F i J Q 9 6 u u 3 t P f e e 1 f u 3 e 2 W H T u 3 B 2 c u D 5 C U F h N + V o 2 E a q e v u r L D 9 n t a x u X m p W 9 k 7 2 u v S t f t L i P 0 x o 0 b b C y / t e 1 u 7 l t M U k e y b I G z g S f 1 e Q t 5 M c g F z v 3 z y A C a 6 I R b 1 y 8 H h O L D r S C K g r 2 U e 7 M F 7 + e 1 F E 2 w I A 3 f T p P 4 o V B i W q M Z M 7 k D I g b H U 7 B G 5 m n n h 1 a a l 3 g w S 8 q L x u m b 3 c G a E j 7 4 L S m Q 8 b T p 6 h t T Y d O P i J n E b O g 7 d + 2 U N a o p G K / v w w 8 / c H U 8 q v Y 5 x p s J y 8 H g 0 L C 1 0 K Y N H N f I F 9 8 4 c 2 N A X t u 3 V 1 r X r F F N d k Q O H 3 7 D I o s 9 P f e t P w + 1 / G 7 U I U e b 8 I K 5 W u i 5 f I n v R O X Z Y 9 m E C G G x J k T L R + a N X V x C r x 0 k k Q d s Z k U Q Q x 8 o M s 8 k C C 7 k / j S C U c 8 C k W + u l Z 6 G A g 8 H 6 y Q 1 2 S 8 / f Y M p b t w A j f b B A / h 1 + j o x U i x f + Z V X d p s v V C w + + f g z s 4 k h J l P 5 b 9 6 8 W Q m 7 V r 7 p d r O 3 U 5 9 T E 5 / P m q k j j L o G 9 d + M O v n B E 9 J I 1 X U f F 3 m s P t T o 2 M Q C 5 / x 5 Y b l + l L V y e A r P G s 6 3 L K S 1 j U d w n P 6 4 t f C 2 H q l a F v B M M Z t G v / C 3 f 1 b I 5 0 O d u Z X R U C V L q A c D N T K f m p E d N Q 9 s 9 N j c G e B 9 J o 2 N j V n X h v b 2 d X L l u + / k l T 1 7 F p R e E 5 O T c u L 4 C d m 5 c 4 d s 2 r T J 0 o i 2 n T p 1 R t 5 + + 1 j a L 8 O M x C 9 7 8 9 i b c r b f 3 Q s z h F k 6 8 q F Q a / M w a L d H q Z q c c y X r i 8 R y K o 6 p u H 3 i m f S D v O E v V 0 i / d y g d 0 E 0 j N e 8 J 5 c 2 7 9 J / g 8 O B o 3 c B / A v h c j M B U K g g T S i W P V y 6 9 p U o 1 w 3 x Z 3 L p m Q B i X n o E P D O D / M F 0 o B N u 9 a 5 d c v H T Z Z s v A 5 / L 9 h a r V r G t t b b V W 6 Y B r f v z x p 0 p U N y u i D z Q Q d P j 5 z 3 8 q g w M D s r P B 1 X t l 3 7 V 4 E D I f H p u S u U h M Z k u A T G A 5 U b o n J 1 P W T w Y B m d K A I F q I u W w M k 8 k h T C b y 1 k / t i n Y q P X O P l 3 B L a R q i i q b a K Z l X P w r t 9 O D B A / V b 6 q w n K t r k 2 r U b w V E O d P M g E o f P c v D A f j n 0 + g H V V l e N U C y M j t T U 1 K j E c Z W 1 H P v e e z 8 0 v y x f f R M T A 3 R 3 X p C 3 O x j r O 0 g s E h x O O f r X / 8 e / k t / 8 5 t e W V i r w z / Z M A A O M B Q E 5 A r j 1 T E p 6 W z 8 7 Z C K S a m n p Q / z 5 6 Q S L T l q / K V 0 n l X w u V a j J d y f z 5 C W G 7 k c x e W d 7 0 s Y 9 Z 3 y I e / e 6 b S g x e u + O j 4 + b 1 v G g E h i T L r f 0 e v i Q y a 7 F y H P l 8 n f W j I n 6 q 3 f e e d v 2 D 0 + V S W N o n A k P t B h d 0 H s i e + X 9 H X S I C 3 a E 4 M L m z g T J j d b 9 7 f / 7 7 + X + / R 7 5 7 / 7 7 / z F I E R n Q A g F f 7 U X C C / F S W E m d U 0 G f i S / k / h t J / D B g R B E 5 x R H G p b k f t + V 9 J 1 q Z g I p g B O E X g f w + V E + w p u / w 7 f X S J d S s a o / x s X I 5 t H l O O j s 7 p a G x Q d r V j 0 o m G R R E P 7 Y u R O k 8 i c 6 d O 2 / a q h A 4 / v / 5 9 / 9 B / s G f / m L J U o 5 j m d W Q l u z z 7 e / I n g 3 V 0 l A 5 L z c e l 8 t 4 g r 4 6 I n 9 8 q P g x A E s J x f h S C E X R r S I C Q V 8 o S J o S J G b 2 Z d J Y w S 9 i + D D y 0 H r o W r I 7 g D y g m L J u 7 r o N 8 W z Y 5 x I z + c 7 c z h B K n 4 x H L c 2 F N r H D U 3 P W B b 6 h o d 6 G a s b k w + c h m g e x C C L c V c 1 F k I H A B P s X Q 1 t r S 1 E m A 1 1 G G O T l 4 L H 3 J V J R L z f 6 K + R U d 0 x G V K M R 8 k 7 L x C p E M d q n a A 2 1 A j K x O q e a n T u l / a n g e s D S I Z O u k M q u U i O T A 0 / q l l J 8 u i w 0 1 s 5 L 5 y M 3 Q h G V q A Q P K L l s X 2 O j R e n a 1 6 2 V O 3 f u y c P e X r l w 4 Z L t y w X n / / 7 3 H x V t L t A E B j P z 7 v V z k h j t D V J f D m R E t j C W P M Z L e L C a D U 1 Z k J i d l l 7 V / G S S A V L C 7 W X J Y w I R L r / Z x n d 6 v s 2 M n g R q 8 t 0 N v W Z p g q j k v p Z + q y 9 C U 0 E s I n J 8 7 D D B A P V S j D y U L x J E m P y 1 1 1 4 1 M 7 E Y Q M L P P / 9 S 3 n 3 v P f n i d v a Q Y e B P l m n y l Y I P 5 U H l O d 3 L C 6 F Y D W V X C H 3 / h d B 9 7 n 8 I w V b w 4 y N 4 1 r H T j n X b 3 t Q j f 4 n u + Y k Z X i R q a m t l T U t 2 d c m Z 2 5 l J A C P f 3 i h 9 Q t 1 7 M C e 1 F U l 5 b b 0 L M t C u r r G x S U 2 / / A r 2 / P k L s n / / v r y k Y k T Z Q 4 d e N y I W g 8 7 O m 9 b B s a q 6 R u 4 N R d N T i U 6 r f / f D v f W a 4 f r 5 9 F J O 4 S O k Y i b h E 4 e d n y M I T t B I N R 8 K d i U x a U m H D n K g q c G O z P 5 M m g O a R 8 m T t s z d Y C w c Q t D B g j s B Q f m 2 k I p j 6 W 9 Y W U J 1 T 2 G c 6 c o Q y t p L l v q y Z X 2 Z D E x E p f d R n / k / C D d h 1 E I j + x w 4 s N / m w z 1 3 7 k K Q k s H B 1 w / a 2 H z F g r D 9 i Z O n L I T f 0 Z y S / e t n b T m y e c Y E g Z K + X B 8 S w e R j 8 r z 4 B Y A W 5 6 W M Q l U C h c n E C U 9 O J l p q s E C S c v 0 l e s d u g h + + e 0 c m P z H 3 l E x m B s 6 X L J k A X 8 s v K g 7 h z d J d y I T u g a S a T J M y l 0 p K Y i Z l A Q g y I J d U a B 9 I t X f v K 9 Z O L w y c 2 q 0 d H W b O F Q O 0 H N O F M p x Z z / 0 H R u K l w N P 8 z b / + v 6 T 3 4 U O X U K L I N y a E J x m F h Q 9 X G 4 J v n P 2 l P T Q 1 2 J H Z n 0 l z m D f S c H 0 u x Z 3 L r E A K f C W O S B 9 P n j q C c Y 1 i r Y k X B y e j L J H j N + 6 l X 6 P U c f X W t B x o H b T o G 5 W 0 O K l E / P z 8 T P k + P N 3 k b 9 2 8 J T 9 Q U m C D Q y Q I e I 5 u G 0 f e C I 4 q D o x h c f r 0 G X n j j d e t H 1 a h p k e U 8 P / 2 3 / y N T E 8 n 5 J / 8 x T 8 L U k v L h / L A / K K w A p h b a U K p B g E I d r j b R j 6 L I B u 6 3 / 3 P Q Z C i P x A p d M U 0 y f g l H b 1 l t w n u V Q q + k 0 c + H + p s V 2 b G m F V F q P u 9 M 7 K 1 I S G x y K x V 8 G a T K n 9 n M 9 r x E c R A U 4 0 M j 1 j l c F N z k 3 R 3 3 5 e / / / d + b i 3 H l 4 v H A w P W l e O 9 D z 5 0 Z A 4 R e U V t 4 F 4 Q q J c C 4 X o n n w a m 8 y p z 3 R + S n M x q d j o b t p l O c y u Q 2 P w N 9 g f 7 n F / l C O a O Q 3 s x 1 2 / h y b h L A d m E 6 l w 9 h A J X b 0 z I W 1 u T R i T 6 G k E i / C o I h X A T q A h r K u q n f v 3 b j + V P f / E z 2 6 b 1 N 1 p r 5 8 6 d c u J q v 1 T N P r T Z O p 4 E t D a n / 4 6 v G 6 G j o C / h V z X 0 H e i T 5 D c I w G R D 9 4 X e M 7 O a n c 6 G b a b T Q j u V R S 6 m 5 N M c s T A L W c f c x H + q r n p 6 I 1 A 9 K 5 y 9 E y L U i c 7 u 0 F u W P i a m U l K f H J H Z q R F p a 2 s 1 M k E q G 2 R e c 8 g R y y 2 Y J 4 S 9 m 7 a 8 I Q e 2 Z r p 1 M G Y 6 k 7 X d G q i Q z f W T 0 t l 5 y 7 p + c E 4 x o I U 7 8 8 G 2 r d u Q N l 3 4 i E u 1 L J g K t O V q g D f 5 E H B b W y A l m Y T s / T k H 6 m Z A q x A c e Q g 6 u C i j 2 6 Y w w k V F e 6 U 0 w Y 1 p W F y e P C + g L a u r s q t Q z t 3 J + M q l 9 b R F o K Y q K p c f l p u p N j W V M J + I 4 I T / z V o 0 c 6 p q 6 t N k u j t U b m 3 3 a A s 4 M j I q m x q T l m l 7 9 u y S C x c u y o O H D 4 1 s + E n h o E X Y b 6 D R L a 0 0 G O o 4 T B 9 z o F 8 C I P z 8 m 1 E i s d i b Z 1 5 f w U Y m I X t / 1 o F G E q 6 V B Z c Y r L s / / v N C J g I U V D v Q f q L U y F Q M V p 2 G A m Z W D f d L 2 d y k t b X b s n l z Y P 4 5 P 8 p r K H D y 5 C k 5 d u x N Y Y Y 9 N A j R q 1 s 3 O 6 W 2 t k b W 0 5 R J z T R f s c i g m l N T k 1 Z p j F l I 4 9 j 1 G 9 b b N D l 0 c r y l f t O e 0 L Q 6 P i j B 2 U W 3 e y s l 2 G t n s j + z l g v d E 9 q 5 4 I y s E w M K p d P c i k s L H 5 g h E v V N F F q Y g M z + D n I L r F J G W E N F T t x c f Y Q C Q 4 M J a a 8 Y M U 1 E u 7 u N G 9 d b E x b 8 G U + q C S V I V / d j N Q 8 H J R K N y 3 D 1 I Y l X l E n V 0 H F 5 6 9 i R 4 E o L g d / 1 h z 9 8 L B 9 8 8 N 6 i r S p 8 a / P V T q b C A q B 7 Q j s z q 8 F a 1 o k h X Z S z 4 o i T O T g r U q j r w V H p 4 x g 3 p D y Y w G 0 1 I I d Q P a G 3 W 1 2 Y H 3 g o D H z D X L J M S k Z v X I I V P j j B 7 x d f f G X k O q Y E + r Q z L o + 7 r 0 p l + Z z 8 / I P D 0 l y T 3 0 6 j r g m z j z E k F k O d E o o m O v k + 4 J 2 u L v l X / + d f y 1 / + L / 9 b k F K a Y X O w d C j c Q 4 9 z / / M g S M 3 6 C R 1 p q 7 m k C 2 9 n j i 2 l M H k u a m t r p S V n J s 1 z d z J t P S M n V z G h Q N l g t w t M 0 H B S 3 4 T x G x y p n K a 6 1 N k r r 2 5 r t e j e v a m 1 M p y I y m 5 6 4 8 6 O W 5 s / k F t / h Y B 9 9 P G n 8 k c / / l G Q s h C 9 o 2 W y Z b 2 b f j Q f / t f / + X + S G z d u y L / + N / 9 3 k P I C E Q i v x + I Z r n t D B + Q 9 K + s C A S l y 0 u x v z o 5 C m s n 9 d 7 / V 1 Z X Y g K s K 5 1 8 m Q o H I 4 D 0 j F f P w d m z Z b G P 6 M a 0 L G m o 6 O S 8 n j x + X Y 2 8 e t l 6 / I 9 N R q a 6 I S H l Z 0 k a M 3 b b V d Y O H V G F i / e 7 3 H 8 l P f / L j Y M s B p / n K o w p 5 N O b M k e U 2 j l 0 J e L K i M m r B Q Z m E x c / X v T k H L D g z a 7 / b s L / p 9 N y 0 9 I 6 i y F S l Z M o p 2 1 Y F w o R a f W G U P E i V x c z v Y c J n x p I g Q s d Q y K l U 0 i o o Z y v W m J P L Y P T 1 s a R U K J n w t T Z t 3 C h n z p w z E 8 8 v Z D w L x / t m R g R B v r o d l 0 9 u V q b J 9 L y h j 7 A 0 7 C D + h J f w W j 7 o H o Q 9 d E D m + G A t k x D A E c K S 0 u l u J Z O W 3 l E U m W x G x 1 V I p l x E T t 5 a / R o K J H t v m 9 8 0 N D h k M 6 C b G W i + V F Q S M z M S j 8 W l M u 5 m d m B B G / l f u s / v 2 r 3 L t J r T U h E Z G x v V 9 T K Z k A b 5 7 h E 2 / c L c X g 3 d N 5 w s L y e L g 2 P 1 J / 9 Z o d T M o Q F y E z x 5 F L b i t t y q 3 8 N v p K T 9 p j D y + V D n 7 4 Z N v l v 3 / Z u t e i R 6 r l v F G 0 S a m Z 2 R + r p 6 I x k k u d M 7 L r s 2 N 5 s 5 y M C U D J B p s w h C s I B U e / a 4 y l 2 O J 5 z + 6 5 N 9 U t u y y Y h l P A t I 5 d e f p 8 m X h X S O B S s B 1 8 O K o D D 0 o J z j s j e D r Q X X y i W H h 9 v I 3 D u z s x j N x L O b 3 7 S K c f 7 u o 2 C N S m n 9 8 7 I s V R t 2 2 t Q 3 V N D S g 7 e n p 8 f M v 5 P n r s r M a K / 8 3 e c X 1 T R 0 p i D p D O C f 4 l d N Q Q Z 4 u X z 5 i o X h Z 5 N z 8 l l n h d Q 0 b 3 S Z P x + Y g 2 Y S Z s x D E 4 i n D a 6 Z d 9 E / f g k S 0 2 s + O Q D f I h v B k X a g S w F B a o B g K z t R 4 R I s K W t f J t 3 d O 7 P T p b l 1 g 6 6 n 9 9 h / 9 8 s f T O v V j i w 5 P P U S a S i P 8 T t X 7 J c 6 J E Z H o j E s l b a N j Q 1 K s l 6 p a 9 0 q 6 x q 0 N N H i J N f 8 o x m S N O 6 W h + N x 2 0 Y d 8 c / 9 A t Z t R X 5 x W C + S R p A Y / D B 8 N H 2 2 q q s X 9 v T N i 3 Q u L J 4 d y 8 s s P T r P C d l J o a 0 F x 3 o i K L L 2 u Q 3 7 m / l j y C K S p m c 2 d c X + u 1 / + V F V X 8 V l X P S 6 E N F T k 1 O 2 X j 1 B o k s f X z k l 9 Q 5 3 V U d H i / N G j P t n 7 6 i t G H D Q Y r S u s y w c m H w u E M d M u I p / d j J t p y L q R S l n i M j 7 Y J l 2 3 f n G 0 i U T P o S z 0 3 O + R C + f P y 5 / 8 y d 8 L U t S H G h h 4 I h 8 q k L 8 A K 8 0 u P T + 4 R O E r 5 e x Z c H x o f 3 o 1 R D 4 Q M C m z 2 6 + 5 3 w p r p 5 f v y 5 U 2 a m s W + l A X 7 m U R 6 k H W d 3 h Z M D v 0 S G 5 d u S B b t m y 2 e i m a K B E J Z O Q k A h U M m s n g l 1 V V 1 Z a x X k N B s G u P Y t I / y S y D I Q I F J H J k I k 3 k l 8 c W T g L n 8 e k n H 9 u o t o e P H A 1 S n h W C 7 C u Q i 9 n J o a 2 8 x y + u k Y C t Z f 6 k s Z h m c u v 6 J / h l K D C a i r 0 s y C L U 6 Z e U U G B 6 5 L H c u 3 p B 1 r e 3 G 4 n o 7 d v / u N / G P y d Y c e n S F W n a f E C 2 t S q Z T E t l S P X l b e p E A i L p 4 o n k 1 r l 6 R P 7 s n b V 2 n + e H U F Y t k m v Z u 4 o 5 p x C R g E u w v 5 k / a W Q T S a H b 6 T P c / / Q 6 f 2 i M 7 O d M f l l w M U S o l 6 I e q h D i D W t k y 5 5 9 M q Z + 1 F Q i Y T Z 7 R 0 e H 1 V E R n K D F e l 0 s p f t m X X B C F 2 u l r r / z 8 y k b g N H G r u D X r 9 s 2 Q Q m a Y i M l 4 e V p I n R d 7 m N L K D k H C 3 e F t r J 3 h I D w F y K T O 8 n + u l X / x + D S M 9 u k s O 1 S 9 K / 9 t 6 P 0 v / v l + 7 9 s Z M p F 5 H T X y 6 u h P O a V D I O d F 2 0 6 G Q b v r 4 m X S a 2 a Y 5 h 5 M z N J O X e 9 V w 6 / s s 5 m 9 2 D e V j T V S C I q V x 6 5 w E R a Q w V a y q 2 L / M P 3 3 E w e x a K n p 1 u G h p 7 S w C 1 L 5 l r m g O I P X X h k V k o W g T I w 4 m Q f 6 P 6 G 0 m J x J p 5 b / W h q b p Z N m z Y H W w 4 X u 8 M m X 9 f D / F / p J U T / 1 d N G I i p w 7 / U 8 t A E y + / s e S b K y X f Z 2 1 F n I f X B w S N r W t l o n s k s P Y z I + 6 2 Y n 9 A E L I x e 0 0 p 9 / 9 K M O d + E A T 1 t g F s + Y P H s L n u B 2 Z O 0 u v O G 2 M n / S c E n h N L R S s M p e 9 z + 9 7 r e q V T P Z B 3 t J c b G 7 L 1 h 7 y U 2 + X L S + c l h N u j k Z H h m R j e v x f + a k s q 5 F 2 q o T c v a 7 + 0 a 2 9 v W u l Q W z d r S V d U t y a i Q w + V z 9 F c v c n D M N n c D 4 J X v r a S w Z F N i b J y k b b k f W 7 s I b b i v z h 6 Q 0 z L w L k 0 n X M 5 v s 4 z 8 J b t 3 + K I m q a 6 p f a j L l w g K X 3 6 d l 7 a u H J V 5 Z J X 3 9 b q 6 o x p p y m 7 u 3 I j l k 7 Q B n p m f M l 8 J 5 b m p q k r 0 b y n R 7 V p K Q C R / L L 7 r t 5 c c t W R u 2 P T n J v F Y 5 6 U + y 5 E m y Z Q H c j s w / 3 Q o f z 2 L I b N i a / n H H Z d I 9 z C + y d A + 3 7 V L c 8 e y 2 F N t 0 a b R E M c 3 0 P U C W j J 3 5 H p l 8 Y f T e u i r 3 b 1 6 T D R t c G D 2 R S M j o 2 J j U V F f b N D l W N x U s J + 7 R p S D b 7 G P 5 x 3 / 8 a n C 1 h f h 3 / + 7 f W p j + z / / 8 V 0 G K y O 3 b N 5 / e 4 J e W a y v L O k 8 L Q 8 F L Z X Z k 8 c q Q u 8 9 t 8 z 1 Z X k Y 0 t z T L j h 0 7 g y 2 H S 2 m T T + T / B 5 F q 3 n r 3 + e l S A A A A A E l F T k S u Q m C C < / I m a g e > < / T o u r > < / T o u r s > < C o l o r s / > < / V i s u a l i z a t i o n > 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4 0 6 ] ] > < / C u s t o m C o n t e n t > < / G e m i n i > 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1 b b d d 5 6 - 0 9 2 3 - 4 5 5 b - 8 8 2 0 - 8 5 1 e 7 7 8 2 2 0 7 3 " > < T r a n s i t i o n > M o v e T o < / T r a n s i t i o n > < E f f e c t > S t a t i o n < / E f f e c t > < T h e m e > B i n g R o a d < / T h e m e > < T h e m e W i t h L a b e l > f a l s e < / T h e m e W i t h L a b e l > < F l a t M o d e E n a b l e d > f a l s e < / F l a t M o d e E n a b l e d > < D u r a t i o n > 1 0 0 0 0 0 0 0 0 < / D u r a t i o n > < T r a n s i t i o n D u r a t i o n > 3 0 0 0 0 0 0 0 < / T r a n s i t i o n D u r a t i o n > < S p e e d > 0 . 5 < / S p e e d > < F r a m e > < C a m e r a > < L a t i t u d e > 4 4 . 2 4 6 1 6 1 6 1 6 1 9 4 6 8 4 < / L a t i t u d e > < L o n g i t u d e > - 1 5 3 . 4 1 7 9 1 6 6 5 9 2 7 4 9 7 < / L o n g i t u d e > < R o t a t i o n > 0 < / R o t a t i o n > < P i v o t A n g l e > 0 < / P i v o t A n g l e > < D i s t a n c e > 6 . 4 < / D i s t a n c e > < / C a m e r a > < I m a g e > i V B O R w 0 K G g o A A A A N S U h E U g A A A N Q A A A B 1 C A Y A A A A 2 n s 9 T A A A A A X N S R 0 I A r s 4 c 6 Q A A A A R n Q U 1 B A A C x j w v 8 Y Q U A A A A J c E h Z c w A A A 2 A A A A N g A b T C 1 p 0 A A B C B S U R B V H h e 7 Z 3 r j x v n d c b P 8 D K 8 L L n c m y S v p d X q Y i m O C z t K i i R 1 C 1 s t E g R o i n 5 K g Q C B g w Z I A K f 9 r 4 q m L Z o P b d L G i W P H l h 3 b u l n X y L p f V t L K W q 2 0 u + Q u b 0 M O h + w 5 5 5 3 R U j J t S + S 7 F x T P j z o a 7 n A 4 y 1 n O M 8 8 5 Z 1 5 y n D c + O t E h A I A V W F A n I S g A L O G 8 c R i C A s A W z m 8 h K A C s E Q u n A A A L s E O d g k M B Y A n n t 0 c g K A B s g Z Q P A I s 4 v 4 N D A W A N O B Q A F m G H O g 2 H A s A S z u + O Q l A A 2 A I p H w A W c d 6 E Q w F g D R b U G Q g K A E s 4 b x 6 D o A C w B W o o A C w C Q Q F g E e f 3 x 8 4 i 5 Q P A E n A o A C z i / P 4 4 H A o A W 8 C h A L A I B A W A R Z y 3 j v 8 J K R 8 A l n D e + h i C A s A W S P k A s A g E B Y B F O O U 7 h 5 Q P A E s 4 b 0 N Q A F j D e f s E B A W A L V B D A W A R d q h P 4 F A A W A I O B Y B F n D + c h E N t R m K x G A 1 n 0 7 R 1 p E C O 0 y a v G a O 7 t T Q 5 9 V l q t l r h U m C z A U F t E s b y W d q 3 r U D J Z J I 8 r 0 5 + x 6 X z 9 5 L 0 T L 5 F 7 a B F u X S c y l 6 L b h S z F A R E c R a c w + G m k l Q u X q d C u h G u C W w k E N Q G E o s 5 9 K 3 9 O 6 n V b H L u 3 S a f n W e u k q a b S w k K + F 1 p s X C + C M d x d J p M O N S h O C X i c X J b l 3 U e 2 B h Y U O c h q H V G h H B g a o w 6 7 U B d R l z p 0 v 0 E 7 R 3 3 6 Y M b a R b S Z 9 + S V K J D j Z Y R U I S s R + Y 3 A 4 f c O O k 0 z q I i l t c Q z Z i F w L o C Q a 0 z L 3 9 1 m i j w q R X W Q d W m Q 2 k W R c z p 0 L 2 V O H 3 C a Z 6 Q S 3 W o 0 n h U Q B F / / Z x H i c f a S S K u U 3 d c W q p x K s j 3 R V h + o 0 Y j q X v h E m A 9 c N 4 5 B U G t B 1 L z / N l k g V z X C E b o d M y f 3 m d n a b C + h l h E H 9 x I U T r e o Z X G 5 z d g p 8 d a t G + i d 2 N C 1 n j p v k t 3 l + P a 2 P C b H o 1 n I K r 1 A o J a B 5 4 Z G 6 Y 8 N a l Q G G Y R i Z s Y M f l c O w l J 1 6 V D V 9 M q h v Y T v B s i J l l u F w t L e J e f K 2 T c D u 0 c b V G t G a M t Q 2 0 6 9 a m r b i W i S t E S 5 b O + L g f W D h b U B Q h q D f n L F 3 Z T o 1 Z W t 1 i s O j S a C W i h 3 K a J / K M O 9 I c r R h R P y q t 7 G y Q J 4 Y f s a D 1 K L i X O C 7 R 1 K a 6 v v B q / j m W a 2 o a W + 1 o C Q a 0 h X 9 8 z S W 6 s Q 3 O L H m 0 p J N S B G r 7 D 4 i J y O a 0 T W m 1 H R d F q E x 1 k k b x / P a X z v 4 x C p k 3 N l k P b R 1 p a e 7 3 A Q s m n W D 6 s n x u L C Z o t c Q 3 F q a Q g L i W O W K + W y f d K N D 1 p 5 g P 7 O O + c h q D W g q m J Y X q 2 k N X m Q 7 R D V 8 p l y u X z 4 R K P c n L W p W L 9 y Q e u i C T G c 2 1 a r M S 4 P i N 6 Z Y 9 H d 5 Y T d P V B g g 5 s 9 6 n N A v 3 T X J J e 3 m X O T + V Y p 5 f n 2 n R + t s r C q 9 J o Q b q B w D Y x e W M Q d m N i O E f j 6 T j v 1 G 0 q s 4 h E T B K f J y Z h h B 3 n a R A x L b C Y s l w 3 y X P r r R i N p N v 0 0 r M + 3 V y K 0 z k W 0 3 f 3 e z T E j 0 v I 7 0 + 6 S Y 4 M L Z U T V C z 6 P V 8 7 Y r D g Y 1 u v 2 Y h B Y n s + Q f V 6 n R Y W F l V Q l W p d d + j H 6 Z 6 1 9 3 O 6 d p / H g W e b K p i v 5 O 6 w i J p 0 7 K a r a e D W X K D n q 2 T V U p d 5 n G L K f Y n J f E C u 6 7 K o 0 n R v U c 4 a 9 3 7 9 i P 7 D e f f 0 x c + + 0 6 B v X n 5 + J / k N I y D P 8 y i V S o X C 6 W j q F y G P a w f O 9 y n O O V s s J j U P 0 c w S 1 z 9 F U 2 9 9 G Z J e P L / V p / l y n L 6 + w 3 Q M 6 y y m G w s J m u O 6 K m L H S K D L C Z K C H r 7 W o r s P y u R V i v T S C + M 6 H 9 j B e f c M B G W L D K d U L + 4 Y o y A I H j p S N P U 4 J Z M 6 y e M d / p U 9 D R 3 h I A + J x i Q 1 l C 5 g x J l P X V q o m p + n W A x f Y T E U a z G 6 X 4 l T s x V w P R S j 3 e O r j q Y j K A J P 3 e d B N a E u 1 d 0 1 j F r p B 7 Y 3 t f k x O 7 9 C J 2 9 1 q L p S p D 1 T K R o a c s M l w a C g h r I Y X 9 s 5 w Q 4 Q P H I u q b i 0 q E 4 k 4 / J E T I K c v J X 7 7 1 0 3 O 3 2 3 m A T Z 8 S M z E z E J o 9 m 2 3 p / O l W j H c E 3 n C S I 8 E a c 6 I b + K 8 W x A 5 Z V l T Q e j 2 L + l p e u c v T W j I y z c Y J l d M U H x h E s X L j 3 4 z H Y g + o 9 H 3 0 n Q N 2 O 5 j K Z v l x 8 k a W V 5 W d M 9 S a / G x i d U P E X v 0 T / 1 R z M p m h x m J w t / j h B n k Y a C u N d 3 W A y 9 S C Z d a j R M 9 2 5 i y D Q z Z G S 6 I K 3 y Z G b k o a h r 9 d V R 6 F P T u 3 W a y E 7 Q 7 o m O i i q W S N H i Y l n n g 8 F x D p 2 5 9 P h 7 C v r g 2 8 9 N 0 r 1 S Q M c v z t O 2 b Z P a I B D B n L 3 r 0 o v P N O n I r d X z S 6 9 y y u e y q / z x e k o H t I p r S C r W z X D a j O / 7 B t d G m k b 0 I K r D h H Y 7 0 D q s 0 Z C 6 z T h f 3 T f r T s Y 7 5 P P 6 f 3 O i w m 4 W p 1 f 3 t z U t f f O c T 9 V y i S q l B X r l r / b p c 8 B g w K E s I L t 0 v V a h 0 5 8 m 6 e B L W 2 i R 6 x 0 5 u S o u J A N c u 8 U k Q k p y H L q W V j E J j 4 t J W P E c + v O p V T H J U S 8 6 8 k n N J d R q V Z 0 K I i Z B x O T V T U q Y S X a o z O u R 5 U u L D + h 7 X 8 v R / p 1 5 q j Y 6 K r x E X E 4 y x 8 h h p 4 p q P T A Y z q G z c K i B i Y + Q 5 + e 4 8 D f n e y I O 7 v X o / b B O E k Q c K o y n + I t L D V S q x + j C f J L X H 6 q L 2 V F o 0 V R u m Y a G h s I 5 v V l Z L t F Q L h 9 + r M P 8 b t 9 v U q V S p e V S k f 5 4 L U 6 V l S L l u f Z 6 8 U W T E o L + Q V P C Q t S C c U 6 v Z D R C m 7 7 J r i J Z 2 L d 2 N h 8 R k y B 1 z d M a g Q x F u l + O 6 f m k b m R U x J I / T O f O X Q z n y L p X V y 6 i E W e S O k 7 E F D 0 W N T u S S W l K J D R l d H g v m J s r 9 t w 2 x N M F p 3 y 9 Z i O e J q I 2 u a R X t 4 t x + o v p B h 2 / P V g r W t a 8 o x B o k + F 2 K d F z F P r l + 0 k q Z g 9 Q L R R b 9 3 m u 2 7 N 3 N J 2 T p o g g j 1 U r F f 1 4 f c v 3 t Y E i z Q 2 D 7 A a S / a 9 u E 6 K / Q A 0 1 M K Z G i Z i v x O n I z S c b 4 P p F i H 7 u L H / 5 e D u p w w 5 z r X a J U 0 J 5 T r m 8 w v V c j f b u 2 W M e b z Z Z 7 G 0 V / F A u p z W W m 0 p R g t 2 p x S 7 2 z S n p J J r m h u f h e y k G h S t S / h / R d z x 2 C m n D E P H d u D 1 P + f w w Z b J Z n S c i k p O 9 D r u P V 6 / r P E H O U 7 X Z 8 k R s l 9 j l J v M t X p a o W m N x 9 d h G x J M H H G p A G q 0 x 3 X E 3 A z P e N L u T 6 f x J p 0 9 c x z h U R 0 U m U 0 n 3 M t k h F l R A M X a p U o 3 o 7 n K M n h t v 0 i d n L + l z Q f 9 w O Y r b I D c Z G b F Z B C W k M q b r F 5 3 4 F Y c y C a Q h F o 9 r z S c O d f Z u W o U l K e G V + 3 F a X J T G B G 6 D 3 O B Q A 7 J S 6 3 E S a Q M 5 G p 7 z K o y M 6 l T E 3 l 3 j y X 2 J I G h R x e P a S u + L w A J y y Q y w B f 0 D Q Q 1 I w D v i Z q L 7 X J W I R N I + G W I k b X R N + V g 8 1 W q V f H Z W E Z L E S L q p 2 5 F P 4 e P x g 4 K m x I A R t M w 3 u 2 4 m o p H m 0 e g J Q V r k p d I K l Y p F P f 9 0 f 3 5 e X 3 c Q + O Q E d c r G P O N k P b Y R 8 e Q B h x q Q N u + Q c p T f b I i o 3 r u W p l q t R v M P i v o a s 9 m 0 N i f k I D A y M q J T S f 1 y T o V G U 3 U a m 9 g S P h v 0 C 5 o S A 9 7 G 8 t I 5 M + n U Z k P G C B 6 + M 0 Z D h T E 6 P C N p X + v h S V 0 Z Q f G N Z 6 s 0 N V y n R r N B S 5 W A 0 s P j X V u G W z 8 3 O N S A 5 H P y q d u G F v e b l c P X E / T S t h q 9 c z l O R 2 d i K q w m H w T 8 l k + l S o u u L A 7 R / H K b t k 9 P h 8 8 A / Y I a a s C Q M q X F R 3 i f Y z P S 1 s a D T + 9 d j b E r + V S u + X R q V j 4 n 5 d P F u 2 2 a K w X 6 2 i X y I 8 M 9 t x H x 5 A G H s o B 8 M 6 v v e 1 q P b C a i 9 r i k e A G L K Q j T P X G l j 2 8 5 t F D m x 0 I x y b m o 7 r G A o D 9 Y U I 9 J D P H U s T V T p W b D Y 6 v y N k 3 q J w K R L p 6 4 U t B q a p 0 n q W k r u q 9 C 4 g M B v + 5 m o 0 4 j I w V + V u / t Q z x 5 4 O M b F m J 4 y x g 1 v T p V 6 + J U G 9 + g E D G J I 8 l r E f G Y R k R 4 v x m J i a P R 0 A O B x C s H v 9 1 z 2 x B P F 0 j 5 L J B O J 9 i d K i o q O d p v V N d P R 0 V w z a Q C Y u E Y M R k B q Z D 0 P g u I f z Z C q l O j U S O 5 8 N s z k 2 i Z 2 w B N C U u x f 2 u D v L q k f i I q T 3 f k 7 j F 0 a 0 1 3 i q e p X Z e Y 5 G c N f l 3 G m Y z w G + E B Y H x 8 r O c 2 I Z 4 + 4 F C W S G + b p k a 9 w l H l H b U W C q t h h v + E y / S D X I z t i 1 B X 4 t 8 h J 2 k f u p F M O c S J V E i R I / F U v k t C g 1 + j H A B i j k M / + O H 3 w 7 W B Q U F T w m I U M j 6 1 m + U u U U m w K 7 B r 9 J s C R t / l 9 y j m u y u 0 J c 5 C k v R O R a N C M g I y Y R z J p H c m x d P L 2 s j r 4 2 j x s u P j 8 s 2 x n 9 0 W R H / h f H j + + s Z W 0 P / P O P T + B U o P F f R j F G 4 q Q 6 6 b p k T S 5 U h S T L 5 c M h 7 X D / z 1 i w h J O o n q S i w o m e q Y v H A Y k a R 8 m u 7 J N B I W C 0 f S u 8 i V v G q Z q p V l k m v 7 v v 7 P P w 7 X D G z g f H g B g r J J s V i m 0 2 d m W V T D l E p n K c m i k o G p I i o Z l K p f L h k z l + u U C 1 a v n v v h o 9 t j 5 4 F U P O p s Z i p C U j F p v R Q J K h K T u J U M K e p q k 7 N z N d W l J M V j Q Y m Y O G o s K F 4 R f f / v v 0 u 7 d u 8 w v w x Y A T W U Z U Z H 8 9 R u 1 S j w l v W 7 + r w a p 4 C S Z m m q J d O w I f A w D R M H C Q X Q N R V n k Z R M I k r h R B w a 8 r x Q K P J 8 c 9 + s 1 z Q c Q g F p i l f X T + + q M 4 V i k q v P 5 / I 5 i G k N Y I e 6 A Y d a A / 7 n 1 x 9 S h l 3 K T X P q l + 5 2 q a S m f Z L + i U u J W 6 k z c c h N U / H w H Y n c S U Y 8 G L c y z r S a 8 s l H R w J q y Y h 3 c a m w M S E n b 1 W U o W g j Q Y v A J T 3 M Z D L 0 0 9 d / Z H 4 J s A o E t U a I A H 7 1 3 + 9 T K m t S P z e V V l H F R V i c + p m 0 j 8 W k U 0 n 3 w m S h O + 1 T E U U h I g p T P q m b o t p J U 7 1 o R I S k f O J u x u H U z b R 2 M k 0 S E Z 9 8 J P 5 n P 3 9 N f y e w j / M R B L W m / P K X b 1 M 6 k 1 O n S r o p v e K 7 c S k W V e h S I i a Z C l E d p W 9 K K C a Z t u W + C i k U F I t D X U q E p M 2 I 0 J 3 C d F E F J a l l 6 E 6 C i O n 1 f / q x c U G w J j g f X Y S g 1 p p / / 8 V v W F A s q p Q 4 V a q r Q Z H U x o S 6 l T i U p H 2 6 s 8 t / I i T 5 F z q U C k l S P y M o b U i o Q 3 H 4 p h n R X X + Z F n l d H U t E K p e 7 + d n P f / R Q s G B t Y E H N Q F D r w H / 8 6 6 + o E 3 O 1 l S 5 O l U h 0 1 1 N S R 0 n 6 Z z p 9 Z p e X S 3 k a M R m H C t O 9 I H Q o 7 e 6 t d v Z 0 0 K t 0 9 a S J E T Y t 5 H n i f E O 5 I f r J T 3 + o a w V r C w S 1 j t y f X 6 A 3 / v d d y u c y F D j p h 6 I S Q c W 1 n o r a 6 B y h S a l H i a D E n U R Q H Z P u q T N p I 8 I I S j u E Y a o n L i b r E b H + 7 d 9 9 h 3 b t m Z I V g X U A g t o A / v P f f k 0 r 5 a p e P N q I S u q p q E k h w y t D Q T F i U P J f l O q J Q w X s T i q q y J 2 0 d p L R G O b S o h L D h W F 6 7 R 9 / Y F Y C 1 g 3 n 8 C U I a i M Q 1 / n F v / w X V c o V d p N Y 6 F R h k y I S l S w X O l S n L V N x J k n 7 T C N C H C o i c q Q c p 3 e v / e Q f e D 2 h I s G 6 A k F t A m Z u z N I 7 b 3 3 A d Y + 5 B M 1 D e + K J i k l s S q I L r b U 4 R I A y h O j g 3 7 x M + 5 8 3 F w g A G w c L 6 i Y E t Y l o N p p 0 / v w V u n 7 1 J p W K y 9 r N U 0 E x k Q u N j B Z o 7 7 5 d 9 N U X 9 l E 6 P f i V P o A 9 I C g A L O I c v g x B A W A L 5 w g E B Y A 1 W F C 3 I C g A L I G P b w B g E Q g K A I s 4 R 6 4 g 5 Q P A F s 7 R K 7 c h K A A s g Z Q P A I t A U A B Y x D l 6 F S k f A L Z w j k F Q A F i D B T U L Q Q F g C d R Q A F g E g g L A I s 6 x a 0 j 5 A L C F c / z a H Q g K A E s g 5 Q P A I h A U A B Z x j l 9 H y g e A L V h Q n 0 J Q A F j C + R i C A s A a q K E A s A g E B Y B F n I 9 v I O U D w B Y s q L s Q F A C W c E 5 A U A B Y A z U U A B Z x T s z A o Q C w B Q t q D o I C w B J I + Q C w i H M S D g W A J Y j + D 8 D b m 5 8 h l A f c 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7.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8.xml>��< ? x m l   v e r s i o n = " 1 . 0 "   e n c o d i n g = " U T F - 1 6 " ? > < G e m i n i   x m l n s = " h t t p : / / g e m i n i / p i v o t c u s t o m i z a t i o n / R e l a t i o n s h i p A u t o D e t e c t i o n E n a b l e d " > < C u s t o m C o n t e n t > < ! [ C D A T A [ T r u e ] ] > < / C u s t o m C o n t e n t > < / G e m i n i > 
</file>

<file path=customXml/item9.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9 d a 7 0 9 a c - 7 1 0 4 - 4 3 9 f - a e 9 3 - 7 2 f 1 7 4 3 c 7 7 9 9 " > < T r a n s i t i o n > M o v e T o < / T r a n s i t i o n > < E f f e c t > S t a t i o n < / E f f e c t > < T h e m e > B i n g R o a d < / T h e m e > < T h e m e W i t h L a b e l > f a l s e < / T h e m e W i t h L a b e l > < F l a t M o d e E n a b l e d > f a l s e < / F l a t M o d e E n a b l e d > < D u r a t i o n > 1 0 0 0 0 0 0 0 0 < / D u r a t i o n > < T r a n s i t i o n D u r a t i o n > 3 0 0 0 0 0 0 0 < / T r a n s i t i o n D u r a t i o n > < S p e e d > 0 . 5 < / S p e e d > < F r a m e > < C a m e r a > < L a t i t u d e > 3 0 . 6 2 3 5 4 7 7 3 6 2 4 6 7 5 3 < / L a t i t u d e > < L o n g i t u d e > 6 3 . 1 4 7 0 8 0 3 6 9 8 6 9 9 4 7 < / L o n g i t u d e > < R o t a t i o n > 0 < / R o t a t i o n > < P i v o t A n g l e > - 0 . 0 0 8 3 6 4 3 3 9 3 0 6 3 4 5 7 2 5 < / P i v o t A n g l e > < D i s t a n c e > 1 . 8 < / D i s t a n c e > < / C a m e r a > < I m a g e > i V B O R w 0 K G g o A A A A N S U h E U g A A A N Q A A A B 1 C A Y A A A A 2 n s 9 T A A A A A X N S R 0 I A r s 4 c 6 Q A A A A R n Q U 1 B A A C x j w v 8 Y Q U A A A A J c E h Z c w A A B E Y A A A R G A W Y B m 5 k A A E o y S U R B V H h e 5 b 3 3 c 1 x Z l t 9 5 E g l k w l s C J G h B z y o W T b F I F q u q q 6 u q q 6 f N j N T b o / l B + m W i p Z E U 6 2 L N f 7 C z Z i J W / 4 N m V 7 E a a R W x 2 p F C 2 6 2 e 7 i 5 v 6 T 2 L B i R B E i A J A o R 3 C S A T 2 P M 5 9 9 3 M l 4 l M I E H Q J F h f 8 i H f u 8 + / e 7 7 3 m O s i v / n 6 9 L x 8 z 1 H V e l C m p y O S S q V s m Z + f D x b 2 6 p 9 g O 4 z 1 D S n Z v i Y l A 3 3 3 p b 2 9 P U g V 6 e 9 / L K 2 t a + z 4 Z D I p d 0 e q Z c e a W a 4 i 3 / V W y M P R q D s w B 5 G I 3 S Y L F d F 5 2 a D 3 G Z k q k + F E m e 1 / f 8 e 0 l J e 5 A z + 9 G Z c P d N t j d n Z W / 8 5 L R U X M J Q R 4 P F E m a 2 r m g q 2 F 4 F k j + g A s + c B 9 B y a j 0 l r r r u G P 5 f B o t F y X q N w e j s n N m x d s / / c Z S q g z O d n 4 / U E 0 V i P R 2 t 0 y M 5 O U u b k 5 W z J k c p 9 l X t P C q K q Y l 0 O b Z m V 2 a k T q 6 u q C V I e R k R F p a G i w 9 c H B Q W l u b p Y 5 v c x M K i K V 5 e 5 6 n 9 + K y 6 x u g z c 2 z c i Z b i f 8 k I f U Z h X 8 8 e k y W 9 + u R G S 9 o z l p x / B I F x 7 E Z G N j 0 g i S 1 E f 7 8 l a l f L A z I d / e j c t b W x y 5 I H J 5 e b m t 3 x 6 o k G 0 t s 9 I 3 H p W 2 2 p R M z k a k W t 8 h F x Q k E M M j H 7 l 4 w j J N 5 m y l k 5 S x o e C 8 s r I y + e J O r a T G r 0 t q Z s L S v 4 + I / O a b 7 y e h a l p e k c R s p Q l f L p l A m E j R M p F X 1 s 1 K U 5 U e N z s l 8 X g 8 L X A p P e z k 3 Z i M D f X K T w 4 1 W 9 r D h w 8 l W r N O 5 i J R 1 S 5 R 2 d 2 G 5 n C 4 E m i p 9 7 Z P y 1 d d c W m u T s k r a 5 M S U 0 I B b p 9 H l u 0 5 e b a K i o o g x e G j G 5 X y 4 1 0 J I 9 d M U s k S c 5 r R E w p M a z p a j f d Y L v x 7 D k 6 W 6 b N m v o l P d 5 r K r Z + 6 X y 3 T q Z h U x q Z k 4 v E 1 S / u + I f K f v 4 e E q m o 9 J F N T z r w r p J U Q v m M d M 6 a R Q H 9 f v 9 Q 2 t k p l q H Q f S U T k l J I J Q U N r g e H h Y W l s b J Q H S h o I + P V t p 4 G 0 A D f S v N a e l A c j Z U q i 2 b Q g A u 4 d 3 s 7 F z M y 0 x G J O u w 1 O R m R 8 p k w e j U X l 4 I a Z v B p n J f B m 7 8 x c T M r 1 m Y e U T G v r 9 D v p v k A p G X i W m P K W 5 + Z 4 N N X 5 B 5 U y M l 0 h V V V R m e o / G x z 5 / c H 3 j l C x 5 k M q n K l 0 i e 8 J V R a Z N 2 2 j G 2 o a z c k a N Y / W N 7 g S e X B w S J q a G m 2 9 d 7 R M O v v L V Y h E X l 2 X T J f a m H Y I 2 + j o q N T X 1 1 v a x 9 f j c n D j r G q l c q m P z 9 t 6 L h K J K a m s r D L T r j Y + Z 0 K K + R f G 7 O y M + U X 9 a r a 1 6 n M t B 7 w f 5 t i T g O / y e C L j O 3 m T D 5 g p q 5 q P A s Y X B P x y r 3 P 3 4 z I 6 E 9 M C I C o z g 9 8 v U i m h z n 4 v C F X X s l 6 m U m t V O J N p z V Q T m 5 P N j Q h 8 R d r E g 0 z 7 N z j B R 6 D u 3 3 8 g G z a s t + 3 P O m N q W k W k Q T X P k c 3 u m A c j U Z m Y i c j O 1 q T 0 9 Q 9 I W 2 u L k o J A Q F S q Z U z 6 Z + p k x 5 p s E n B d Z D C l D J 6 b S y 0 I I g A E d m J 8 R G p r 6 x 3 h V V C v P a p Q 8 3 E m L c D P C + 5 5 3 T 1 T + v 7 w M 4 E v p u a l R 5 h U L M f v V a n 5 V 6 7 v V i 6 x 2 d s y O T F i + 1 9 2 O O / 3 J V + q m j b K Z L J N N d N s 2 m f a o k R 6 c 3 M i i 0 w 4 + p 5 M Y 1 O z F l j w Z P r 8 p i N T i x 7 j y d Q z H L V o X 1 t d S v o H R 6 U y 7 v y b W 4 / L Z W 3 t r D T U E + F b q F E Q u K Q S G x M p H 5 k S W v K b 8 x 8 I s t c w e w I z k X c A M z M z 9 l s M e O f l Y m p q 0 n 6 5 J 4 U Q G J 8 m H D E v 8 W h S C T 9 u a Y B n 9 b 9 o 3 W O b p 2 Q u l b R v P l 2 + V S p q N 2 b l y c u 6 P J k t s I p Q 2 b B J S 8 o 1 a c 3 U H J u Q j f V K L F U B f 1 C T L B x 8 w C Q 7 c 6 9 c f v f F B X O u i d I h 3 A B T D H 9 i / / q M 2 b a x M S X H b 8 3 J 4 I P b c m e 8 x U y 9 M f W r 8 G 2 W M r P K K y q k r / d h s J X B h P p G P i J Y X + / M T A / 8 M u A D D r F Y H s 0 W v E / f o 1 7 7 B V O T k 0 s + T z 5 U V V U b O Y C P A M 5 N 9 d s v 1 6 u u q c l 6 B 8 j E g q 8 3 P D Q o H + y Y k v J I U j b W J S R V t k b K q z c F R 7 6 8 i P z 2 2 5 f X 5 I v V t s t s Z K 2 V 6 I 3 x W Z l 5 8 K 3 E 2 o / K 3 n U z 8 k l n H A k I j n S o i O J P i b y 7 f d b q b l p r U n J D / a X u o X A 4 2 Z V C m G S p 6 R H 5 o / 2 V 8 r l e q 3 x u V A 5 v V n + l P K Z O e b k 0 V c 5 m R d r y A Y K H Q 9 V h 4 M 9 F Z K H / M 6 a + V n W F C 5 o s F y M j w 9 L Q k E 3 S Y h C O G k 6 p q e c D N c D 7 a B C o p q Z W o n o c x 1 d W V s r 0 d M J I O Z s q k 1 h F m V z s r Z L R s c c y l 1 h Y k L w s U E K d e y k J Z Z p p r t k y N 1 a W l K O b E k q i m H y 4 K y E f X c s u 2 a v V l 3 q r Q 0 l 2 I y 4 / 2 u X q c q g 7 + k L N P A 8 E e M e a p G x q c q b P 9 d s P Z O f W 9 Z J Q s w i h g W g e v q 4 H / y i R S E g 8 X m l m E w K W C s y 1 6 e k Z a V m z x t b D m J y Y s J L f m 3 s I L O t h 4 k F 6 M m 0 0 U S Y D S v y 2 u j k Z m i S Y I d J e n 2 1 i c v 7 D + 9 3 S v m H T s r X U x Q c V 0 t G o z 6 / m H V U F Y H g q I o 1 V G Z H h + 8 5 p w R A P C I Q J 6 + 9 z f 6 R c N j S o Z a D H 2 H 7 1 q T o H V H u N j a i m 6 7 F j X j Y 8 Q T l X + o j X r U u T q T 4 2 K 3 t a p + X O Y J n V 1 1 z o y d Y a R K k g 0 8 m 7 F b K 3 3 Q k 7 f g J k 8 h E 8 n G 8 0 x t T Q P d v + 7 P g V 2 b q x x f y c c h X 0 l P o K k 2 p W T U w 4 n 8 K H s c v K o l J d X W N k Q M g g 3 v T 0 t N T W 1 a f J h M D z n B 6 Q C U A i w H m 5 W s y 0 p C 6 N V X O y X U l e F 5 + T z U p 0 T 6 Z k c l Y F 3 2 U t 5 2 / Y t M V + i R a C 4 a E h I 3 s h o H 0 x X d f U J K V G e T Q 9 X x X s 4 b l c y T E 2 6 o I M a K 6 Y k o 3 n p e D g P o k p Z y Z C J g o F z F v M T o i 5 p z U h O 9 f V S C T W Z s e 8 b I j 8 9 v j L p a F q m j e r W d J s z X B 8 N O / d b Q m r A + r s j 8 q d g X B J P y 9 7 a r u k t n m j l q Y q 9 F r u 4 6 c E s m x A Y x H R o n K 0 p j w h 5 8 6 d l 6 N v H l U B m Z C y i l o j J M E B B G t U T a q + R K 0 K k v o R 5 S 5 4 U K F + D s 8 B 6 f A t p l V j 1 d T W m k P P L / D a C C D M k I X j a d b j w f u E K 3 U 5 h 3 f T N R X i a P p 8 4 I / l W m i x m v i 8 V A T N l b J B m j u P y C R h e U j J p f z 1 0 S 7 R i r h d p 0 k L m F 7 9 P u v 0 m P D z e 0 C a q m q 0 d U T G R k b k R l e 3 r F E / t G P L B t t P O o S b j 0 T l 1 L 2 Y f r d R N f / u 2 7 6 X B S 8 V o S J l 5 V J W + 5 p F l h B i h K K j a d a a 3 i R T 8 / L Z z b h E I 7 S P m 5 V E k h Y M S b m l B B u e L D O t l I t 9 j d 1 G C g i z a d N G 0 x T 9 / f 3 S 1 k b E U E t 7 v T 6 / t a E m S A Q x C C p w X q 4 P N T 4 + J r W 1 2 c 2 V g C e U / q h Z 5 M 7 n u v m C D s D X X Y V h h Y c u k 0 r 0 h s a m I D W D x / q O t a p p f c A D Q J g Z 1 Z i V V d n X 8 g i / A 0 S i u i D s P y V m U l I Z y x R Q Y 2 O j U q f a F 2 D q 8 v x 8 s 5 G R U W u S 5 a o I I H p E U v N R O a F W w X y i U z 9 A Y W 2 5 2 h D 5 u 5 e I U N G G g y q I S R M E h F T m 5 6 S + c k 7 e 2 D g t H 1 2 P y y v r k r K u d k a P m V W B d D 4 B 6 O q b 0 V K 4 y k r g z j 4 l p V p L 0 a k H s m t T f d p 3 O H P m r D Q 3 N 5 n Z t m 7 d W h N G S t s w f A k 9 r o J F 6 T 2 n K g I T D 7 L E Y h X q h 6 n 2 0 + O 8 N v F E 8 s E J H h k N S Y P Y X I 3 k 4 S t 5 P d g e H R 5 W U 7 H W T C + u X J Z j I o a B K V d X m c l y 7 7 P l Q / h e R D k f j k W l X A s k T E 1 f B 3 X i T l T e 7 H C E y H 1 m C p / W 1 l Z 7 x 4 T 6 j O X q i L K f 7 a Q S 6 m a f y M R s u S T G l F Q v C V Q i y I L V v 1 Q 0 Z Z O J J a a l 8 d C E l s 6 P H 6 u 2 u S f z 4 8 4 H C p N p a G h Y t r b F z A e p U 9 O I J k S t k b s S S f R Z 5 n O d S x c v y + u v H 5 S t W 7 d K S 0 u z X L 1 6 V e 8 1 r c Q Z M 4 0 A 7 H 4 q 0 E a O c i 2 F l U z 4 V N V K s C r V A G Y + a Q k 9 M N B v g g c 8 s f j p U 2 H l F z L h A + U j E 2 Z W b r 1 V u Z q F j U 3 N R m T z 1 X T B T K M O a X D g s Z m h x t Q A v j U G 2 o L j I N N 0 E B q f V l c O M 9 E j 7 L v R e m N z o 5 p / K j F V S i Z M R P z K q s i U 1 c / Z M f r M v L 8 H Z B o b c 3 5 l Z d x p q 3 M X L l r a 5 P i w F n B z V k 0 w U 7 5 D j 3 D 5 u N q X y N + d O B / 6 h K s T N W 0 H N J N c c y I E d 1 0 d r b Q j s q t 1 V h p U Q 1 2 5 8 p 0 0 N T V J e / u 6 4 I w M x l V I a 3 N 8 A U A D V 0 w V y N f R 0 R G k i t y 9 e 0 + 2 b N k c b C l Z + x 6 p y e T 8 B r T S 8 P C Q N K r J F d Z g N F y 9 3 z e m J p N I Q 3 2 t J C G U f n / I M a F m I E R p W + e 6 g O Q z 5 w C C O k M Y u n q h N o E 8 a M 6 l A O n 5 R h O T C W l s y J i e Q 4 M D 0 t T c Y u s 0 q 6 L V h w f H 5 5 q u t N i g k t n W + y q k p T q V b p 4 0 q 6 Y q f q M H h Y c 3 X b k / 3 4 n l Q W + f 1 N Z U S 3 1 d r Z r i l e o 3 z k l 5 8 r Y d t 5 q R b b O s Q r R s 3 q e k 0 N J f B Q 4 h J t N 2 r k n K k U 3 T R i Z w 7 1 6 3 9 V E K g + M u X / 4 u L 5 k A 9 S h 7 9 u z O I h O g 8 S u Y C i J Z a 9 r W m n Z w p t 6 Y k Q l f K W w O 4 r d t W V e n 2 k S F d 0 r N J i V S t D w m Y 0 p 6 W l t 4 M g F P J g T Z g / e i d I d M r E M 6 n t 8 j X D k N 8 F / y A U F G i 0 C m s C b x Z A L N l Z n + V Q D C h + + l G 2 k y g a S q K b q c e I T J B L h f V 1 e X r X N / o q F c b / 2 6 N i 1 c 6 q S 3 t 1 c O b k y q a a 7 5 V 7 H V j l v N W P W E G h o q S 2 s m M o p G r r m N S 9 e s W Z M u Z W m 8 e v f u X e n r 6 5 M d O 7 Z Z W i 7 Y h 0 b L B c K A y Y d f R L M a w D 0 R 9 t G R k X R w g s A D 6 R w 3 o S S j f g b B 5 B l p s a F y Z Z E 8 T M y t b T m B C / W / O D e s F R B E D 4 g K 6 b j 2 B T W f u r r u y L U b N 4 O 9 D h Q G m H R 6 G e k f z 8 5 i 2 h 6 C q N p u I 6 p N P b g n a K m L y j Q B l w C E v P 3 9 r d U E p F B T 1 o f g i U n 4 O / h W F Y D r X b 1 6 z Z 7 R G i s F 1 8 c E 9 i C N z p l 1 F d M y P F U u u 9 f k L w h W E z R f V + + / W N M B E 1 A y x h P q 2 J b p d O Y B 1 r d t y 2 g Z f K Y t W 7 a Y f X / y 5 O k g N Y N 7 9 + 6 p h p m Q L 7 / 4 U n 2 g 7 I 5 y N 2 / e k o 0 b N 1 q g A i 0 D H v e r Z 6 1 A w P C r 0 A 4 I K v 4 J p X N M h Z v 6 m R o l 2 W i q R d Q 7 s m e a n 5 8 z c z E 3 s E F 0 b + B x X 1 p g Q V / v A 3 u / U S X n l 1 9 9 b b 2 C I d y B A / v V r + u Q P b t 3 q W 8 2 Y O Y r 1 w W Y u f / p P / 1 / m Z b i w T e J T T + Q + 9 1 3 d S 1 i 0 U D / L J C G q g B Q E S I z r R 8 8 C P u f P H l K H v Y + s u 8 I m s t 6 4 Z g h 1 1 T l G / O M 1 L s B / w z u n p n 1 U + e v y z t b Z + T 8 g 7 h M z m 1 K 5 + + q / P e 7 E x c y 0 r e K U L 9 + v 5 p f 6 q f M z 8 j U j M s g m u Q c 2 5 I p 5 a a m E n L x 4 k U 5 e v R I k C J W o q 9 f 3 2 6 k u H / f d V 8 P C / W N G z d k 1 6 5 d t j 4 0 N C R 3 7 t y V 7 d u 3 W W C D + h 6 i d T X q y E M W S l t M P 4 I O + E W U 5 i D X D 6 K i k 5 Y C P c P l 1 q o h X u 4 K A O 4 L A d E o + T A w M C i 3 b t 2 S e j W N t m 3 b Z v c M a 6 s w 0 N I 8 C 0 Q i R L 1 N n x l i f P f d N d P E h e 7 h w b l U U m O y U S B A t t y o H c / M 8 / L e V B x P D H a r x m 6 R B w 8 e 6 v X j t o 9 e z N X V V f r c t 2 X f v n 3 2 v L w H Z C 9 X m x e / c e 3 a N h e 8 0 f u x n + v y + 2 l n X K q i m p 9 q U V Z F V m f 9 V O R 3 J 1 c n o a R m v 5 X m H 2 y f c I 1 c l V A f 7 s y Y H L d v d 6 n / s 8 U I g Q m H P 8 Q x Z C L b Z P K 2 b V t N G D g O 4 a E i t b H R d W E P g 6 h U n T r P g L 5 R r C N o C A K m 1 6 x q J q J l n I 9 g k F a m v x E l D J p m V r c H J u Z k 6 4 a M r + K D F w C N 1 L I m 0 3 L A d y b k O m j R d 9 9 9 J 9 i z N H j H X N I R v q b T Y 5 g c Y V A J W 6 c k 9 A S i U j m 3 s t j j 9 u 3 b R m 6 i f D R 1 4 h u w h E 1 U T 5 Y w a E d Y X 9 8 g p 0 + f l U O H D l o F N / V f F C q c P z o 6 I v H a F v n 6 V t S a O w 2 M O c 2 / 2 h D 9 8 3 / + X / 9 l s L 5 q U N E I m Z L S P n v W f J q e w Z R 8 s D P j K A O I R O a T Y e X l F e p H u d b g b F + / f k O O H D l s p W U 8 H p N H j / q s m w Y l a z 5 w j A e a 7 c z p M 1 K j p T T R K z R T n V 3 X C V C / m o B o C A S K e 0 0 k 4 1 J b U y X N D S 5 0 r h K f L s k 9 a J 5 E p M 4 L / K C a b 9 z n 4 s V L 8 t Z b b 1 p a s c h H A j Q q B Q f v l y v o E B D t C d g H m f k u X I f v d O b q A 0 l O D Z k W R o t x D M S r q X b n c B z v G U b u N v A a s r y 8 z C p / q W L g e 3 A 9 F j T 6 V x c e y H y s U Q b V 8 q y u q N R n c 9 1 H V h N U Q 1 1 c V R q q r m 2 n j I z F Z G / b h F T O j 1 p G 3 + v u l o 0 b X P M W 0 N n Z q W b O D s s w E 2 r 1 h f C L 0 C y E w t F C X h A Y W I V r F I r 2 g f G Z i M S j B D v c d m f n T S v 1 I S U C a c R S k 4 v r 8 Q t h C E T M x t q t v 5 Q H A n n q 1 B k 7 B i F / 9 d X d J l w e B C 6 o R y I E T n g e U l G J / L R w V c 2 / s i h t C q v s G 1 y 9 e l 0 2 b 2 q X 9 v U b g y M c C D p 0 3 e m W n T u 3 y 9 R c p U V L M Z / p L M g 7 5 i N M s a A 6 A j O b 7 8 + 3 Q 4 O j j d m + c v k 7 e V B x U P 1 P t R b U 2 9 S v q c Q a D M 5 c H Y j 8 f p U R S m r 3 m d + 0 t 7 H X S E C m n D t 3 Q f a p 8 4 s C Y D C S s F 9 C N + 3 z 5 8 7 I X h X e b 4 + f l B 9 / + I G l A w Q b w S U z i X o h N H 1 9 / b J 7 z y 5 Z 2 5 Y x w f h A t O c L N 7 v B r O n p u W 9 + w Q Y l c 2 7 b N p 6 r d 2 B C G m v w G y p M 2 + z d + 6 q R x G N s b M y e / e j R w 3 L / w Q M Z V k c f 0 + n V V / Y Y s a b 0 P R 6 q Z t m 5 k 4 r P p w P C 1 E Q 9 U / q x 4 l o Q E F z g 3 q / p s + E z E t 2 k Y y X m 9 L p 1 r t 6 O d o x U + I b f / 0 m A C U s B R t M t w H c H v p k V h d S N 8 Y 0 y k a D v W l L W 1 y b 0 u 7 v g x 2 p B 5 P e n V g + h K p t f E V U 0 8 l r 9 X c t 4 h B Z 0 q 4 a 6 O r 5 N d q 9 N S l d v Q m Y i t f L j 3 e r b p C L W 0 3 Z P / U O p r S p T v 2 V E M 6 7 C i J h I T K u W q D Z N A S A I G Y x Q E b h 4 4 4 1 D 6 Q x f D N S x E P n L 9 U / u D J b L h r o p u X T 5 i v p Y s 7 J r 1 4 6 8 o X g E H J O H f d 4 P g a i Y X m V l 5 b J p 0 3 r d n x 1 a D + N 0 d 0 w O r F f f J 6 e q o F j c f F w u W 5 u m 5 U 7 X X S 0 Q a u S 7 7 6 7 K v n 1 7 L U L 3 N E E h 1 3 X n j u z a u d P e 1 4 N v P D 4 + q n l S r 9 r r g d W J f d F V K 3 O q p V K p W e u g 2 F i 9 e k j 1 5 L r 7 e S O i G i S h A l Y 3 a T 1 p P e g H d G N y u 2 X M j b 4 K I 5 O a 6 Y a / O + / C w D W V E d N E a B N K 5 E e P H m k p 2 Z o m E y C T M W U o R f F v i i E T b Q I R d s i E e e k J f q 2 v 3 M b S w 4 8 7 9 P p B e f P N I 3 n J B N A C C G / Y q d + 4 c Y M 5 / h 0 d m x c l E z i 8 a e a J y Q R o c h V R / 2 / 7 j m 1 m k v K s t 2 5 1 W V S O p l K A g T b D T Z K e B F g M m z d t y i K T R 0 T z F r S 3 r 5 e Y f k s b 7 8 + + f 0 T 2 t T N I 6 N J 5 U S p Y N Y S K N + 2 1 u p 2 2 S l f x y f L V 7 b i V 0 D 6 z S d v a k p J d w T h 4 f q S i 2 6 p x q A / B + d + 1 a 6 f a 7 Z l W C G E g U B M T U z K i m i w M Q s R d A x n B 5 j 6 Q 5 d z 5 c + k x J 3 D U 6 f 7 A s z T E p m X G o o Y L h a f U w P g Q D B M G q L i m k D l 2 7 K i Z Y B M T k 2 a q 0 s o c G V 8 p 0 F I W m A m A V Y D Z H a 5 i g M j V q u w h G Y X a v a F y G Z v M B H B K H f o l X U l Q 6 k s i 4 Q b / 8 F q F / j Q J H 9 j T D 4 + Q 7 2 p T k 2 + A / j o u 0 / B 7 K O g S k y 6 c f q O z 0 7 Q J t j r C k 4 u z 6 s + 0 t D T J q / s P W u t 0 i K S X t d b V W 1 s c C U c S Z X L 6 x p A 0 t H X I m 0 e P p k l z u 3 9 e G u M J Z d u c t D d G Z T A R l 7 5 H f f Z c p Q w C L Q w 8 w 2 O G m w 1 B q H r V 1 P h 9 5 8 8 / n S G W I U 8 Y W A R 8 P x r w M s Y h P Z 2 v d k / J s Q 4 1 x y P j m q 9 l 8 n i i X H a u o Z J 7 o U y U 4 k J 1 i Q l d K S + x h t 2 a G S k 5 t N l p B w Z 6 p C t 2 u B t C W 9 2 8 d b 0 w 6 D k e C E p S S 8 V L l y 7 L Y f W L Q E N 9 f V a p 6 E F j z Y / O 9 M v x e y 6 4 c P q e k m + i z A a r / P h G 3 E h 2 6 m 6 F H N n d L P H 5 c S t x P V 7 Z W G l C 6 C N g 1 f N D c v D Q 6 3 J B h b G U S U V A g G 9 D B X g 0 T / Q O g a d q I q x Z n h S j I 6 O a n 5 n M 8 Q S j t X x c J u W s W h u T 8 S 3 y X W 9 M 9 m + c k 8 q K Q A A 0 Q / u H q 7 J k o l S X V W H y T c + W W 4 Z e u F 9 u g 6 b 4 8 c B H t V Q D C O y + 9 T M y z x v Z t v v 1 4 z + M T M d M K D D T Q K O a g t 9 8 + 6 1 p q t O n z s i N G 6 4 / z k D V E W n e v N / W w Y b G l I 3 T Z z 5 Z w I n a u F u h I h c C c W 8 E g + c j V O 5 B O H x m P i 4 b 1 B / y T Z j o 9 U q F 6 P M G k U 7 P 6 X v D C 3 0 y W s 9 j E t M i J B + o V 6 P z I J W z N H E K F y T F g G 9 0 9 t x 5 q a x y Y 2 t 4 k E 4 F L 3 V 5 N M + i c y Z R 2 t 6 x q J y 9 P S 3 v b A 3 6 k u k j + y 4 i p Y 7 I H 0 5 f K t 3 i U 1 G 1 5 j X N y K T s b Z u S c z 1 0 w s u 0 A / P Y 3 T p r P W + J 6 o G 1 d S l z Z t E o Y G r 0 k a w v u 2 2 k o t X D a 6 / t t Y z y 4 V r C 1 2 f v p G Q 2 l l 3 n g z 9 G / 6 E 7 g 5 h 1 E X l 9 w 6 z 1 s f I Y G h p U P 8 0 F S A h m h E P i w 0 M D U l G z R s b V D 7 l 8 q 1 / m 6 1 1 z J k D 4 G W F Z D P e G 3 I i t K w l V 4 1 + 2 q j n X 3 p C y I Q A Y p D K h S q E m N E D l u X v z 0 l E 3 X D B o 4 g G J 0 F Y E T / A 1 i Y R S 4 U 1 9 3 1 K g f S R 1 T 7 m R U E x 4 6 q D I T 3 z O b 7 r d M 7 j 8 n Z f D 6 y d k e D I l D 4 d T E p 2 f k d 7 R i L S 3 L I / M z x t K q M t P n m P P A f P V e 2 V f 2 7 j U x W b l 9 1 c r r C 0 c Q 3 z R u c 3 2 5 5 A L 0 F b u 3 W 0 M z F I u N / u j 8 t 6 O h N y 9 0 y U d W h J T 5 7 J l c 6 Y / E 8 C c y 3 O Z B a B w / X D X t N N I 6 l B T 2 x + G G / j E V R g T 9 v 6 2 u y G v R q K y 9 9 V Q F 4 g w 7 D H 0 Y Y h s J b W A C B N 4 O W D k 2 l u P o / L m l k w j 2 z D 4 b m h s i F G l m u O t t 4 4 F e 4 o H 3 4 G W + 9 u 3 b 7 f C C Y 1 P V x k 0 N Z X T E I i K 9 O b m R t W A B 4 K z M u A Z a J h L K x M C T p / e r r W C r r k q a a M 5 U R f 1 b s e 4 f H y 9 z C r y L 3 R H Z G N o 4 o V S R E k T q q 5 t l z R E 5 2 R L Q 8 J K S B 9 a J i M + 7 q R p C k J O Q 1 N L T o N S n V A y s 1 q c v 1 8 h b 2 2 e k G v X r p u 0 k o H r t L S k K R J t + s b m 1 B Q c L d x K I h d x f Y Q 3 N 4 1 a T 9 k 5 f Q B K 2 f A 4 E b Q + r 6 t v k M t 9 d T I U j D z k w b j k j G O B s K B F f X g f 7 T b w + L F M T E 7 K u a v 3 5 e / / + K j 1 r 1 o p r v c x d H N + A U R r E O C h c e t K Q L 4 w c M 3 m z R v t W v l 8 0 0 L A T A 6 3 u o C g F 3 t r 5 P W N M 1 r I x a z Q 2 t k y J Z f v z 0 t 9 h X 6 j s Z T E K + a k L Z j e p x Q R + e h M 6 R I q U r t X 3 t k 0 Z h + a F g y Q I K y R z n W L j M 3 G 1 M f K t q + 3 N C W l W 3 0 F U t t q Z m T k z j c W C u Z M o j A 0 f + n s v C V H j r w h 5 + 8 m Z b J s e Z W Y L V N n p a 4 2 b n V F d H l I z d E P K y L R c t c m D e 3 y i R L e g 5 D z X j V B i d Y z 2 m w Y m J s Q i s a r 1 A d x L M I + q W b V K 3 v 2 B E c 9 G x w / f t K + y 0 q B R s J 0 A 2 E f a T E w O A y t 8 y F U L r G 4 B g 2 e I R S V u z R F e r 1 9 Q o 5 3 6 b V 1 e 8 v 6 l Q d I n h W y i 9 A S Q p l q g I 7 G W f v Y k C i 3 x y 1 o j T y Q p q B X 7 n v b E z Z 9 D L 4 C Q 4 J R H 5 T S p X J + W N 5 + + 5 g M J x g B t k I 1 W 5 V c G t k s W 3 f u l Z F k n R z Y 1 p B V M c r g I 5 i M i 4 n F Q N U h q W r a Y M 2 G 7 t + n 6 0 K l j V O H B u V Z I U W 4 3 o Z n u T 1 Q v o B M g M I C p 5 9 z o 3 o S w k R / r Y 4 t H f L N N 9 9 m F S A r B a O + M s + T H 1 7 6 t d d c c 6 O V g A L F D + Q 5 P D h o z z s a 6 r i Y C / L T g 3 c H n k z + X d P v r I 9 J H y P + n u 6 J W 1 S X s 7 2 5 X 4 p Q D X X l 6 e X Y U 0 S 8 c Z u 8 u S F l / Z B o K U 2 F b F i 4 6 G S H x v r s V q X 6 G s 4 v w Y w 6 3 x N z f k g A g h O k M 4 M f I 6 E C S E c L g 1 s D F T K p L s a 2 F j c j I I L P I C Q e V H i e 6 c 5 2 p D 0 o i P G n q M 8 6 f / 6 i C k V E 9 u 9 7 T Y V k V u o b G m 0 i t D D o B v / B z o W B i M 4 b n b J T 3 y 0 f a I F + 8 1 a X D X B C 4 1 7 X z 6 p a D h 7 c X 5 Q m w B x D s 1 P 5 z P E 8 K 7 6 O F 2 D S q E i l L e K T g j z J 9 y z h d L Q R d V x s E 9 C g c S 7 v 4 o k I 0 H L s 8 1 1 a X J c c z R P 1 o / i m a K a q 6 L Q M j i e 1 w E v J + r b S 1 A U l q 6 E g E 6 Y Q H z y 3 c S i l n B / 5 F D I B Z g U 8 l 0 M m w E g + g E E s P Z g 8 D E 2 0 r 3 3 G n H a i a e R r m E y A Y c W O F n D q q 6 M z 9 h x 0 t k M D H j 5 y 2 B r f + t 6 p u d G 5 1 H z E S M Y 8 U G E M B W N U A E p s X 2 o D H H s a y m J a H j x 4 Q N 5 6 6 y 1 5 5 Z X d 5 r P Q u D U f G P O C j p M 0 Q j 1 x 4 q R p 9 p 6 e H r l w 8 Z I 8 6 B + V k w 9 b p D 9 R a y b q N 9 + c k A Y 1 N Z 8 U k C A f m T y o L u A b E b z x M 3 n Q l p J 0 x s H g X P L Y p c f T Z A J v d 0 w H + c H 1 I 6 q Z I j K S c N H W q e n S V V E l W b F L y 2 8 + O k u + d n V 3 7 t y z F s t M G + M R U l 5 Z o K 3 a F 7 f j 6 X H k w H J C 0 f V q Z t D Q l m A C Q 3 x h d j D E 8 P r y u 9 b d g M g W Q j E 2 O i a v v 3 5 A f v v b 3 1 m T m g 2 V f Z I M d W M H l N r D j + / L V 1 9 9 b d 0 4 E D b a A 4 J H j 4 f l N 7 / 5 r X U x J 1 j i t T G h a h b / D T A v G R + Q q F g u I O P n n 3 9 p b Q O J s O 3 f v 8 + 0 A S b k 6 0 r I L Z s 2 y P u 7 R H a u K 5 c x 1 U z b t 2 + V 2 l B 7 x u U i 3 E 3 f A 2 3 i x 8 U g 6 B E 2 5 9 y i h Z E W Q o w U B X z W + v f j m j b 8 m u a X n 5 D b 7 f E y o L 9 a O H F 4 S S 4 f n y 0 9 k 2 / / 1 n Y V 5 A o T E I T O Z w Z A W P G H a M H Q P b S w k h L w Y s H h N p 4 5 o w t d f E B T J V q u i Y 0 7 4 S t o V 4 p P P v n M T D B P E L r X 3 + i 8 K e + 9 9 6 5 c H M q e v m V k s F c d 8 U r V Y o 3 y 1 o Y B e f C w 1 z o 3 M r z Z 5 a E 2 + c U b T r g v X b o i m 1 T 4 C V T k A 2 Y w X S x 8 V 3 3 A N m S i j x Z d z H P r f D x 4 R k Z 7 4 v p L 1 T 0 t B T 8 J Q R i + 9 y 9 g E E 1 r m 6 c E 8 g P Y D A 0 8 N i 2 O C U h e U l i Q t x Q Q f g g B S E m j Y K K o v S N z c u 1 h x L p 0 k J 5 K z q j 1 N 6 M m d E q 2 b c 4 e Y a k U E P 3 V f / n f l l y P 3 W j C d Q I k 8 3 N B V K y x N q a + T 5 k M B I 0 6 F w M D / p + 6 F 8 + q a a f N H 6 T L B T X 0 y y E a g o C P s m P H d n P u 3 3 n n b S M U Z h o l P / 2 I m H 7 G o 7 K K 0 V 2 d b x V T v y g 2 P 2 4 C 1 / v o k f z k 2 P Z 0 a U 6 9 E G F + h i N D w 1 D 5 H A Y C + l D J S B 0 P w Z B x 9 Y 0 o f D p U E 3 X e v C m P V M P h z H O e r 2 p g P w J M u z y G R l s p m f T t J T G V k H h l 3 A S f O i P G 5 K M 1 h H 8 P S E M f M W f y T R n J q Q 7 g u / l K d b 8 O I B e Y Y Z R Z f W 4 I W V 8 V l a 5 + N + O 9 F a 7 B M j e X l J a m / A X q i 4 R q q O + e T l H 9 l B C v K J f 9 m 5 r t 4 y M A f H C / A E p i h O H C 5 W v S H z t o a Y s h r K 0 8 0 F r 5 M D m T P c 1 l M c D k Q 8 u M q s l 3 4 M C + r C 4 h R N V O d c e s 6 Y / H + z s S d h + I G 4 4 E 5 g M C h A b 8 8 M M P 9 D 2 y D y b S d W + o T A b v n r W 5 m R B i Q v Z r 1 7 Z a / 6 y v v v p G d u / e q Q R f b 3 2 c + J Z 0 X a G q A E K u B O Q F z + Y J U C z w u Q h E Q O 6 B / j 5 p a m k x 3 y k X A 4 / 7 p b l l j d 2 D 5 2 Y 2 y a 9 v M e + U C 6 F j S s + l Z m T P t u L r v J 4 X S o 5 Q H a 1 q D q S m L Y I X J p Q H 3 c / x s f A T r g 0 1 W 4 v w x U B I 3 D d J 8 q i q m L N h q 1 Y K 2 u a d P / m F l r D T U q X C T D 0 U 5 t u N G z f l x z / + k f p u V Q t a S q A x 9 7 T N F k 1 c 6 s x c l / X 8 5 h / f 5 o T 6 X X R K p J d x b 6 / r 6 + W J c / n y F W u r F x 7 D 4 m m A + + a S f C n Q b s + P X 7 E U 0 H g q n i Y D E 4 l Z O d 5 V L l P T j l B m 9 u m y t q V c m h r y m 7 Y v C i U X l O h o b 0 2 b A v m A 0 O J k 0 + u W 0 P d S w N Q 7 u j l z H K 0 V p m b L 5 H J v h Z y 8 F 5 N v 7 i w s I Y v B u f s x m 4 i A 9 m z v v v s D 9 Q t q h F 7 A z V r q E q Q 4 e T e W t 9 k R Q 5 0 t R w u u X b v W f B 6 I l Q u C N v / 5 N 7 + 1 g M j G D e u t R K + t r b G F q o a z Z 8 / a 6 E + L j Z f x p E D L F M q j Q q D g C Y P B Q T 3 o w g F 5 J t U E J i g x Q d f s A E w N t G N N p s W H N X 7 W Z X C I C b z z y 9 G L W q K / + q 9 K y 4 f a u s 4 J J L 1 r c 0 E m 3 u v u M S 3 g Q X u 9 p b K V i l 6 a + V D P h O 8 F C F / j 4 6 C 9 a A C L k D M 3 L g E M e q g O P u x S J z l 7 U J J w q c w 8 S t j + h K f H y j f L a 9 v b b D g y x m m Y S k z J 7 f 6 I V N V k B m D x G N X 7 t i m p a U F d D L j f 5 s 2 b 7 F 5 o G 6 K b 3 t S C Q P h S m J q 7 d + + y + z M 0 G v V K m J 6 Y f m h z P / T Z c k 2 0 x c B z + a V Y E N H k G 6 b 9 O i W Q 9 w + 5 D m Y + f h d p + F 2 + 2 o T Z 8 r E q u g Y i z o e i f m r O d U 5 s W / N k B e K z Q u S T c 1 e X V 8 w 8 Q / D x D m 5 q S m s o B A b 4 k p B S 2 g 8 c 4 v H x j c o F h I q W u Z b V T 4 o t s S 5 p q H a t H h 7 2 q v M / P K L P h g A 7 B 5 o M R k B / + r M / N q G I R O N W W e z B G l O K F o I / F s E A v C d t A 5 c C Z + F H e J I T e O B c 0 u n L x K 8 L Z T v h 5 A m C O 9 m 4 F l 5 4 n x T + W n Z f K 1 y 4 U 3 H f 2 f K Q E 0 K A F J 6 U 7 C 8 L u s I D d 6 / g v A C u T l G 3 L c m F 4 C t U e 7 1 o f H 0 l M x T 2 4 g 7 I c 0 Z V z A 1 T z A f O B + a l z c X r G z J p V A R + u D O h p u D s g k r a Q q A r Q / X A 5 9 I Y N G G K S k r W N F S a H 0 L 4 + e C B / f L D H / 5 A l 3 d t W C 1 C u z / 5 y Y f y g x + 8 b c f z r L l j O v D 0 k C b v W + j 7 Q S S I 6 W T F C d Q M j r a m Z 1 8 p G 1 y v o r z C B C 8 5 m z S h J t F K b d 0 H u d g H 2 b i H T 5 v T A o B j + f e k 4 D r c P 0 y g Y s k E M n k a f B d 9 H l q Z 8 7 x c x 4 8 r k Q U 9 J i M K + Z / 9 y d / o 2 Y C 3 c T l V A s v O D W 1 m 7 0 M q X z K F S 6 h 8 o V 5 m f v D R s q O b M R E Y h F 9 N h H J H k K U w M a O l 4 7 o f y n D C Z S h n 5 d 7 H C 0 P n z d v y o w / e S 5 t O i 5 l Q n B H W W h 4 I N Z o O b Y F W s U a 1 K l h o F N 7 V i L a I m N B C g v E r I A i / V j G s 1 / D + C b O w 8 7 x 8 N q 4 F E X x w B y 0 V / p 7 F g u f x Z u 9 y Y I R X c L 7 d V x d P Q p 4 x y L Y 0 7 D j 7 d V u Z A 1 x K 7 v G A b / n C w Y M F i 8 l i q S w 1 l W 7 C s n x g C D A / H H I u j g R B h 3 D H u W M d V P 4 V 9 7 E J b w N m 7 q i e / M 4 6 I e a C 5 2 o O B n 0 J A 1 J 5 A c 8 H G y B T T V A W C B Z X E 4 U x x N 0 d M 0 C 8 I B a j / k A E T M n c a 7 K F 3 4 C f g a 9 m v o Y u t C M k / A x B u S 7 b P C / 3 4 f k 4 v q q y 0 n 7 R h O G r s g 5 J w 0 T z g u 3 v v 1 D 0 N S 0 o Z B a D R b w U n G / H L 3 E O x / E c H G X 3 D D 9 o A Z Q C o d z z u k W L n f D m i 1 3 o T M c H z V e K M n 5 d o U x E I + W r W 6 o e P q l C V v w H b 4 h r i T / S a 9 o i D E p 5 2 s c x 0 0 U u K L n N H F p E W C i 1 W N x b L g 6 u A z k Q R u 9 j A U T c Z v R A A w V p / H K c M 5 s y 4 H k I R k A m 9 o e P 5 9 3 w s + g h C 7 k A R M T c h E D 8 M w J o u i d E P r C n m C 9 r 1 w z y s 9 D V u L e 7 H i a e v r e t L w R 9 3 3 w f s u J z 9 X m A p 3 f L 8 v X 4 M 0 T v w 9 5 g L R u U t k S v l g O E a u u W 9 d Y e L J / p l Y u J k X 6 5 8 t n f m G / k p w w l L H 3 1 2 j X 5 w + 8 / t n o c X 5 c z p W a i B + M h 0 O C z k L A 8 C e x a K l i 8 A w K J w O E z M Y x y M a Y X x x T S 9 J A v V h F T Y p U r 4 T L k Z B A c R 7 7 l v Q n P 6 G j o h B z y e M 3 G X y P l I s Q E P B P H o m 3 C h U j m U T L n B 5 c u W Z Q M o T B T C A T 4 0 i y s q c i 0 X K 2 x F G g d w P X A D 7 d P 2 1 B Z g E F A 8 t U D H W y f k n X t b W Z S 0 T j 1 0 0 8 / k 6 + / / l a 2 b d 0 q P / 3 Z H 2 X 5 V d f 7 M 8 + C 8 C A Q i 4 F + W c u H 8 1 s g R k q F 3 T r j L X G f N P R + Y Y 3 J 7 R H 5 2 S S d H J O 2 D X H Q T J i W D G i J C b l c c A e e 0 d P Q F r 0 v J H K v 7 P 6 S 7 i i X H + w j r 8 1 k z S H f 4 i b d Y v t e D E o n K B G C J 5 I H s w 4 u F 7 Q d C 4 N o I G N L v K 8 a i 6 4 B b 2 z M R A e 3 t c x a p 8 I f v P O 2 t c S A v O + / / 5 7 V 5 Y Q H X v E 4 G I o s e h N l M W D u L R e Q C A J h 4 v E 8 x V 6 C Z 4 G E + U a c J U I Y N h k B Q p z 7 v Z 8 G X L Z m 7 l R I 8 3 m i Z Y i U f Z x P t k f U x f E r + 3 m z t 1 4 A e M Z g s b w u h a U 1 q P f J l 7 l U 8 l G S F g u u Q d O l X F S E C n j 6 O h F i 3 9 E 4 I q m h G 3 L i x C l r q k P D V N r m M Z U l j U 9 p / L q Y w O G n o E E X A + + 3 H K D 1 E L D c 0 n o p I J x U h v I b P p e 1 Q i U 9 x 5 m p F W w / S + S / i w t E e F r w r E 4 O 3 D d l F 9 u 8 j h 2 V 5 x K L 5 c / z A M / s F x W x 8 O a L W 4 h u u Q / H d j b q a m t t F N Z i Q Z T M z / C w G L h V a 0 3 S e s Q e O e I G w X z c P y B b O r b I v v 3 7 5 G d q 6 l G R + s 2 3 J w p m m g 9 K + H H A n w Z 4 r q V I m h 9 O D 9 A S I f c r o r X w x X J B G u Y 2 k c p n D T 5 h L q n 8 c 3 o N 5 v Y i B 2 h O 9 y 1 M J O z c E E I b L 5 h P C h 7 Q L S X j Q 4 U F F k J 4 s M 7 c t s O h d l 9 L A a 1 C g 9 L F c L b H + Q w I H w O 2 M G 4 c 2 P P K b h k Z H j Z T C L L Q W n v v q 3 v k 7 N l z e U n F Z 8 S M 8 s 7 5 i w T R O 0 L j + c w r g h D U W R H d y 4 Y L f i z X R 1 0 K E J V 7 M Q E 2 X 8 W R m T V M 5 M x 3 Y j 2 3 U t c V q p r u t u x v o S 9 r W f L i G Z V G y f h Q 9 H / y A m s l v p a o j M r T 3 d 0 j m z Z t l J b m 5 o K R q 1 z 0 2 3 y 4 i 5 c V t B R 3 i N j w V 5 T Q n 3 / x l V y 7 f m N B x S 4 t v Y k y M m R x I Z g Q P K V 8 h R B 8 i 2 I v Z z I V r B Q K d X N N n j G 3 M p r j a b F g s 8 Y H a U 8 D 5 C F W B 0 R l T A m i i P N q W r r s z i Z V N k h f + A 6 5 P Q b C s C u 5 C 7 / w p W Q 0 F B 8 f I E j H T 5 y 0 K B 1 T q z A 8 M I E B I n b d P T 1 W H 7 Q U i m l d v a 7 O k X N W Y j Z L 4 L f H T 8 j b b 7 0 p b x 4 9 k j c Q A c k Y n e j x 4 4 E g J R u U B U 9 L I N M C U s Q V + V 5 W r 0 R D 0 k W i H 1 y J J k r 5 C h q r n F b t x c A p a B L I w O + T v g 9 W B W 0 T / f l c 3 x o 7 K 3 k z W j 5 o D 2 j / g u c L 0 j 3 8 k e l v 6 x O y o N T M m / 5 i o F l Q G v / i f r 5 N x d t v H Z N 9 + 1 4 L V L 8 D 6 0 S + E O y R R a J + O O V 0 Z V g K W 5 q T 1 r 2 C A e l p s / f D d 3 + w p N l D q + + r V 6 8 u i C A i J G b z m y A G i S s A b 0 1 E j r a L G Q H M B q m Y V G h W z F Y C N 8 w l X A h 2 n d D 3 D I N U x q p g Q Z M k U 0 n T J j R n c q b s 4 o A Y X N 9 + 9 R 8 h f q + B u C X h e q 7 n / U 1 L 1 y W s T b P q n 3 L u 6 H p b Z 9 J Y o 1 V L G g W + 0 f N C W I 5 L R k M N D w 6 l S / 9 C g p 2 Y d l P 6 4 1 M V Q l / / 0 v 4 T o M b 9 8 1 u V 8 t n N u N U T h c l b C B z z 5 p t H 5 a u v v z F S k Y 0 I E k J N h 7 j p 5 J z M a u Y v 1 t K 8 W D C D P A J Y S F Q Q Q E p + f C b C 6 9 x x s b t S v 0 Y z p c W f z P l T V P x y b V p s s M 1 w Z K a x c g T X S K T 7 q d w m K E N L D u b e M q L w T f U Y C E p P Y m 9 q F n o f 8 6 P C 1 w 9 W S c o u p N x G u P F z 1 u 4 X j J L x o a h w v N 3 V Z c J Z S L j J a M C Y D b l a w o O Q d z H k o I L X o 3 + s c C P X X C C U a F B m R G Q M B Z x u O j 2 W R V U I y 9 3 z c e W V a i o I a o G R P O / C p R F m 3 n P p N 3 X + j B 2 7 1 H f R a 1 q 9 V L D J 0 W g / N B e h d U w 5 t I 1 v t p R Q a w C L o C J W o Y Q p t 4 a 5 3 M u G O A v u Z f e 2 N b f O 9 Q v B r q 3 3 A P a O e n z e 2 U p 0 Z 5 h 7 L x y 8 Y L C U j I a q q 6 2 S D e v X y 5 k z 5 4 K U h f A C g Q a 6 e v W a r e e C S c K K Q V i 2 7 g 4 V T y h A h e + e P b u N X P T Y B W q Q m p B 7 o K l W A v p c U c i w U P q b J k i l 0 k L H r Y o p O H g i B B 8 f Z s m j u Z 7 + R y N B C m f C W Z L T W J i V S h w i h h R u h N t J 5 1 n x 4 Q g a 0 e I C 0 n B O r s x D k K w P H w I a F 5 O V a / O u s 2 o 2 J O c L i y f X L i l S B S g Z Q t V U 1 5 i A L D b W t i + 9 A A K d 2 y o c 7 c b c T 8 X C 9 2 M K j 0 y 0 X J j d T L + e P A G B l e S 3 t Q / U 7 0 E j V + 7 B t d h G o C F y v h b r + c A 3 o W 1 i M b q M I / D d 0 E g I O M E O N J D X R C 4 S q E + i / 0 3 b 6 D N A O o D p a a 0 w c g j j T T 1 A 0 I T x y l 0 I P Q N 8 N v x j z v X n E 6 5 w h Y b b 4 n + w Z g h / 7 u w 7 v l i U T F C i v 6 / P B G U x h L t v 4 E t d v 3 4 9 2 H I g 4 6 k E L h b M p O H B M F V P C j I U H y D X P N O C + 4 n B N 8 H c g h B I F a W + l f w I X X B M I f j g A I L L I x X d B j A A 1 4 e 4 c f W h i H i i h f n l z m h h N K Y 3 O T 2 J 8 K O 4 H 7 6 a r 3 s y B I Q D / j n w s z y p 0 M D 2 r i G / e c 5 r J n 2 Q s G m e o Z P 7 t u n A x F I f 5 B m D 5 / f / S k Z D D U 4 y 5 n Z E 7 t 9 / E K R k g w y s z A k 2 E A l k 0 E e P w Y F B G 9 a L T C 2 E s G + z p i Z j o D O U 8 0 p A n u a 2 a m f 4 5 e m U 0 y 5 P A g i E a e W 6 t R c H B B X f D m 2 O F o G U K w H v 5 U R F B d h I H T W y o X l s X i f M O A i s Z I E 7 Z S G N h E Y L h + k h n p m O R A E 1 I 9 x 3 C a K D u q C 9 A N + N n e V K G K 6 Z B d v m H L d K n 7 c X z K c s l E x Q I q q l 4 d m z 5 8 1 H s F I 5 B 9 j n T T l D a V F q U v G L 4 I D B o U G r h G U w k z N n z l r 3 C + / X e A 1 0 + W G m J O w I z T M 0 l q 7 o X R n y d R U h 6 v f E Q Q p U j J 7 r T a v F w B E 2 d g S D a O r 3 R P A d F Z 4 d r G 4 L c k E y J U + G x A x + q R o y R K g 0 9 J 1 4 H 8 L y H I P 5 S q G B j w j R 3 J s E 7 0 O + B a 8 e / B j s c + h i a X y j F 4 l A h l l K R k P V V V f a D B u M L e f n w g 2 D A S 7 z l b Y M o s 8 w W 5 4 4 9 f X 1 l s b s 5 Q y l 9 e 0 3 x y 0 i l 9 T M Y 6 J r p r z x 8 J 3 V A N O 8 P A 0 U y l q C F G i r k f F p m Z q Z t 9 + E S k v m a Q q D 6 g J K + 0 J A O F 3 U 0 5 X 6 j C H x P E S M e 6 B x s A g Y 2 o t 7 U / B R I P r G u P m e g z R M R c 6 1 b i N K C O 8 X 2 k 5 3 a l D / t D i K K G e e K 6 J / 8 d / 8 D 3 / p V P q L / V e p H z Q 6 N 2 N d t S l h K e 2 8 u U D U i Q E c 8 7 U g N 5 9 C l y + / / E r a 1 7 d L c 7 O b 8 x b y M a f u x k 0 M p R W 1 l h C t T T X S V K P X L F N i B v b + 3 W H X K o L M 6 x m O y p b m w o K b i 3 h l 9 g i s U / q c f / u 3 f y t D w y N y 6 s S 3 N r P 6 / Z 4 e 2 b F j p 9 y + d U s u X r o o p 0 6 e k P P n z 8 n 1 a 9 / J x Q v n 5 c D B g 3 L 8 + D c m i P / h P / 5 H K 1 A + / e w z 6 b n f Y 9 r 3 r / 7 q r 0 w 4 r 1 7 9 z o 7 5 l / / y r 2 X t u r X y y S e f y v Y d O + w 9 M X v / 9 3 / x L y z 6 + e j R I 9 t e 1 7 7 O v u u z B h q I 7 x g L K u b J M / L D m 3 t h k y 8 M q A / x w o U k / p Q V H G p K L o Q y J 4 s 8 + H A u y X x L u w / v + / y X B w M j + t f 9 e z r F 8 l N A 7 9 C Y P o 4 D p h 0 z s 3 t T 7 s q V 7 2 z c u U K g H e D h w 4 d k + 7 a F s 5 i T u f S 0 / f B H 7 1 s p + O V X X 8 t H v / + 9 d A V a M O x H r b R C l s K A d o c P e r p t O O F r V 6 9 K Z + c N 0 x 7 b t m 8 3 f 4 i Q O y V x X W 2 1 C g E + S E Q e 9 Q 3 I y V O n 7 b g T J 0 / a f E 6 8 / + l T p + S X v / w v r M M j 8 0 M x A R s m 7 R / + 8 J H c U o K G + 4 k R p G E 8 9 F / / + t d 6 r 2 2 L + p F P E 3 w x C i w T c P 0 7 O 6 d m n x C o c M T K B 0 h A h S 9 m a X o k K 0 1 0 Y 2 C o 5 h L X C d I S 3 Y r / U X j f S 9 d 0 h c D E Y k 2 u n j c i X 1 6 5 m X n W F 4 y m 1 J i N 2 4 D 5 R u l 1 8 e I l M 9 2 I G j H 4 v j f r c s F E Y u Y z 5 B k c M x 8 Q N g Z 9 Y c L l 6 c S 0 D F a + J p V 1 r n f v B z s S W u L Z 6 p K o b 8 g / P y 0 m G M / / u z 9 8 I j / 9 2 c + D 1 A w q y l y X 9 r m I C l 6 B E h w D i u G G X W W x E x j e n j X / F V g P + 2 x M W P D x J 5 / I n / 3 Z n 1 m Y m w I k X 8 X w 0 w b 5 4 i p z t Y B Q 0 8 + Q 4 v 5 0 j F x 4 f y q G z Q J R A q G R I J 8 v P J 1 m C 2 b k m H e B j j S J / H p 6 Y 9 6 C E l G L E D 7 7 9 y y E k z f u B G s l 5 E O B m X k q C 9 0 j Y Q q 8 / v p B m z T M b O t F Q H e N f P V A h c C 1 M R / f e O O Q v P X 2 M W s a 4 z H n B W I F Q I i J Z P 3 R j z 8 M U j I w A q h E R N W B K 0 Q m Q H l P 6 w t + n e g 4 + F / A O n 6 Z j 3 j V N z T I n / 7 y l 1 p g Z K Z S f d b g D j O q Z Z O q m d J k U s x r Y W F D J h e A j w a i x S h 8 4 L 3 L e 3 1 v K w T c S F F p Z L 1 K Y O 5 p m n P V C t / n e U P f g I c p j a W l d a 3 + Z u M H P 3 g n b 5 A i D D R O I V t 9 K Z C h a 5 s y h M o d t P J J w X U Z 1 b S i L G V D i U E k f g G R T E r l f B H B L J h g L Q 0 L e M z Q q o K K V y e Y 9 D x + 0 m 9 S L L i X M 5 N V D + X c C 3 M W v z S 3 f i 9 j s A G 3 7 u q y O J / x O S J W z 8 W z o + k Z 6 S h z R r a 5 5 0 n 1 4 p G R Y S v X S 2 W 5 + r h e B c P V m I d B C V Y I O O q F 2 v U V i / D t x q e z 7 7 0 S 4 A / w 7 B Y O n n c d E P n 1 l c D c C Z K x Z F d g L h + R a I V U q o l l f o g K s 3 O R n y 2 W q r j m j d D 4 2 Y P U + K d y i f a U o Q y A S L S a c O H z 7 L w x p K + l K + 7 / C w e P 6 J d n W 4 Q t E 9 F o R H r G s v s i Y b Y w 9 1 I + s O / T z 7 7 I O z D l c h D u v H b 8 L p O z B R s r B F c 1 P 0 a L L Z 6 V F g L 0 m q U 5 U S 7 0 1 e 3 4 l Q D z j 2 d f S W X y c l C M e c x z e J P U P x P v j w + Z D b f X / u p l f e F j X 8 o S v X Y K / u o P K f m + 5 Y t E y V T s s l R G e q R r I G N b g 8 n J K Z s V M J 8 / w A R i h 9 9 4 X d 5 6 6 8 0 g 5 c m Q C E 2 I B r 6 4 V d w c R s W A E p g m N 3 5 U W O p d r P d q s D 8 M T M D s J 1 k e 7 D P q n 9 z r P A u C J U 2 g i 0 O Y e G S j B R 1 s 3 Z P E A a 2 E R i d q m L e 5 V J 4 b u g j j C 4 Z 9 e L f o U 4 e 2 X v B C t l M q h d F 1 5 4 5 N K w N y T U F 8 K y p y c 9 O X i 2 3 N 2 S Y l J S p T 4 D w r L P a 4 e W S m a H A u w r u y r 7 E 0 8 J u e d H Y T u m O w u D z z 1 3 B v j W l M X z j M P p f i W 5 h k f 5 V w 4 b r S v H 8 6 8 O 9 S Q v V Q a Z i v 4 X w j w A c m t N 3 f n 2 m z 5 4 E f 8 j Q c 7 7 X 1 c 1 J f M Z W V U V 0 D C 1 t l P A 3 g a B N l z C c G a J K V A g F E 4 H k T F t a f p s j 5 6 z 4 J 8 L k 4 l 2 f 0 Y X I P v j 3 V H k Y g X c h / T G X v p 7 l 7 u r + O Q 7 r u N k s K J R W U Y C m P p O T j 6 z G 5 f f u O X L 9 + Q 7 Z t 7 b A + M q 2 t a 3 R v N m h R s V L Q 3 o 9 x K s Z u f 6 6 m W K Y R a q 4 Z u F x Q 6 0 / r 9 z D I f x c i z r 4 2 T r u 1 W X t K 4 D 4 Q K U y s p w W u + S R A K + U G M a x / l D 4 d 5 Z h f q K j l e f l E b K c R W v c B n F K p 0 O U p 0 s v X V 2 + H H / u F Y 2 q 2 R s Y S 1 d I w 1 y M H d z R Z a e 7 r V L w 2 8 p p k Y G D A m h q t R O 1 / 8 8 1 x e f X V P d a C 4 V R P r U w G M 3 G A Q x t n b E 7 c Q g h X 7 P J E n N m j 5 L x y 5 b K 1 P a T J 1 K 9 + 9 Y / 1 e W n m l N L n f a x p 0 1 b y h r H Y i D 5 P C 0 + j O u B p P K f P O 4 I w c 3 N M H h e a g Z I g B F o p Y B 7 d O N y + 4 A j 7 I b R O R b I L b j x v H 6 q m t k Z a W r I L 9 9 M 3 7 w V r J U g o 0 D f a Y h V / P 9 r p S n g y o a v r j k 1 5 6 U y B M u u e A B k O H t x v z X G e B F z j / P m L c v T o Y d u + c D + m h G L O K E d c S k K G b q Z J D x q S U Y / I Q E 9 g C E V 5 S m N U 1 6 v W f c p v v / 1 W h o e H p e / R I / m L f / p P X V s z z t E l V y Q 5 Z a W 9 e 4 s B l a Q r K d D R o s U 0 V s 1 C W r K y g w 8 G z d P I v H 5 s J V T w 2 T R t T o l P O 0 B l i 3 4 r L Y N c s u 1 3 B 5 V F 6 L n M e k Q q K 1 d u o T w N 5 B C q a 8 G 7 v m j 0 j S h B I l F 5 f y f D U U W s z R q m G c 2 F i J Q 9 6 u u 3 t P f e e 1 f u 3 e 2 W H T u 3 B 2 c u D 5 C U F h N + V o 2 E a q e v u r L D 9 n t a x u X m p W 9 k 7 2 u v S t f t L i P 0 x o 0 b b C y / t e 1 u 7 l t M U k e y b I G z g S f 1 e Q t 5 M c g F z v 3 z y A C a 6 I R b 1 y 8 H h O L D r S C K g r 2 U e 7 M F 7 + e 1 F E 2 w I A 3 f T p P 4 o V B i W q M Z M 7 k D I g b H U 7 B G 5 m n n h 1 a a l 3 g w S 8 q L x u m b 3 c G a E j 7 4 L S m Q 8 b T p 6 h t T Y d O P i J n E b O g 7 d + 2 U N a o p G K / v w w 8 / c H U 8 q v Y 5 x p s J y 8 H g 0 L C 1 0 K Y N H N f I F 9 8 4 c 2 N A X t u 3 V 1 r X r F F N d k Q O H 3 7 D I o s 9 P f e t P w + 1 / G 7 U I U e b 8 I K 5 W u i 5 f I n v R O X Z Y 9 m E C G G x J k T L R + a N X V x C r x 0 k k Q d s Z k U Q Q x 8 o M s 8 k C C 7 k / j S C U c 8 C k W + u l Z 6 G A g 8 H 6 y Q 1 2 S 8 / f Y M p b t w A j f b B A / h 1 + j o x U i x f + Z V X d p s v V C w + + f g z s 4 k h J l P 5 b 9 6 8 W Q m 7 V r 7 p d r O 3 U 5 9 T E 5 / P m q k j j L o G 9 d + M O v n B E 9 J I 1 X U f F 3 m s P t T o 2 M Q C 5 / x 5 Y b l + l L V y e A r P G s 6 3 L K S 1 j U d w n P 6 4 t f C 2 H q l a F v B M M Z t G v / C 3 f 1 b I 5 0 O d u Z X R U C V L q A c D N T K f m p E d N Q 9 s 9 N j c G e B 9 J o 2 N j V n X h v b 2 d X L l u + / k l T 1 7 F p R e E 5 O T c u L 4 C d m 5 c 4 d s 2 r T J 0 o i 2 n T p 1 R t 5 + + 1 j a L 8 O M x C 9 7 8 9 i b c r b f 3 Q s z h F k 6 8 q F Q a / M w a L d H q Z q c c y X r i 8 R y K o 6 p u H 3 i m f S D v O E v V 0 i / d y g d 0 E 0 j N e 8 J 5 c 2 7 9 J / g 8 O B o 3 c B / A v h c j M B U K g g T S i W P V y 6 9 p U o 1 w 3 x Z 3 L p m Q B i X n o E P D O D / M F 0 o B N u 9 a 5 d c v H T Z Z s v A 5 / L 9 h a r V r G t t b b V W 6 Y B r f v z x p 0 p U N y u i D z Q Q d P j 5 z 3 8 q g w M D s r P B 1 X t l 3 7 V 4 E D I f H p u S u U h M Z k u A T G A 5 U b o n J 1 P W T w Y B m d K A I F q I u W w M k 8 k h T C b y 1 k / t i n Y q P X O P l 3 B L a R q i i q b a K Z l X P w r t 9 O D B A / V b 6 q w n K t r k 2 r U b w V E O d P M g E o f P c v D A f j n 0 + g H V V l e N U C y M j t T U 1 K j E c Z W 1 H P v e e z 8 0 v y x f f R M T A 3 R 3 X p C 3 O x j r O 0 g s E h x O O f r X / 8 e / k t / 8 5 t e W V i r w z / Z M A A O M B Q E 5 A r j 1 T E p 6 W z 8 7 Z C K S a m n p Q / z 5 6 Q S L T l q / K V 0 n l X w u V a j J d y f z 5 C W G 7 k c x e W d 7 0 s Y 9 Z 3 y I e / e 6 b S g x e u + O j 4 + b 1 v G g E h i T L r f 0 e v i Q y a 7 F y H P l 8 n f W j I n 6 q 3 f e e d v 2 D 0 + V S W N o n A k P t B h d 0 H s i e + X 9 H X S I C 3 a E 4 M L m z g T J j d b 9 7 f / 7 7 + X + / R 7 5 7 / 7 7 / z F I E R n Q A g F f 7 U X C C / F S W E m d U 0 G f i S / k / h t J / D B g R B E 5 x R H G p b k f t + V 9 J 1 q Z g I p g B O E X g f w + V E + w p u / w 7 f X S J d S s a o / x s X I 5 t H l O O j s 7 p a G x Q d r V j 0 o m G R R E P 7 Y u R O k 8 i c 6 d O 2 / a q h A 4 / v / 5 9 / 9 B / s G f / m L J U o 5 j m d W Q l u z z 7 e / I n g 3 V 0 l A 5 L z c e l 8 t 4 g r 4 6 I n 9 8 q P g x A E s J x f h S C E X R r S I C Q V 8 o S J o S J G b 2 Z d J Y w S 9 i + D D y 0 H r o W r I 7 g D y g m L J u 7 r o N 8 W z Y 5 x I z + c 7 c z h B K n 4 x H L c 2 F N r H D U 3 P W B b 6 h o d 6 G a s b k w + c h m g e x C C L c V c 1 F k I H A B P s X Q 1 t r S 1 E m A 1 1 G G O T l 4 L H 3 J V J R L z f 6 K + R U d 0 x G V K M R 8 k 7 L x C p E M d q n a A 2 1 A j K x O q e a n T u l / a n g e s D S I Z O u k M q u U i O T A 0 / q l l J 8 u i w 0 1 s 5 L 5 y M 3 Q h G V q A Q P K L l s X 2 O j R e n a 1 6 2 V O 3 f u y c P e X r l w 4 Z L t y w X n / / 7 3 H x V t L t A E B j P z 7 v V z k h j t D V J f D m R E t j C W P M Z L e L C a D U 1 Z k J i d l l 7 V / G S S A V L C 7 W X J Y w I R L r / Z x n d 6 v s 2 M n g R q 8 t 0 N v W Z p g q j k v p Z + q y 9 C U 0 E s I n J 8 7 D D B A P V S j D y U L x J E m P y 1 1 1 4 1 M 7 E Y Q M L P P / 9 S 3 n 3 v P f n i d v a Q Y e B P l m n y l Y I P 5 U H l O d 3 L C 6 F Y D W V X C H 3 / h d B 9 7 n 8 I w V b w 4 y N 4 1 r H T j n X b 3 t Q j f 4 n u + Y k Z X i R q a m t l T U t 2 d c m Z 2 5 l J A C P f 3 i h 9 Q t 1 7 M C e 1 F U l 5 b b 0 L M t C u r r G x S U 2 / / A r 2 / P k L s n / / v r y k Y k T Z Q 4 d e N y I W g 8 7 O m 9 b B s a q 6 R u 4 N R d N T i U 6 r f / f D v f W a 4 f r 5 9 F J O 4 S O k Y i b h E 4 e d n y M I T t B I N R 8 K d i U x a U m H D n K g q c G O z P 5 M m g O a R 8 m T t s z d Y C w c Q t D B g j s B Q f m 2 k I p j 6 W 9 Y W U J 1 T 2 G c 6 c o Q y t p L l v q y Z X 2 Z D E x E p f d R n / k / C D d h 1 E I j + x w 4 s N / m w z 1 3 7 k K Q k s H B 1 w / a 2 H z F g r D 9 i Z O n L I T f 0 Z y S / e t n b T m y e c Y E g Z K + X B 8 S w e R j 8 r z 4 B Y A W 5 6 W M Q l U C h c n E C U 9 O J l p q s E C S c v 0 l e s d u g h + + e 0 c m P z H 3 l E x m B s 6 X L J k A X 8 s v K g 7 h z d J d y I T u g a S a T J M y l 0 p K Y i Z l A Q g y I J d U a B 9 I t X f v K 9 Z O L w y c 2 q 0 d H W b O F Q O 0 H N O F M p x Z z / 0 H R u K l w N P 8 z b / + v 6 T 3 4 U O X U K L I N y a E J x m F h Q 9 X G 4 J v n P 2 l P T Q 1 2 J H Z n 0 l z m D f S c H 0 u x Z 3 L r E A K f C W O S B 9 P n j q C c Y 1 i r Y k X B y e j L J H j N + 6 l X 6 P U c f X W t B x o H b T o G 5 W 0 O K l E / P z 8 T P k + P N 3 k b 9 2 8 J T 9 Q U m C D Q y Q I e I 5 u G 0 f e C I 4 q D o x h c f r 0 G X n j j d e t H 1 a h p k e U 8 P / 2 3 / y N T E 8 n 5 J / 8 x T 8 L U k v L h / L A / K K w A p h b a U K p B g E I d r j b R j 6 L I B u 6 3 / 3 P Q Z C i P x A p d M U 0 y f g l H b 1 l t w n u V Q q + k 0 c + H + p s V 2 b G m F V F q P u 9 M 7 K 1 I S G x y K x V 8 G a T K n 9 n M 9 r x E c R A U 4 0 M j 1 j l c F N z k 3 R 3 3 5 e / / / d + b i 3 H l 4 v H A w P W l e O 9 D z 5 0 Z A 4 R e U V t 4 F 4 Q q J c C 4 X o n n w a m 8 y p z 3 R + S n M x q d j o b t p l O c y u Q 2 P w N 9 g f 7 n F / l C O a O Q 3 s x 1 2 / h y b h L A d m E 6 l w 9 h A J X b 0 z I W 1 u T R i T 6 G k E i / C o I h X A T q A h r K u q n f v 3 b j + V P f / E z 2 6 b 1 N 1 p r 5 8 6 d c u J q v 1 T N P r T Z O p 4 E t D a n / 4 6 v G 6 G j o C / h V z X 0 H e i T 5 D c I w G R D 9 4 X e M 7 O a n c 6 G b a b T Q j u V R S 6 m 5 N M c s T A L W c f c x H + q r n p 6 I 1 A 9 K 5 y 9 E y L U i c 7 u 0 F u W P i a m U l K f H J H Z q R F p a 2 s 1 M k E q G 2 R e c 8 g R y y 2 Y J 4 S 9 m 7 a 8 I Q e 2 Z r p 1 M G Y 6 k 7 X d G q i Q z f W T 0 t l 5 y 7 p + c E 4 x o I U 7 8 8 G 2 r d u Q N l 3 4 i E u 1 L J g K t O V q g D f 5 E H B b W y A l m Y T s / T k H 6 m Z A q x A c e Q g 6 u C i j 2 6 Y w w k V F e 6 U 0 w Y 1 p W F y e P C + g L a u r s q t Q z t 3 J + M q l 9 b R F o K Y q K p c f l p u p N j W V M J + I 4 I T / z V o 0 c 6 p q 6 t N k u j t U b m 3 3 a A s 4 M j I q m x q T l m l 7 9 u y S C x c u y o O H D 4 1 s + E n h o E X Y b 6 D R L a 0 0 G O o 4 T B 9 z o F 8 C I P z 8 m 1 E i s d i b Z 1 5 f w U Y m I X t / 1 o F G E q 6 V B Z c Y r L s / / v N C J g I U V D v Q f q L U y F Q M V p 2 G A m Z W D f d L 2 d y k t b X b s n l z Y P 4 5 P 8 p r K H D y 5 C k 5 d u x N Y Y Y 9 N A j R q 1 s 3 O 6 W 2 t k b W 0 5 R J z T R f s c i g m l N T k 1 Z p j F l I 4 9 j 1 G 9 b b N D l 0 c r y l f t O e 0 L Q 6 P i j B 2 U W 3 e y s l 2 G t n s j + z l g v d E 9 q 5 4 I y s E w M K p d P c i k s L H 5 g h E v V N F F q Y g M z + D n I L r F J G W E N F T t x c f Y Q C Q 4 M J a a 8 Y M U 1 E u 7 u N G 9 d b E x b 8 G U + q C S V I V / d j N Q 8 H J R K N y 3 D 1 I Y l X l E n V 0 H F 5 6 9 i R 4 E o L g d / 1 h z 9 8 L B 9 8 8 N 6 i r S p 8 a / P V T q b C A q B 7 Q j s z q 8 F a 1 o k h X Z S z 4 o i T O T g r U q j r w V H p 4 x g 3 p D y Y w G 0 1 I I d Q P a G 3 W 1 2 Y H 3 g o D H z D X L J M S k Z v X I I V P j j B 7 x d f f G X k O q Y E + r Q z L o + 7 r 0 p l + Z z 8 / I P D 0 l y T 3 0 6 j r g m z j z E k F k O d E o o m O v k + 4 J 2 u L v l X / + d f y 1 / + L / 9 b k F K a Y X O w d C j c Q 4 9 z / / M g S M 3 6 C R 1 p q 7 m k C 2 9 n j i 2 l M H k u a m t r p S V n J s 1 z d z J t P S M n V z G h Q N l g t w t M 0 H B S 3 4 T x G x y p n K a 6 1 N k r r 2 5 r t e j e v a m 1 M p y I y m 5 6 4 8 6 O W 5 s / k F t / h Y B 9 9 P G n 8 k c / / l G Q s h C 9 o 2 W y Z b 2 b f j Q f / t f / + X + S G z d u y L / + N / 9 3 k P I C E Q i v x + I Z r n t D B + Q 9 K + s C A S l y 0 u x v z o 5 C m s n 9 d 7 / V 1 Z X Y g K s K 5 1 8 m Q o H I 4 D 0 j F f P w d m z Z b G P 6 M a 0 L G m o 6 O S 8 n j x + X Y 2 8 e t l 6 / I 9 N R q a 6 I S H l Z 0 k a M 3 b b V d Y O H V G F i / e 7 3 H 8 l P f / L j Y M s B p / n K o w p 5 N O b M k e U 2 j l 0 J e L K i M m r B Q Z m E x c / X v T k H L D g z a 7 / b s L / p 9 N y 0 9 I 6 i y F S l Z M o p 2 1 Y F w o R a f W G U P E i V x c z v Y c J n x p I g Q s d Q y K l U 0 i o o Z y v W m J P L Y P T 1 s a R U K J n w t T Z t 3 C h n z p w z E 8 8 v Z D w L x / t m R g R B v r o d l 0 9 u V q b J 9 L y h j 7 A 0 7 C D + h J f w W j 7 o H o Q 9 d E D m + G A t k x D A E c K S 0 u l u J Z O W 3 l E U m W x G x 1 V I p l x E T t 5 a / R o K J H t v m 9 8 0 N D h k M 6 C b G W i + V F Q S M z M S j 8 W l M u 5 m d m B B G / l f u s / v 2 r 3 L t J r T U h E Z G x v V 9 T K Z k A b 5 7 h E 2 / c L c X g 3 d N 5 w s L y e L g 2 P 1 J / 9 Z o d T M o Q F y E z x 5 F L b i t t y q 3 8 N v p K T 9 p j D y + V D n 7 4 Z N v l v 3 / Z u t e i R 6 r l v F G 0 S a m Z 2 R + r p 6 I x k k u d M 7 L r s 2 N 5 s 5 y M C U D J B p s w h C s I B U e / a 4 y l 2 O J 5 z + 6 5 N 9 U t u y y Y h l P A t I 5 d e f p 8 m X h X S O B S s B 1 8 O K o D D 0 o J z j s j e D r Q X X y i W H h 9 v I 3 D u z s x j N x L O b 3 7 S K c f 7 u o 2 C N S m n 9 8 7 I s V R t 2 2 t Q 3 V N D S g 7 e n p 8 f M v 5 P n r s r M a K / 8 3 e c X 1 T R 0 p i D p D O C f 4 l d N Q Q Z 4 u X z 5 i o X h Z 5 N z 8 l l n h d Q 0 b 3 S Z P x + Y g 2 Y S Z s x D E 4 i n D a 6 Z d 9 E / f g k S 0 2 s + O Q D f I h v B k X a g S w F B a o B g K z t R 4 R I s K W t f J t 3 d O 7 P T p b l 1 g 6 6 n 9 9 h / 9 8 s f T O v V j i w 5 P P U S a S i P 8 T t X 7 J c 6 J E Z H o j E s l b a N j Q 1 K s l 6 p a 9 0 q 6 x q 0 N N H i J N f 8 o x m S N O 6 W h + N x 2 0 Y d 8 c / 9 A t Z t R X 5 x W C + S R p A Y / D B 8 N H 2 2 q q s X 9 v T N i 3 Q u L J 4 d y 8 s s P T r P C d l J o a 0 F x 3 o i K L L 2 u Q 3 7 m / l j y C K S p m c 2 d c X + u 1 / + V F V X 8 V l X P S 6 E N F T k 1 O 2 X j 1 B o k s f X z k l 9 Q 5 3 V U d H i / N G j P t n 7 6 i t G H D Q Y r S u s y w c m H w u E M d M u I p / d j J t p y L q R S l n i M j 7 Y J l 2 3 f n G 0 i U T P o S z 0 3 O + R C + f P y 5 / 8 y d 8 L U t S H G h h 4 I h 8 q k L 8 A K 8 0 u P T + 4 R O E r 5 e x Z c H x o f 3 o 1 R D 4 Q M C m z 2 6 + 5 3 w p r p 5 f v y 5 U 2 a m s W + l A X 7 m U R 6 k H W d 3 h Z M D v 0 S G 5 d u S B b t m y 2 e i m a K B E J Z O Q k A h U M m s n g l 1 V V 1 Z a x X k N B s G u P Y t I / y S y D I Q I F J H J k I k 3 k l 8 c W T g L n 8 e k n H 9 u o t o e P H A 1 S n h W C 7 C u Q i 9 n J o a 2 8 x y + u k Y C t Z f 6 k s Z h m c u v 6 J / h l K D C a i r 0 s y C L U 6 Z e U U G B 6 5 L H c u 3 p B 1 r e 3 G 4 n o 7 d v / u N / G P y d Y c e n S F W n a f E C 2 t S q Z T E t l S P X l b e p E A i L p 4 o n k 1 r l 6 R P 7 s n b V 2 n + e H U F Y t k m v Z u 4 o 5 p x C R g E u w v 5 k / a W Q T S a H b 6 T P c / / Q 6 f 2 i M 7 O d M f l l w M U S o l 6 I e q h D i D W t k y 5 5 9 M q Z + 1 F Q i Y T Z 7 R 0 e H 1 V E R n K D F e l 0 s p f t m X X B C F 2 u l r r / z 8 y k b g N H G r u D X r 9 s 2 Q Q m a Y i M l 4 e V p I n R d 7 m N L K D k H C 3 e F t r J 3 h I D w F y K T O 8 n + u l X / x + D S M 9 u k s O 1 S 9 K / 9 t 6 P 0 v / v l + 7 9 s Z M p F 5 H T X y 6 u h P O a V D I O d F 2 0 6 G Q b v r 4 m X S a 2 a Y 5 h 5 M z N J O X e 9 V w 6 / s s 5 m 9 2 D e V j T V S C I q V x 6 5 w E R a Q w V a y q 2 L / M P 3 3 E w e x a K n p 1 u G h p 7 S w C 1 L 5 l r m g O I P X X h k V k o W g T I w 4 m Q f 6 P 6 G 0 m J x J p 5 b / W h q b p Z N m z Y H W w 4 X u 8 M m X 9 f D / F / p J U T / 1 d N G I i p w 7 / U 8 t A E y + / s e S b K y X f Z 2 1 F n I f X B w S N r W t l o n s k s P Y z I + 6 2 Y n 9 A E L I x e 0 0 p 9 / 9 K M O d + E A T 1 t g F s + Y P H s L n u B 2 Z O 0 u v O G 2 M n / S c E n h N L R S s M p e 9 z + 9 7 r e q V T P Z B 3 t J c b G 7 L 1 h 7 y U 2 + X L S + c l h N u j k Z H h m R j e v x f + a k s q 5 F 2 q o T c v a 7 + 0 a 2 9 v W u l Q W z d r S V d U t y a i Q w + V z 9 F c v c n D M N n c D 4 J X v r a S w Z F N i b J y k b b k f W 7 s I b b i v z h 6 Q 0 z L w L k 0 n X M 5 v s 4 z 8 J b t 3 + K I m q a 6 p f a j L l w g K X 3 6 d l 7 a u H J V 5 Z J X 3 9 b q 6 o x p p y m 7 u 3 I j l k 7 Q B n p m f M l 8 J 5 b m p q k r 0 b y n R 7 V p K Q C R / L L 7 r t 5 c c t W R u 2 P T n J v F Y 5 6 U + y 5 E m y Z Q H c j s w / 3 Q o f z 2 L I b N i a / n H H Z d I 9 z C + y d A + 3 7 V L c 8 e y 2 F N t 0 a b R E M c 3 0 P U C W j J 3 5 H p l 8 Y f T e u i r 3 b 1 6 T D R t c G D 2 R S M j o 2 J j U V F f b N D l W N x U s J + 7 R p S D b 7 G P 5 x 3 / 8 a n C 1 h f h 3 / + 7 f W p j + z / / 8 V 0 G K y O 3 b N 5 / e 4 J e W a y v L O k 8 L Q 8 F L Z X Z k 8 c q Q u 8 9 t 8 z 1 Z X k Y 0 t z T L j h 0 7 g y 2 H S 2 m T T + T / B 5 F q 3 n r 3 + e l S 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 G u i d = " e 8 1 1 a 2 d 2 - 8 9 a a - 4 8 6 c - a 4 0 3 - a e 8 8 2 f 9 d a b 3 b "   R e v = " 1 "   R e v G u i d = " 2 b 3 7 4 e 0 2 - a 6 b 4 - 4 9 a b - a 6 e 5 - b 0 7 3 3 c 2 a 2 3 1 a " 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 / & g t ; & l t ; C h a r t V i s u a l i z a t i o n s & g t ; & l t ; C h a r t V i s u a l i z a t i o n   V i s i b l e = " t r u e " & g t ; & l t ; T y p e & g t ; T o p & l t ; / T y p e & g t ; & l t ; C h a r t F i e l d W e l l D e f i n i t i o n & g t ; & l t ; F u n c t i o n & g t ; N o n e & l t ; / F u n c t i o n & g t ; & l t ; / C h a r t F i e l d W e l l D e f i n i t i o n & g t ; & l t ; I d & g t ; 8 4 0 0 3 9 5 6 - 9 a 4 d - 4 6 d 8 - a 3 b 1 - 6 d 7 0 f 4 1 d c 4 3 6 & 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6 3 . 2 0 0 0 0 0 0 0 0 0 0 0 0 5 & l t ; / X & g t ; & l t ; Y & g t ; 2 1 6 . 7 0 0 0 0 0 0 0 0 0 0 0 0 5 & l t ; / Y & g t ; & l t ; D i s t a n c e T o N e a r e s t C o r n e r X & g t ; 2 6 3 . 2 0 0 0 0 0 0 0 0 0 0 0 0 5 & l t ; / D i s t a n c e T o N e a r e s t C o r n e r X & g t ; & l t ; D i s t a n c e T o N e a r e s t C o r n e r Y & g t ; 2 1 6 . 7 0 0 0 0 0 0 0 0 0 0 0 0 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e 8 1 1 a 2 d 2 - 8 9 a a - 4 8 6 c - a 4 0 3 - a e 8 8 2 f 9 d a b 3 b & l t ; / L a y e r I d & g t ; & l t ; I d & g t ; 8 4 0 0 3 9 5 6 - 9 a 4 d - 4 6 d 8 - a 3 b 1 - 6 d 7 0 f 4 1 d c 4 3 6 & l t ; / I d & g t ; & l t ; / C h a r t & g t ; & l t ; D o c k & g t ; T o p L e f t & l t ; / D o c k & g t ; & l t ; / D e c o r a t o r & g t ; & l t ; / D e c o r a t o r s & g t ; & l t ; / S e r i a l i z e d L a y e r M a n a g e r & g t ; < / L a y e r s C o n t e n t > < / S c e n e > < / S c e n e s > < / T o u r > 
</file>

<file path=customXml/itemProps1.xml><?xml version="1.0" encoding="utf-8"?>
<ds:datastoreItem xmlns:ds="http://schemas.openxmlformats.org/officeDocument/2006/customXml" ds:itemID="{4E69C812-0ABA-4476-AC80-1C04A66FCF87}">
  <ds:schemaRefs>
    <ds:schemaRef ds:uri="http://schemas.microsoft.com/DataMashup"/>
  </ds:schemaRefs>
</ds:datastoreItem>
</file>

<file path=customXml/itemProps10.xml><?xml version="1.0" encoding="utf-8"?>
<ds:datastoreItem xmlns:ds="http://schemas.openxmlformats.org/officeDocument/2006/customXml" ds:itemID="{948AEBA8-1103-4AA1-8788-BE544A3AFA6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03563F8-3C35-45E3-9C5D-CBB35342FE00}">
  <ds:schemaRefs/>
</ds:datastoreItem>
</file>

<file path=customXml/itemProps3.xml><?xml version="1.0" encoding="utf-8"?>
<ds:datastoreItem xmlns:ds="http://schemas.openxmlformats.org/officeDocument/2006/customXml" ds:itemID="{EEF80A10-7602-4BED-92DE-24325BDAD447}">
  <ds:schemaRefs/>
</ds:datastoreItem>
</file>

<file path=customXml/itemProps4.xml><?xml version="1.0" encoding="utf-8"?>
<ds:datastoreItem xmlns:ds="http://schemas.openxmlformats.org/officeDocument/2006/customXml" ds:itemID="{270E66A3-6826-4E75-BF94-C9300D404E19}">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896644BA-CCA0-4BD6-A49D-D85B6678F7A9}">
  <ds:schemaRefs/>
</ds:datastoreItem>
</file>

<file path=customXml/itemProps6.xml><?xml version="1.0" encoding="utf-8"?>
<ds:datastoreItem xmlns:ds="http://schemas.openxmlformats.org/officeDocument/2006/customXml" ds:itemID="{A32B4FDA-E599-4A7B-BE04-C10F0179D2E7}">
  <ds:schemaRefs/>
</ds:datastoreItem>
</file>

<file path=customXml/itemProps7.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8.xml><?xml version="1.0" encoding="utf-8"?>
<ds:datastoreItem xmlns:ds="http://schemas.openxmlformats.org/officeDocument/2006/customXml" ds:itemID="{1BBD2C6D-6F66-4F78-912A-BCCC90D225BC}">
  <ds:schemaRefs/>
</ds:datastoreItem>
</file>

<file path=customXml/itemProps9.xml><?xml version="1.0" encoding="utf-8"?>
<ds:datastoreItem xmlns:ds="http://schemas.openxmlformats.org/officeDocument/2006/customXml" ds:itemID="{B34F9CCC-26B0-401C-9FB9-205CBBDDE24C}">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Target</vt:lpstr>
      <vt:lpstr>Customer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kumar</dc:creator>
  <cp:lastModifiedBy>manish kumar</cp:lastModifiedBy>
  <cp:lastPrinted>2023-01-12T18:10:55Z</cp:lastPrinted>
  <dcterms:created xsi:type="dcterms:W3CDTF">2021-11-03T11:40:02Z</dcterms:created>
  <dcterms:modified xsi:type="dcterms:W3CDTF">2023-01-12T18:11:21Z</dcterms:modified>
</cp:coreProperties>
</file>