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e78c8cefc0b7c8/Desktop/"/>
    </mc:Choice>
  </mc:AlternateContent>
  <xr:revisionPtr revIDLastSave="156" documentId="8_{40428279-8ADE-42DB-B8E0-B15683622293}" xr6:coauthVersionLast="47" xr6:coauthVersionMax="47" xr10:uidLastSave="{9FB7060C-EFEF-466F-B50B-762570C21472}"/>
  <bookViews>
    <workbookView xWindow="-108" yWindow="-108" windowWidth="23256" windowHeight="12456" tabRatio="805" xr2:uid="{DC290ECD-5756-424A-A705-F503DEDB0303}"/>
  </bookViews>
  <sheets>
    <sheet name="Dashboard" sheetId="20" r:id="rId1"/>
    <sheet name="Chart1" sheetId="22" r:id="rId2"/>
    <sheet name="%_Achievement" sheetId="17" r:id="rId3"/>
    <sheet name="Target_FY" sheetId="15" r:id="rId4"/>
    <sheet name="Placed_Achievement" sheetId="9" r:id="rId5"/>
    <sheet name="Invoice_Achievement" sheetId="14" r:id="rId6"/>
    <sheet name="meeting_list" sheetId="6" r:id="rId7"/>
    <sheet name="Opportunity" sheetId="19" r:id="rId8"/>
  </sheets>
  <definedNames>
    <definedName name="_xlnm._FilterDatabase" localSheetId="5" hidden="1">Invoice_Achievement!$B$5:$E$5</definedName>
    <definedName name="_xlnm._FilterDatabase" localSheetId="7" hidden="1">Opportunity!$A$1:$F$50</definedName>
    <definedName name="_xlnm._FilterDatabase" localSheetId="4" hidden="1">Placed_Achievement!$A$5:$E$923</definedName>
    <definedName name="_xlnm._FilterDatabase" localSheetId="3" hidden="1">Target_FY!$A$5:$D$16</definedName>
    <definedName name="_xlchart.v2.0" hidden="1">Opportunity!$H$36:$H$38</definedName>
    <definedName name="_xlchart.v2.1" hidden="1">Opportunity!$I$35</definedName>
    <definedName name="_xlchart.v2.2" hidden="1">Opportunity!$I$36:$I$38</definedName>
    <definedName name="_xlchart.v2.3" hidden="1">Opportunity!$H$36:$H$38</definedName>
    <definedName name="_xlchart.v2.4" hidden="1">Opportunity!$I$35</definedName>
    <definedName name="_xlchart.v2.5" hidden="1">Opportunity!$I$36:$I$38</definedName>
    <definedName name="ExternalData_5" localSheetId="6" hidden="1">meeting_list!$A$1:$D$35</definedName>
  </definedNames>
  <calcPr calcId="191029"/>
  <pivotCaches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7" l="1"/>
  <c r="C10" i="17"/>
  <c r="C11" i="17"/>
  <c r="C15" i="17"/>
  <c r="C16" i="17"/>
  <c r="C5" i="17"/>
  <c r="M6" i="6"/>
  <c r="L6" i="6"/>
  <c r="D16" i="15"/>
  <c r="C16" i="15"/>
  <c r="B16" i="15"/>
  <c r="B20" i="22"/>
  <c r="B19" i="22"/>
  <c r="B18" i="22"/>
  <c r="B13" i="22"/>
  <c r="B12" i="22"/>
  <c r="B11" i="22"/>
  <c r="B6" i="22"/>
  <c r="B5" i="22"/>
  <c r="B4" i="22"/>
  <c r="I30" i="19"/>
  <c r="N4" i="19"/>
  <c r="O4" i="19"/>
  <c r="B5" i="17"/>
  <c r="B16" i="17"/>
  <c r="B15" i="17"/>
  <c r="B11" i="17"/>
  <c r="B10" i="17"/>
  <c r="B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A867F-8758-4F37-B4EA-12DA2D4E4B2D}" keepAlive="1" name="Query - brokerage_202001231040" description="Connection to the 'brokerage_202001231040' query in the workbook." type="5" refreshedVersion="8" background="1" saveData="1">
    <dbPr connection="Provider=Microsoft.Mashup.OleDb.1;Data Source=$Workbook$;Location=brokerage_202001231040;Extended Properties=&quot;&quot;" command="SELECT * FROM [brokerage_202001231040]"/>
  </connection>
  <connection id="2" xr16:uid="{2FD91C1E-5CBE-4BA6-998B-4F0045114753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CB4C85C5-DCB1-4000-B327-CB55BDEAAD2E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17E716DF-8FAB-46F6-96C2-199E8A99648C}" keepAlive="1" name="Query - gcrm_opportunity_202001231041 (2)" description="Connection to the 'gcrm_opportunity_202001231041 (2)' query in the workbook." type="5" refreshedVersion="8" background="1" saveData="1">
    <dbPr connection="Provider=Microsoft.Mashup.OleDb.1;Data Source=$Workbook$;Location=&quot;gcrm_opportunity_202001231041 (2)&quot;;Extended Properties=&quot;&quot;" command="SELECT * FROM [gcrm_opportunity_202001231041 (2)]"/>
  </connection>
  <connection id="5" xr16:uid="{802015BE-0875-4E84-B2B3-1DF97600CD17}" keepAlive="1" name="Query - Individual budgets" description="Connection to the 'Individual budgets' query in the workbook." type="5" refreshedVersion="8" background="1" saveData="1">
    <dbPr connection="Provider=Microsoft.Mashup.OleDb.1;Data Source=$Workbook$;Location=&quot;Individual budgets&quot;;Extended Properties=&quot;&quot;" command="SELECT * FROM [Individual budgets]"/>
  </connection>
  <connection id="6" xr16:uid="{86E9C3B5-2741-48DF-BE1F-6AFEA753B50F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7" xr16:uid="{20886D80-3B93-4706-858C-DA5D39C4B7B7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</connections>
</file>

<file path=xl/sharedStrings.xml><?xml version="1.0" encoding="utf-8"?>
<sst xmlns="http://schemas.openxmlformats.org/spreadsheetml/2006/main" count="3638" uniqueCount="157">
  <si>
    <t>product_group</t>
  </si>
  <si>
    <t>branch_name</t>
  </si>
  <si>
    <t>income_class</t>
  </si>
  <si>
    <t>Amount</t>
  </si>
  <si>
    <t>income_due_date</t>
  </si>
  <si>
    <t>revenue_transaction_type</t>
  </si>
  <si>
    <t>Marine</t>
  </si>
  <si>
    <t>Vinay</t>
  </si>
  <si>
    <t>Ahmedabad</t>
  </si>
  <si>
    <t>Renewal</t>
  </si>
  <si>
    <t>Brokerage</t>
  </si>
  <si>
    <t>Abhinav Shivam</t>
  </si>
  <si>
    <t>New</t>
  </si>
  <si>
    <t>Fire</t>
  </si>
  <si>
    <t>Miscellaneous</t>
  </si>
  <si>
    <t>Liability</t>
  </si>
  <si>
    <t>Employee Benefits</t>
  </si>
  <si>
    <t>Mark</t>
  </si>
  <si>
    <t xml:space="preserve">Brokerage </t>
  </si>
  <si>
    <t>Manish Sharma</t>
  </si>
  <si>
    <t>Animesh Rawat</t>
  </si>
  <si>
    <t>Cross Sell</t>
  </si>
  <si>
    <t>Shivani Sharma</t>
  </si>
  <si>
    <t>Ketan Jain</t>
  </si>
  <si>
    <t>Juli</t>
  </si>
  <si>
    <t>Raju Kumar</t>
  </si>
  <si>
    <t>Engineering</t>
  </si>
  <si>
    <t>Vididt Saha</t>
  </si>
  <si>
    <t>Kumar Jha</t>
  </si>
  <si>
    <t>Gilbert</t>
  </si>
  <si>
    <t>Null</t>
  </si>
  <si>
    <t>Account Executive</t>
  </si>
  <si>
    <t>Nishant Sharma</t>
  </si>
  <si>
    <t>Fees</t>
  </si>
  <si>
    <t>Employee Name</t>
  </si>
  <si>
    <t>New Budget</t>
  </si>
  <si>
    <t>Cross sell bugdet</t>
  </si>
  <si>
    <t>Renewal Budget</t>
  </si>
  <si>
    <t>Vidit Shah</t>
  </si>
  <si>
    <t>invoice_date</t>
  </si>
  <si>
    <t>Neel Jain</t>
  </si>
  <si>
    <t>Divya Dhingra</t>
  </si>
  <si>
    <t>Shloka Shelat</t>
  </si>
  <si>
    <t>Ankita Shah</t>
  </si>
  <si>
    <t>Gautam Murkunde</t>
  </si>
  <si>
    <t>Shobhit Agarwal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</si>
  <si>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</si>
  <si>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</si>
  <si>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</si>
  <si>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</si>
  <si>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</si>
  <si>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</si>
  <si>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</si>
  <si>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</si>
  <si>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</si>
  <si>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</si>
  <si>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</si>
  <si>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</si>
  <si>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</si>
  <si>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</si>
  <si>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</si>
  <si>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</si>
  <si>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</si>
  <si>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</si>
  <si>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</si>
  <si>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revenue_amount</t>
  </si>
  <si>
    <t>closing_date</t>
  </si>
  <si>
    <t>stage</t>
  </si>
  <si>
    <t>EL-Group Mediclaim</t>
  </si>
  <si>
    <t>Qualify Opportunity</t>
  </si>
  <si>
    <t>AL GPA</t>
  </si>
  <si>
    <t>BL - Marine STOP</t>
  </si>
  <si>
    <t>II-Marine</t>
  </si>
  <si>
    <t>PIL-Credit Insurance</t>
  </si>
  <si>
    <t>PIL-CGL</t>
  </si>
  <si>
    <t>PIL -Marine</t>
  </si>
  <si>
    <t>SGL- GMC</t>
  </si>
  <si>
    <t>Sandesh - Marine</t>
  </si>
  <si>
    <t>VS.-Marine</t>
  </si>
  <si>
    <t>II -  GMC</t>
  </si>
  <si>
    <t>II - GPA</t>
  </si>
  <si>
    <t>G R -GMC</t>
  </si>
  <si>
    <t>DB- Cyber Liability</t>
  </si>
  <si>
    <t>KB GMC</t>
  </si>
  <si>
    <t>EI- GMC</t>
  </si>
  <si>
    <t>CVP GMC</t>
  </si>
  <si>
    <t>Sin GMC</t>
  </si>
  <si>
    <t>FM-Group Mediclaim</t>
  </si>
  <si>
    <t>Stem GMC</t>
  </si>
  <si>
    <t>DS- Employees GMC</t>
  </si>
  <si>
    <t>BVGMC</t>
  </si>
  <si>
    <t>BV GPA</t>
  </si>
  <si>
    <t>GL-CGL</t>
  </si>
  <si>
    <t>GL-Crime</t>
  </si>
  <si>
    <t>OP-GMC</t>
  </si>
  <si>
    <t>ITNL - IAR (Operational Roads)</t>
  </si>
  <si>
    <t>Maine Open</t>
  </si>
  <si>
    <t>Propose Solution</t>
  </si>
  <si>
    <t>BD PDBI</t>
  </si>
  <si>
    <t>CI-CAR/EAR Policy</t>
  </si>
  <si>
    <t>Sandesh - PDBI</t>
  </si>
  <si>
    <t>VS-PDBI</t>
  </si>
  <si>
    <t>ag - Property Insurance</t>
  </si>
  <si>
    <t>BE-Mega policy</t>
  </si>
  <si>
    <t>BC - PDBI</t>
  </si>
  <si>
    <t>CP-PDBI</t>
  </si>
  <si>
    <t>DB -Mega Policy</t>
  </si>
  <si>
    <t>DB -Terrorism Policy</t>
  </si>
  <si>
    <t>Terrorism</t>
  </si>
  <si>
    <t>KG-CAR</t>
  </si>
  <si>
    <t>G R -CAR</t>
  </si>
  <si>
    <t>SI-CAR</t>
  </si>
  <si>
    <t>GRTC-CAR</t>
  </si>
  <si>
    <t>PDBI</t>
  </si>
  <si>
    <t>Infra-CAR</t>
  </si>
  <si>
    <t>PI(Operational Road)</t>
  </si>
  <si>
    <t>SFSP</t>
  </si>
  <si>
    <t>VS.-D &amp; O</t>
  </si>
  <si>
    <t>Row Labels</t>
  </si>
  <si>
    <t>Grand Total</t>
  </si>
  <si>
    <t>Sum of revenue_amount</t>
  </si>
  <si>
    <t>Opty by Revenue - Top 4</t>
  </si>
  <si>
    <t>Column Labels</t>
  </si>
  <si>
    <t>Count of product_group</t>
  </si>
  <si>
    <t>(All)</t>
  </si>
  <si>
    <t>Oppty-Product distribution</t>
  </si>
  <si>
    <t>Count of income_class</t>
  </si>
  <si>
    <t>No of Invoice by Accnt Exec</t>
  </si>
  <si>
    <t>Count of meeting_date</t>
  </si>
  <si>
    <t>No of Meeting by Accnt Exec</t>
  </si>
  <si>
    <t>Negotiate</t>
  </si>
  <si>
    <t>Sum of Amount</t>
  </si>
  <si>
    <t>Cross sell</t>
  </si>
  <si>
    <r>
      <t>Invoiced Achievement</t>
    </r>
    <r>
      <rPr>
        <sz val="18"/>
        <color rgb="FF000000"/>
        <rFont val="Calibri"/>
        <family val="2"/>
      </rPr>
      <t xml:space="preserve"> from Invoice sheet (New, Cross sell and Renewal) Column (B, F, G, J)</t>
    </r>
  </si>
  <si>
    <r>
      <t>Target FY</t>
    </r>
    <r>
      <rPr>
        <sz val="18"/>
        <color rgb="FF000000"/>
        <rFont val="Calibri"/>
        <family val="2"/>
      </rPr>
      <t xml:space="preserve"> from Individual target sheet (New, Cross sell and Renewal) Fields to be referred (Column C, E, F and G)</t>
    </r>
  </si>
  <si>
    <r>
      <t>Placed Achievement</t>
    </r>
    <r>
      <rPr>
        <sz val="18"/>
        <color rgb="FF000000"/>
        <rFont val="Calibri"/>
        <family val="2"/>
      </rPr>
      <t xml:space="preserve"> form Brokerage + Fees sheet (New, Cross sell and Renewal) (Brokerage sheet: Column G, J, M, K, L) (Fees Sheet: B, D, E, F, G)</t>
    </r>
  </si>
  <si>
    <t>Total</t>
  </si>
  <si>
    <r>
      <t>Percentage of Achievement</t>
    </r>
    <r>
      <rPr>
        <sz val="18"/>
        <color rgb="FF000000"/>
        <rFont val="Calibri"/>
        <family val="2"/>
      </rPr>
      <t xml:space="preserve"> for Placed and Invoice – (Achieved/budget)</t>
    </r>
  </si>
  <si>
    <t>2019</t>
  </si>
  <si>
    <t>2020</t>
  </si>
  <si>
    <t>Years (meeting_date)</t>
  </si>
  <si>
    <t>Yearly Meeting Count</t>
  </si>
  <si>
    <t>Total Opportunities</t>
  </si>
  <si>
    <t>(Multiple Items)</t>
  </si>
  <si>
    <t>Total Open Opportunity</t>
  </si>
  <si>
    <t xml:space="preserve">Open Oppty - Top 4 </t>
  </si>
  <si>
    <t>Cross sell Plcd Achvmnt %</t>
  </si>
  <si>
    <t>Cross sell Invoice Achvmnt %</t>
  </si>
  <si>
    <t>New Plcd Achvmnt %</t>
  </si>
  <si>
    <t>New Invoice Achvmnt %</t>
  </si>
  <si>
    <t>Target</t>
  </si>
  <si>
    <t>Achieved</t>
  </si>
  <si>
    <t>Invoice</t>
  </si>
  <si>
    <t>Stage Funnel by Revenue</t>
  </si>
  <si>
    <t>Cross sell %</t>
  </si>
  <si>
    <t>New %</t>
  </si>
  <si>
    <t>Renewal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</si>
</sst>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##,,&quot;M&quot;"/>
    <numFmt numFmtId="165" formatCode="0.##,,&quot;M&quot;"/>
    <numFmt numFmtId="179" formatCode="[Green]\▲;[Red]\▼;"/>
  </numFmts>
  <fonts count="11" x14ac:knownFonts="1">
    <font>
      <sz val="14"/>
      <color theme="1"/>
      <name val="Cambria"/>
      <family val="2"/>
    </font>
    <font>
      <b/>
      <sz val="18"/>
      <color rgb="FFFF0000"/>
      <name val="Cambria"/>
      <family val="2"/>
    </font>
    <font>
      <sz val="14"/>
      <color theme="1"/>
      <name val="Cambria"/>
      <family val="2"/>
    </font>
    <font>
      <b/>
      <sz val="24"/>
      <color rgb="FFFF0000"/>
      <name val="Cambria"/>
      <family val="1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sz val="14"/>
      <color theme="1"/>
      <name val="Cambria"/>
      <family val="1"/>
    </font>
    <font>
      <b/>
      <sz val="14"/>
      <color rgb="FFFF0000"/>
      <name val="Cambria"/>
      <family val="2"/>
    </font>
    <font>
      <b/>
      <sz val="14"/>
      <color rgb="FFFF0000"/>
      <name val="Calibri"/>
      <family val="2"/>
    </font>
    <font>
      <b/>
      <sz val="18"/>
      <color rgb="FFFF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7" fillId="3" borderId="1" xfId="0" applyFont="1" applyFill="1" applyBorder="1"/>
    <xf numFmtId="164" fontId="0" fillId="3" borderId="1" xfId="0" applyNumberFormat="1" applyFill="1" applyBorder="1"/>
    <xf numFmtId="10" fontId="0" fillId="0" borderId="0" xfId="1" applyNumberFormat="1" applyFont="1"/>
    <xf numFmtId="1" fontId="0" fillId="0" borderId="0" xfId="0" applyNumberFormat="1"/>
    <xf numFmtId="0" fontId="0" fillId="2" borderId="1" xfId="0" applyFill="1" applyBorder="1"/>
    <xf numFmtId="14" fontId="0" fillId="0" borderId="1" xfId="0" applyNumberFormat="1" applyBorder="1"/>
    <xf numFmtId="165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8" fillId="4" borderId="1" xfId="0" applyFont="1" applyFill="1" applyBorder="1"/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 readingOrder="1"/>
    </xf>
    <xf numFmtId="0" fontId="1" fillId="2" borderId="0" xfId="0" applyFont="1" applyFill="1" applyAlignment="1">
      <alignment horizontal="center" vertical="center" wrapText="1" readingOrder="1"/>
    </xf>
    <xf numFmtId="0" fontId="8" fillId="2" borderId="0" xfId="0" applyFont="1" applyFill="1" applyAlignment="1">
      <alignment horizontal="center" vertical="center" readingOrder="1"/>
    </xf>
    <xf numFmtId="0" fontId="9" fillId="2" borderId="0" xfId="0" applyFont="1" applyFill="1" applyAlignment="1">
      <alignment horizontal="center" vertical="center" readingOrder="1"/>
    </xf>
    <xf numFmtId="179" fontId="0" fillId="0" borderId="0" xfId="0" applyNumberFormat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3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</dxfs>
  <tableStyles count="0" defaultTableStyle="TableStyleMedium2" defaultPivotStyle="PivotStyleLight16"/>
  <colors>
    <mruColors>
      <color rgb="FFE7D80F"/>
      <color rgb="FFF6CD00"/>
      <color rgb="FFA8E226"/>
      <color rgb="FFD00000"/>
      <color rgb="FFED833B"/>
      <color rgb="FFD96721"/>
      <color rgb="FF008E40"/>
      <color rgb="FFAA1E4D"/>
      <color rgb="FFC11931"/>
      <color rgb="FFE89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28997994847005"/>
          <c:y val="0.12731506702431414"/>
          <c:w val="0.77214087705328971"/>
          <c:h val="0.745370370370370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C-45A0-9C13-8FBAB758723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C-45A0-9C13-8FBAB758723B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7C-45A0-9C13-8FBAB75872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Chart1!$A$4:$A$6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Chart1!$B$4:$B$6</c:f>
              <c:numCache>
                <c:formatCode>0.##,,"M"</c:formatCode>
                <c:ptCount val="3"/>
                <c:pt idx="0">
                  <c:v>20083111</c:v>
                </c:pt>
                <c:pt idx="1">
                  <c:v>11789802.86999999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7C-45A0-9C13-8FBAB7587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71034351"/>
        <c:axId val="371032911"/>
      </c:barChart>
      <c:catAx>
        <c:axId val="371034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2911"/>
        <c:crosses val="autoZero"/>
        <c:auto val="1"/>
        <c:lblAlgn val="ctr"/>
        <c:lblOffset val="100"/>
        <c:noMultiLvlLbl val="0"/>
      </c:catAx>
      <c:valAx>
        <c:axId val="37103291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37103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77279587488655"/>
          <c:y val="0.12687427912341406"/>
          <c:w val="0.76698955268056546"/>
          <c:h val="0.746251441753171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28-42EF-872D-D11E3CAFB0F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28-42EF-872D-D11E3CAFB0F8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28-42EF-872D-D11E3CAFB0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Chart1!$A$11:$A$13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Chart1!$B$11:$B$13</c:f>
              <c:numCache>
                <c:formatCode>0.##,,"M"</c:formatCode>
                <c:ptCount val="3"/>
                <c:pt idx="0">
                  <c:v>19673793</c:v>
                </c:pt>
                <c:pt idx="1">
                  <c:v>3259920.0900000008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2EF-872D-D11E3CAF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6535311"/>
        <c:axId val="366534351"/>
      </c:barChart>
      <c:catAx>
        <c:axId val="366535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4351"/>
        <c:crosses val="autoZero"/>
        <c:auto val="1"/>
        <c:lblAlgn val="ctr"/>
        <c:lblOffset val="100"/>
        <c:noMultiLvlLbl val="0"/>
      </c:catAx>
      <c:valAx>
        <c:axId val="36653435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3665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6066044070074"/>
          <c:y val="0.12600229095074456"/>
          <c:w val="0.77362461087712886"/>
          <c:h val="0.747995418098510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4C-4B59-BC28-B7FCB37B4FB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4C-4B59-BC28-B7FCB37B4FB4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4C-4B59-BC28-B7FCB37B4F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Chart1!$A$18:$A$20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Chart1!$B$18:$B$20</c:f>
              <c:numCache>
                <c:formatCode>0.##,,"M"</c:formatCode>
                <c:ptCount val="3"/>
                <c:pt idx="0">
                  <c:v>12319455</c:v>
                </c:pt>
                <c:pt idx="1">
                  <c:v>18432664.720000014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C-4B59-BC28-B7FCB37B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25323551"/>
        <c:axId val="1225322591"/>
      </c:barChart>
      <c:catAx>
        <c:axId val="1225323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22591"/>
        <c:crosses val="autoZero"/>
        <c:auto val="1"/>
        <c:lblAlgn val="ctr"/>
        <c:lblOffset val="100"/>
        <c:noMultiLvlLbl val="0"/>
      </c:catAx>
      <c:valAx>
        <c:axId val="122532259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122532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[Insurance_Project_FinalDashboard.xlsx]Invoice_Achievement!PivotTable1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rgbClr val="FF0000"/>
                </a:solidFill>
              </a:rPr>
              <a:t>No of Invoice by Accnt Exec</a:t>
            </a:r>
          </a:p>
        </c:rich>
      </c:tx>
      <c:layout>
        <c:manualLayout>
          <c:xMode val="edge"/>
          <c:yMode val="edge"/>
          <c:x val="7.1893050354853272E-2"/>
          <c:y val="3.3421561445208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51938251250867"/>
          <c:y val="0.14800996708216227"/>
          <c:w val="0.73450641391946059"/>
          <c:h val="0.833497215235658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Invoice_Achievement!$L$7:$L$8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Invoice_Achievement!$L$9:$L$20</c:f>
              <c:numCache>
                <c:formatCode>0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4-4EF7-B91C-CB335C6BAB3F}"/>
            </c:ext>
          </c:extLst>
        </c:ser>
        <c:ser>
          <c:idx val="1"/>
          <c:order val="1"/>
          <c:tx>
            <c:strRef>
              <c:f>Invoice_Achievement!$M$7:$M$8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Invoice_Achievement!$M$9:$M$20</c:f>
              <c:numCache>
                <c:formatCode>0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4-4EF7-B91C-CB335C6BAB3F}"/>
            </c:ext>
          </c:extLst>
        </c:ser>
        <c:ser>
          <c:idx val="2"/>
          <c:order val="2"/>
          <c:tx>
            <c:strRef>
              <c:f>Invoice_Achievement!$N$7:$N$8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Invoice_Achievement!$N$9:$N$20</c:f>
              <c:numCache>
                <c:formatCode>0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4-4EF7-B91C-CB335C6BAB3F}"/>
            </c:ext>
          </c:extLst>
        </c:ser>
        <c:ser>
          <c:idx val="3"/>
          <c:order val="3"/>
          <c:tx>
            <c:strRef>
              <c:f>Invoice_Achievement!$O$7:$O$8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Invoice_Achievement!$O$9:$O$20</c:f>
              <c:numCache>
                <c:formatCode>0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64-4EF7-B91C-CB335C6BAB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038269632"/>
        <c:axId val="2038285952"/>
      </c:barChart>
      <c:catAx>
        <c:axId val="203826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85952"/>
        <c:crosses val="autoZero"/>
        <c:auto val="1"/>
        <c:lblAlgn val="ctr"/>
        <c:lblOffset val="100"/>
        <c:noMultiLvlLbl val="0"/>
      </c:catAx>
      <c:valAx>
        <c:axId val="20382859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0382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79876930808754"/>
          <c:y val="0.4104767146524228"/>
          <c:w val="0.13162747661548768"/>
          <c:h val="0.30912531808320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[Insurance_Project_FinalDashboard.xlsx]meeting_list!PivotTable2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No of Meeting by Accnt Exec</a:t>
            </a:r>
          </a:p>
        </c:rich>
      </c:tx>
      <c:layout>
        <c:manualLayout>
          <c:xMode val="edge"/>
          <c:yMode val="edge"/>
          <c:x val="5.337489063867018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5805971128608923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538167104111985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181102362204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23024934383202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952471566054244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meeting_list!$H$14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3F-4E71-BC36-EADD6C9B98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3F-4E71-BC36-EADD6C9B98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3F-4E71-BC36-EADD6C9B98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3F-4E71-BC36-EADD6C9B98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3F-4E71-BC36-EADD6C9B98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3F-4E71-BC36-EADD6C9B98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3F-4E71-BC36-EADD6C9B98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3F-4E71-BC36-EADD6C9B98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3F-4E71-BC36-EADD6C9B9835}"/>
              </c:ext>
            </c:extLst>
          </c:dPt>
          <c:dLbls>
            <c:dLbl>
              <c:idx val="0"/>
              <c:layout>
                <c:manualLayout>
                  <c:x val="0.11720166229221342"/>
                  <c:y val="-1.6975112544026657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3F-4E71-BC36-EADD6C9B9835}"/>
                </c:ext>
              </c:extLst>
            </c:dLbl>
            <c:dLbl>
              <c:idx val="1"/>
              <c:layout>
                <c:manualLayout>
                  <c:x val="0.1172016622922134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3F-4E71-BC36-EADD6C9B9835}"/>
                </c:ext>
              </c:extLst>
            </c:dLbl>
            <c:dLbl>
              <c:idx val="2"/>
              <c:layout>
                <c:manualLayout>
                  <c:x val="0.15952471566054244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3F-4E71-BC36-EADD6C9B9835}"/>
                </c:ext>
              </c:extLst>
            </c:dLbl>
            <c:dLbl>
              <c:idx val="3"/>
              <c:layout>
                <c:manualLayout>
                  <c:x val="0.1623024934383202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3F-4E71-BC36-EADD6C9B9835}"/>
                </c:ext>
              </c:extLst>
            </c:dLbl>
            <c:dLbl>
              <c:idx val="4"/>
              <c:layout>
                <c:manualLayout>
                  <c:x val="0.2101811023622046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3F-4E71-BC36-EADD6C9B9835}"/>
                </c:ext>
              </c:extLst>
            </c:dLbl>
            <c:dLbl>
              <c:idx val="5"/>
              <c:layout>
                <c:manualLayout>
                  <c:x val="0.2129588801399825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3F-4E71-BC36-EADD6C9B9835}"/>
                </c:ext>
              </c:extLst>
            </c:dLbl>
            <c:dLbl>
              <c:idx val="6"/>
              <c:layout>
                <c:manualLayout>
                  <c:x val="0.2129588801399825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3F-4E71-BC36-EADD6C9B9835}"/>
                </c:ext>
              </c:extLst>
            </c:dLbl>
            <c:dLbl>
              <c:idx val="7"/>
              <c:layout>
                <c:manualLayout>
                  <c:x val="0.25805971128608923"/>
                  <c:y val="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3F-4E71-BC36-EADD6C9B9835}"/>
                </c:ext>
              </c:extLst>
            </c:dLbl>
            <c:dLbl>
              <c:idx val="8"/>
              <c:layout>
                <c:manualLayout>
                  <c:x val="0.3538167104111985"/>
                  <c:y val="-2.121889068003332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3F-4E71-BC36-EADD6C9B9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meeting_list!$G$15:$G$24</c:f>
              <c:strCache>
                <c:ptCount val="9"/>
                <c:pt idx="0">
                  <c:v>Mark</c:v>
                </c:pt>
                <c:pt idx="1">
                  <c:v>Raju Kumar</c:v>
                </c:pt>
                <c:pt idx="2">
                  <c:v>Manish Sharma</c:v>
                </c:pt>
                <c:pt idx="3">
                  <c:v>Gilbert</c:v>
                </c:pt>
                <c:pt idx="4">
                  <c:v>Ketan Jain</c:v>
                </c:pt>
                <c:pt idx="5">
                  <c:v>Animesh Rawat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meeting_list!$H$15:$H$24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E71-BC36-EADD6C9B98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8652656"/>
        <c:axId val="138673296"/>
      </c:barChart>
      <c:catAx>
        <c:axId val="13865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296"/>
        <c:crosses val="autoZero"/>
        <c:auto val="1"/>
        <c:lblAlgn val="ctr"/>
        <c:lblOffset val="100"/>
        <c:noMultiLvlLbl val="0"/>
      </c:catAx>
      <c:valAx>
        <c:axId val="13867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6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Opty by Revenue - Top 4</a:t>
            </a:r>
          </a:p>
        </c:rich>
      </c:tx>
      <c:layout>
        <c:manualLayout>
          <c:xMode val="edge"/>
          <c:yMode val="edge"/>
          <c:x val="4.6627523107298952E-2"/>
          <c:y val="6.5255905511811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644"/>
          </a:solidFill>
          <a:ln>
            <a:noFill/>
          </a:ln>
          <a:effectLst/>
        </c:spPr>
        <c:dLbl>
          <c:idx val="0"/>
          <c:layout>
            <c:manualLayout>
              <c:x val="0.331712340500814"/>
              <c:y val="-1.8286816981130313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582874296670079"/>
              <c:y val="0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828157377487367"/>
              <c:y val="-6.2497808216841044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A1E4D"/>
          </a:solidFill>
          <a:ln>
            <a:noFill/>
          </a:ln>
          <a:effectLst/>
        </c:spPr>
        <c:dLbl>
          <c:idx val="0"/>
          <c:layout>
            <c:manualLayout>
              <c:x val="0.24052845177512516"/>
              <c:y val="-1.2500035542429604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582012883504953"/>
          <c:y val="0.20180091121311525"/>
          <c:w val="0.69599878720206643"/>
          <c:h val="0.725682354716655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Opportunity!$I$10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A1E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39-4BA4-A6D2-6918E2EA52D1}"/>
              </c:ext>
            </c:extLst>
          </c:dPt>
          <c:dPt>
            <c:idx val="1"/>
            <c:invertIfNegative val="0"/>
            <c:bubble3D val="0"/>
            <c:spPr>
              <a:solidFill>
                <a:srgbClr val="E89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39-4BA4-A6D2-6918E2EA52D1}"/>
              </c:ext>
            </c:extLst>
          </c:dPt>
          <c:dPt>
            <c:idx val="2"/>
            <c:invertIfNegative val="0"/>
            <c:bubble3D val="0"/>
            <c:spPr>
              <a:solidFill>
                <a:srgbClr val="E89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9-4BA4-A6D2-6918E2EA52D1}"/>
              </c:ext>
            </c:extLst>
          </c:dPt>
          <c:dPt>
            <c:idx val="3"/>
            <c:invertIfNegative val="0"/>
            <c:bubble3D val="0"/>
            <c:spPr>
              <a:solidFill>
                <a:srgbClr val="0096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39-4BA4-A6D2-6918E2EA52D1}"/>
              </c:ext>
            </c:extLst>
          </c:dPt>
          <c:dLbls>
            <c:dLbl>
              <c:idx val="0"/>
              <c:layout>
                <c:manualLayout>
                  <c:x val="0.24052845177512516"/>
                  <c:y val="-1.25000355424296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39-4BA4-A6D2-6918E2EA52D1}"/>
                </c:ext>
              </c:extLst>
            </c:dLbl>
            <c:dLbl>
              <c:idx val="1"/>
              <c:layout>
                <c:manualLayout>
                  <c:x val="0.27828157377487367"/>
                  <c:y val="-6.24978082168410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39-4BA4-A6D2-6918E2EA52D1}"/>
                </c:ext>
              </c:extLst>
            </c:dLbl>
            <c:dLbl>
              <c:idx val="2"/>
              <c:layout>
                <c:manualLayout>
                  <c:x val="0.2758287429667007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9-4BA4-A6D2-6918E2EA52D1}"/>
                </c:ext>
              </c:extLst>
            </c:dLbl>
            <c:dLbl>
              <c:idx val="3"/>
              <c:layout>
                <c:manualLayout>
                  <c:x val="0.331712340500814"/>
                  <c:y val="-1.82868169811303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39-4BA4-A6D2-6918E2EA52D1}"/>
                </c:ext>
              </c:extLst>
            </c:dLbl>
            <c:numFmt formatCode="#,###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Opportunity!$H$11:$H$15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Opportunity!$I$11:$I$15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9-4BA4-A6D2-6918E2EA52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2738703"/>
        <c:axId val="1722737263"/>
      </c:barChart>
      <c:catAx>
        <c:axId val="172273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37263"/>
        <c:crosses val="autoZero"/>
        <c:auto val="1"/>
        <c:lblAlgn val="ctr"/>
        <c:lblOffset val="100"/>
        <c:noMultiLvlLbl val="0"/>
      </c:catAx>
      <c:valAx>
        <c:axId val="172273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273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Oppty-Product distribution</a:t>
            </a:r>
          </a:p>
        </c:rich>
      </c:tx>
      <c:layout>
        <c:manualLayout>
          <c:xMode val="edge"/>
          <c:yMode val="edge"/>
          <c:x val="1.5381889763779534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3253022152171869E-2"/>
              <c:y val="-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4.0722899292837358E-2"/>
              <c:y val="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7.2048206441173782E-2"/>
              <c:y val="2.8276229821180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0120491437338287E-2"/>
              <c:y val="-7.0690574552952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4.3855430007670969E-2"/>
              <c:y val="-8.4828689463542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1325307148335852E-3"/>
              <c:y val="-0.127243034195313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Opportunity!$I$21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B5-41B7-95CF-6BC9F2882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5-41B7-95CF-6BC9F28820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B5-41B7-95CF-6BC9F28820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5-41B7-95CF-6BC9F28820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0B5-41B7-95CF-6BC9F28820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0B5-41B7-95CF-6BC9F28820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5-41B7-95CF-6BC9F28820DD}"/>
              </c:ext>
            </c:extLst>
          </c:dPt>
          <c:dLbls>
            <c:dLbl>
              <c:idx val="0"/>
              <c:layout>
                <c:manualLayout>
                  <c:x val="5.3253022152171869E-2"/>
                  <c:y val="-5.655245964236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5-41B7-95CF-6BC9F28820DD}"/>
                </c:ext>
              </c:extLst>
            </c:dLbl>
            <c:dLbl>
              <c:idx val="1"/>
              <c:layout>
                <c:manualLayout>
                  <c:x val="4.0722899292837358E-2"/>
                  <c:y val="5.655245964236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5-41B7-95CF-6BC9F28820DD}"/>
                </c:ext>
              </c:extLst>
            </c:dLbl>
            <c:dLbl>
              <c:idx val="2"/>
              <c:layout>
                <c:manualLayout>
                  <c:x val="-7.2048206441173782E-2"/>
                  <c:y val="2.827622982118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5-41B7-95CF-6BC9F28820DD}"/>
                </c:ext>
              </c:extLst>
            </c:dLbl>
            <c:dLbl>
              <c:idx val="3"/>
              <c:layout>
                <c:manualLayout>
                  <c:x val="-5.0120491437338287E-2"/>
                  <c:y val="-7.06905745529523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5-41B7-95CF-6BC9F28820DD}"/>
                </c:ext>
              </c:extLst>
            </c:dLbl>
            <c:dLbl>
              <c:idx val="4"/>
              <c:layout>
                <c:manualLayout>
                  <c:x val="-4.3855430007670969E-2"/>
                  <c:y val="-8.482868946354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B5-41B7-95CF-6BC9F28820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B5-41B7-95CF-6BC9F28820DD}"/>
                </c:ext>
              </c:extLst>
            </c:dLbl>
            <c:dLbl>
              <c:idx val="6"/>
              <c:layout>
                <c:manualLayout>
                  <c:x val="3.1325307148335852E-3"/>
                  <c:y val="-0.12724303419531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B5-41B7-95CF-6BC9F28820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Opportunity!$H$22:$H$29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Opportunity!$I$22:$I$29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5-41B7-95CF-6BC9F288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18007756840134"/>
          <c:y val="6.1660897457077535E-2"/>
          <c:w val="0.30493678737230118"/>
          <c:h val="0.8720764425129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FF0000"/>
                </a:solidFill>
                <a:effectLst/>
              </a:rPr>
              <a:t>Open Oppty - Top 4</a:t>
            </a:r>
            <a:r>
              <a:rPr lang="en-IN" sz="1400" b="1" i="0" u="none" strike="noStrike" kern="1200" spc="0" baseline="0">
                <a:solidFill>
                  <a:srgbClr val="FF0000"/>
                </a:solidFill>
              </a:rPr>
              <a:t> </a:t>
            </a:r>
            <a:endParaRPr lang="en-US" sz="1400" b="1" i="0" u="none" strike="noStrike" kern="1200" spc="0" baseline="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4.2282554336511888E-2"/>
          <c:y val="5.414013342250903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1115341177938E-3"/>
              <c:y val="-0.28826584021062523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3113098700203901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2533240597253684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425936221076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Opportunity!$I$49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BA-4B9F-ABE0-A9B3EE97A0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BA-4B9F-ABE0-A9B3EE97A0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BA-4B9F-ABE0-A9B3EE97A05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1BA-4B9F-ABE0-A9B3EE97A053}"/>
              </c:ext>
            </c:extLst>
          </c:dPt>
          <c:dLbls>
            <c:dLbl>
              <c:idx val="0"/>
              <c:layout>
                <c:manualLayout>
                  <c:x val="-5.3113098700203901E-3"/>
                  <c:y val="-0.24832268375752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BA-4B9F-ABE0-A9B3EE97A053}"/>
                </c:ext>
              </c:extLst>
            </c:dLbl>
            <c:dLbl>
              <c:idx val="1"/>
              <c:layout>
                <c:manualLayout>
                  <c:x val="-2.2533240597253684E-3"/>
                  <c:y val="-0.24832268375752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BA-4B9F-ABE0-A9B3EE97A053}"/>
                </c:ext>
              </c:extLst>
            </c:dLbl>
            <c:dLbl>
              <c:idx val="2"/>
              <c:layout>
                <c:manualLayout>
                  <c:x val="0"/>
                  <c:y val="-0.226425936221076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BA-4B9F-ABE0-A9B3EE97A053}"/>
                </c:ext>
              </c:extLst>
            </c:dLbl>
            <c:numFmt formatCode="#,##0_ ;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Opportunity!$H$50:$H$57</c:f>
              <c:strCache>
                <c:ptCount val="7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  <c:pt idx="3">
                  <c:v>DS- Employees GMC</c:v>
                </c:pt>
                <c:pt idx="4">
                  <c:v>FM-Group Mediclaim</c:v>
                </c:pt>
                <c:pt idx="5">
                  <c:v>BE-Mega policy</c:v>
                </c:pt>
                <c:pt idx="6">
                  <c:v>DB -Terrorism Policy</c:v>
                </c:pt>
              </c:strCache>
            </c:strRef>
          </c:cat>
          <c:val>
            <c:numRef>
              <c:f>Opportunity!$I$50:$I$57</c:f>
              <c:numCache>
                <c:formatCode>General</c:formatCode>
                <c:ptCount val="7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BA-4B9F-ABE0-A9B3EE97A0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06291711"/>
        <c:axId val="1506296031"/>
      </c:barChart>
      <c:catAx>
        <c:axId val="15062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96031"/>
        <c:crosses val="autoZero"/>
        <c:auto val="1"/>
        <c:lblAlgn val="ctr"/>
        <c:lblOffset val="100"/>
        <c:noMultiLvlLbl val="0"/>
      </c:catAx>
      <c:valAx>
        <c:axId val="1506296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6291711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01896052572368"/>
          <c:y val="0.11597701070522699"/>
          <c:w val="0.76698955268056546"/>
          <c:h val="0.746251441753171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69-4968-96AC-12553770F75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69-4968-96AC-12553770F758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69-4968-96AC-12553770F7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Chart1!$A$11:$A$13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Chart1!$B$11:$B$13</c:f>
              <c:numCache>
                <c:formatCode>0.##,,"M"</c:formatCode>
                <c:ptCount val="3"/>
                <c:pt idx="0">
                  <c:v>19673793</c:v>
                </c:pt>
                <c:pt idx="1">
                  <c:v>3259920.0900000008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69-4968-96AC-12553770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6535311"/>
        <c:axId val="366534351"/>
      </c:barChart>
      <c:catAx>
        <c:axId val="366535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4351"/>
        <c:crosses val="autoZero"/>
        <c:auto val="1"/>
        <c:lblAlgn val="ctr"/>
        <c:lblOffset val="100"/>
        <c:noMultiLvlLbl val="0"/>
      </c:catAx>
      <c:valAx>
        <c:axId val="36653435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3665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90759273865014"/>
          <c:y val="0.10453800260280223"/>
          <c:w val="0.77362461087712886"/>
          <c:h val="0.747995418098510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85-42B6-9CEC-9C4EBCE4EBB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5-42B6-9CEC-9C4EBCE4EBB8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85-42B6-9CEC-9C4EBCE4EB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Chart1!$A$18:$A$20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Chart1!$B$18:$B$20</c:f>
              <c:numCache>
                <c:formatCode>0.##,,"M"</c:formatCode>
                <c:ptCount val="3"/>
                <c:pt idx="0">
                  <c:v>12319455</c:v>
                </c:pt>
                <c:pt idx="1">
                  <c:v>18432664.720000014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5-42B6-9CEC-9C4EBCE4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25323551"/>
        <c:axId val="1225322591"/>
      </c:barChart>
      <c:catAx>
        <c:axId val="1225323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22591"/>
        <c:crosses val="autoZero"/>
        <c:auto val="1"/>
        <c:lblAlgn val="ctr"/>
        <c:lblOffset val="100"/>
        <c:noMultiLvlLbl val="0"/>
      </c:catAx>
      <c:valAx>
        <c:axId val="122532259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122532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>
      <a:softEdge rad="0"/>
    </a:effectLst>
    <a:scene3d>
      <a:camera prst="orthographicFront"/>
      <a:lightRig rig="threePt" dir="t"/>
    </a:scene3d>
    <a:sp3d>
      <a:bevelT w="25400" h="25400"/>
      <a:bevelB w="25400" h="254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[Insurance_Project_FinalDashboard.xlsx]Invoice_Achievement!PivotTable1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0" baseline="0">
                <a:solidFill>
                  <a:srgbClr val="FF0000"/>
                </a:solidFill>
              </a:rPr>
              <a:t>No of Invoice by Accnt Exec</a:t>
            </a:r>
          </a:p>
        </c:rich>
      </c:tx>
      <c:layout>
        <c:manualLayout>
          <c:xMode val="edge"/>
          <c:yMode val="edge"/>
          <c:x val="4.9539438684158298E-2"/>
          <c:y val="2.5326303436938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51938251250867"/>
          <c:y val="0.14800996708216227"/>
          <c:w val="0.73450641391946059"/>
          <c:h val="0.833497215235658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Invoice_Achievement!$L$7:$L$8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Invoice_Achievement!$L$9:$L$20</c:f>
              <c:numCache>
                <c:formatCode>0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00C-B1A9-5A67ED13ADBB}"/>
            </c:ext>
          </c:extLst>
        </c:ser>
        <c:ser>
          <c:idx val="1"/>
          <c:order val="1"/>
          <c:tx>
            <c:strRef>
              <c:f>Invoice_Achievement!$M$7:$M$8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Invoice_Achievement!$M$9:$M$20</c:f>
              <c:numCache>
                <c:formatCode>0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00C-B1A9-5A67ED13ADBB}"/>
            </c:ext>
          </c:extLst>
        </c:ser>
        <c:ser>
          <c:idx val="2"/>
          <c:order val="2"/>
          <c:tx>
            <c:strRef>
              <c:f>Invoice_Achievement!$N$7:$N$8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Invoice_Achievement!$N$9:$N$20</c:f>
              <c:numCache>
                <c:formatCode>0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00C-B1A9-5A67ED13ADBB}"/>
            </c:ext>
          </c:extLst>
        </c:ser>
        <c:ser>
          <c:idx val="3"/>
          <c:order val="3"/>
          <c:tx>
            <c:strRef>
              <c:f>Invoice_Achievement!$O$7:$O$8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Invoice_Achievement!$O$9:$O$20</c:f>
              <c:numCache>
                <c:formatCode>0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00C-B1A9-5A67ED13AD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038269632"/>
        <c:axId val="2038285952"/>
      </c:barChart>
      <c:catAx>
        <c:axId val="203826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85952"/>
        <c:crosses val="autoZero"/>
        <c:auto val="1"/>
        <c:lblAlgn val="ctr"/>
        <c:lblOffset val="100"/>
        <c:noMultiLvlLbl val="0"/>
      </c:catAx>
      <c:valAx>
        <c:axId val="20382859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0382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6260481613234"/>
          <c:y val="0.40063931501962174"/>
          <c:w val="0.22833476149671528"/>
          <c:h val="0.3696705910334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>
      <a:softEdge rad="0"/>
    </a:effectLst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rgbClr val="FF0000"/>
                </a:solidFill>
                <a:effectLst/>
              </a:rPr>
              <a:t>Open Oppty - Top 4</a:t>
            </a:r>
            <a:r>
              <a:rPr lang="en-IN" sz="1600" b="1" i="0" u="none" strike="noStrike" kern="1200" spc="0" baseline="0">
                <a:solidFill>
                  <a:srgbClr val="FF0000"/>
                </a:solidFill>
              </a:rPr>
              <a:t> </a:t>
            </a:r>
            <a:endParaRPr lang="en-US" sz="1600" b="1" i="0" u="none" strike="noStrike" kern="1200" spc="0" baseline="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4.2282554336511888E-2"/>
          <c:y val="5.414013342250903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1115341177938E-3"/>
              <c:y val="-0.28826584021062523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3113098700203901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2533240597253684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425936221076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1115341177938E-3"/>
              <c:y val="-0.28826584021062523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3113098700203901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2533240597253684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425936221076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5.551115341177938E-3"/>
              <c:y val="-0.28826584021062523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5.3113098700203901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2.2533240597253684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0"/>
              <c:y val="-0.226425936221076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"/>
              <c:y val="-0.194286770587991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6.9096193147666586E-17"/>
              <c:y val="-0.194286770587991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"/>
              <c:y val="-0.194286770587991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20238205269582454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Opportunity!$I$49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020-4DA3-A4CA-CDEDD1A6BE7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020-4DA3-A4CA-CDEDD1A6BE7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020-4DA3-A4CA-CDEDD1A6BE7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020-4DA3-A4CA-CDEDD1A6BE7F}"/>
              </c:ext>
            </c:extLst>
          </c:dPt>
          <c:dLbls>
            <c:dLbl>
              <c:idx val="0"/>
              <c:layout>
                <c:manualLayout>
                  <c:x val="-5.3113098700203901E-3"/>
                  <c:y val="-0.24832268375752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20-4DA3-A4CA-CDEDD1A6BE7F}"/>
                </c:ext>
              </c:extLst>
            </c:dLbl>
            <c:dLbl>
              <c:idx val="1"/>
              <c:layout>
                <c:manualLayout>
                  <c:x val="-2.2533240597253684E-3"/>
                  <c:y val="-0.24832268375752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20-4DA3-A4CA-CDEDD1A6BE7F}"/>
                </c:ext>
              </c:extLst>
            </c:dLbl>
            <c:dLbl>
              <c:idx val="2"/>
              <c:layout>
                <c:manualLayout>
                  <c:x val="0"/>
                  <c:y val="-0.226425936221076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20-4DA3-A4CA-CDEDD1A6BE7F}"/>
                </c:ext>
              </c:extLst>
            </c:dLbl>
            <c:dLbl>
              <c:idx val="3"/>
              <c:layout>
                <c:manualLayout>
                  <c:x val="0"/>
                  <c:y val="-0.19428677058799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20-4DA3-A4CA-CDEDD1A6BE7F}"/>
                </c:ext>
              </c:extLst>
            </c:dLbl>
            <c:dLbl>
              <c:idx val="4"/>
              <c:layout>
                <c:manualLayout>
                  <c:x val="6.9096193147666586E-17"/>
                  <c:y val="-0.19428677058799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71-467F-BB11-814DA80B7EBF}"/>
                </c:ext>
              </c:extLst>
            </c:dLbl>
            <c:dLbl>
              <c:idx val="5"/>
              <c:layout>
                <c:manualLayout>
                  <c:x val="0"/>
                  <c:y val="-0.19428677058799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71-467F-BB11-814DA80B7EBF}"/>
                </c:ext>
              </c:extLst>
            </c:dLbl>
            <c:dLbl>
              <c:idx val="6"/>
              <c:layout>
                <c:manualLayout>
                  <c:x val="0"/>
                  <c:y val="-0.202382052695824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71-467F-BB11-814DA80B7EBF}"/>
                </c:ext>
              </c:extLst>
            </c:dLbl>
            <c:numFmt formatCode="#,##0_ ;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Opportunity!$H$50:$H$57</c:f>
              <c:strCache>
                <c:ptCount val="7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  <c:pt idx="3">
                  <c:v>DS- Employees GMC</c:v>
                </c:pt>
                <c:pt idx="4">
                  <c:v>FM-Group Mediclaim</c:v>
                </c:pt>
                <c:pt idx="5">
                  <c:v>BE-Mega policy</c:v>
                </c:pt>
                <c:pt idx="6">
                  <c:v>DB -Terrorism Policy</c:v>
                </c:pt>
              </c:strCache>
            </c:strRef>
          </c:cat>
          <c:val>
            <c:numRef>
              <c:f>Opportunity!$I$50:$I$57</c:f>
              <c:numCache>
                <c:formatCode>General</c:formatCode>
                <c:ptCount val="7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20-4DA3-A4CA-CDEDD1A6BE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06291711"/>
        <c:axId val="1506296031"/>
      </c:barChart>
      <c:catAx>
        <c:axId val="15062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96031"/>
        <c:crosses val="autoZero"/>
        <c:auto val="1"/>
        <c:lblAlgn val="ctr"/>
        <c:lblOffset val="100"/>
        <c:noMultiLvlLbl val="0"/>
      </c:catAx>
      <c:valAx>
        <c:axId val="1506296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6291711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85000"/>
      </a:schemeClr>
    </a:solidFill>
    <a:ln>
      <a:noFill/>
    </a:ln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rgbClr val="FF0000"/>
                </a:solidFill>
              </a:rPr>
              <a:t>Opty by Revenue - Top 4</a:t>
            </a:r>
          </a:p>
        </c:rich>
      </c:tx>
      <c:layout>
        <c:manualLayout>
          <c:xMode val="edge"/>
          <c:yMode val="edge"/>
          <c:x val="3.0595998254265091E-2"/>
          <c:y val="0.30059266490468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644"/>
          </a:solidFill>
          <a:ln>
            <a:noFill/>
          </a:ln>
          <a:effectLst/>
        </c:spPr>
        <c:dLbl>
          <c:idx val="0"/>
          <c:layout>
            <c:manualLayout>
              <c:x val="0.331712340500814"/>
              <c:y val="-1.8286816981130313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582874296670079"/>
              <c:y val="0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828157377487367"/>
              <c:y val="-6.2497808216841044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A1E4D"/>
          </a:solidFill>
          <a:ln>
            <a:noFill/>
          </a:ln>
          <a:effectLst/>
        </c:spPr>
        <c:dLbl>
          <c:idx val="0"/>
          <c:layout>
            <c:manualLayout>
              <c:x val="0.24052845177512516"/>
              <c:y val="-1.2500035542429604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A1E4D"/>
          </a:solidFill>
          <a:ln>
            <a:noFill/>
          </a:ln>
          <a:effectLst/>
        </c:spPr>
        <c:dLbl>
          <c:idx val="0"/>
          <c:layout>
            <c:manualLayout>
              <c:x val="0.24052845177512516"/>
              <c:y val="-1.2500035542429604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828157377487367"/>
              <c:y val="-6.2497808216841044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582874296670079"/>
              <c:y val="0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9644"/>
          </a:solidFill>
          <a:ln>
            <a:noFill/>
          </a:ln>
          <a:effectLst/>
        </c:spPr>
        <c:dLbl>
          <c:idx val="0"/>
          <c:layout>
            <c:manualLayout>
              <c:x val="0.331712340500814"/>
              <c:y val="-1.8286816981130313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A1E4D"/>
          </a:solidFill>
          <a:ln>
            <a:noFill/>
          </a:ln>
          <a:effectLst/>
        </c:spPr>
        <c:dLbl>
          <c:idx val="0"/>
          <c:layout>
            <c:manualLayout>
              <c:x val="0.25358238493454616"/>
              <c:y val="-4.5631123782431957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8350307240708927"/>
              <c:y val="-6.2498671969622166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8366115885797033"/>
              <c:y val="0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9644"/>
          </a:solidFill>
          <a:ln>
            <a:noFill/>
          </a:ln>
          <a:effectLst/>
        </c:spPr>
        <c:dLbl>
          <c:idx val="0"/>
          <c:layout>
            <c:manualLayout>
              <c:x val="0.34476619753981302"/>
              <c:y val="-2.4129530770933298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687783739257125"/>
          <c:y val="0.41687123542447602"/>
          <c:w val="0.73511772882744653"/>
          <c:h val="0.552082539119087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Opportunity!$I$10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A1E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2-41DB-BDE2-C9E6936CF5A3}"/>
              </c:ext>
            </c:extLst>
          </c:dPt>
          <c:dPt>
            <c:idx val="1"/>
            <c:invertIfNegative val="0"/>
            <c:bubble3D val="0"/>
            <c:spPr>
              <a:solidFill>
                <a:srgbClr val="E89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2-41DB-BDE2-C9E6936CF5A3}"/>
              </c:ext>
            </c:extLst>
          </c:dPt>
          <c:dPt>
            <c:idx val="2"/>
            <c:invertIfNegative val="0"/>
            <c:bubble3D val="0"/>
            <c:spPr>
              <a:solidFill>
                <a:srgbClr val="E89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E2-41DB-BDE2-C9E6936CF5A3}"/>
              </c:ext>
            </c:extLst>
          </c:dPt>
          <c:dPt>
            <c:idx val="3"/>
            <c:invertIfNegative val="0"/>
            <c:bubble3D val="0"/>
            <c:spPr>
              <a:solidFill>
                <a:srgbClr val="0096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E2-41DB-BDE2-C9E6936CF5A3}"/>
              </c:ext>
            </c:extLst>
          </c:dPt>
          <c:dLbls>
            <c:dLbl>
              <c:idx val="0"/>
              <c:layout>
                <c:manualLayout>
                  <c:x val="0.25358238493454616"/>
                  <c:y val="-4.563112378243195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E2-41DB-BDE2-C9E6936CF5A3}"/>
                </c:ext>
              </c:extLst>
            </c:dLbl>
            <c:dLbl>
              <c:idx val="1"/>
              <c:layout>
                <c:manualLayout>
                  <c:x val="0.28350307240708927"/>
                  <c:y val="-6.249867196962216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E2-41DB-BDE2-C9E6936CF5A3}"/>
                </c:ext>
              </c:extLst>
            </c:dLbl>
            <c:dLbl>
              <c:idx val="2"/>
              <c:layout>
                <c:manualLayout>
                  <c:x val="0.2836611588579703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E2-41DB-BDE2-C9E6936CF5A3}"/>
                </c:ext>
              </c:extLst>
            </c:dLbl>
            <c:dLbl>
              <c:idx val="3"/>
              <c:layout>
                <c:manualLayout>
                  <c:x val="0.34476619753981302"/>
                  <c:y val="-2.412953077093329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E2-41DB-BDE2-C9E6936CF5A3}"/>
                </c:ext>
              </c:extLst>
            </c:dLbl>
            <c:numFmt formatCode="#,###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Opportunity!$H$11:$H$15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Opportunity!$I$11:$I$15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E2-41DB-BDE2-C9E6936C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2738703"/>
        <c:axId val="1722737263"/>
      </c:barChart>
      <c:catAx>
        <c:axId val="172273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37263"/>
        <c:crosses val="autoZero"/>
        <c:auto val="1"/>
        <c:lblAlgn val="ctr"/>
        <c:lblOffset val="100"/>
        <c:noMultiLvlLbl val="0"/>
      </c:catAx>
      <c:valAx>
        <c:axId val="172273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273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[Insurance_Project_FinalDashboard.xlsx]meeting_list!PivotTable2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rgbClr val="FF0000"/>
                </a:solidFill>
              </a:rPr>
              <a:t>No of Meeting by Accnt Exec</a:t>
            </a:r>
          </a:p>
        </c:rich>
      </c:tx>
      <c:layout>
        <c:manualLayout>
          <c:xMode val="edge"/>
          <c:yMode val="edge"/>
          <c:x val="3.9404093933551626E-2"/>
          <c:y val="0.36030268457055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5805971128608923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538167104111985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181102362204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23024934383202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952471566054244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952471566054244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23024934383202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181102362204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5805971128608923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538167104111985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E7D80F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7D80F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A8E226"/>
          </a:solidFill>
          <a:ln>
            <a:noFill/>
          </a:ln>
          <a:effectLst/>
        </c:spPr>
        <c:dLbl>
          <c:idx val="0"/>
          <c:layout>
            <c:manualLayout>
              <c:x val="0.15952471566054244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A8E226"/>
          </a:solidFill>
          <a:ln>
            <a:noFill/>
          </a:ln>
          <a:effectLst/>
        </c:spPr>
        <c:dLbl>
          <c:idx val="0"/>
          <c:layout>
            <c:manualLayout>
              <c:x val="0.1623024934383202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10181102362204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5805971128608923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3538167104111985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30324739456655"/>
          <c:y val="0.46706390149221244"/>
          <c:w val="0.73372601020018202"/>
          <c:h val="0.512183236982318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meeting_list!$H$14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D8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61-4019-BE1E-7B7EFB1E1803}"/>
              </c:ext>
            </c:extLst>
          </c:dPt>
          <c:dPt>
            <c:idx val="1"/>
            <c:invertIfNegative val="0"/>
            <c:bubble3D val="0"/>
            <c:spPr>
              <a:solidFill>
                <a:srgbClr val="E7D8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61-4019-BE1E-7B7EFB1E1803}"/>
              </c:ext>
            </c:extLst>
          </c:dPt>
          <c:dPt>
            <c:idx val="2"/>
            <c:invertIfNegative val="0"/>
            <c:bubble3D val="0"/>
            <c:spPr>
              <a:solidFill>
                <a:srgbClr val="A8E2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61-4019-BE1E-7B7EFB1E1803}"/>
              </c:ext>
            </c:extLst>
          </c:dPt>
          <c:dPt>
            <c:idx val="3"/>
            <c:invertIfNegative val="0"/>
            <c:bubble3D val="0"/>
            <c:spPr>
              <a:solidFill>
                <a:srgbClr val="A8E2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61-4019-BE1E-7B7EFB1E180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61-4019-BE1E-7B7EFB1E180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61-4019-BE1E-7B7EFB1E180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61-4019-BE1E-7B7EFB1E180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61-4019-BE1E-7B7EFB1E180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F61-4019-BE1E-7B7EFB1E1803}"/>
              </c:ext>
            </c:extLst>
          </c:dPt>
          <c:dLbls>
            <c:dLbl>
              <c:idx val="0"/>
              <c:layout>
                <c:manualLayout>
                  <c:x val="0.11720166229221342"/>
                  <c:y val="-1.6975112544026657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1-4019-BE1E-7B7EFB1E1803}"/>
                </c:ext>
              </c:extLst>
            </c:dLbl>
            <c:dLbl>
              <c:idx val="1"/>
              <c:layout>
                <c:manualLayout>
                  <c:x val="0.1172016622922134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61-4019-BE1E-7B7EFB1E1803}"/>
                </c:ext>
              </c:extLst>
            </c:dLbl>
            <c:dLbl>
              <c:idx val="2"/>
              <c:layout>
                <c:manualLayout>
                  <c:x val="0.15952471566054244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61-4019-BE1E-7B7EFB1E1803}"/>
                </c:ext>
              </c:extLst>
            </c:dLbl>
            <c:dLbl>
              <c:idx val="3"/>
              <c:layout>
                <c:manualLayout>
                  <c:x val="0.1623024934383202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61-4019-BE1E-7B7EFB1E1803}"/>
                </c:ext>
              </c:extLst>
            </c:dLbl>
            <c:dLbl>
              <c:idx val="4"/>
              <c:layout>
                <c:manualLayout>
                  <c:x val="0.2101811023622046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61-4019-BE1E-7B7EFB1E1803}"/>
                </c:ext>
              </c:extLst>
            </c:dLbl>
            <c:dLbl>
              <c:idx val="5"/>
              <c:layout>
                <c:manualLayout>
                  <c:x val="0.2129588801399825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61-4019-BE1E-7B7EFB1E1803}"/>
                </c:ext>
              </c:extLst>
            </c:dLbl>
            <c:dLbl>
              <c:idx val="6"/>
              <c:layout>
                <c:manualLayout>
                  <c:x val="0.2129588801399825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61-4019-BE1E-7B7EFB1E1803}"/>
                </c:ext>
              </c:extLst>
            </c:dLbl>
            <c:dLbl>
              <c:idx val="7"/>
              <c:layout>
                <c:manualLayout>
                  <c:x val="0.25805971128608923"/>
                  <c:y val="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F61-4019-BE1E-7B7EFB1E1803}"/>
                </c:ext>
              </c:extLst>
            </c:dLbl>
            <c:dLbl>
              <c:idx val="8"/>
              <c:layout>
                <c:manualLayout>
                  <c:x val="0.3538167104111985"/>
                  <c:y val="-2.121889068003332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F61-4019-BE1E-7B7EFB1E1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meeting_list!$G$15:$G$24</c:f>
              <c:strCache>
                <c:ptCount val="9"/>
                <c:pt idx="0">
                  <c:v>Mark</c:v>
                </c:pt>
                <c:pt idx="1">
                  <c:v>Raju Kumar</c:v>
                </c:pt>
                <c:pt idx="2">
                  <c:v>Manish Sharma</c:v>
                </c:pt>
                <c:pt idx="3">
                  <c:v>Gilbert</c:v>
                </c:pt>
                <c:pt idx="4">
                  <c:v>Ketan Jain</c:v>
                </c:pt>
                <c:pt idx="5">
                  <c:v>Animesh Rawat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meeting_list!$H$15:$H$24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61-4019-BE1E-7B7EFB1E18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8652656"/>
        <c:axId val="138673296"/>
      </c:barChart>
      <c:catAx>
        <c:axId val="13865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296"/>
        <c:crosses val="autoZero"/>
        <c:auto val="1"/>
        <c:lblAlgn val="ctr"/>
        <c:lblOffset val="100"/>
        <c:noMultiLvlLbl val="0"/>
      </c:catAx>
      <c:valAx>
        <c:axId val="13867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6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FF0000"/>
                </a:solidFill>
              </a:rPr>
              <a:t>Oppty-Product distribution</a:t>
            </a:r>
          </a:p>
        </c:rich>
      </c:tx>
      <c:layout>
        <c:manualLayout>
          <c:xMode val="edge"/>
          <c:yMode val="edge"/>
          <c:x val="1.5381889763779534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3253022152171869E-2"/>
              <c:y val="-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4.0722899292837358E-2"/>
              <c:y val="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7.2048206441173782E-2"/>
              <c:y val="2.8276229821180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0120491437338287E-2"/>
              <c:y val="-7.0690574552952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4.3855430007670969E-2"/>
              <c:y val="-8.4828689463542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1325307148335852E-3"/>
              <c:y val="-0.127243034195313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3253022152171869E-2"/>
              <c:y val="-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4.0722899292837358E-2"/>
              <c:y val="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7.2048206441173782E-2"/>
              <c:y val="2.8276229821180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0120491437338287E-2"/>
              <c:y val="-7.0690574552952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4.3855430007670969E-2"/>
              <c:y val="-8.4828689463542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1325307148335852E-3"/>
              <c:y val="-0.127243034195313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3253022152171869E-2"/>
              <c:y val="-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4.0722899292837358E-2"/>
              <c:y val="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7.2048206441173782E-2"/>
              <c:y val="2.8276229821180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0120491437338287E-2"/>
              <c:y val="-7.0690574552952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4.3855430007670969E-2"/>
              <c:y val="-8.4828689463542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1325307148335852E-3"/>
              <c:y val="-0.127243034195313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Opportunity!$I$21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45-4902-B411-B281B781AB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5-4902-B411-B281B781AB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45-4902-B411-B281B781AB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45-4902-B411-B281B781AB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45-4902-B411-B281B781AB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45-4902-B411-B281B781AB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45-4902-B411-B281B781ABE0}"/>
              </c:ext>
            </c:extLst>
          </c:dPt>
          <c:dLbls>
            <c:dLbl>
              <c:idx val="0"/>
              <c:layout>
                <c:manualLayout>
                  <c:x val="5.3253022152171869E-2"/>
                  <c:y val="-5.655245964236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45-4902-B411-B281B781ABE0}"/>
                </c:ext>
              </c:extLst>
            </c:dLbl>
            <c:dLbl>
              <c:idx val="1"/>
              <c:layout>
                <c:manualLayout>
                  <c:x val="4.0722899292837358E-2"/>
                  <c:y val="5.655245964236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45-4902-B411-B281B781ABE0}"/>
                </c:ext>
              </c:extLst>
            </c:dLbl>
            <c:dLbl>
              <c:idx val="2"/>
              <c:layout>
                <c:manualLayout>
                  <c:x val="-7.2048206441173782E-2"/>
                  <c:y val="2.827622982118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45-4902-B411-B281B781ABE0}"/>
                </c:ext>
              </c:extLst>
            </c:dLbl>
            <c:dLbl>
              <c:idx val="3"/>
              <c:layout>
                <c:manualLayout>
                  <c:x val="-5.0120491437338287E-2"/>
                  <c:y val="-7.06905745529523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45-4902-B411-B281B781ABE0}"/>
                </c:ext>
              </c:extLst>
            </c:dLbl>
            <c:dLbl>
              <c:idx val="4"/>
              <c:layout>
                <c:manualLayout>
                  <c:x val="-4.3855430007670969E-2"/>
                  <c:y val="-8.482868946354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45-4902-B411-B281B781ABE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45-4902-B411-B281B781ABE0}"/>
                </c:ext>
              </c:extLst>
            </c:dLbl>
            <c:dLbl>
              <c:idx val="6"/>
              <c:layout>
                <c:manualLayout>
                  <c:x val="3.1325307148335852E-3"/>
                  <c:y val="-0.12724303419531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45-4902-B411-B281B781A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Opportunity!$H$22:$H$29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Opportunity!$I$22:$I$29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45-4902-B411-B281B781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73566648503571"/>
          <c:y val="6.1660613449649807E-2"/>
          <c:w val="0.38827000991634131"/>
          <c:h val="0.90548235360651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5824903909483"/>
          <c:y val="0.12731481481481483"/>
          <c:w val="0.77214087705328971"/>
          <c:h val="0.745370370370370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1A-4D29-AA60-48A24605A0B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1A-4D29-AA60-48A24605A0B3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1A-4D29-AA60-48A24605A0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Chart1!$A$4:$A$6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Chart1!$B$4:$B$6</c:f>
              <c:numCache>
                <c:formatCode>0.##,,"M"</c:formatCode>
                <c:ptCount val="3"/>
                <c:pt idx="0">
                  <c:v>20083111</c:v>
                </c:pt>
                <c:pt idx="1">
                  <c:v>11789802.86999999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A-4D29-AA60-48A24605A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71034351"/>
        <c:axId val="371032911"/>
      </c:barChart>
      <c:catAx>
        <c:axId val="371034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2911"/>
        <c:crosses val="autoZero"/>
        <c:auto val="1"/>
        <c:lblAlgn val="ctr"/>
        <c:lblOffset val="100"/>
        <c:noMultiLvlLbl val="0"/>
      </c:catAx>
      <c:valAx>
        <c:axId val="37103291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37103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en-US" sz="16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Stage</a:t>
            </a:r>
            <a:r>
              <a:rPr lang="en-US" sz="16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6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Funnel</a:t>
            </a:r>
            <a:r>
              <a:rPr lang="en-US" sz="16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6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by</a:t>
            </a:r>
            <a:r>
              <a:rPr lang="en-US" sz="16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6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Revenue</a:t>
            </a:r>
          </a:p>
        </cx:rich>
      </cx:tx>
    </cx:title>
    <cx:plotArea>
      <cx:plotAreaRegion>
        <cx:plotSurface>
          <cx:spPr>
            <a:ln>
              <a:noFill/>
            </a:ln>
          </cx:spPr>
        </cx:plotSurface>
        <cx:series layoutId="funnel" uniqueId="{2C74DF53-CC87-4683-BE43-37F4710F9BD0}">
          <cx:tx>
            <cx:txData>
              <cx:f>_xlchart.v2.1</cx:f>
              <cx:v>Sum of revenue_amount</cx:v>
            </cx:txData>
          </cx:tx>
          <cx:spPr>
            <a:solidFill>
              <a:srgbClr val="ED833B"/>
            </a:solidFill>
            <a:ln>
              <a:solidFill>
                <a:srgbClr val="ED833B"/>
              </a:solidFill>
            </a:ln>
          </cx:spPr>
          <cx:dataLabels pos="ctr">
            <cx:numFmt formatCode="0.##,,&quot;M&quot;" sourceLinked="0"/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tx1"/>
                </a:solidFill>
              </a:defRPr>
            </a:pPr>
            <a:endParaRPr lang="en-US" sz="10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noFill/>
    <a:ln w="6350" cmpd="sng">
      <a:noFill/>
    </a:ln>
    <a:effectLst>
      <a:softEdge rad="0"/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Stage</a:t>
            </a:r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Funnel</a:t>
            </a:r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by</a:t>
            </a:r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Revenue</a:t>
            </a:r>
          </a:p>
        </cx:rich>
      </cx:tx>
    </cx:title>
    <cx:plotArea>
      <cx:plotAreaRegion>
        <cx:plotSurface>
          <cx:spPr>
            <a:ln>
              <a:noFill/>
            </a:ln>
          </cx:spPr>
        </cx:plotSurface>
        <cx:series layoutId="funnel" uniqueId="{2C74DF53-CC87-4683-BE43-37F4710F9BD0}">
          <cx:tx>
            <cx:txData>
              <cx:f>_xlchart.v2.4</cx:f>
              <cx:v>Sum of revenue_amount</cx:v>
            </cx:txData>
          </cx:tx>
          <cx:spPr>
            <a:solidFill>
              <a:srgbClr val="ED833B"/>
            </a:solidFill>
            <a:ln>
              <a:solidFill>
                <a:srgbClr val="ED833B"/>
              </a:solidFill>
            </a:ln>
          </cx:spPr>
          <cx:dataId val="0"/>
        </cx:series>
      </cx:plotAreaRegion>
      <cx:axis id="0">
        <cx:catScaling gapWidth="0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tx1"/>
                </a:solidFill>
              </a:defRPr>
            </a:pPr>
            <a:endParaRPr lang="en-US" sz="10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6507</xdr:colOff>
      <xdr:row>1</xdr:row>
      <xdr:rowOff>22745</xdr:rowOff>
    </xdr:from>
    <xdr:to>
      <xdr:col>17</xdr:col>
      <xdr:colOff>896471</xdr:colOff>
      <xdr:row>35</xdr:row>
      <xdr:rowOff>35858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C6917916-0DB5-9CAA-9AEA-8AC9BD78602B}"/>
            </a:ext>
          </a:extLst>
        </xdr:cNvPr>
        <xdr:cNvGrpSpPr/>
      </xdr:nvGrpSpPr>
      <xdr:grpSpPr>
        <a:xfrm>
          <a:off x="920907" y="240459"/>
          <a:ext cx="15520364" cy="7415399"/>
          <a:chOff x="920907" y="240459"/>
          <a:chExt cx="15520364" cy="7415399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421365F3-E9E9-D2E2-BF2C-CD24F4C95DCC}"/>
              </a:ext>
            </a:extLst>
          </xdr:cNvPr>
          <xdr:cNvSpPr/>
        </xdr:nvSpPr>
        <xdr:spPr>
          <a:xfrm>
            <a:off x="920907" y="240459"/>
            <a:ext cx="15520363" cy="7408620"/>
          </a:xfrm>
          <a:prstGeom prst="rect">
            <a:avLst/>
          </a:prstGeom>
          <a:solidFill>
            <a:schemeClr val="lt2">
              <a:tint val="95000"/>
              <a:satMod val="170000"/>
            </a:schemeClr>
          </a:solidFill>
          <a:ln>
            <a:solidFill>
              <a:schemeClr val="bg1">
                <a:lumMod val="50000"/>
              </a:schemeClr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  <a:bevelB/>
          </a:sp3d>
        </xdr:spPr>
        <xdr:style>
          <a:lnRef idx="1">
            <a:schemeClr val="accent3"/>
          </a:lnRef>
          <a:fillRef idx="1002">
            <a:schemeClr val="lt2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5D4BDA3C-1188-0ADB-E074-9F567DC6E1DD}"/>
              </a:ext>
            </a:extLst>
          </xdr:cNvPr>
          <xdr:cNvSpPr txBox="1"/>
        </xdr:nvSpPr>
        <xdr:spPr>
          <a:xfrm>
            <a:off x="922988" y="243120"/>
            <a:ext cx="15518282" cy="490989"/>
          </a:xfrm>
          <a:prstGeom prst="rect">
            <a:avLst/>
          </a:prstGeom>
          <a:noFill/>
          <a:ln w="12700" cmpd="sng">
            <a:solidFill>
              <a:schemeClr val="bg1">
                <a:lumMod val="50000"/>
              </a:schemeClr>
            </a:solidFill>
          </a:ln>
          <a:scene3d>
            <a:camera prst="orthographicFront"/>
            <a:lightRig rig="threePt" dir="t"/>
          </a:scene3d>
          <a:sp3d>
            <a:bevelT w="50800" h="50800"/>
            <a:bevelB w="50800" h="508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3200" b="1">
                <a:solidFill>
                  <a:srgbClr val="FF0000"/>
                </a:solidFill>
              </a:rPr>
              <a:t>Weekly</a:t>
            </a:r>
            <a:r>
              <a:rPr lang="en-IN" sz="3200" b="1"/>
              <a:t> </a:t>
            </a:r>
            <a:r>
              <a:rPr lang="en-IN" sz="3200" b="1">
                <a:solidFill>
                  <a:srgbClr val="FF0000"/>
                </a:solidFill>
              </a:rPr>
              <a:t>Branch</a:t>
            </a:r>
            <a:r>
              <a:rPr lang="en-IN" sz="3200" b="1" baseline="0"/>
              <a:t> </a:t>
            </a:r>
            <a:r>
              <a:rPr lang="en-IN" sz="3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Dashboard</a:t>
            </a:r>
            <a:endParaRPr lang="en-IN" sz="32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E415D1D4-933A-E6B9-61B8-A7B8FBB72148}"/>
              </a:ext>
            </a:extLst>
          </xdr:cNvPr>
          <xdr:cNvGrpSpPr/>
        </xdr:nvGrpSpPr>
        <xdr:grpSpPr>
          <a:xfrm>
            <a:off x="929083" y="744152"/>
            <a:ext cx="15508404" cy="1204965"/>
            <a:chOff x="928606" y="743380"/>
            <a:chExt cx="14604163" cy="1203121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DBE3C4AE-E314-9B77-56D8-045883A558DC}"/>
                </a:ext>
              </a:extLst>
            </xdr:cNvPr>
            <xdr:cNvGrpSpPr/>
          </xdr:nvGrpSpPr>
          <xdr:grpSpPr>
            <a:xfrm>
              <a:off x="928606" y="743630"/>
              <a:ext cx="4834020" cy="1202871"/>
              <a:chOff x="920346" y="903953"/>
              <a:chExt cx="4571269" cy="1126038"/>
            </a:xfrm>
          </xdr:grpSpPr>
          <xdr:sp macro="" textlink="">
            <xdr:nvSpPr>
              <xdr:cNvPr id="4" name="Rectangle 3">
                <a:extLst>
                  <a:ext uri="{FF2B5EF4-FFF2-40B4-BE49-F238E27FC236}">
                    <a16:creationId xmlns:a16="http://schemas.microsoft.com/office/drawing/2014/main" id="{63308C88-43F9-3970-C225-A678F702CF0D}"/>
                  </a:ext>
                </a:extLst>
              </xdr:cNvPr>
              <xdr:cNvSpPr/>
            </xdr:nvSpPr>
            <xdr:spPr>
              <a:xfrm>
                <a:off x="920346" y="908386"/>
                <a:ext cx="528758" cy="1117638"/>
              </a:xfrm>
              <a:prstGeom prst="rect">
                <a:avLst/>
              </a:prstGeom>
              <a:solidFill>
                <a:srgbClr val="FF0000"/>
              </a:solidFill>
              <a:ln w="9525">
                <a:noFill/>
              </a:ln>
              <a:scene3d>
                <a:camera prst="orthographicFront"/>
                <a:lightRig rig="threePt" dir="t">
                  <a:rot lat="0" lon="0" rev="0"/>
                </a:lightRig>
              </a:scene3d>
              <a:sp3d prstMaterial="plastic">
                <a:bevelT w="25400" h="25400"/>
                <a:bevelB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vert270" wrap="square" rtlCol="0" anchor="ctr"/>
              <a:lstStyle/>
              <a:p>
                <a:pPr algn="ctr"/>
                <a:r>
                  <a:rPr lang="en-IN" sz="2000" b="1"/>
                  <a:t>Cross</a:t>
                </a:r>
                <a:r>
                  <a:rPr lang="en-IN" sz="2000" b="1" baseline="0"/>
                  <a:t> Sell</a:t>
                </a:r>
                <a:endParaRPr lang="en-IN" sz="2000" b="1"/>
              </a:p>
            </xdr:txBody>
          </xdr:sp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0598F762-7122-4F80-89EE-08B85EB9A4E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51854" y="903953"/>
              <a:ext cx="4039761" cy="112603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grpSp>
          <xdr:nvGrpSpPr>
            <xdr:cNvPr id="24" name="Group 23">
              <a:extLst>
                <a:ext uri="{FF2B5EF4-FFF2-40B4-BE49-F238E27FC236}">
                  <a16:creationId xmlns:a16="http://schemas.microsoft.com/office/drawing/2014/main" id="{C4A74E53-EB91-07BC-1040-9E16AF68EBFD}"/>
                </a:ext>
              </a:extLst>
            </xdr:cNvPr>
            <xdr:cNvGrpSpPr/>
          </xdr:nvGrpSpPr>
          <xdr:grpSpPr>
            <a:xfrm>
              <a:off x="5772037" y="743380"/>
              <a:ext cx="4877916" cy="1198860"/>
              <a:chOff x="958575" y="905270"/>
              <a:chExt cx="4586097" cy="1104546"/>
            </a:xfrm>
          </xdr:grpSpPr>
          <xdr:sp macro="" textlink="">
            <xdr:nvSpPr>
              <xdr:cNvPr id="6" name="Rectangle 5">
                <a:extLst>
                  <a:ext uri="{FF2B5EF4-FFF2-40B4-BE49-F238E27FC236}">
                    <a16:creationId xmlns:a16="http://schemas.microsoft.com/office/drawing/2014/main" id="{38B81937-A33C-44EE-AE75-3BFA6DED9173}"/>
                  </a:ext>
                </a:extLst>
              </xdr:cNvPr>
              <xdr:cNvSpPr/>
            </xdr:nvSpPr>
            <xdr:spPr>
              <a:xfrm>
                <a:off x="958575" y="905270"/>
                <a:ext cx="528917" cy="1098724"/>
              </a:xfrm>
              <a:prstGeom prst="rect">
                <a:avLst/>
              </a:prstGeom>
              <a:solidFill>
                <a:srgbClr val="FF0000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25400" h="25400"/>
                <a:bevelB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vert270" rtlCol="0" anchor="ctr"/>
              <a:lstStyle/>
              <a:p>
                <a:pPr algn="ctr"/>
                <a:r>
                  <a:rPr lang="en-IN" sz="2000" b="1"/>
                  <a:t>New</a:t>
                </a:r>
              </a:p>
            </xdr:txBody>
          </xdr:sp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79FB850E-9D4D-4722-8F80-54FA80D457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91514" y="909863"/>
              <a:ext cx="4053158" cy="109995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166D2FA8-8633-8C26-DE39-0DE35FED93BE}"/>
                </a:ext>
              </a:extLst>
            </xdr:cNvPr>
            <xdr:cNvGrpSpPr/>
          </xdr:nvGrpSpPr>
          <xdr:grpSpPr>
            <a:xfrm>
              <a:off x="10649953" y="748393"/>
              <a:ext cx="4882816" cy="1193845"/>
              <a:chOff x="948767" y="884822"/>
              <a:chExt cx="4576863" cy="1105194"/>
            </a:xfrm>
          </xdr:grpSpPr>
          <xdr:sp macro="" textlink="">
            <xdr:nvSpPr>
              <xdr:cNvPr id="8" name="Rectangle 7">
                <a:extLst>
                  <a:ext uri="{FF2B5EF4-FFF2-40B4-BE49-F238E27FC236}">
                    <a16:creationId xmlns:a16="http://schemas.microsoft.com/office/drawing/2014/main" id="{4D41B63F-315D-446A-87E2-47DE4144C853}"/>
                  </a:ext>
                </a:extLst>
              </xdr:cNvPr>
              <xdr:cNvSpPr/>
            </xdr:nvSpPr>
            <xdr:spPr>
              <a:xfrm>
                <a:off x="948767" y="884822"/>
                <a:ext cx="528917" cy="1105194"/>
              </a:xfrm>
              <a:prstGeom prst="rect">
                <a:avLst/>
              </a:prstGeom>
              <a:solidFill>
                <a:srgbClr val="FF0000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25400" h="25400"/>
                <a:bevelB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vert270" rtlCol="0" anchor="ctr"/>
              <a:lstStyle/>
              <a:p>
                <a:pPr algn="ctr"/>
                <a:r>
                  <a:rPr lang="en-IN" sz="2000" b="1"/>
                  <a:t>Renewal</a:t>
                </a:r>
              </a:p>
            </xdr:txBody>
          </xdr:sp>
          <xdr:graphicFrame macro="">
            <xdr:nvGraphicFramePr>
              <xdr:cNvPr id="10" name="Chart 9">
                <a:extLst>
                  <a:ext uri="{FF2B5EF4-FFF2-40B4-BE49-F238E27FC236}">
                    <a16:creationId xmlns:a16="http://schemas.microsoft.com/office/drawing/2014/main" id="{470E7781-3D52-4880-91CA-574356E081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79054" y="885053"/>
              <a:ext cx="4046576" cy="1102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</xdr:grpSp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A035062E-C89B-4CF0-BB6C-E79374457465}"/>
              </a:ext>
            </a:extLst>
          </xdr:cNvPr>
          <xdr:cNvGraphicFramePr>
            <a:graphicFrameLocks/>
          </xdr:cNvGraphicFramePr>
        </xdr:nvGraphicFramePr>
        <xdr:xfrm>
          <a:off x="6072523" y="2914593"/>
          <a:ext cx="5198985" cy="3153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7A17B1C3-B226-4A46-9036-AC60D64C4FF5}"/>
              </a:ext>
            </a:extLst>
          </xdr:cNvPr>
          <xdr:cNvGraphicFramePr>
            <a:graphicFrameLocks/>
          </xdr:cNvGraphicFramePr>
        </xdr:nvGraphicFramePr>
        <xdr:xfrm>
          <a:off x="9697149" y="6081962"/>
          <a:ext cx="6739319" cy="15688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16311884-23E5-8DCB-8E66-C994A780B536}"/>
              </a:ext>
            </a:extLst>
          </xdr:cNvPr>
          <xdr:cNvGrpSpPr/>
        </xdr:nvGrpSpPr>
        <xdr:grpSpPr>
          <a:xfrm>
            <a:off x="927106" y="6073483"/>
            <a:ext cx="4383438" cy="1576910"/>
            <a:chOff x="524934" y="6392333"/>
            <a:chExt cx="3666066" cy="1600200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BA050E96-89FD-9CFE-6364-0D88B9D5CF4D}"/>
                </a:ext>
              </a:extLst>
            </xdr:cNvPr>
            <xdr:cNvSpPr/>
          </xdr:nvSpPr>
          <xdr:spPr>
            <a:xfrm>
              <a:off x="524934" y="6392333"/>
              <a:ext cx="3666066" cy="16002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25400" h="25400"/>
              <a:bevelB w="25400" h="25400"/>
            </a:sp3d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mc:AlternateContent xmlns:mc="http://schemas.openxmlformats.org/markup-compatibility/2006">
          <mc:Choice xmlns:cx2="http://schemas.microsoft.com/office/drawing/2015/10/21/chartex" Requires="cx2">
            <xdr:graphicFrame macro="">
              <xdr:nvGraphicFramePr>
                <xdr:cNvPr id="29" name="Chart 28">
                  <a:extLst>
                    <a:ext uri="{FF2B5EF4-FFF2-40B4-BE49-F238E27FC236}">
                      <a16:creationId xmlns:a16="http://schemas.microsoft.com/office/drawing/2014/main" id="{5BD45AF2-097F-4063-99C8-CB43876272A1}"/>
                    </a:ext>
                  </a:extLst>
                </xdr:cNvPr>
                <xdr:cNvGraphicFramePr/>
              </xdr:nvGraphicFramePr>
              <xdr:xfrm>
                <a:off x="544127" y="6400833"/>
                <a:ext cx="3601570" cy="1555574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6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544127" y="6400833"/>
                  <a:ext cx="3601570" cy="1555574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B5CDE7FF-E730-26F5-1D83-9E76BB07AE65}"/>
              </a:ext>
            </a:extLst>
          </xdr:cNvPr>
          <xdr:cNvGrpSpPr/>
        </xdr:nvGrpSpPr>
        <xdr:grpSpPr>
          <a:xfrm>
            <a:off x="11275655" y="2907945"/>
            <a:ext cx="5165616" cy="3163028"/>
            <a:chOff x="10671906" y="2916165"/>
            <a:chExt cx="4864427" cy="3171438"/>
          </a:xfrm>
        </xdr:grpSpPr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41720321-E8C4-47BD-B74B-D853C68C5C28}"/>
                </a:ext>
              </a:extLst>
            </xdr:cNvPr>
            <xdr:cNvGraphicFramePr>
              <a:graphicFrameLocks/>
            </xdr:cNvGraphicFramePr>
          </xdr:nvGraphicFramePr>
          <xdr:xfrm>
            <a:off x="10671906" y="2916165"/>
            <a:ext cx="4864427" cy="31714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Opportunity!O4">
          <xdr:nvSpPr>
            <xdr:cNvPr id="99" name="TextBox 98">
              <a:extLst>
                <a:ext uri="{FF2B5EF4-FFF2-40B4-BE49-F238E27FC236}">
                  <a16:creationId xmlns:a16="http://schemas.microsoft.com/office/drawing/2014/main" id="{6A6B767B-5884-4C5E-AE42-AD5ED37CA4DC}"/>
                </a:ext>
              </a:extLst>
            </xdr:cNvPr>
            <xdr:cNvSpPr txBox="1"/>
          </xdr:nvSpPr>
          <xdr:spPr>
            <a:xfrm>
              <a:off x="13095891" y="2947695"/>
              <a:ext cx="2427890" cy="437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92A8ED8-924E-4540-983D-29C047D55C51}" type="TxLink">
                <a:rPr lang="en-US" sz="2400" b="1" i="0" u="none" strike="noStrike">
                  <a:solidFill>
                    <a:srgbClr val="D00000"/>
                  </a:solidFill>
                  <a:latin typeface="Cambria"/>
                  <a:ea typeface="Cambria"/>
                </a:rPr>
                <a:pPr algn="ctr"/>
                <a:t>44</a:t>
              </a:fld>
              <a:endParaRPr lang="en-US" sz="1800" b="1">
                <a:solidFill>
                  <a:srgbClr val="D00000"/>
                </a:solidFill>
              </a:endParaRPr>
            </a:p>
          </xdr:txBody>
        </xdr:sp>
        <xdr:sp macro="" textlink="Opportunity!N4">
          <xdr:nvSpPr>
            <xdr:cNvPr id="97" name="TextBox 96">
              <a:extLst>
                <a:ext uri="{FF2B5EF4-FFF2-40B4-BE49-F238E27FC236}">
                  <a16:creationId xmlns:a16="http://schemas.microsoft.com/office/drawing/2014/main" id="{26C5F82E-BEF9-EA97-6B9C-1B28E4D2405F}"/>
                </a:ext>
              </a:extLst>
            </xdr:cNvPr>
            <xdr:cNvSpPr txBox="1"/>
          </xdr:nvSpPr>
          <xdr:spPr>
            <a:xfrm>
              <a:off x="10690566" y="2954499"/>
              <a:ext cx="2379048" cy="43051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94384-DB96-49FD-85EB-00F421840A02}" type="TxLink">
                <a:rPr lang="en-US" sz="2400" b="1" i="0" u="none" strike="noStrike">
                  <a:solidFill>
                    <a:srgbClr val="D00000"/>
                  </a:solidFill>
                  <a:latin typeface="Cambria"/>
                  <a:ea typeface="Cambria"/>
                </a:rPr>
                <a:pPr algn="ctr"/>
                <a:t>49</a:t>
              </a:fld>
              <a:endParaRPr lang="en-IN" sz="1800" b="1">
                <a:solidFill>
                  <a:srgbClr val="D00000"/>
                </a:solidFill>
              </a:endParaRPr>
            </a:p>
          </xdr:txBody>
        </xdr:sp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6981563-B4D7-72E5-A778-9AD05123AEEE}"/>
                </a:ext>
              </a:extLst>
            </xdr:cNvPr>
            <xdr:cNvSpPr txBox="1"/>
          </xdr:nvSpPr>
          <xdr:spPr>
            <a:xfrm>
              <a:off x="10683766" y="3404491"/>
              <a:ext cx="2385848" cy="308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/>
                <a:t>Total Opportunities</a:t>
              </a:r>
            </a:p>
          </xdr:txBody>
        </xdr:sp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D5899FB3-D29A-4B2E-ADC2-D8FF3F43663B}"/>
                </a:ext>
              </a:extLst>
            </xdr:cNvPr>
            <xdr:cNvSpPr txBox="1"/>
          </xdr:nvSpPr>
          <xdr:spPr>
            <a:xfrm>
              <a:off x="13095272" y="3410056"/>
              <a:ext cx="2420470" cy="308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/>
                <a:t>Total Open Opportunity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08DF3FE-D95F-1C52-59C2-4D0B841FB010}"/>
              </a:ext>
            </a:extLst>
          </xdr:cNvPr>
          <xdr:cNvGrpSpPr/>
        </xdr:nvGrpSpPr>
        <xdr:grpSpPr>
          <a:xfrm>
            <a:off x="931981" y="2924633"/>
            <a:ext cx="5130427" cy="3143728"/>
            <a:chOff x="931335" y="2932828"/>
            <a:chExt cx="4831290" cy="3152168"/>
          </a:xfrm>
        </xdr:grpSpPr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2FD89E10-1C84-45DE-906B-CCC2C227D41D}"/>
                </a:ext>
              </a:extLst>
            </xdr:cNvPr>
            <xdr:cNvGraphicFramePr>
              <a:graphicFrameLocks/>
            </xdr:cNvGraphicFramePr>
          </xdr:nvGraphicFramePr>
          <xdr:xfrm>
            <a:off x="931335" y="2932828"/>
            <a:ext cx="4831290" cy="315216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pSp>
          <xdr:nvGrpSpPr>
            <xdr:cNvPr id="14" name="Group 13">
              <a:extLst>
                <a:ext uri="{FF2B5EF4-FFF2-40B4-BE49-F238E27FC236}">
                  <a16:creationId xmlns:a16="http://schemas.microsoft.com/office/drawing/2014/main" id="{A4535D28-68A0-DE3A-0017-7C8504C64262}"/>
                </a:ext>
              </a:extLst>
            </xdr:cNvPr>
            <xdr:cNvGrpSpPr/>
          </xdr:nvGrpSpPr>
          <xdr:grpSpPr>
            <a:xfrm>
              <a:off x="967408" y="2978935"/>
              <a:ext cx="4750903" cy="1056353"/>
              <a:chOff x="914400" y="8094273"/>
              <a:chExt cx="4750903" cy="1056353"/>
            </a:xfrm>
          </xdr:grpSpPr>
          <xdr:sp macro="" textlink="">
            <xdr:nvSpPr>
              <xdr:cNvPr id="103" name="TextBox 102">
                <a:extLst>
                  <a:ext uri="{FF2B5EF4-FFF2-40B4-BE49-F238E27FC236}">
                    <a16:creationId xmlns:a16="http://schemas.microsoft.com/office/drawing/2014/main" id="{49BE438D-9B54-5EA6-DF09-7CAAA7D54A42}"/>
                  </a:ext>
                </a:extLst>
              </xdr:cNvPr>
              <xdr:cNvSpPr txBox="1"/>
            </xdr:nvSpPr>
            <xdr:spPr>
              <a:xfrm>
                <a:off x="914400" y="8094273"/>
                <a:ext cx="4748102" cy="3493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800" b="1" i="0" baseline="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Yearly Meeting Count</a:t>
                </a:r>
                <a:endParaRPr lang="en-IN" sz="18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DC99191C-B8BB-FC60-F87C-F172D7B76A99}"/>
                  </a:ext>
                </a:extLst>
              </xdr:cNvPr>
              <xdr:cNvSpPr txBox="1"/>
            </xdr:nvSpPr>
            <xdr:spPr>
              <a:xfrm>
                <a:off x="921025" y="8454887"/>
                <a:ext cx="2332384" cy="344557"/>
              </a:xfrm>
              <a:prstGeom prst="rect">
                <a:avLst/>
              </a:prstGeom>
              <a:noFill/>
              <a:ln w="19050" cmpd="sng">
                <a:solidFill>
                  <a:schemeClr val="tx1">
                    <a:lumMod val="75000"/>
                    <a:lumOff val="2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800" b="1"/>
                  <a:t>2019</a:t>
                </a:r>
                <a:endParaRPr lang="en-IN" sz="1600" b="1"/>
              </a:p>
            </xdr:txBody>
          </xdr:sp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8A37D669-63C7-4DFA-8C26-0E02D9DE12DC}"/>
                  </a:ext>
                </a:extLst>
              </xdr:cNvPr>
              <xdr:cNvSpPr txBox="1"/>
            </xdr:nvSpPr>
            <xdr:spPr>
              <a:xfrm>
                <a:off x="3260035" y="8454887"/>
                <a:ext cx="2405268" cy="344557"/>
              </a:xfrm>
              <a:prstGeom prst="rect">
                <a:avLst/>
              </a:prstGeom>
              <a:noFill/>
              <a:ln w="19050" cmpd="sng">
                <a:solidFill>
                  <a:schemeClr val="tx1">
                    <a:lumMod val="75000"/>
                    <a:lumOff val="2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800" b="1"/>
                  <a:t>2020</a:t>
                </a:r>
                <a:endParaRPr lang="en-IN" sz="1600" b="1"/>
              </a:p>
            </xdr:txBody>
          </xdr:sp>
          <xdr:sp macro="" textlink="meeting_list!L6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B7E8201A-1BEB-4387-BA89-C43A94724540}"/>
                  </a:ext>
                </a:extLst>
              </xdr:cNvPr>
              <xdr:cNvSpPr txBox="1"/>
            </xdr:nvSpPr>
            <xdr:spPr>
              <a:xfrm>
                <a:off x="921025" y="8806069"/>
                <a:ext cx="2332384" cy="344557"/>
              </a:xfrm>
              <a:prstGeom prst="rect">
                <a:avLst/>
              </a:prstGeom>
              <a:noFill/>
              <a:ln w="19050" cmpd="sng">
                <a:solidFill>
                  <a:schemeClr val="tx1">
                    <a:lumMod val="75000"/>
                    <a:lumOff val="2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7CFACEFC-5F70-4DD1-AB77-E3AB70220BF2}" type="TxLink">
                  <a:rPr lang="en-US" sz="1600" b="0" i="0" u="none" strike="noStrike">
                    <a:solidFill>
                      <a:schemeClr val="bg2">
                        <a:lumMod val="50000"/>
                      </a:schemeClr>
                    </a:solidFill>
                    <a:latin typeface="Cambria"/>
                    <a:ea typeface="Cambria"/>
                  </a:rPr>
                  <a:pPr algn="ctr"/>
                  <a:t>3</a:t>
                </a:fld>
                <a:endParaRPr lang="en-IN" sz="1200">
                  <a:solidFill>
                    <a:schemeClr val="bg2">
                      <a:lumMod val="50000"/>
                    </a:schemeClr>
                  </a:solidFill>
                </a:endParaRPr>
              </a:p>
            </xdr:txBody>
          </xdr:sp>
          <xdr:sp macro="" textlink="meeting_list!M6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68AFC4C7-B4B3-4C35-B96D-117FF9A71E8C}"/>
                  </a:ext>
                </a:extLst>
              </xdr:cNvPr>
              <xdr:cNvSpPr txBox="1"/>
            </xdr:nvSpPr>
            <xdr:spPr>
              <a:xfrm>
                <a:off x="3260035" y="8806069"/>
                <a:ext cx="2405268" cy="344557"/>
              </a:xfrm>
              <a:prstGeom prst="rect">
                <a:avLst/>
              </a:prstGeom>
              <a:noFill/>
              <a:ln w="19050" cmpd="sng">
                <a:solidFill>
                  <a:schemeClr val="tx1">
                    <a:lumMod val="75000"/>
                    <a:lumOff val="2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B6944BBA-DA65-495B-BD8E-FB7DB4E5DBB3}" type="TxLink">
                  <a:rPr lang="en-US" sz="1600" b="0" i="0" u="none" strike="noStrike">
                    <a:solidFill>
                      <a:schemeClr val="bg2">
                        <a:lumMod val="50000"/>
                      </a:schemeClr>
                    </a:solidFill>
                    <a:latin typeface="Cambria"/>
                    <a:ea typeface="Cambria"/>
                  </a:rPr>
                  <a:pPr algn="ctr"/>
                  <a:t>31</a:t>
                </a:fld>
                <a:endParaRPr lang="en-IN" sz="1200">
                  <a:solidFill>
                    <a:schemeClr val="bg2">
                      <a:lumMod val="50000"/>
                    </a:schemeClr>
                  </a:solidFill>
                </a:endParaRPr>
              </a:p>
            </xdr:txBody>
          </xdr:sp>
        </xdr:grp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9D8D4E38-6852-3642-CE89-2FC1721E5797}"/>
              </a:ext>
            </a:extLst>
          </xdr:cNvPr>
          <xdr:cNvGrpSpPr/>
        </xdr:nvGrpSpPr>
        <xdr:grpSpPr>
          <a:xfrm>
            <a:off x="935289" y="1944850"/>
            <a:ext cx="15502196" cy="979781"/>
            <a:chOff x="935289" y="1944850"/>
            <a:chExt cx="15502196" cy="979781"/>
          </a:xfrm>
        </xdr:grpSpPr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6AC720E7-10C1-2912-C479-62ABEC75D940}"/>
                </a:ext>
              </a:extLst>
            </xdr:cNvPr>
            <xdr:cNvGrpSpPr/>
          </xdr:nvGrpSpPr>
          <xdr:grpSpPr>
            <a:xfrm>
              <a:off x="935289" y="1954890"/>
              <a:ext cx="2538274" cy="969741"/>
              <a:chOff x="935289" y="1954890"/>
              <a:chExt cx="2538274" cy="969741"/>
            </a:xfrm>
          </xdr:grpSpPr>
          <xdr:grpSp>
            <xdr:nvGrpSpPr>
              <xdr:cNvPr id="68" name="Group 67">
                <a:extLst>
                  <a:ext uri="{FF2B5EF4-FFF2-40B4-BE49-F238E27FC236}">
                    <a16:creationId xmlns:a16="http://schemas.microsoft.com/office/drawing/2014/main" id="{E44D3F88-DF72-D085-7F80-48EDF515F589}"/>
                  </a:ext>
                </a:extLst>
              </xdr:cNvPr>
              <xdr:cNvGrpSpPr/>
            </xdr:nvGrpSpPr>
            <xdr:grpSpPr>
              <a:xfrm>
                <a:off x="935289" y="1954890"/>
                <a:ext cx="2538274" cy="969741"/>
                <a:chOff x="952499" y="2837441"/>
                <a:chExt cx="2426370" cy="1112922"/>
              </a:xfrm>
            </xdr:grpSpPr>
            <xdr:sp macro="" textlink="">
              <xdr:nvSpPr>
                <xdr:cNvPr id="62" name="Flowchart: Process 61">
                  <a:extLst>
                    <a:ext uri="{FF2B5EF4-FFF2-40B4-BE49-F238E27FC236}">
                      <a16:creationId xmlns:a16="http://schemas.microsoft.com/office/drawing/2014/main" id="{8692360E-2861-81BA-60EC-24FF8A0488EA}"/>
                    </a:ext>
                  </a:extLst>
                </xdr:cNvPr>
                <xdr:cNvSpPr/>
              </xdr:nvSpPr>
              <xdr:spPr>
                <a:xfrm>
                  <a:off x="952499" y="2837441"/>
                  <a:ext cx="2426370" cy="1112922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55" name="TextBox 54">
                  <a:extLst>
                    <a:ext uri="{FF2B5EF4-FFF2-40B4-BE49-F238E27FC236}">
                      <a16:creationId xmlns:a16="http://schemas.microsoft.com/office/drawing/2014/main" id="{0C7B36FD-951C-4A12-8DDC-FC8C52301992}"/>
                    </a:ext>
                  </a:extLst>
                </xdr:cNvPr>
                <xdr:cNvSpPr txBox="1"/>
              </xdr:nvSpPr>
              <xdr:spPr>
                <a:xfrm>
                  <a:off x="1005129" y="2897603"/>
                  <a:ext cx="2323608" cy="411077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Crss Sell Plcd Achvmnt%</a:t>
                  </a:r>
                </a:p>
              </xdr:txBody>
            </xdr:sp>
            <xdr:sp macro="" textlink="'%_Achievement'!B5">
              <xdr:nvSpPr>
                <xdr:cNvPr id="54" name="TextBox 53">
                  <a:extLst>
                    <a:ext uri="{FF2B5EF4-FFF2-40B4-BE49-F238E27FC236}">
                      <a16:creationId xmlns:a16="http://schemas.microsoft.com/office/drawing/2014/main" id="{414FC90E-B620-4A8E-8D97-A5C26E801268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6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04288F15-806F-44C4-B3EE-F36F67147731}" type="TxLink">
                    <a:rPr lang="en-US" sz="1800" b="1" i="0" u="none" strike="noStrike">
                      <a:solidFill>
                        <a:schemeClr val="tx1"/>
                      </a:solidFill>
                      <a:latin typeface="Cambria"/>
                      <a:ea typeface="Cambria"/>
                    </a:rPr>
                    <a:pPr algn="ctr"/>
                    <a:t>58.71%</a:t>
                  </a:fld>
                  <a:endParaRPr lang="en-IN" sz="1400" b="1">
                    <a:solidFill>
                      <a:schemeClr val="tx1"/>
                    </a:solidFill>
                  </a:endParaRPr>
                </a:p>
              </xdr:txBody>
            </xdr:sp>
          </xdr:grpSp>
          <xdr:sp macro="" textlink="'%_Achievement'!C5">
            <xdr:nvSpPr>
              <xdr:cNvPr id="18" name="TextBox 17">
                <a:extLst>
                  <a:ext uri="{FF2B5EF4-FFF2-40B4-BE49-F238E27FC236}">
                    <a16:creationId xmlns:a16="http://schemas.microsoft.com/office/drawing/2014/main" id="{3AF2D6CB-BA7E-9DDE-7EF8-F4489CC3E62D}"/>
                  </a:ext>
                </a:extLst>
              </xdr:cNvPr>
              <xdr:cNvSpPr txBox="1"/>
            </xdr:nvSpPr>
            <xdr:spPr>
              <a:xfrm>
                <a:off x="2514601" y="2416629"/>
                <a:ext cx="468085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CBD56817-5A05-4EAE-A152-E88A5B7490FD}" type="TxLink">
                  <a:rPr lang="en-US" sz="1800" b="0" i="0" u="none" strike="noStrike">
                    <a:solidFill>
                      <a:srgbClr val="000000"/>
                    </a:solidFill>
                    <a:latin typeface="Cambria"/>
                    <a:ea typeface="Cambria"/>
                  </a:rPr>
                  <a:t>▼</a:t>
                </a:fld>
                <a:endParaRPr lang="en-IN" sz="1400"/>
              </a:p>
            </xdr:txBody>
          </xdr:sp>
        </xdr:grpSp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B0CCEE50-7D0F-3883-231F-DAF96584AA0B}"/>
                </a:ext>
              </a:extLst>
            </xdr:cNvPr>
            <xdr:cNvGrpSpPr/>
          </xdr:nvGrpSpPr>
          <xdr:grpSpPr>
            <a:xfrm>
              <a:off x="3486338" y="1944850"/>
              <a:ext cx="2582991" cy="971750"/>
              <a:chOff x="3486338" y="1944850"/>
              <a:chExt cx="2582991" cy="971750"/>
            </a:xfrm>
          </xdr:grpSpPr>
          <xdr:grpSp>
            <xdr:nvGrpSpPr>
              <xdr:cNvPr id="77" name="Group 76">
                <a:extLst>
                  <a:ext uri="{FF2B5EF4-FFF2-40B4-BE49-F238E27FC236}">
                    <a16:creationId xmlns:a16="http://schemas.microsoft.com/office/drawing/2014/main" id="{CCF85080-5613-494D-8D65-21FF4D2BBB52}"/>
                  </a:ext>
                </a:extLst>
              </xdr:cNvPr>
              <xdr:cNvGrpSpPr/>
            </xdr:nvGrpSpPr>
            <xdr:grpSpPr>
              <a:xfrm>
                <a:off x="3486338" y="1944850"/>
                <a:ext cx="2582991" cy="971750"/>
                <a:chOff x="952499" y="2837445"/>
                <a:chExt cx="2426370" cy="1112923"/>
              </a:xfrm>
            </xdr:grpSpPr>
            <xdr:sp macro="" textlink="">
              <xdr:nvSpPr>
                <xdr:cNvPr id="78" name="Flowchart: Process 77">
                  <a:extLst>
                    <a:ext uri="{FF2B5EF4-FFF2-40B4-BE49-F238E27FC236}">
                      <a16:creationId xmlns:a16="http://schemas.microsoft.com/office/drawing/2014/main" id="{0BB9830B-9057-AAF3-639C-1113E5993CC7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79" name="TextBox 78">
                  <a:extLst>
                    <a:ext uri="{FF2B5EF4-FFF2-40B4-BE49-F238E27FC236}">
                      <a16:creationId xmlns:a16="http://schemas.microsoft.com/office/drawing/2014/main" id="{4D6BEEE4-18B2-CDD1-8039-64697E39824B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Crss Sell Invoice Achvmnt%</a:t>
                  </a:r>
                </a:p>
              </xdr:txBody>
            </xdr:sp>
            <xdr:sp macro="" textlink="'%_Achievement'!B6">
              <xdr:nvSpPr>
                <xdr:cNvPr id="80" name="TextBox 79">
                  <a:extLst>
                    <a:ext uri="{FF2B5EF4-FFF2-40B4-BE49-F238E27FC236}">
                      <a16:creationId xmlns:a16="http://schemas.microsoft.com/office/drawing/2014/main" id="{CCB389CA-760D-9924-2D61-01CCDF8BD604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32CA91C3-D96D-4201-90B4-619517FEF7CB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14.21%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6">
            <xdr:nvSpPr>
              <xdr:cNvPr id="20" name="TextBox 19">
                <a:extLst>
                  <a:ext uri="{FF2B5EF4-FFF2-40B4-BE49-F238E27FC236}">
                    <a16:creationId xmlns:a16="http://schemas.microsoft.com/office/drawing/2014/main" id="{95000ADB-6CE3-458F-8631-2456A162A598}"/>
                  </a:ext>
                </a:extLst>
              </xdr:cNvPr>
              <xdr:cNvSpPr txBox="1"/>
            </xdr:nvSpPr>
            <xdr:spPr>
              <a:xfrm>
                <a:off x="5116286" y="2405742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BAB9E442-ADB3-44E5-ADC1-6A3EE14FBF6F}" type="TxLink">
                  <a:rPr lang="en-US" sz="1800" b="0" i="0" u="none" strike="noStrike">
                    <a:solidFill>
                      <a:srgbClr val="000000"/>
                    </a:solidFill>
                    <a:latin typeface="Cambria"/>
                    <a:ea typeface="Cambria"/>
                  </a:rPr>
                  <a:t>▼</a:t>
                </a:fld>
                <a:endParaRPr lang="en-US" sz="1800" b="0" i="0" u="none" strike="noStrike">
                  <a:solidFill>
                    <a:srgbClr val="000000"/>
                  </a:solidFill>
                  <a:latin typeface="Cambria"/>
                  <a:ea typeface="Cambria"/>
                </a:endParaRPr>
              </a:p>
            </xdr:txBody>
          </xdr:sp>
        </xdr:grpSp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E92AA06D-5FA1-A9F6-7A79-71B13C7E1143}"/>
                </a:ext>
              </a:extLst>
            </xdr:cNvPr>
            <xdr:cNvGrpSpPr/>
          </xdr:nvGrpSpPr>
          <xdr:grpSpPr>
            <a:xfrm>
              <a:off x="6082103" y="1944850"/>
              <a:ext cx="2580861" cy="973758"/>
              <a:chOff x="6082103" y="1944850"/>
              <a:chExt cx="2580861" cy="973758"/>
            </a:xfrm>
          </xdr:grpSpPr>
          <xdr:grpSp>
            <xdr:nvGrpSpPr>
              <xdr:cNvPr id="81" name="Group 80">
                <a:extLst>
                  <a:ext uri="{FF2B5EF4-FFF2-40B4-BE49-F238E27FC236}">
                    <a16:creationId xmlns:a16="http://schemas.microsoft.com/office/drawing/2014/main" id="{6624BB62-47A8-45F0-819C-0A910B2ADEDD}"/>
                  </a:ext>
                </a:extLst>
              </xdr:cNvPr>
              <xdr:cNvGrpSpPr/>
            </xdr:nvGrpSpPr>
            <xdr:grpSpPr>
              <a:xfrm>
                <a:off x="6082103" y="1944850"/>
                <a:ext cx="2580861" cy="973758"/>
                <a:chOff x="952499" y="2837445"/>
                <a:chExt cx="2426370" cy="1112923"/>
              </a:xfrm>
            </xdr:grpSpPr>
            <xdr:sp macro="" textlink="">
              <xdr:nvSpPr>
                <xdr:cNvPr id="82" name="Flowchart: Process 81">
                  <a:extLst>
                    <a:ext uri="{FF2B5EF4-FFF2-40B4-BE49-F238E27FC236}">
                      <a16:creationId xmlns:a16="http://schemas.microsoft.com/office/drawing/2014/main" id="{A25CA52B-C9EC-E00D-8844-ABC1EF2310B8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83" name="TextBox 82">
                  <a:extLst>
                    <a:ext uri="{FF2B5EF4-FFF2-40B4-BE49-F238E27FC236}">
                      <a16:creationId xmlns:a16="http://schemas.microsoft.com/office/drawing/2014/main" id="{B0B72585-5313-18F0-4BD7-0A524E3159D9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New</a:t>
                  </a:r>
                  <a:r>
                    <a:rPr lang="en-IN" sz="1400" b="1" i="0" u="none" strike="noStrike" baseline="0">
                      <a:solidFill>
                        <a:schemeClr val="bg1"/>
                      </a:solidFill>
                      <a:latin typeface="+mn-lt"/>
                      <a:ea typeface="Cambria"/>
                    </a:rPr>
                    <a:t> Plcd</a:t>
                  </a:r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 Achvmnt%</a:t>
                  </a:r>
                </a:p>
              </xdr:txBody>
            </xdr:sp>
            <xdr:sp macro="" textlink="'%_Achievement'!B10">
              <xdr:nvSpPr>
                <xdr:cNvPr id="84" name="TextBox 83">
                  <a:extLst>
                    <a:ext uri="{FF2B5EF4-FFF2-40B4-BE49-F238E27FC236}">
                      <a16:creationId xmlns:a16="http://schemas.microsoft.com/office/drawing/2014/main" id="{CBABB4DC-BBE8-6762-52CA-F5CBAE7CF2AC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21CB8C33-9664-4A9B-A735-48786E523815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16.57%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10">
            <xdr:nvSpPr>
              <xdr:cNvPr id="21" name="TextBox 20">
                <a:extLst>
                  <a:ext uri="{FF2B5EF4-FFF2-40B4-BE49-F238E27FC236}">
                    <a16:creationId xmlns:a16="http://schemas.microsoft.com/office/drawing/2014/main" id="{F69EE31F-26E9-43F3-B5BC-68467FEC9A11}"/>
                  </a:ext>
                </a:extLst>
              </xdr:cNvPr>
              <xdr:cNvSpPr txBox="1"/>
            </xdr:nvSpPr>
            <xdr:spPr>
              <a:xfrm>
                <a:off x="7674430" y="2416631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73DBC29F-0949-494F-82A5-3661E9C74D47}" type="TxLink">
                  <a:rPr lang="en-US" sz="1800" b="0" i="0" u="none" strike="noStrike">
                    <a:solidFill>
                      <a:srgbClr val="000000"/>
                    </a:solidFill>
                    <a:latin typeface="Cambria"/>
                    <a:ea typeface="Cambria"/>
                  </a:rPr>
                  <a:t>▼</a:t>
                </a:fld>
                <a:endParaRPr lang="en-IN" sz="1400"/>
              </a:p>
            </xdr:txBody>
          </xdr:sp>
        </xdr:grpSp>
        <xdr:grpSp>
          <xdr:nvGrpSpPr>
            <xdr:cNvPr id="38" name="Group 37">
              <a:extLst>
                <a:ext uri="{FF2B5EF4-FFF2-40B4-BE49-F238E27FC236}">
                  <a16:creationId xmlns:a16="http://schemas.microsoft.com/office/drawing/2014/main" id="{F36DD290-0E5D-1F21-C613-21886D0B9D59}"/>
                </a:ext>
              </a:extLst>
            </xdr:cNvPr>
            <xdr:cNvGrpSpPr/>
          </xdr:nvGrpSpPr>
          <xdr:grpSpPr>
            <a:xfrm>
              <a:off x="8675739" y="1944850"/>
              <a:ext cx="2582991" cy="975766"/>
              <a:chOff x="8675739" y="1944850"/>
              <a:chExt cx="2582991" cy="975766"/>
            </a:xfrm>
          </xdr:grpSpPr>
          <xdr:grpSp>
            <xdr:nvGrpSpPr>
              <xdr:cNvPr id="85" name="Group 84">
                <a:extLst>
                  <a:ext uri="{FF2B5EF4-FFF2-40B4-BE49-F238E27FC236}">
                    <a16:creationId xmlns:a16="http://schemas.microsoft.com/office/drawing/2014/main" id="{C03FA225-BDEC-4155-A07E-07F0DF30C212}"/>
                  </a:ext>
                </a:extLst>
              </xdr:cNvPr>
              <xdr:cNvGrpSpPr/>
            </xdr:nvGrpSpPr>
            <xdr:grpSpPr>
              <a:xfrm>
                <a:off x="8675739" y="1944850"/>
                <a:ext cx="2582991" cy="975766"/>
                <a:chOff x="952499" y="2837445"/>
                <a:chExt cx="2426370" cy="1112923"/>
              </a:xfrm>
            </xdr:grpSpPr>
            <xdr:sp macro="" textlink="">
              <xdr:nvSpPr>
                <xdr:cNvPr id="86" name="Flowchart: Process 85">
                  <a:extLst>
                    <a:ext uri="{FF2B5EF4-FFF2-40B4-BE49-F238E27FC236}">
                      <a16:creationId xmlns:a16="http://schemas.microsoft.com/office/drawing/2014/main" id="{84C6D8CB-25B5-0FF2-A60E-5E4E995A6877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87" name="TextBox 86">
                  <a:extLst>
                    <a:ext uri="{FF2B5EF4-FFF2-40B4-BE49-F238E27FC236}">
                      <a16:creationId xmlns:a16="http://schemas.microsoft.com/office/drawing/2014/main" id="{B2647086-B4F5-5F7B-8945-BC6C0246414A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New Invoice Achvmnt%</a:t>
                  </a:r>
                </a:p>
              </xdr:txBody>
            </xdr:sp>
            <xdr:sp macro="" textlink="'%_Achievement'!B11">
              <xdr:nvSpPr>
                <xdr:cNvPr id="88" name="TextBox 87">
                  <a:extLst>
                    <a:ext uri="{FF2B5EF4-FFF2-40B4-BE49-F238E27FC236}">
                      <a16:creationId xmlns:a16="http://schemas.microsoft.com/office/drawing/2014/main" id="{A94BA76E-B4B4-5136-F064-984AD4BEC2A2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51069150-05F1-48B0-B5A6-6C8AED6F76F8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2.90%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11">
            <xdr:nvSpPr>
              <xdr:cNvPr id="33" name="TextBox 32">
                <a:extLst>
                  <a:ext uri="{FF2B5EF4-FFF2-40B4-BE49-F238E27FC236}">
                    <a16:creationId xmlns:a16="http://schemas.microsoft.com/office/drawing/2014/main" id="{1496DA25-DBDF-410B-80CC-0B3C3F62C1C7}"/>
                  </a:ext>
                </a:extLst>
              </xdr:cNvPr>
              <xdr:cNvSpPr txBox="1"/>
            </xdr:nvSpPr>
            <xdr:spPr>
              <a:xfrm>
                <a:off x="10232574" y="2427514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5E7A5A26-E528-4301-BDFA-8DA2D34B4B53}" type="TxLink">
                  <a:rPr lang="en-US" sz="1800" b="0" i="0" u="none" strike="noStrike">
                    <a:solidFill>
                      <a:srgbClr val="000000"/>
                    </a:solidFill>
                    <a:latin typeface="Cambria"/>
                    <a:ea typeface="Cambria"/>
                  </a:rPr>
                  <a:t>▼</a:t>
                </a:fld>
                <a:endParaRPr lang="en-IN" sz="1800"/>
              </a:p>
            </xdr:txBody>
          </xdr:sp>
        </xdr:grpSp>
        <xdr:grpSp>
          <xdr:nvGrpSpPr>
            <xdr:cNvPr id="39" name="Group 38">
              <a:extLst>
                <a:ext uri="{FF2B5EF4-FFF2-40B4-BE49-F238E27FC236}">
                  <a16:creationId xmlns:a16="http://schemas.microsoft.com/office/drawing/2014/main" id="{15D1CDE8-7914-45A9-7B09-44C127DB3C5B}"/>
                </a:ext>
              </a:extLst>
            </xdr:cNvPr>
            <xdr:cNvGrpSpPr/>
          </xdr:nvGrpSpPr>
          <xdr:grpSpPr>
            <a:xfrm>
              <a:off x="13838561" y="1944850"/>
              <a:ext cx="2598924" cy="969741"/>
              <a:chOff x="13838561" y="1944850"/>
              <a:chExt cx="2598924" cy="969741"/>
            </a:xfrm>
          </xdr:grpSpPr>
          <xdr:grpSp>
            <xdr:nvGrpSpPr>
              <xdr:cNvPr id="93" name="Group 92">
                <a:extLst>
                  <a:ext uri="{FF2B5EF4-FFF2-40B4-BE49-F238E27FC236}">
                    <a16:creationId xmlns:a16="http://schemas.microsoft.com/office/drawing/2014/main" id="{B83A9103-23EB-460C-A309-B3505F4B9CF9}"/>
                  </a:ext>
                </a:extLst>
              </xdr:cNvPr>
              <xdr:cNvGrpSpPr/>
            </xdr:nvGrpSpPr>
            <xdr:grpSpPr>
              <a:xfrm>
                <a:off x="13838561" y="1944850"/>
                <a:ext cx="2598924" cy="969741"/>
                <a:chOff x="952499" y="2837445"/>
                <a:chExt cx="2426370" cy="1112923"/>
              </a:xfrm>
            </xdr:grpSpPr>
            <xdr:sp macro="" textlink="">
              <xdr:nvSpPr>
                <xdr:cNvPr id="94" name="Flowchart: Process 93">
                  <a:extLst>
                    <a:ext uri="{FF2B5EF4-FFF2-40B4-BE49-F238E27FC236}">
                      <a16:creationId xmlns:a16="http://schemas.microsoft.com/office/drawing/2014/main" id="{0FCA4AB0-D7D7-DF29-704F-5B6CA64D9B85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95" name="TextBox 94">
                  <a:extLst>
                    <a:ext uri="{FF2B5EF4-FFF2-40B4-BE49-F238E27FC236}">
                      <a16:creationId xmlns:a16="http://schemas.microsoft.com/office/drawing/2014/main" id="{5FA1790E-6398-E8BE-9825-A2B98C059E31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Renewal</a:t>
                  </a:r>
                  <a:r>
                    <a:rPr lang="en-IN" sz="1400" b="1" i="0" u="none" strike="noStrike" baseline="0">
                      <a:solidFill>
                        <a:schemeClr val="bg1"/>
                      </a:solidFill>
                      <a:latin typeface="+mn-lt"/>
                      <a:ea typeface="Cambria"/>
                    </a:rPr>
                    <a:t> </a:t>
                  </a:r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Invoice Achvmnt%</a:t>
                  </a:r>
                </a:p>
              </xdr:txBody>
            </xdr:sp>
            <xdr:sp macro="" textlink="'%_Achievement'!B16">
              <xdr:nvSpPr>
                <xdr:cNvPr id="96" name="TextBox 95">
                  <a:extLst>
                    <a:ext uri="{FF2B5EF4-FFF2-40B4-BE49-F238E27FC236}">
                      <a16:creationId xmlns:a16="http://schemas.microsoft.com/office/drawing/2014/main" id="{BCCC86A9-FB62-BA89-ABDB-117EDA4DAC17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DF1A5794-2831-4AF0-9FA9-06EF7B2251B7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66.92%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16">
            <xdr:nvSpPr>
              <xdr:cNvPr id="34" name="TextBox 33">
                <a:extLst>
                  <a:ext uri="{FF2B5EF4-FFF2-40B4-BE49-F238E27FC236}">
                    <a16:creationId xmlns:a16="http://schemas.microsoft.com/office/drawing/2014/main" id="{2EAA01FE-FF37-4568-961B-A382384576A2}"/>
                  </a:ext>
                </a:extLst>
              </xdr:cNvPr>
              <xdr:cNvSpPr txBox="1"/>
            </xdr:nvSpPr>
            <xdr:spPr>
              <a:xfrm>
                <a:off x="15446829" y="2427515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7E9CEA64-2210-4CCD-9752-69BDBC5299FE}" type="TxLink">
                  <a:rPr lang="en-US" sz="1800" b="0" i="0" u="none" strike="noStrike">
                    <a:solidFill>
                      <a:srgbClr val="000000"/>
                    </a:solidFill>
                    <a:latin typeface="Cambria"/>
                    <a:ea typeface="Cambria"/>
                  </a:rPr>
                  <a:t>▼</a:t>
                </a:fld>
                <a:endParaRPr lang="en-IN" sz="1400"/>
              </a:p>
            </xdr:txBody>
          </xdr:sp>
        </xdr:grpSp>
        <xdr:grpSp>
          <xdr:nvGrpSpPr>
            <xdr:cNvPr id="41" name="Group 40">
              <a:extLst>
                <a:ext uri="{FF2B5EF4-FFF2-40B4-BE49-F238E27FC236}">
                  <a16:creationId xmlns:a16="http://schemas.microsoft.com/office/drawing/2014/main" id="{C628E4B5-0013-3D5C-A3E0-364401C822B4}"/>
                </a:ext>
              </a:extLst>
            </xdr:cNvPr>
            <xdr:cNvGrpSpPr/>
          </xdr:nvGrpSpPr>
          <xdr:grpSpPr>
            <a:xfrm>
              <a:off x="11260858" y="1944850"/>
              <a:ext cx="2582991" cy="977774"/>
              <a:chOff x="11260858" y="1944850"/>
              <a:chExt cx="2582991" cy="977774"/>
            </a:xfrm>
          </xdr:grpSpPr>
          <xdr:grpSp>
            <xdr:nvGrpSpPr>
              <xdr:cNvPr id="89" name="Group 88">
                <a:extLst>
                  <a:ext uri="{FF2B5EF4-FFF2-40B4-BE49-F238E27FC236}">
                    <a16:creationId xmlns:a16="http://schemas.microsoft.com/office/drawing/2014/main" id="{716DB9AC-E3ED-49FF-937A-414CA2D88366}"/>
                  </a:ext>
                </a:extLst>
              </xdr:cNvPr>
              <xdr:cNvGrpSpPr/>
            </xdr:nvGrpSpPr>
            <xdr:grpSpPr>
              <a:xfrm>
                <a:off x="11260858" y="1944850"/>
                <a:ext cx="2582991" cy="977774"/>
                <a:chOff x="952499" y="2837445"/>
                <a:chExt cx="2426370" cy="1112923"/>
              </a:xfrm>
            </xdr:grpSpPr>
            <xdr:sp macro="" textlink="">
              <xdr:nvSpPr>
                <xdr:cNvPr id="90" name="Flowchart: Process 89">
                  <a:extLst>
                    <a:ext uri="{FF2B5EF4-FFF2-40B4-BE49-F238E27FC236}">
                      <a16:creationId xmlns:a16="http://schemas.microsoft.com/office/drawing/2014/main" id="{58403467-F16A-9845-6E64-EF30C926215E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91" name="TextBox 90">
                  <a:extLst>
                    <a:ext uri="{FF2B5EF4-FFF2-40B4-BE49-F238E27FC236}">
                      <a16:creationId xmlns:a16="http://schemas.microsoft.com/office/drawing/2014/main" id="{E78D109B-47FA-5A31-9311-1CDFC6AB1564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Renewal</a:t>
                  </a:r>
                  <a:r>
                    <a:rPr lang="en-IN" sz="1400" b="1" i="0" u="none" strike="noStrike" baseline="0">
                      <a:solidFill>
                        <a:schemeClr val="bg1"/>
                      </a:solidFill>
                      <a:latin typeface="+mn-lt"/>
                      <a:ea typeface="Cambria"/>
                    </a:rPr>
                    <a:t> Plcd </a:t>
                  </a:r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Achvmnt%</a:t>
                  </a:r>
                </a:p>
              </xdr:txBody>
            </xdr:sp>
            <xdr:sp macro="" textlink="'%_Achievement'!B15">
              <xdr:nvSpPr>
                <xdr:cNvPr id="92" name="TextBox 91">
                  <a:extLst>
                    <a:ext uri="{FF2B5EF4-FFF2-40B4-BE49-F238E27FC236}">
                      <a16:creationId xmlns:a16="http://schemas.microsoft.com/office/drawing/2014/main" id="{53282A48-5838-691C-C0FE-2244140FF793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487887B8-59F9-4ED7-9F76-FCE1C3113D92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149.62%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15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2999C68C-0F06-4351-8AC5-B6D1E74D5F1A}"/>
                  </a:ext>
                </a:extLst>
              </xdr:cNvPr>
              <xdr:cNvSpPr txBox="1"/>
            </xdr:nvSpPr>
            <xdr:spPr>
              <a:xfrm>
                <a:off x="12924161" y="2412936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D0FB24D3-DB57-4D47-9A1F-92418850B3D0}" type="TxLink">
                  <a:rPr lang="en-US" sz="1800" b="0" i="0" u="none" strike="noStrike">
                    <a:solidFill>
                      <a:srgbClr val="000000"/>
                    </a:solidFill>
                    <a:latin typeface="Cambria"/>
                    <a:ea typeface="Cambria"/>
                  </a:rPr>
                  <a:t>▲</a:t>
                </a:fld>
                <a:endParaRPr lang="en-IN" sz="1800" b="0" i="0" u="none" strike="noStrike">
                  <a:solidFill>
                    <a:srgbClr val="000000"/>
                  </a:solidFill>
                  <a:latin typeface="Cambria"/>
                  <a:ea typeface="Cambria"/>
                </a:endParaRPr>
              </a:p>
            </xdr:txBody>
          </xdr:sp>
        </xdr:grp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2F6E67E-10EA-E401-7782-BA52FF75F7CF}"/>
              </a:ext>
            </a:extLst>
          </xdr:cNvPr>
          <xdr:cNvGrpSpPr/>
        </xdr:nvGrpSpPr>
        <xdr:grpSpPr>
          <a:xfrm>
            <a:off x="5306089" y="6073484"/>
            <a:ext cx="4374031" cy="1582374"/>
            <a:chOff x="5306089" y="6073484"/>
            <a:chExt cx="4374031" cy="1582374"/>
          </a:xfrm>
        </xdr:grpSpPr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6889A501-336C-4020-B887-34347B706CEB}"/>
                </a:ext>
              </a:extLst>
            </xdr:cNvPr>
            <xdr:cNvGraphicFramePr>
              <a:graphicFrameLocks/>
            </xdr:cNvGraphicFramePr>
          </xdr:nvGraphicFramePr>
          <xdr:xfrm>
            <a:off x="5306089" y="6073484"/>
            <a:ext cx="4374031" cy="15823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Opportunity!I30">
          <xdr:nvSpPr>
            <xdr:cNvPr id="44" name="TextBox 43">
              <a:extLst>
                <a:ext uri="{FF2B5EF4-FFF2-40B4-BE49-F238E27FC236}">
                  <a16:creationId xmlns:a16="http://schemas.microsoft.com/office/drawing/2014/main" id="{E437095A-B5EB-436A-124A-20EBFDF4D321}"/>
                </a:ext>
              </a:extLst>
            </xdr:cNvPr>
            <xdr:cNvSpPr txBox="1"/>
          </xdr:nvSpPr>
          <xdr:spPr>
            <a:xfrm>
              <a:off x="6629398" y="6858000"/>
              <a:ext cx="446315" cy="3374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1782F9A-35AD-4FC2-82C4-B7A60CD8DF97}" type="TxLink">
                <a:rPr lang="en-US" sz="1400" b="0" i="0" u="none" strike="noStrike">
                  <a:solidFill>
                    <a:schemeClr val="bg2">
                      <a:lumMod val="50000"/>
                    </a:schemeClr>
                  </a:solidFill>
                  <a:latin typeface="Cambria"/>
                  <a:ea typeface="Cambria"/>
                </a:rPr>
                <a:t>49</a:t>
              </a:fld>
              <a:endParaRPr lang="en-IN" sz="1100" b="1">
                <a:solidFill>
                  <a:schemeClr val="bg2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3</xdr:row>
      <xdr:rowOff>0</xdr:rowOff>
    </xdr:from>
    <xdr:to>
      <xdr:col>6</xdr:col>
      <xdr:colOff>746760</xdr:colOff>
      <xdr:row>7</xdr:row>
      <xdr:rowOff>213360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3B1A3-EC29-ECA1-5D91-D7CB33F88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331470</xdr:colOff>
      <xdr:row>10</xdr:row>
      <xdr:rowOff>3810</xdr:rowOff>
    </xdr:from>
    <xdr:to>
      <xdr:col>6</xdr:col>
      <xdr:colOff>762000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2C53D-B809-6723-E042-30A0612DE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346710</xdr:colOff>
      <xdr:row>16</xdr:row>
      <xdr:rowOff>3810</xdr:rowOff>
    </xdr:from>
    <xdr:to>
      <xdr:col>6</xdr:col>
      <xdr:colOff>784860</xdr:colOff>
      <xdr:row>20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947389-3AC3-1333-A2E6-E968A5A99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88366</xdr:colOff>
      <xdr:row>21</xdr:row>
      <xdr:rowOff>94767</xdr:rowOff>
    </xdr:from>
    <xdr:to>
      <xdr:col>15</xdr:col>
      <xdr:colOff>859971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316C-9F48-59D5-F700-F19F02B4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277905</xdr:colOff>
      <xdr:row>13</xdr:row>
      <xdr:rowOff>49306</xdr:rowOff>
    </xdr:from>
    <xdr:to>
      <xdr:col>12</xdr:col>
      <xdr:colOff>838200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FEAA2-6ECE-D65A-3009-D7F479C02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537309</xdr:colOff>
      <xdr:row>6</xdr:row>
      <xdr:rowOff>156308</xdr:rowOff>
    </xdr:from>
    <xdr:to>
      <xdr:col>14</xdr:col>
      <xdr:colOff>674077</xdr:colOff>
      <xdr:row>15</xdr:row>
      <xdr:rowOff>39076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9A510-432D-F558-F222-110E6B79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263769</xdr:colOff>
      <xdr:row>20</xdr:row>
      <xdr:rowOff>175846</xdr:rowOff>
    </xdr:from>
    <xdr:to>
      <xdr:col>13</xdr:col>
      <xdr:colOff>78153</xdr:colOff>
      <xdr:row>27</xdr:row>
      <xdr:rowOff>146539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EEFB0-A456-054C-DF42-19E1E50AE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498229</xdr:colOff>
      <xdr:row>46</xdr:row>
      <xdr:rowOff>156308</xdr:rowOff>
    </xdr:from>
    <xdr:to>
      <xdr:col>17</xdr:col>
      <xdr:colOff>185615</xdr:colOff>
      <xdr:row>53</xdr:row>
      <xdr:rowOff>185616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9FD97-565D-C7A8-CCA9-87FCD5DDE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429846</xdr:colOff>
      <xdr:row>29</xdr:row>
      <xdr:rowOff>117231</xdr:rowOff>
    </xdr:from>
    <xdr:to>
      <xdr:col>17</xdr:col>
      <xdr:colOff>713154</xdr:colOff>
      <xdr:row>40</xdr:row>
      <xdr:rowOff>205154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E61B57-8E1E-EC46-FA9C-31E192BA6E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3846" y="6633308"/>
              <a:ext cx="10267462" cy="2559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497.757111921295" createdVersion="8" refreshedVersion="8" minRefreshableVersion="3" recordCount="34" xr:uid="{FCCEC983-E48A-4BC1-9655-3767CAA93A74}">
  <cacheSource type="worksheet">
    <worksheetSource name="meeting_list"/>
  </cacheSource>
  <cacheFields count="7"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6"/>
    </cacheField>
    <cacheField name="Months (meeting_date)" numFmtId="0" databaseField="0">
      <fieldGroup base="3">
        <rangePr groupBy="months" startDate="2019-10-17T00:00:00" endDate="2020-01-23T00:00:00"/>
        <groupItems count="14">
          <s v="&lt;17-10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1-2020"/>
        </groupItems>
      </fieldGroup>
    </cacheField>
    <cacheField name="Quarters (meeting_date)" numFmtId="0" databaseField="0">
      <fieldGroup base="3">
        <rangePr groupBy="quarters" startDate="2019-10-17T00:00:00" endDate="2020-01-23T00:00:00"/>
        <groupItems count="6">
          <s v="&lt;17-10-2019"/>
          <s v="Qtr1"/>
          <s v="Qtr2"/>
          <s v="Qtr3"/>
          <s v="Qtr4"/>
          <s v="&gt;23-01-2020"/>
        </groupItems>
      </fieldGroup>
    </cacheField>
    <cacheField name="Years (meeting_date)" numFmtId="0" databaseField="0">
      <fieldGroup base="3">
        <rangePr groupBy="years" startDate="2019-10-17T00:00:00" endDate="2020-01-23T00:00:00"/>
        <groupItems count="4">
          <s v="&lt;17-10-2019"/>
          <s v="2019"/>
          <s v="2020"/>
          <s v="&gt;23-01-2020"/>
        </groupItems>
      </fieldGroup>
    </cacheField>
  </cacheFields>
  <extLst>
    <ext xmlns:x14="http://schemas.microsoft.com/office/spreadsheetml/2009/9/main" uri="{725AE2AE-9491-48be-B2B4-4EB974FC3084}">
      <x14:pivotCacheDefinition pivotCacheId="9420623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497.782675810187" createdVersion="8" refreshedVersion="8" minRefreshableVersion="3" recordCount="918" xr:uid="{F6D44354-209E-4256-A69F-9B885B198F8A}">
  <cacheSource type="worksheet">
    <worksheetSource ref="A5:E923" sheet="Placed_Achievement"/>
  </cacheSource>
  <cacheFields count="5">
    <cacheField name="Account Executive" numFmtId="0">
      <sharedItems/>
    </cacheField>
    <cacheField name="income_class" numFmtId="0">
      <sharedItems count="4">
        <s v="Cross Sell"/>
        <s v="Renewal"/>
        <s v="New"/>
        <s v="Null"/>
      </sharedItems>
    </cacheField>
    <cacheField name="Amount" numFmtId="0">
      <sharedItems containsSemiMixedTypes="0" containsString="0" containsNumber="1" minValue="-98802.02" maxValue="1474120.36"/>
    </cacheField>
    <cacheField name="income_due_date" numFmtId="14">
      <sharedItems containsDate="1" containsMixedTypes="1" minDate="2015-10-13T00:00:00" maxDate="2108-04-01T00:00:00"/>
    </cacheField>
    <cacheField name="revenue_transaction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497.792615972219" createdVersion="8" refreshedVersion="8" minRefreshableVersion="3" recordCount="204" xr:uid="{9D2DB3DF-A3DB-4F51-BC35-F046FC32AE5C}">
  <cacheSource type="worksheet">
    <worksheetSource ref="B5:E209" sheet="Invoice_Achievement"/>
  </cacheSource>
  <cacheFields count="4">
    <cacheField name="invoice_date" numFmtId="14">
      <sharedItems containsSemiMixedTypes="0" containsNonDate="0" containsDate="1" containsString="0" minDate="2019-04-11T00:00:00" maxDate="2020-01-17T00:00:00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unt="4">
        <s v="New"/>
        <s v="Renewal"/>
        <s v="Cross Sell"/>
        <s v="Null"/>
      </sharedItems>
    </cacheField>
    <cacheField name="Amount" numFmtId="0">
      <sharedItems containsSemiMixedTypes="0" containsString="0" containsNumber="1" containsInteger="1" minValue="64" maxValue="914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497.998932754628" createdVersion="8" refreshedVersion="8" minRefreshableVersion="3" recordCount="49" xr:uid="{524ABB4C-6460-4937-81B0-34919C2DADDB}">
  <cacheSource type="worksheet">
    <worksheetSource ref="A1:F50" sheet="Opportunity"/>
  </cacheSource>
  <cacheFields count="6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Account Executive" numFmtId="0">
      <sharedItems count="5">
        <s v="Animesh Rawat"/>
        <s v="Vinay"/>
        <s v="Shivani Sharma"/>
        <s v="Mark"/>
        <s v="Ketan Jain"/>
      </sharedItems>
    </cacheField>
    <cacheField name="revenue_amount" numFmtId="0">
      <sharedItems containsSemiMixedTypes="0" containsString="0" containsNumber="1" containsInteger="1" minValue="10000" maxValue="500000" count="18">
        <n v="400000"/>
        <n v="30000"/>
        <n v="100000"/>
        <n v="125000"/>
        <n v="200000"/>
        <n v="75000"/>
        <n v="25000"/>
        <n v="150000"/>
        <n v="350000"/>
        <n v="300000"/>
        <n v="35000"/>
        <n v="49500"/>
        <n v="250000"/>
        <n v="10000"/>
        <n v="50000"/>
        <n v="62000"/>
        <n v="37500"/>
        <n v="500000"/>
      </sharedItems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Ahmedabad"/>
    <s v="Mahendra"/>
    <x v="0"/>
  </r>
  <r>
    <x v="0"/>
    <s v="Ahmedabad"/>
    <s v="Null"/>
    <x v="0"/>
  </r>
  <r>
    <x v="0"/>
    <s v="Ahmedabad"/>
    <s v="Akash"/>
    <x v="1"/>
  </r>
  <r>
    <x v="0"/>
    <s v="Ahmedabad"/>
    <s v="Shivam"/>
    <x v="2"/>
  </r>
  <r>
    <x v="0"/>
    <s v="Ahmedabad"/>
    <s v="Surya"/>
    <x v="3"/>
  </r>
  <r>
    <x v="0"/>
    <s v="Ahmedabad"/>
    <s v="Muralidharan VS"/>
    <x v="3"/>
  </r>
  <r>
    <x v="0"/>
    <s v="Ahmedabad"/>
    <s v="Srikanth Boddu"/>
    <x v="4"/>
  </r>
  <r>
    <x v="1"/>
    <s v="Ahmedabad"/>
    <s v="Ganesh H"/>
    <x v="5"/>
  </r>
  <r>
    <x v="1"/>
    <s v="Ahmedabad"/>
    <s v="Usha G"/>
    <x v="2"/>
  </r>
  <r>
    <x v="1"/>
    <s v="Ahmedabad"/>
    <s v="Usha G"/>
    <x v="6"/>
  </r>
  <r>
    <x v="1"/>
    <s v="Ahmedabad"/>
    <s v="Usha G"/>
    <x v="7"/>
  </r>
  <r>
    <x v="1"/>
    <s v="Ahmedabad"/>
    <s v="Usha G"/>
    <x v="3"/>
  </r>
  <r>
    <x v="2"/>
    <s v="Ahmedabad"/>
    <s v="Srikanth Boddu"/>
    <x v="8"/>
  </r>
  <r>
    <x v="2"/>
    <s v="Ahmedabad"/>
    <s v="Harsha"/>
    <x v="8"/>
  </r>
  <r>
    <x v="2"/>
    <s v="Ahmedabad"/>
    <s v="Usha G"/>
    <x v="4"/>
  </r>
  <r>
    <x v="2"/>
    <s v="Ahmedabad"/>
    <s v="Null"/>
    <x v="9"/>
  </r>
  <r>
    <x v="3"/>
    <s v="Ahmedabad"/>
    <s v="jamuna"/>
    <x v="2"/>
  </r>
  <r>
    <x v="3"/>
    <s v="Ahmedabad"/>
    <s v="Null"/>
    <x v="3"/>
  </r>
  <r>
    <x v="3"/>
    <s v="Ahmedabad"/>
    <s v="Jeyaraman N, Srikanth Boddu"/>
    <x v="8"/>
  </r>
  <r>
    <x v="3"/>
    <s v="Ahmedabad"/>
    <s v="Null"/>
    <x v="4"/>
  </r>
  <r>
    <x v="4"/>
    <s v="Ahmedabad"/>
    <s v="Ankush"/>
    <x v="6"/>
  </r>
  <r>
    <x v="4"/>
    <s v="Ahmedabad"/>
    <s v="Null"/>
    <x v="10"/>
  </r>
  <r>
    <x v="4"/>
    <s v="Ahmedabad"/>
    <s v="Sanskriti"/>
    <x v="10"/>
  </r>
  <r>
    <x v="5"/>
    <s v="Ahmedabad"/>
    <s v="Aditya"/>
    <x v="11"/>
  </r>
  <r>
    <x v="5"/>
    <s v="Ahmedabad"/>
    <s v="Jeyaraman N, Chitra S"/>
    <x v="11"/>
  </r>
  <r>
    <x v="5"/>
    <s v="Ahmedabad"/>
    <s v="Srikanth Boddu"/>
    <x v="11"/>
  </r>
  <r>
    <x v="5"/>
    <s v="Ahmedabad"/>
    <s v="Srikanth Boddu"/>
    <x v="12"/>
  </r>
  <r>
    <x v="6"/>
    <s v="Ahmedabad"/>
    <s v="Jeyaraman N"/>
    <x v="8"/>
  </r>
  <r>
    <x v="6"/>
    <s v="Ahmedabad"/>
    <s v="Jeyaraman N"/>
    <x v="4"/>
  </r>
  <r>
    <x v="6"/>
    <s v="Ahmedabad"/>
    <s v="Jeyaraman N"/>
    <x v="11"/>
  </r>
  <r>
    <x v="7"/>
    <s v="Ahmedabad"/>
    <s v="Jeyaraman N"/>
    <x v="12"/>
  </r>
  <r>
    <x v="7"/>
    <s v="Ahmedabad"/>
    <s v="Null"/>
    <x v="10"/>
  </r>
  <r>
    <x v="8"/>
    <s v="Ahmedabad"/>
    <s v="Jeyaraman N"/>
    <x v="12"/>
  </r>
  <r>
    <x v="8"/>
    <s v="Ahmedabad"/>
    <s v="Jeyaraman N, Chitra S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s v="Nishant Sharma"/>
    <x v="0"/>
    <n v="139240"/>
    <d v="2019-07-17T00:00:00"/>
    <s v="Fees"/>
  </r>
  <r>
    <s v="Nishant Sharma"/>
    <x v="0"/>
    <n v="139240"/>
    <d v="2019-01-21T00:00:00"/>
    <s v="Fees"/>
  </r>
  <r>
    <s v="Vinay"/>
    <x v="1"/>
    <n v="2200"/>
    <d v="2019-12-20T00:00:00"/>
    <s v="Fees"/>
  </r>
  <r>
    <s v="Vinay"/>
    <x v="1"/>
    <n v="4500"/>
    <d v="2019-01-25T00:00:00"/>
    <s v="Fees"/>
  </r>
  <r>
    <s v="Nishant Sharma"/>
    <x v="0"/>
    <n v="118000"/>
    <d v="2019-03-15T00:00:00"/>
    <s v="Fees"/>
  </r>
  <r>
    <s v="Vinay"/>
    <x v="1"/>
    <n v="2800"/>
    <d v="2019-05-28T00:00:00"/>
    <s v="Fees"/>
  </r>
  <r>
    <s v="Vinay"/>
    <x v="1"/>
    <n v="3241"/>
    <d v="2019-01-25T00:00:00"/>
    <s v="Fees"/>
  </r>
  <r>
    <s v="Abhinav Shivam"/>
    <x v="2"/>
    <n v="100000"/>
    <d v="2019-04-10T00:00:00"/>
    <s v="Fees"/>
  </r>
  <r>
    <s v="Vinay"/>
    <x v="1"/>
    <n v="5310"/>
    <d v="2019-12-06T00:00:00"/>
    <s v="Fees"/>
  </r>
  <r>
    <s v="Vinay"/>
    <x v="1"/>
    <n v="32186.720000000001"/>
    <d v="2018-04-19T00:00:00"/>
    <s v="Brokerage"/>
  </r>
  <r>
    <s v="Abhinav Shivam"/>
    <x v="2"/>
    <n v="23590.71"/>
    <d v="2019-05-01T00:00:00"/>
    <s v="Brokerage"/>
  </r>
  <r>
    <s v="Vinay"/>
    <x v="1"/>
    <n v="4611.96"/>
    <d v="2018-09-13T00:00:00"/>
    <s v="Brokerage"/>
  </r>
  <r>
    <s v="Vinay"/>
    <x v="1"/>
    <n v="4975.41"/>
    <d v="2019-09-13T00:00:00"/>
    <s v="Brokerage"/>
  </r>
  <r>
    <s v="Vinay"/>
    <x v="1"/>
    <n v="1198.8800000000001"/>
    <d v="2018-11-06T00:00:00"/>
    <s v="Brokerage"/>
  </r>
  <r>
    <s v="Mark"/>
    <x v="1"/>
    <n v="1825.43"/>
    <d v="2019-02-01T00:00:00"/>
    <s v="Brokerage"/>
  </r>
  <r>
    <s v="Abhinav Shivam"/>
    <x v="2"/>
    <n v="79833.600000000006"/>
    <d v="2019-06-25T00:00:00"/>
    <s v="Brokerage"/>
  </r>
  <r>
    <s v="Abhinav Shivam"/>
    <x v="2"/>
    <n v="11435.86"/>
    <d v="2019-08-02T00:00:00"/>
    <s v="Brokerage "/>
  </r>
  <r>
    <s v="Vinay"/>
    <x v="1"/>
    <n v="847.38"/>
    <d v="2018-04-25T00:00:00"/>
    <s v="Brokerage"/>
  </r>
  <r>
    <s v="Vinay"/>
    <x v="1"/>
    <n v="9900"/>
    <d v="2018-04-25T00:00:00"/>
    <s v="Brokerage"/>
  </r>
  <r>
    <s v="Vinay"/>
    <x v="1"/>
    <n v="8250"/>
    <d v="2019-01-11T00:00:00"/>
    <s v="Brokerage"/>
  </r>
  <r>
    <s v="Vinay"/>
    <x v="1"/>
    <n v="4093.2"/>
    <d v="2018-04-25T00:00:00"/>
    <s v="Brokerage"/>
  </r>
  <r>
    <s v="Vinay"/>
    <x v="1"/>
    <n v="8117"/>
    <d v="2020-01-20T00:00:00"/>
    <s v="Brokerage"/>
  </r>
  <r>
    <s v="Vinay"/>
    <x v="1"/>
    <n v="6101.25"/>
    <d v="2018-05-20T00:00:00"/>
    <s v="Brokerage"/>
  </r>
  <r>
    <s v="Manish Sharma"/>
    <x v="1"/>
    <n v="1980"/>
    <d v="2018-06-12T00:00:00"/>
    <s v="Brokerage"/>
  </r>
  <r>
    <s v="Manish Sharma"/>
    <x v="1"/>
    <n v="1980"/>
    <d v="2019-01-10T00:00:00"/>
    <s v="Brokerage "/>
  </r>
  <r>
    <s v="Animesh Rawat"/>
    <x v="0"/>
    <n v="2089.25"/>
    <d v="2019-08-26T00:00:00"/>
    <s v="Brokerage"/>
  </r>
  <r>
    <s v="Animesh Rawat"/>
    <x v="0"/>
    <n v="21768.61"/>
    <d v="2019-01-01T00:00:00"/>
    <s v="Brokerage"/>
  </r>
  <r>
    <s v="Animesh Rawat"/>
    <x v="0"/>
    <n v="12019.2"/>
    <d v="2019-01-01T00:00:00"/>
    <s v="Brokerage"/>
  </r>
  <r>
    <s v="Animesh Rawat"/>
    <x v="1"/>
    <n v="66937.72"/>
    <d v="2018-04-01T00:00:00"/>
    <s v="Brokerage"/>
  </r>
  <r>
    <s v="Animesh Rawat"/>
    <x v="1"/>
    <n v="78374.84"/>
    <d v="2018-05-11T00:00:00"/>
    <s v="Brokerage"/>
  </r>
  <r>
    <s v="Mark"/>
    <x v="1"/>
    <n v="60000"/>
    <d v="2018-04-01T00:00:00"/>
    <s v="Brokerage"/>
  </r>
  <r>
    <s v="Mark"/>
    <x v="1"/>
    <n v="60000"/>
    <d v="2019-04-01T00:00:00"/>
    <s v="Brokerage"/>
  </r>
  <r>
    <s v="Animesh Rawat"/>
    <x v="1"/>
    <n v="4715.63"/>
    <d v="2018-04-01T00:00:00"/>
    <s v="Brokerage"/>
  </r>
  <r>
    <s v="Animesh Rawat"/>
    <x v="1"/>
    <n v="22755.25"/>
    <d v="2018-04-01T00:00:00"/>
    <s v="Brokerage"/>
  </r>
  <r>
    <s v="Shivani Sharma"/>
    <x v="1"/>
    <n v="26443.63"/>
    <d v="2018-04-01T00:00:00"/>
    <s v="Brokerage"/>
  </r>
  <r>
    <s v="Vinay"/>
    <x v="1"/>
    <n v="49499.839999999997"/>
    <d v="2018-04-06T00:00:00"/>
    <s v="Brokerage"/>
  </r>
  <r>
    <s v="Vinay"/>
    <x v="1"/>
    <n v="0"/>
    <d v="2018-10-11T00:00:00"/>
    <s v="Brokerage "/>
  </r>
  <r>
    <s v="Vinay"/>
    <x v="1"/>
    <n v="16500"/>
    <d v="2019-01-17T00:00:00"/>
    <s v="Brokerage "/>
  </r>
  <r>
    <s v="Vinay"/>
    <x v="1"/>
    <n v="26400"/>
    <d v="2019-04-06T00:00:00"/>
    <s v="Brokerage"/>
  </r>
  <r>
    <s v="Vinay"/>
    <x v="1"/>
    <n v="3300"/>
    <d v="2018-08-20T00:00:00"/>
    <s v="Brokerage"/>
  </r>
  <r>
    <s v="Vinay"/>
    <x v="1"/>
    <n v="1072.5"/>
    <d v="2018-09-11T00:00:00"/>
    <s v="Brokerage"/>
  </r>
  <r>
    <s v="Vinay"/>
    <x v="1"/>
    <n v="4002.46"/>
    <d v="2018-03-27T00:00:00"/>
    <s v="Brokerage"/>
  </r>
  <r>
    <s v="Vinay"/>
    <x v="1"/>
    <n v="1374.25"/>
    <d v="2018-08-14T00:00:00"/>
    <s v="Brokerage"/>
  </r>
  <r>
    <s v="Vinay"/>
    <x v="0"/>
    <n v="566.25"/>
    <d v="2018-03-27T00:00:00"/>
    <s v="Brokerage"/>
  </r>
  <r>
    <s v="Vinay"/>
    <x v="1"/>
    <n v="445"/>
    <d v="2018-08-14T00:00:00"/>
    <s v="Brokerage"/>
  </r>
  <r>
    <s v="Vinay"/>
    <x v="1"/>
    <n v="13114.95"/>
    <d v="2019-09-01T00:00:00"/>
    <s v="Brokerage"/>
  </r>
  <r>
    <s v="Vinay"/>
    <x v="1"/>
    <n v="2049.42"/>
    <d v="2018-09-01T00:00:00"/>
    <s v="Brokerage"/>
  </r>
  <r>
    <s v="Ketan Jain"/>
    <x v="1"/>
    <n v="61425"/>
    <d v="2018-08-01T00:00:00"/>
    <s v="Brokerage"/>
  </r>
  <r>
    <s v="Vinay"/>
    <x v="1"/>
    <n v="1650"/>
    <d v="2018-09-27T00:00:00"/>
    <s v="Brokerage"/>
  </r>
  <r>
    <s v="Animesh Rawat"/>
    <x v="1"/>
    <n v="16335"/>
    <d v="2018-03-01T00:00:00"/>
    <s v="Brokerage"/>
  </r>
  <r>
    <s v="Animesh Rawat"/>
    <x v="1"/>
    <n v="18562.5"/>
    <d v="2019-03-01T00:00:00"/>
    <s v="Brokerage"/>
  </r>
  <r>
    <s v="Shivani Sharma"/>
    <x v="1"/>
    <n v="0"/>
    <d v="2018-08-02T00:00:00"/>
    <s v="Brokerage"/>
  </r>
  <r>
    <s v="Mark"/>
    <x v="1"/>
    <n v="4330.05"/>
    <d v="2018-06-29T00:00:00"/>
    <s v="Brokerage"/>
  </r>
  <r>
    <s v="Mark"/>
    <x v="1"/>
    <n v="0"/>
    <d v="2018-07-05T00:00:00"/>
    <s v="Brokerage "/>
  </r>
  <r>
    <s v="Mark"/>
    <x v="1"/>
    <n v="8604.68"/>
    <d v="2019-06-29T00:00:00"/>
    <s v="Brokerage"/>
  </r>
  <r>
    <s v="Mark"/>
    <x v="1"/>
    <n v="41313.599999999999"/>
    <d v="2018-06-29T00:00:00"/>
    <s v="Brokerage"/>
  </r>
  <r>
    <s v="Mark"/>
    <x v="1"/>
    <n v="0"/>
    <d v="2018-07-31T00:00:00"/>
    <s v="Brokerage "/>
  </r>
  <r>
    <s v="Mark"/>
    <x v="1"/>
    <n v="74672.78"/>
    <d v="2019-06-29T00:00:00"/>
    <s v="Brokerage"/>
  </r>
  <r>
    <s v="Shivani Sharma"/>
    <x v="1"/>
    <n v="66622.350000000006"/>
    <d v="2018-01-03T00:00:00"/>
    <s v="Brokerage"/>
  </r>
  <r>
    <s v="Shivani Sharma"/>
    <x v="1"/>
    <n v="0"/>
    <d v="2018-04-01T00:00:00"/>
    <s v="Brokerage"/>
  </r>
  <r>
    <s v="Vinay"/>
    <x v="1"/>
    <n v="92812.5"/>
    <d v="2018-11-01T00:00:00"/>
    <s v="Brokerage"/>
  </r>
  <r>
    <s v="Vinay"/>
    <x v="1"/>
    <n v="18562.5"/>
    <d v="2019-11-14T00:00:00"/>
    <s v="Brokerage"/>
  </r>
  <r>
    <s v="Vinay"/>
    <x v="1"/>
    <n v="3526.88"/>
    <d v="2019-10-08T00:00:00"/>
    <s v="Brokerage"/>
  </r>
  <r>
    <s v="Juli"/>
    <x v="1"/>
    <n v="34950.980000000003"/>
    <d v="2017-10-08T00:00:00"/>
    <s v="Brokerage"/>
  </r>
  <r>
    <s v="Juli"/>
    <x v="1"/>
    <n v="55687.5"/>
    <d v="2017-11-01T00:00:00"/>
    <s v="Brokerage"/>
  </r>
  <r>
    <s v="Raju Kumar"/>
    <x v="1"/>
    <n v="5187.3100000000004"/>
    <d v="2019-04-12T00:00:00"/>
    <s v="Brokerage"/>
  </r>
  <r>
    <s v="Vinay"/>
    <x v="0"/>
    <n v="2116.48"/>
    <d v="2018-08-25T00:00:00"/>
    <s v="Brokerage"/>
  </r>
  <r>
    <s v="Vinay"/>
    <x v="1"/>
    <n v="810.28"/>
    <d v="2018-11-30T00:00:00"/>
    <s v="Brokerage"/>
  </r>
  <r>
    <s v="Ketan Jain"/>
    <x v="2"/>
    <n v="379836.08"/>
    <d v="2019-05-01T00:00:00"/>
    <s v="Brokerage"/>
  </r>
  <r>
    <s v="Ketan Jain"/>
    <x v="0"/>
    <n v="28087.5"/>
    <d v="2019-03-31T00:00:00"/>
    <s v="Brokerage"/>
  </r>
  <r>
    <s v="Vinay"/>
    <x v="1"/>
    <n v="137500"/>
    <d v="2019-01-01T00:00:00"/>
    <s v="Brokerage"/>
  </r>
  <r>
    <s v="Vinay"/>
    <x v="0"/>
    <n v="18750"/>
    <d v="2018-10-04T00:00:00"/>
    <s v="Brokerage"/>
  </r>
  <r>
    <s v="Vinay"/>
    <x v="1"/>
    <n v="8125"/>
    <d v="2019-12-02T00:00:00"/>
    <s v="Brokerage"/>
  </r>
  <r>
    <s v="Juli"/>
    <x v="2"/>
    <n v="116487.03999999999"/>
    <d v="2018-03-01T00:00:00"/>
    <s v="Brokerage"/>
  </r>
  <r>
    <s v="Juli"/>
    <x v="2"/>
    <n v="2988.62"/>
    <d v="2018-03-01T00:00:00"/>
    <s v="Brokerage"/>
  </r>
  <r>
    <s v="Juli"/>
    <x v="2"/>
    <n v="14627.5"/>
    <d v="2018-03-01T00:00:00"/>
    <s v="Brokerage"/>
  </r>
  <r>
    <s v="Juli"/>
    <x v="2"/>
    <n v="2020.5"/>
    <d v="2018-03-01T00:00:00"/>
    <s v="Brokerage"/>
  </r>
  <r>
    <s v="Juli"/>
    <x v="2"/>
    <n v="625.13"/>
    <d v="2018-03-01T00:00:00"/>
    <s v="Brokerage"/>
  </r>
  <r>
    <s v="Juli"/>
    <x v="0"/>
    <n v="417"/>
    <d v="2018-03-01T00:00:00"/>
    <s v="Brokerage"/>
  </r>
  <r>
    <s v="Juli"/>
    <x v="2"/>
    <n v="687.63"/>
    <d v="2018-03-01T00:00:00"/>
    <s v="Brokerage"/>
  </r>
  <r>
    <s v="Juli"/>
    <x v="2"/>
    <n v="374.88"/>
    <d v="2018-03-01T00:00:00"/>
    <s v="Brokerage"/>
  </r>
  <r>
    <s v="Juli"/>
    <x v="2"/>
    <n v="3537.25"/>
    <d v="2018-03-01T00:00:00"/>
    <s v="Brokerage"/>
  </r>
  <r>
    <s v="Juli"/>
    <x v="2"/>
    <n v="8881.5"/>
    <d v="2018-03-01T00:00:00"/>
    <s v="Brokerage"/>
  </r>
  <r>
    <s v="Vinay"/>
    <x v="1"/>
    <n v="28125"/>
    <d v="2019-05-23T00:00:00"/>
    <s v="Brokerage"/>
  </r>
  <r>
    <s v="Vinay"/>
    <x v="1"/>
    <n v="131250"/>
    <d v="2019-05-23T00:00:00"/>
    <s v="Brokerage"/>
  </r>
  <r>
    <s v="Animesh Rawat"/>
    <x v="1"/>
    <n v="6058.38"/>
    <d v="2018-09-05T00:00:00"/>
    <s v="Brokerage"/>
  </r>
  <r>
    <s v="Animesh Rawat"/>
    <x v="1"/>
    <n v="29608.99"/>
    <d v="2017-10-17T00:00:00"/>
    <s v="Brokerage"/>
  </r>
  <r>
    <s v="Animesh Rawat"/>
    <x v="1"/>
    <n v="29638.400000000001"/>
    <d v="2017-10-17T00:00:00"/>
    <s v="Brokerage"/>
  </r>
  <r>
    <s v="Animesh Rawat"/>
    <x v="1"/>
    <n v="237107.16"/>
    <d v="2017-10-17T00:00:00"/>
    <s v="Brokerage"/>
  </r>
  <r>
    <s v="Animesh Rawat"/>
    <x v="1"/>
    <n v="295501.76"/>
    <d v="2018-10-17T00:00:00"/>
    <s v="Brokerage"/>
  </r>
  <r>
    <s v="Animesh Rawat"/>
    <x v="1"/>
    <n v="5612.25"/>
    <d v="2019-09-05T00:00:00"/>
    <s v="Brokerage"/>
  </r>
  <r>
    <s v="Animesh Rawat"/>
    <x v="1"/>
    <n v="30875"/>
    <d v="2018-01-01T00:00:00"/>
    <s v="Brokerage"/>
  </r>
  <r>
    <s v="Animesh Rawat"/>
    <x v="0"/>
    <n v="7022.25"/>
    <d v="2019-08-26T00:00:00"/>
    <s v="Brokerage"/>
  </r>
  <r>
    <s v="Animesh Rawat"/>
    <x v="0"/>
    <n v="77787.360000000001"/>
    <d v="2019-01-01T00:00:00"/>
    <s v="Brokerage"/>
  </r>
  <r>
    <s v="Animesh Rawat"/>
    <x v="0"/>
    <n v="30048.080000000002"/>
    <d v="2019-01-01T00:00:00"/>
    <s v="Brokerage"/>
  </r>
  <r>
    <s v="Animesh Rawat"/>
    <x v="0"/>
    <n v="7690.95"/>
    <d v="2019-09-16T00:00:00"/>
    <s v="Brokerage"/>
  </r>
  <r>
    <s v="Shivani Sharma"/>
    <x v="1"/>
    <n v="86400"/>
    <d v="2018-08-10T00:00:00"/>
    <s v="Brokerage"/>
  </r>
  <r>
    <s v="Shivani Sharma"/>
    <x v="1"/>
    <n v="345705"/>
    <d v="2018-08-10T00:00:00"/>
    <s v="Brokerage"/>
  </r>
  <r>
    <s v="Animesh Rawat"/>
    <x v="1"/>
    <n v="77400"/>
    <d v="2019-08-10T00:00:00"/>
    <s v="Brokerage"/>
  </r>
  <r>
    <s v="Animesh Rawat"/>
    <x v="1"/>
    <n v="302811.08"/>
    <d v="2019-08-10T00:00:00"/>
    <s v="Brokerage"/>
  </r>
  <r>
    <s v="Shivani Sharma"/>
    <x v="1"/>
    <n v="1183.3800000000001"/>
    <d v="2018-07-01T00:00:00"/>
    <s v="Brokerage"/>
  </r>
  <r>
    <s v="Vinay"/>
    <x v="1"/>
    <n v="33977.82"/>
    <d v="2018-09-16T00:00:00"/>
    <s v="Brokerage"/>
  </r>
  <r>
    <s v="Raju Kumar"/>
    <x v="0"/>
    <n v="25303.02"/>
    <d v="2018-05-27T00:00:00"/>
    <s v="Brokerage"/>
  </r>
  <r>
    <s v="Raju Kumar"/>
    <x v="0"/>
    <n v="25302.959999999999"/>
    <d v="2019-05-27T00:00:00"/>
    <s v="Brokerage"/>
  </r>
  <r>
    <s v="Raju Kumar"/>
    <x v="0"/>
    <n v="25302.959999999999"/>
    <d v="2019-08-27T00:00:00"/>
    <s v="Brokerage"/>
  </r>
  <r>
    <s v="Raju Kumar"/>
    <x v="0"/>
    <n v="25302.959999999999"/>
    <d v="2019-11-27T00:00:00"/>
    <s v="Brokerage"/>
  </r>
  <r>
    <s v="Raju Kumar"/>
    <x v="0"/>
    <n v="25302.959999999999"/>
    <d v="2020-02-27T00:00:00"/>
    <s v="Brokerage"/>
  </r>
  <r>
    <s v="Raju Kumar"/>
    <x v="0"/>
    <n v="25302.959999999999"/>
    <d v="2020-05-27T00:00:00"/>
    <s v="Brokerage"/>
  </r>
  <r>
    <s v="Raju Kumar"/>
    <x v="0"/>
    <n v="25302.959999999999"/>
    <d v="2018-08-27T00:00:00"/>
    <s v="Brokerage"/>
  </r>
  <r>
    <s v="Raju Kumar"/>
    <x v="0"/>
    <n v="25302.959999999999"/>
    <d v="2018-11-27T00:00:00"/>
    <s v="Brokerage"/>
  </r>
  <r>
    <s v="Raju Kumar"/>
    <x v="0"/>
    <n v="25302.959999999999"/>
    <d v="2019-02-27T00:00:00"/>
    <s v="Brokerage"/>
  </r>
  <r>
    <s v="Raju Kumar"/>
    <x v="0"/>
    <n v="25303.02"/>
    <d v="2018-02-27T00:00:00"/>
    <s v="Brokerage"/>
  </r>
  <r>
    <s v="Raju Kumar"/>
    <x v="0"/>
    <n v="39952.080000000002"/>
    <d v="2017-11-27T00:00:00"/>
    <s v="Brokerage"/>
  </r>
  <r>
    <s v="Vinay"/>
    <x v="1"/>
    <n v="562.24"/>
    <d v="2018-02-27T00:00:00"/>
    <s v="Brokerage"/>
  </r>
  <r>
    <s v="Vinay"/>
    <x v="1"/>
    <n v="628.70000000000005"/>
    <d v="2019-03-02T00:00:00"/>
    <s v="Brokerage"/>
  </r>
  <r>
    <s v="Shivani Sharma"/>
    <x v="1"/>
    <n v="5075.5"/>
    <d v="2018-04-01T00:00:00"/>
    <s v="Brokerage"/>
  </r>
  <r>
    <s v="Animesh Rawat"/>
    <x v="1"/>
    <n v="5206"/>
    <d v="2019-04-01T00:00:00"/>
    <s v="Brokerage"/>
  </r>
  <r>
    <s v="Vididt Saha"/>
    <x v="2"/>
    <n v="5462.5"/>
    <d v="2019-01-29T00:00:00"/>
    <s v="Brokerage"/>
  </r>
  <r>
    <s v="Vinay"/>
    <x v="1"/>
    <n v="13612.5"/>
    <d v="2019-01-07T00:00:00"/>
    <s v="Brokerage"/>
  </r>
  <r>
    <s v="Vinay"/>
    <x v="1"/>
    <n v="6991.55"/>
    <d v="2019-04-04T00:00:00"/>
    <s v="Brokerage "/>
  </r>
  <r>
    <s v="Vinay"/>
    <x v="1"/>
    <n v="13750"/>
    <d v="2018-08-27T00:00:00"/>
    <s v="Brokerage"/>
  </r>
  <r>
    <s v="Vididt Saha"/>
    <x v="2"/>
    <n v="70125"/>
    <d v="2019-03-19T00:00:00"/>
    <s v="Brokerage"/>
  </r>
  <r>
    <s v="Vididt Saha"/>
    <x v="2"/>
    <n v="70125"/>
    <d v="2019-03-19T00:00:00"/>
    <s v="Brokerage"/>
  </r>
  <r>
    <s v="Animesh Rawat"/>
    <x v="1"/>
    <n v="208122.92"/>
    <d v="2018-04-01T00:00:00"/>
    <s v="Brokerage"/>
  </r>
  <r>
    <s v="Animesh Rawat"/>
    <x v="1"/>
    <n v="45375.15"/>
    <d v="2018-03-01T00:00:00"/>
    <s v="Brokerage"/>
  </r>
  <r>
    <s v="Animesh Rawat"/>
    <x v="1"/>
    <n v="18150"/>
    <d v="2019-01-03T00:00:00"/>
    <s v="Brokerage "/>
  </r>
  <r>
    <s v="Animesh Rawat"/>
    <x v="1"/>
    <n v="45375.15"/>
    <d v="2019-03-01T00:00:00"/>
    <s v="Brokerage"/>
  </r>
  <r>
    <s v="Animesh Rawat"/>
    <x v="1"/>
    <n v="45375"/>
    <d v="2019-07-20T00:00:00"/>
    <s v="Brokerage "/>
  </r>
  <r>
    <s v="Animesh Rawat"/>
    <x v="1"/>
    <n v="0"/>
    <s v="Null"/>
    <s v="Brokerage "/>
  </r>
  <r>
    <s v="Mark"/>
    <x v="1"/>
    <n v="6157.88"/>
    <d v="2018-11-01T00:00:00"/>
    <s v="Brokerage"/>
  </r>
  <r>
    <s v="Mark"/>
    <x v="1"/>
    <n v="0"/>
    <d v="2018-12-05T00:00:00"/>
    <s v="Brokerage "/>
  </r>
  <r>
    <s v="Mark"/>
    <x v="1"/>
    <n v="113.48"/>
    <d v="2019-02-08T00:00:00"/>
    <s v="Brokerage "/>
  </r>
  <r>
    <s v="Mark"/>
    <x v="1"/>
    <n v="4302.3"/>
    <d v="2019-11-01T00:00:00"/>
    <s v="Brokerage"/>
  </r>
  <r>
    <s v="Mark"/>
    <x v="1"/>
    <n v="52500"/>
    <d v="2019-05-17T00:00:00"/>
    <s v="Brokerage"/>
  </r>
  <r>
    <s v="Animesh Rawat"/>
    <x v="0"/>
    <n v="1147.82"/>
    <d v="2019-06-30T00:00:00"/>
    <s v="Brokerage"/>
  </r>
  <r>
    <s v="Animesh Rawat"/>
    <x v="1"/>
    <n v="1896.63"/>
    <d v="2018-07-01T00:00:00"/>
    <s v="Brokerage"/>
  </r>
  <r>
    <s v="Animesh Rawat"/>
    <x v="1"/>
    <n v="0"/>
    <d v="2019-06-30T00:00:00"/>
    <s v="Brokerage"/>
  </r>
  <r>
    <s v="Animesh Rawat"/>
    <x v="1"/>
    <n v="48125"/>
    <d v="2018-07-01T00:00:00"/>
    <s v="Brokerage"/>
  </r>
  <r>
    <s v="Animesh Rawat"/>
    <x v="1"/>
    <n v="13560.92"/>
    <d v="2018-07-01T00:00:00"/>
    <s v="Brokerage"/>
  </r>
  <r>
    <s v="Animesh Rawat"/>
    <x v="1"/>
    <n v="55052.69"/>
    <d v="2018-07-01T00:00:00"/>
    <s v="Brokerage"/>
  </r>
  <r>
    <s v="Animesh Rawat"/>
    <x v="1"/>
    <n v="14131.43"/>
    <d v="2018-07-01T00:00:00"/>
    <s v="Brokerage"/>
  </r>
  <r>
    <s v="Animesh Rawat"/>
    <x v="1"/>
    <n v="3125"/>
    <d v="2018-07-01T00:00:00"/>
    <s v="Brokerage"/>
  </r>
  <r>
    <s v="Animesh Rawat"/>
    <x v="1"/>
    <n v="1125"/>
    <d v="2018-07-01T00:00:00"/>
    <s v="Brokerage"/>
  </r>
  <r>
    <s v="Animesh Rawat"/>
    <x v="1"/>
    <n v="4706.25"/>
    <d v="2018-07-01T00:00:00"/>
    <s v="Brokerage"/>
  </r>
  <r>
    <s v="Animesh Rawat"/>
    <x v="1"/>
    <n v="825"/>
    <d v="2019-07-01T00:00:00"/>
    <s v="Brokerage"/>
  </r>
  <r>
    <s v="Animesh Rawat"/>
    <x v="1"/>
    <n v="1896.63"/>
    <d v="2019-07-01T00:00:00"/>
    <s v="Brokerage"/>
  </r>
  <r>
    <s v="Animesh Rawat"/>
    <x v="1"/>
    <n v="19181.25"/>
    <d v="2019-08-02T00:00:00"/>
    <s v="Brokerage"/>
  </r>
  <r>
    <s v="Animesh Rawat"/>
    <x v="1"/>
    <n v="42500"/>
    <d v="2019-07-01T00:00:00"/>
    <s v="Brokerage"/>
  </r>
  <r>
    <s v="Animesh Rawat"/>
    <x v="1"/>
    <n v="10917.07"/>
    <d v="2019-07-01T00:00:00"/>
    <s v="Brokerage"/>
  </r>
  <r>
    <s v="Animesh Rawat"/>
    <x v="1"/>
    <n v="60713.1"/>
    <d v="2019-07-01T00:00:00"/>
    <s v="Brokerage"/>
  </r>
  <r>
    <s v="Animesh Rawat"/>
    <x v="1"/>
    <n v="12349.97"/>
    <d v="2019-07-01T00:00:00"/>
    <s v="Brokerage"/>
  </r>
  <r>
    <s v="Animesh Rawat"/>
    <x v="1"/>
    <n v="3375"/>
    <d v="2019-07-01T00:00:00"/>
    <s v="Brokerage"/>
  </r>
  <r>
    <s v="Animesh Rawat"/>
    <x v="1"/>
    <n v="875"/>
    <d v="2019-07-01T00:00:00"/>
    <s v="Brokerage"/>
  </r>
  <r>
    <s v="Animesh Rawat"/>
    <x v="1"/>
    <n v="1556.25"/>
    <d v="2019-07-01T00:00:00"/>
    <s v="Brokerage"/>
  </r>
  <r>
    <s v="Animesh Rawat"/>
    <x v="1"/>
    <n v="186534.13"/>
    <d v="2018-09-30T00:00:00"/>
    <s v="Brokerage"/>
  </r>
  <r>
    <s v="Animesh Rawat"/>
    <x v="1"/>
    <n v="202350"/>
    <d v="2019-09-30T00:00:00"/>
    <s v="Brokerage"/>
  </r>
  <r>
    <s v="Animesh Rawat"/>
    <x v="0"/>
    <n v="750.63"/>
    <d v="2018-03-16T00:00:00"/>
    <s v="Brokerage"/>
  </r>
  <r>
    <s v="Animesh Rawat"/>
    <x v="1"/>
    <n v="63.75"/>
    <d v="2019-03-16T00:00:00"/>
    <s v="Brokerage"/>
  </r>
  <r>
    <s v="Animesh Rawat"/>
    <x v="1"/>
    <n v="1556.5"/>
    <d v="2019-04-16T00:00:00"/>
    <s v="Brokerage"/>
  </r>
  <r>
    <s v="Animesh Rawat"/>
    <x v="1"/>
    <n v="46087.63"/>
    <d v="2018-04-02T00:00:00"/>
    <s v="Brokerage"/>
  </r>
  <r>
    <s v="Animesh Rawat"/>
    <x v="1"/>
    <n v="4362.38"/>
    <d v="2019-04-02T00:00:00"/>
    <s v="Brokerage"/>
  </r>
  <r>
    <s v="Animesh Rawat"/>
    <x v="1"/>
    <n v="65370"/>
    <d v="2019-04-17T00:00:00"/>
    <s v="Brokerage"/>
  </r>
  <r>
    <s v="Animesh Rawat"/>
    <x v="0"/>
    <n v="44259.67"/>
    <d v="2019-09-30T00:00:00"/>
    <s v="Brokerage"/>
  </r>
  <r>
    <s v="Animesh Rawat"/>
    <x v="1"/>
    <n v="35112"/>
    <d v="2019-10-27T00:00:00"/>
    <s v="Brokerage"/>
  </r>
  <r>
    <s v="Animesh Rawat"/>
    <x v="1"/>
    <n v="15048"/>
    <d v="2019-10-27T00:00:00"/>
    <s v="Brokerage"/>
  </r>
  <r>
    <s v="Shivani Sharma"/>
    <x v="1"/>
    <n v="1072.3399999999999"/>
    <d v="2018-01-23T00:00:00"/>
    <s v="Brokerage"/>
  </r>
  <r>
    <s v="Animesh Rawat"/>
    <x v="1"/>
    <n v="1111.77"/>
    <d v="2019-01-23T00:00:00"/>
    <s v="Brokerage"/>
  </r>
  <r>
    <s v="Animesh Rawat"/>
    <x v="0"/>
    <n v="27057.200000000001"/>
    <d v="2018-07-31T00:00:00"/>
    <s v="Brokerage"/>
  </r>
  <r>
    <s v="Animesh Rawat"/>
    <x v="0"/>
    <n v="87500"/>
    <d v="2019-07-31T00:00:00"/>
    <s v="Brokerage"/>
  </r>
  <r>
    <s v="Mark"/>
    <x v="1"/>
    <n v="7647.1"/>
    <d v="2018-11-27T00:00:00"/>
    <s v="Brokerage"/>
  </r>
  <r>
    <s v="Mark"/>
    <x v="1"/>
    <n v="12491.85"/>
    <d v="2019-11-27T00:00:00"/>
    <s v="Brokerage"/>
  </r>
  <r>
    <s v="Mark"/>
    <x v="1"/>
    <n v="30620.9"/>
    <d v="2018-11-27T00:00:00"/>
    <s v="Brokerage"/>
  </r>
  <r>
    <s v="Mark"/>
    <x v="1"/>
    <n v="61342.1"/>
    <d v="2019-11-27T00:00:00"/>
    <s v="Brokerage"/>
  </r>
  <r>
    <s v="Animesh Rawat"/>
    <x v="1"/>
    <n v="3125"/>
    <d v="2018-04-13T00:00:00"/>
    <s v="Brokerage"/>
  </r>
  <r>
    <s v="Animesh Rawat"/>
    <x v="1"/>
    <n v="62714.03"/>
    <d v="2017-10-27T00:00:00"/>
    <s v="Brokerage"/>
  </r>
  <r>
    <s v="Animesh Rawat"/>
    <x v="1"/>
    <n v="85800"/>
    <d v="2018-10-27T00:00:00"/>
    <s v="Brokerage"/>
  </r>
  <r>
    <s v="Animesh Rawat"/>
    <x v="1"/>
    <n v="21450"/>
    <d v="2018-10-27T00:00:00"/>
    <s v="Brokerage"/>
  </r>
  <r>
    <s v="Animesh Rawat"/>
    <x v="1"/>
    <n v="71765.36"/>
    <d v="2019-10-26T00:00:00"/>
    <s v="Brokerage "/>
  </r>
  <r>
    <s v="Animesh Rawat"/>
    <x v="1"/>
    <n v="17941.34"/>
    <d v="2019-10-26T00:00:00"/>
    <s v="Brokerage "/>
  </r>
  <r>
    <s v="Ketan Jain"/>
    <x v="2"/>
    <n v="44999.85"/>
    <d v="2020-02-21T00:00:00"/>
    <s v="Brokerage"/>
  </r>
  <r>
    <s v="Vididt Saha"/>
    <x v="0"/>
    <n v="47500"/>
    <d v="2019-09-30T00:00:00"/>
    <s v="Brokerage"/>
  </r>
  <r>
    <s v="Vididt Saha"/>
    <x v="0"/>
    <n v="6183.87"/>
    <d v="2019-02-06T00:00:00"/>
    <s v="Brokerage"/>
  </r>
  <r>
    <s v="Vididt Saha"/>
    <x v="0"/>
    <n v="6183.87"/>
    <d v="2019-08-07T00:00:00"/>
    <s v="Brokerage"/>
  </r>
  <r>
    <s v="Abhinav Shivam"/>
    <x v="2"/>
    <n v="13200"/>
    <d v="2019-11-08T00:00:00"/>
    <s v="Brokerage"/>
  </r>
  <r>
    <s v="Abhinav Shivam"/>
    <x v="2"/>
    <n v="16258"/>
    <d v="2019-02-22T00:00:00"/>
    <s v="Brokerage"/>
  </r>
  <r>
    <s v="Abhinav Shivam"/>
    <x v="2"/>
    <n v="8227.7900000000009"/>
    <d v="2019-02-28T00:00:00"/>
    <s v="Brokerage"/>
  </r>
  <r>
    <s v="Abhinav Shivam"/>
    <x v="2"/>
    <n v="2925.72"/>
    <d v="2019-06-12T00:00:00"/>
    <s v="Brokerage "/>
  </r>
  <r>
    <s v="Abhinav Shivam"/>
    <x v="2"/>
    <n v="5240.78"/>
    <d v="2019-07-12T00:00:00"/>
    <s v="Brokerage "/>
  </r>
  <r>
    <s v="Abhinav Shivam"/>
    <x v="2"/>
    <n v="17232.75"/>
    <d v="2019-11-08T00:00:00"/>
    <s v="Brokerage"/>
  </r>
  <r>
    <s v="Abhinav Shivam"/>
    <x v="2"/>
    <n v="6250"/>
    <d v="2019-11-08T00:00:00"/>
    <s v="Brokerage"/>
  </r>
  <r>
    <s v="Abhinav Shivam"/>
    <x v="2"/>
    <n v="72138.929999999993"/>
    <d v="2019-09-08T00:00:00"/>
    <s v="Brokerage"/>
  </r>
  <r>
    <s v="Abhinav Shivam"/>
    <x v="2"/>
    <n v="43032.54"/>
    <d v="2019-09-08T00:00:00"/>
    <s v="Brokerage"/>
  </r>
  <r>
    <s v="Abhinav Shivam"/>
    <x v="2"/>
    <n v="11550"/>
    <d v="2019-09-08T00:00:00"/>
    <s v="Brokerage"/>
  </r>
  <r>
    <s v="Abhinav Shivam"/>
    <x v="2"/>
    <n v="7700"/>
    <d v="2019-09-08T00:00:00"/>
    <s v="Brokerage"/>
  </r>
  <r>
    <s v="Abhinav Shivam"/>
    <x v="2"/>
    <n v="14461.25"/>
    <d v="2019-09-08T00:00:00"/>
    <s v="Brokerage"/>
  </r>
  <r>
    <s v="Abhinav Shivam"/>
    <x v="2"/>
    <n v="13153.63"/>
    <d v="2019-10-10T00:00:00"/>
    <s v="Brokerage "/>
  </r>
  <r>
    <s v="Vididt Saha"/>
    <x v="2"/>
    <n v="0"/>
    <d v="2018-04-04T00:00:00"/>
    <s v="Brokerage"/>
  </r>
  <r>
    <s v="Vididt Saha"/>
    <x v="0"/>
    <n v="15625"/>
    <d v="2018-06-22T00:00:00"/>
    <s v="Brokerage"/>
  </r>
  <r>
    <s v="Vididt Saha"/>
    <x v="0"/>
    <n v="134736.13"/>
    <d v="2019-04-25T00:00:00"/>
    <s v="Brokerage"/>
  </r>
  <r>
    <s v="Vididt Saha"/>
    <x v="0"/>
    <n v="32584.880000000001"/>
    <d v="2019-09-11T00:00:00"/>
    <s v="Brokerage"/>
  </r>
  <r>
    <s v="Vididt Saha"/>
    <x v="0"/>
    <n v="8044.5"/>
    <d v="2019-09-22T00:00:00"/>
    <s v="Brokerage"/>
  </r>
  <r>
    <s v="Vinay"/>
    <x v="1"/>
    <n v="2141.5500000000002"/>
    <d v="2019-02-27T00:00:00"/>
    <s v="Brokerage"/>
  </r>
  <r>
    <s v="Vinay"/>
    <x v="1"/>
    <n v="2486.0700000000002"/>
    <d v="2018-02-27T00:00:00"/>
    <s v="Brokerage"/>
  </r>
  <r>
    <s v="Vinay"/>
    <x v="1"/>
    <n v="6653.1"/>
    <d v="2018-02-27T00:00:00"/>
    <s v="Brokerage"/>
  </r>
  <r>
    <s v="Vinay"/>
    <x v="1"/>
    <n v="6979.74"/>
    <d v="2019-02-27T00:00:00"/>
    <s v="Brokerage"/>
  </r>
  <r>
    <s v="Vinay"/>
    <x v="0"/>
    <n v="2283.33"/>
    <d v="2018-02-27T00:00:00"/>
    <s v="Brokerage"/>
  </r>
  <r>
    <s v="Ketan Jain"/>
    <x v="2"/>
    <n v="14107.5"/>
    <d v="2019-03-30T00:00:00"/>
    <s v="Brokerage"/>
  </r>
  <r>
    <s v="Vinay"/>
    <x v="1"/>
    <n v="2535.87"/>
    <d v="2017-12-31T00:00:00"/>
    <s v="Brokerage"/>
  </r>
  <r>
    <s v="Vinay"/>
    <x v="1"/>
    <n v="125000"/>
    <d v="2018-01-31T00:00:00"/>
    <s v="Brokerage"/>
  </r>
  <r>
    <s v="Vinay"/>
    <x v="1"/>
    <n v="125000"/>
    <d v="2019-01-31T00:00:00"/>
    <s v="Brokerage"/>
  </r>
  <r>
    <s v="Vinay"/>
    <x v="1"/>
    <n v="80000"/>
    <d v="2018-01-31T00:00:00"/>
    <s v="Brokerage"/>
  </r>
  <r>
    <s v="Vinay"/>
    <x v="1"/>
    <n v="320000"/>
    <d v="2018-01-31T00:00:00"/>
    <s v="Brokerage"/>
  </r>
  <r>
    <s v="Vinay"/>
    <x v="1"/>
    <n v="320000"/>
    <d v="2019-01-31T00:00:00"/>
    <s v="Brokerage"/>
  </r>
  <r>
    <s v="Vinay"/>
    <x v="1"/>
    <n v="211206.7"/>
    <d v="2017-12-31T00:00:00"/>
    <s v="Brokerage"/>
  </r>
  <r>
    <s v="Vinay"/>
    <x v="1"/>
    <n v="275569.44"/>
    <d v="2019-03-01T00:00:00"/>
    <s v="Brokerage"/>
  </r>
  <r>
    <s v="Vinay"/>
    <x v="1"/>
    <n v="275569.44"/>
    <d v="2019-03-01T00:00:00"/>
    <s v="Brokerage"/>
  </r>
  <r>
    <s v="Vinay"/>
    <x v="1"/>
    <n v="50332.73"/>
    <d v="2019-03-01T00:00:00"/>
    <s v="Brokerage"/>
  </r>
  <r>
    <s v="Vinay"/>
    <x v="1"/>
    <n v="57539.3"/>
    <d v="2018-03-01T00:00:00"/>
    <s v="Brokerage"/>
  </r>
  <r>
    <s v="Vinay"/>
    <x v="1"/>
    <n v="212357.74"/>
    <d v="2018-12-14T00:00:00"/>
    <s v="Brokerage"/>
  </r>
  <r>
    <s v="Vinay"/>
    <x v="0"/>
    <n v="31250"/>
    <d v="2018-03-01T00:00:00"/>
    <s v="Brokerage"/>
  </r>
  <r>
    <s v="Vinay"/>
    <x v="1"/>
    <n v="43750"/>
    <d v="2018-03-01T00:00:00"/>
    <s v="Brokerage"/>
  </r>
  <r>
    <s v="Vinay"/>
    <x v="0"/>
    <n v="75000"/>
    <d v="2018-03-01T00:00:00"/>
    <s v="Brokerage"/>
  </r>
  <r>
    <s v="Vinay"/>
    <x v="0"/>
    <n v="31250"/>
    <d v="2019-03-01T00:00:00"/>
    <s v="Brokerage"/>
  </r>
  <r>
    <s v="Vinay"/>
    <x v="1"/>
    <n v="43750"/>
    <d v="2019-03-01T00:00:00"/>
    <s v="Brokerage"/>
  </r>
  <r>
    <s v="Vinay"/>
    <x v="0"/>
    <n v="75000"/>
    <d v="2019-03-01T00:00:00"/>
    <s v="Brokerage"/>
  </r>
  <r>
    <s v="Vinay"/>
    <x v="0"/>
    <n v="23125"/>
    <d v="2018-02-11T00:00:00"/>
    <s v="Brokerage"/>
  </r>
  <r>
    <s v="Vinay"/>
    <x v="0"/>
    <n v="21875"/>
    <d v="2019-02-11T00:00:00"/>
    <s v="Brokerage"/>
  </r>
  <r>
    <s v="Vinay"/>
    <x v="0"/>
    <n v="47500"/>
    <d v="2018-08-20T00:00:00"/>
    <s v="Brokerage"/>
  </r>
  <r>
    <s v="Vinay"/>
    <x v="1"/>
    <n v="7632.55"/>
    <d v="2017-12-31T00:00:00"/>
    <s v="Brokerage"/>
  </r>
  <r>
    <s v="Vinay"/>
    <x v="1"/>
    <n v="2563.13"/>
    <d v="2018-12-14T00:00:00"/>
    <s v="Brokerage"/>
  </r>
  <r>
    <s v="Shivani Sharma"/>
    <x v="1"/>
    <n v="8269.74"/>
    <d v="2018-06-23T00:00:00"/>
    <s v="Brokerage"/>
  </r>
  <r>
    <s v="Shivani Sharma"/>
    <x v="1"/>
    <n v="5891"/>
    <d v="2019-02-04T00:00:00"/>
    <s v="Brokerage "/>
  </r>
  <r>
    <s v="Shivani Sharma"/>
    <x v="1"/>
    <n v="2720.25"/>
    <d v="2018-06-23T00:00:00"/>
    <s v="Brokerage"/>
  </r>
  <r>
    <s v="Shivani Sharma"/>
    <x v="1"/>
    <n v="375"/>
    <d v="2018-06-23T00:00:00"/>
    <s v="Brokerage"/>
  </r>
  <r>
    <s v="Animesh Rawat"/>
    <x v="1"/>
    <n v="15047.5"/>
    <d v="2019-06-23T00:00:00"/>
    <s v="Brokerage"/>
  </r>
  <r>
    <s v="Animesh Rawat"/>
    <x v="1"/>
    <n v="2852.5"/>
    <d v="2019-06-23T00:00:00"/>
    <s v="Brokerage"/>
  </r>
  <r>
    <s v="Animesh Rawat"/>
    <x v="1"/>
    <n v="495"/>
    <d v="2019-06-23T00:00:00"/>
    <s v="Brokerage"/>
  </r>
  <r>
    <s v="Mark"/>
    <x v="1"/>
    <n v="9294.35"/>
    <d v="2019-04-25T00:00:00"/>
    <s v="Brokerage"/>
  </r>
  <r>
    <s v="Shivani Sharma"/>
    <x v="1"/>
    <n v="2440.25"/>
    <d v="2018-06-23T00:00:00"/>
    <s v="Brokerage"/>
  </r>
  <r>
    <s v="Animesh Rawat"/>
    <x v="1"/>
    <n v="1412.55"/>
    <d v="2019-06-23T00:00:00"/>
    <s v="Brokerage"/>
  </r>
  <r>
    <s v="Mark"/>
    <x v="1"/>
    <n v="63750"/>
    <d v="2019-04-24T00:00:00"/>
    <s v="Brokerage"/>
  </r>
  <r>
    <s v="Mark"/>
    <x v="1"/>
    <n v="3098.63"/>
    <d v="2019-07-13T00:00:00"/>
    <s v="Brokerage "/>
  </r>
  <r>
    <s v="Mark"/>
    <x v="1"/>
    <n v="1747.2"/>
    <d v="2019-07-17T00:00:00"/>
    <s v="Brokerage "/>
  </r>
  <r>
    <s v="Mark"/>
    <x v="1"/>
    <n v="2458.58"/>
    <d v="2019-05-14T00:00:00"/>
    <s v="Brokerage "/>
  </r>
  <r>
    <s v="Mark"/>
    <x v="1"/>
    <n v="11249.93"/>
    <d v="2018-04-01T00:00:00"/>
    <s v="Brokerage"/>
  </r>
  <r>
    <s v="Mark"/>
    <x v="1"/>
    <n v="14603.3"/>
    <d v="2018-04-01T00:00:00"/>
    <s v="Brokerage"/>
  </r>
  <r>
    <s v="Mark"/>
    <x v="1"/>
    <n v="28940.65"/>
    <d v="2018-06-13T00:00:00"/>
    <s v="Brokerage"/>
  </r>
  <r>
    <s v="Mark"/>
    <x v="1"/>
    <n v="146052.65"/>
    <d v="2018-04-01T00:00:00"/>
    <s v="Brokerage"/>
  </r>
  <r>
    <s v="Vinay"/>
    <x v="1"/>
    <n v="25000"/>
    <d v="2019-05-02T00:00:00"/>
    <s v="Brokerage"/>
  </r>
  <r>
    <s v="Vididt Saha"/>
    <x v="2"/>
    <n v="1148.93"/>
    <d v="2019-02-16T00:00:00"/>
    <s v="Brokerage"/>
  </r>
  <r>
    <s v="Vididt Saha"/>
    <x v="2"/>
    <n v="58300"/>
    <d v="2019-02-16T00:00:00"/>
    <s v="Brokerage"/>
  </r>
  <r>
    <s v="Shivani Sharma"/>
    <x v="1"/>
    <n v="6250"/>
    <d v="2018-02-24T00:00:00"/>
    <s v="Brokerage"/>
  </r>
  <r>
    <s v="Animesh Rawat"/>
    <x v="1"/>
    <n v="6250"/>
    <d v="2019-02-24T00:00:00"/>
    <s v="Brokerage"/>
  </r>
  <r>
    <s v="Shivani Sharma"/>
    <x v="1"/>
    <n v="12500"/>
    <d v="2018-02-26T00:00:00"/>
    <s v="Brokerage"/>
  </r>
  <r>
    <s v="Animesh Rawat"/>
    <x v="1"/>
    <n v="12500"/>
    <d v="2019-02-26T00:00:00"/>
    <s v="Brokerage"/>
  </r>
  <r>
    <s v="Animesh Rawat"/>
    <x v="0"/>
    <n v="2645.75"/>
    <d v="2019-03-11T00:00:00"/>
    <s v="Brokerage"/>
  </r>
  <r>
    <s v="Vinay"/>
    <x v="2"/>
    <n v="2939.29"/>
    <d v="2018-02-27T00:00:00"/>
    <s v="Brokerage"/>
  </r>
  <r>
    <s v="Vinay"/>
    <x v="1"/>
    <n v="5207.66"/>
    <d v="2018-02-27T00:00:00"/>
    <s v="Brokerage"/>
  </r>
  <r>
    <s v="Vinay"/>
    <x v="1"/>
    <n v="5601.1"/>
    <d v="2019-02-27T00:00:00"/>
    <s v="Brokerage"/>
  </r>
  <r>
    <s v="Vinay"/>
    <x v="0"/>
    <n v="1972.37"/>
    <d v="2018-02-27T00:00:00"/>
    <s v="Brokerage"/>
  </r>
  <r>
    <s v="Vinay"/>
    <x v="0"/>
    <n v="2141.5500000000002"/>
    <d v="2019-02-27T00:00:00"/>
    <s v="Brokerage"/>
  </r>
  <r>
    <s v="Vinay"/>
    <x v="1"/>
    <n v="3136.39"/>
    <d v="2019-03-02T00:00:00"/>
    <s v="Brokerage"/>
  </r>
  <r>
    <s v="Vinay"/>
    <x v="1"/>
    <n v="35127.9"/>
    <d v="2019-11-15T00:00:00"/>
    <s v="Brokerage"/>
  </r>
  <r>
    <s v="Raju Kumar"/>
    <x v="0"/>
    <n v="18229.13"/>
    <d v="2019-03-12T00:00:00"/>
    <s v="Brokerage"/>
  </r>
  <r>
    <s v="Raju Kumar"/>
    <x v="0"/>
    <n v="6158.75"/>
    <d v="2018-03-16T00:00:00"/>
    <s v="Brokerage"/>
  </r>
  <r>
    <s v="Vinay"/>
    <x v="0"/>
    <n v="825"/>
    <d v="2018-01-22T00:00:00"/>
    <s v="Brokerage"/>
  </r>
  <r>
    <s v="Manish Sharma"/>
    <x v="1"/>
    <n v="8452.1299999999992"/>
    <d v="2018-02-20T00:00:00"/>
    <s v="Brokerage"/>
  </r>
  <r>
    <s v="Manish Sharma"/>
    <x v="0"/>
    <n v="7475"/>
    <d v="2019-01-01T00:00:00"/>
    <s v="Brokerage"/>
  </r>
  <r>
    <s v="Manish Sharma"/>
    <x v="0"/>
    <n v="15563.87"/>
    <d v="2019-02-11T00:00:00"/>
    <s v="Brokerage"/>
  </r>
  <r>
    <s v="Manish Sharma"/>
    <x v="0"/>
    <n v="2739.83"/>
    <d v="2018-11-28T00:00:00"/>
    <s v="Brokerage"/>
  </r>
  <r>
    <s v="Manish Sharma"/>
    <x v="1"/>
    <n v="2228.33"/>
    <d v="2018-12-29T00:00:00"/>
    <s v="Brokerage"/>
  </r>
  <r>
    <s v="Manish Sharma"/>
    <x v="1"/>
    <n v="7162.88"/>
    <d v="2019-02-20T00:00:00"/>
    <s v="Brokerage"/>
  </r>
  <r>
    <s v="Vididt Saha"/>
    <x v="2"/>
    <n v="1569.64"/>
    <d v="2019-02-08T00:00:00"/>
    <s v="Brokerage"/>
  </r>
  <r>
    <s v="Vinay"/>
    <x v="2"/>
    <n v="2340.25"/>
    <d v="2018-03-10T00:00:00"/>
    <s v="Brokerage"/>
  </r>
  <r>
    <s v="Vinay"/>
    <x v="2"/>
    <n v="125"/>
    <d v="2018-03-10T00:00:00"/>
    <s v="Brokerage"/>
  </r>
  <r>
    <s v="Raju Kumar"/>
    <x v="2"/>
    <n v="100000"/>
    <d v="2018-06-01T00:00:00"/>
    <s v="Brokerage"/>
  </r>
  <r>
    <s v="Raju Kumar"/>
    <x v="2"/>
    <n v="0"/>
    <d v="2018-08-03T00:00:00"/>
    <s v="Brokerage "/>
  </r>
  <r>
    <s v="Raju Kumar"/>
    <x v="0"/>
    <n v="60025"/>
    <d v="2019-04-22T00:00:00"/>
    <s v="Brokerage"/>
  </r>
  <r>
    <s v="Raju Kumar"/>
    <x v="0"/>
    <n v="60025"/>
    <d v="2019-07-08T00:00:00"/>
    <s v="Brokerage"/>
  </r>
  <r>
    <s v="Raju Kumar"/>
    <x v="0"/>
    <n v="60025"/>
    <d v="2019-07-08T00:00:00"/>
    <s v="Brokerage"/>
  </r>
  <r>
    <s v="Mark"/>
    <x v="1"/>
    <n v="5839.35"/>
    <d v="2018-06-29T00:00:00"/>
    <s v="Brokerage"/>
  </r>
  <r>
    <s v="Animesh Rawat"/>
    <x v="1"/>
    <n v="36833.85"/>
    <d v="2019-01-01T00:00:00"/>
    <s v="Brokerage"/>
  </r>
  <r>
    <s v="Animesh Rawat"/>
    <x v="1"/>
    <n v="6268.75"/>
    <d v="2019-06-30T00:00:00"/>
    <s v="Brokerage"/>
  </r>
  <r>
    <s v="Animesh Rawat"/>
    <x v="1"/>
    <n v="45473.07"/>
    <d v="2019-06-30T00:00:00"/>
    <s v="Brokerage"/>
  </r>
  <r>
    <s v="Animesh Rawat"/>
    <x v="1"/>
    <n v="9436.56"/>
    <d v="2019-06-30T00:00:00"/>
    <s v="Brokerage"/>
  </r>
  <r>
    <s v="Animesh Rawat"/>
    <x v="1"/>
    <n v="30030.63"/>
    <d v="2019-06-30T00:00:00"/>
    <s v="Brokerage"/>
  </r>
  <r>
    <s v="Vinay"/>
    <x v="0"/>
    <n v="2722.5"/>
    <d v="2018-09-26T00:00:00"/>
    <s v="Brokerage"/>
  </r>
  <r>
    <s v="Ketan Jain"/>
    <x v="2"/>
    <n v="71875"/>
    <d v="2017-12-12T00:00:00"/>
    <s v="Brokerage"/>
  </r>
  <r>
    <s v="Ketan Jain"/>
    <x v="1"/>
    <n v="62500"/>
    <d v="2018-12-12T00:00:00"/>
    <s v="Brokerage"/>
  </r>
  <r>
    <s v="Ketan Jain"/>
    <x v="1"/>
    <n v="84375"/>
    <d v="2018-08-01T00:00:00"/>
    <s v="Brokerage"/>
  </r>
  <r>
    <s v="Animesh Rawat"/>
    <x v="2"/>
    <n v="55107.13"/>
    <d v="2017-12-01T00:00:00"/>
    <s v="Brokerage"/>
  </r>
  <r>
    <s v="Shivani Sharma"/>
    <x v="1"/>
    <n v="231094.04"/>
    <d v="2018-12-01T00:00:00"/>
    <s v="Brokerage"/>
  </r>
  <r>
    <s v="Vinay"/>
    <x v="0"/>
    <n v="943.5"/>
    <d v="2018-05-26T00:00:00"/>
    <s v="Brokerage"/>
  </r>
  <r>
    <s v="Vinay"/>
    <x v="0"/>
    <n v="2809.13"/>
    <d v="2018-05-25T00:00:00"/>
    <s v="Brokerage"/>
  </r>
  <r>
    <s v="Vinay"/>
    <x v="1"/>
    <n v="2809.25"/>
    <d v="2018-05-25T00:00:00"/>
    <s v="Brokerage"/>
  </r>
  <r>
    <s v="Abhinav Shivam"/>
    <x v="2"/>
    <n v="20625"/>
    <d v="2019-12-02T00:00:00"/>
    <s v="Brokerage"/>
  </r>
  <r>
    <s v="Abhinav Shivam"/>
    <x v="2"/>
    <n v="32683"/>
    <d v="2019-07-29T00:00:00"/>
    <s v="Brokerage"/>
  </r>
  <r>
    <s v="Abhinav Shivam"/>
    <x v="2"/>
    <n v="84590.55"/>
    <d v="2019-07-29T00:00:00"/>
    <s v="Brokerage"/>
  </r>
  <r>
    <s v="Abhinav Shivam"/>
    <x v="2"/>
    <n v="10547.63"/>
    <d v="2019-07-29T00:00:00"/>
    <s v="Brokerage"/>
  </r>
  <r>
    <s v="Abhinav Shivam"/>
    <x v="0"/>
    <n v="63000"/>
    <d v="2019-07-26T00:00:00"/>
    <s v="Brokerage"/>
  </r>
  <r>
    <s v="Kumar Jha"/>
    <x v="1"/>
    <n v="121875"/>
    <d v="2018-07-28T00:00:00"/>
    <s v="Brokerage"/>
  </r>
  <r>
    <s v="Kumar Jha"/>
    <x v="1"/>
    <n v="8174.5"/>
    <d v="2019-07-18T00:00:00"/>
    <s v="Brokerage "/>
  </r>
  <r>
    <s v="Gilbert"/>
    <x v="1"/>
    <n v="115781.25"/>
    <d v="2019-07-28T00:00:00"/>
    <s v="Brokerage"/>
  </r>
  <r>
    <s v="Animesh Rawat"/>
    <x v="1"/>
    <n v="318411.5"/>
    <d v="2019-03-31T00:00:00"/>
    <s v="Brokerage"/>
  </r>
  <r>
    <s v="Animesh Rawat"/>
    <x v="1"/>
    <n v="344794.13"/>
    <d v="2019-04-01T00:00:00"/>
    <s v="Brokerage"/>
  </r>
  <r>
    <s v="Animesh Rawat"/>
    <x v="1"/>
    <n v="140949.5"/>
    <d v="2018-07-10T00:00:00"/>
    <s v="Brokerage"/>
  </r>
  <r>
    <s v="Animesh Rawat"/>
    <x v="1"/>
    <n v="460832.14"/>
    <d v="2018-01-01T00:00:00"/>
    <s v="Brokerage"/>
  </r>
  <r>
    <s v="Animesh Rawat"/>
    <x v="1"/>
    <n v="257590.8"/>
    <d v="2019-01-01T00:00:00"/>
    <s v="Brokerage"/>
  </r>
  <r>
    <s v="Animesh Rawat"/>
    <x v="1"/>
    <n v="-98802.02"/>
    <d v="2019-01-01T00:00:00"/>
    <s v="Brokerage "/>
  </r>
  <r>
    <s v="Animesh Rawat"/>
    <x v="0"/>
    <n v="338.55"/>
    <d v="2018-02-07T00:00:00"/>
    <s v="Brokerage"/>
  </r>
  <r>
    <s v="Animesh Rawat"/>
    <x v="1"/>
    <n v="40625"/>
    <d v="2019-03-31T00:00:00"/>
    <s v="Brokerage"/>
  </r>
  <r>
    <s v="Animesh Rawat"/>
    <x v="1"/>
    <n v="37500"/>
    <d v="2019-04-01T00:00:00"/>
    <s v="Brokerage"/>
  </r>
  <r>
    <s v="Animesh Rawat"/>
    <x v="1"/>
    <n v="55361.599999999999"/>
    <d v="2018-01-01T00:00:00"/>
    <s v="Brokerage"/>
  </r>
  <r>
    <s v="Animesh Rawat"/>
    <x v="1"/>
    <n v="86723.5"/>
    <d v="2019-01-01T00:00:00"/>
    <s v="Brokerage"/>
  </r>
  <r>
    <s v="Animesh Rawat"/>
    <x v="1"/>
    <n v="21680.799999999999"/>
    <d v="2020-01-01T00:00:00"/>
    <s v="Brokerage"/>
  </r>
  <r>
    <s v="Animesh Rawat"/>
    <x v="0"/>
    <n v="17419.13"/>
    <d v="2018-07-20T00:00:00"/>
    <s v="Brokerage"/>
  </r>
  <r>
    <s v="Animesh Rawat"/>
    <x v="0"/>
    <n v="5165.63"/>
    <d v="2018-09-05T00:00:00"/>
    <s v="Brokerage"/>
  </r>
  <r>
    <s v="Animesh Rawat"/>
    <x v="0"/>
    <n v="9990.15"/>
    <d v="2019-05-23T00:00:00"/>
    <s v="Brokerage"/>
  </r>
  <r>
    <s v="Animesh Rawat"/>
    <x v="0"/>
    <n v="10625"/>
    <d v="2018-06-11T00:00:00"/>
    <s v="Brokerage"/>
  </r>
  <r>
    <s v="Animesh Rawat"/>
    <x v="1"/>
    <n v="14399.88"/>
    <d v="2017-07-01T00:00:00"/>
    <s v="Brokerage"/>
  </r>
  <r>
    <s v="Animesh Rawat"/>
    <x v="1"/>
    <n v="20165.5"/>
    <d v="2019-07-01T00:00:00"/>
    <s v="Brokerage"/>
  </r>
  <r>
    <s v="Animesh Rawat"/>
    <x v="0"/>
    <n v="11593.27"/>
    <d v="2019-04-01T00:00:00"/>
    <s v="Brokerage"/>
  </r>
  <r>
    <s v="Animesh Rawat"/>
    <x v="1"/>
    <n v="1185.9000000000001"/>
    <d v="2018-05-01T00:00:00"/>
    <s v="Brokerage"/>
  </r>
  <r>
    <s v="Animesh Rawat"/>
    <x v="1"/>
    <n v="1005"/>
    <d v="2019-05-01T00:00:00"/>
    <s v="Brokerage"/>
  </r>
  <r>
    <s v="Animesh Rawat"/>
    <x v="1"/>
    <n v="1050.3800000000001"/>
    <d v="2017-09-28T00:00:00"/>
    <s v="Brokerage"/>
  </r>
  <r>
    <s v="Animesh Rawat"/>
    <x v="1"/>
    <n v="6250"/>
    <d v="2018-09-28T00:00:00"/>
    <s v="Brokerage"/>
  </r>
  <r>
    <s v="Animesh Rawat"/>
    <x v="1"/>
    <n v="0"/>
    <d v="2018-10-29T00:00:00"/>
    <s v="Brokerage "/>
  </r>
  <r>
    <s v="Animesh Rawat"/>
    <x v="1"/>
    <n v="6250"/>
    <d v="2018-09-28T00:00:00"/>
    <s v="Brokerage"/>
  </r>
  <r>
    <s v="Animesh Rawat"/>
    <x v="1"/>
    <n v="18814.25"/>
    <d v="2019-09-28T00:00:00"/>
    <s v="Brokerage"/>
  </r>
  <r>
    <s v="Animesh Rawat"/>
    <x v="1"/>
    <n v="200659.63"/>
    <d v="2019-03-31T00:00:00"/>
    <s v="Brokerage"/>
  </r>
  <r>
    <s v="Animesh Rawat"/>
    <x v="1"/>
    <n v="215165"/>
    <d v="2019-04-01T00:00:00"/>
    <s v="Brokerage"/>
  </r>
  <r>
    <s v="Animesh Rawat"/>
    <x v="0"/>
    <n v="97.35"/>
    <d v="2018-02-07T00:00:00"/>
    <s v="Brokerage"/>
  </r>
  <r>
    <s v="Animesh Rawat"/>
    <x v="0"/>
    <n v="3854.23"/>
    <d v="2019-04-30T00:00:00"/>
    <s v="Brokerage"/>
  </r>
  <r>
    <s v="Animesh Rawat"/>
    <x v="1"/>
    <n v="6739.76"/>
    <d v="2019-02-17T00:00:00"/>
    <s v="Brokerage"/>
  </r>
  <r>
    <s v="Animesh Rawat"/>
    <x v="0"/>
    <n v="6739.76"/>
    <d v="2019-03-04T00:00:00"/>
    <s v="Brokerage"/>
  </r>
  <r>
    <s v="Animesh Rawat"/>
    <x v="0"/>
    <n v="8468.49"/>
    <d v="2019-02-18T00:00:00"/>
    <s v="Brokerage"/>
  </r>
  <r>
    <s v="Animesh Rawat"/>
    <x v="0"/>
    <n v="529.13"/>
    <d v="2019-02-18T00:00:00"/>
    <s v="Brokerage"/>
  </r>
  <r>
    <s v="Vinay"/>
    <x v="0"/>
    <n v="162500"/>
    <d v="2019-04-05T00:00:00"/>
    <s v="Brokerage"/>
  </r>
  <r>
    <s v="Vinay"/>
    <x v="0"/>
    <n v="250000"/>
    <d v="2019-04-18T00:00:00"/>
    <s v="Brokerage"/>
  </r>
  <r>
    <s v="Vinay"/>
    <x v="0"/>
    <n v="78837.100000000006"/>
    <d v="2017-08-02T00:00:00"/>
    <s v="Brokerage"/>
  </r>
  <r>
    <s v="Vinay"/>
    <x v="1"/>
    <n v="21875"/>
    <d v="2018-03-23T00:00:00"/>
    <s v="Brokerage"/>
  </r>
  <r>
    <s v="Vinay"/>
    <x v="1"/>
    <n v="59322"/>
    <d v="2019-04-22T00:00:00"/>
    <s v="Brokerage"/>
  </r>
  <r>
    <s v="Vinay"/>
    <x v="0"/>
    <n v="26763.4"/>
    <d v="2019-12-23T00:00:00"/>
    <s v="Brokerage"/>
  </r>
  <r>
    <s v="Vinay"/>
    <x v="0"/>
    <n v="26763.4"/>
    <d v="2020-03-23T00:00:00"/>
    <s v="Brokerage"/>
  </r>
  <r>
    <s v="Vinay"/>
    <x v="0"/>
    <n v="26763.439999999999"/>
    <d v="2018-06-23T00:00:00"/>
    <s v="Brokerage"/>
  </r>
  <r>
    <s v="Vinay"/>
    <x v="0"/>
    <n v="26763.439999999999"/>
    <d v="2018-09-23T00:00:00"/>
    <s v="Brokerage"/>
  </r>
  <r>
    <s v="Vinay"/>
    <x v="0"/>
    <n v="26763.439999999999"/>
    <d v="2018-12-23T00:00:00"/>
    <s v="Brokerage"/>
  </r>
  <r>
    <s v="Vinay"/>
    <x v="0"/>
    <n v="26763.439999999999"/>
    <d v="2019-03-23T00:00:00"/>
    <s v="Brokerage"/>
  </r>
  <r>
    <s v="Vinay"/>
    <x v="0"/>
    <n v="26763.439999999999"/>
    <d v="2019-06-23T00:00:00"/>
    <s v="Brokerage"/>
  </r>
  <r>
    <s v="Vinay"/>
    <x v="0"/>
    <n v="26763.439999999999"/>
    <d v="2019-09-23T00:00:00"/>
    <s v="Brokerage"/>
  </r>
  <r>
    <s v="Vinay"/>
    <x v="0"/>
    <n v="39440.839999999997"/>
    <d v="2018-03-23T00:00:00"/>
    <s v="Brokerage"/>
  </r>
  <r>
    <s v="Vinay"/>
    <x v="0"/>
    <n v="14274.76"/>
    <d v="2019-11-09T00:00:00"/>
    <s v="Brokerage"/>
  </r>
  <r>
    <s v="Vinay"/>
    <x v="0"/>
    <n v="14274.76"/>
    <d v="2020-02-09T00:00:00"/>
    <s v="Brokerage"/>
  </r>
  <r>
    <s v="Vinay"/>
    <x v="0"/>
    <n v="14274.76"/>
    <d v="2020-05-09T00:00:00"/>
    <s v="Brokerage"/>
  </r>
  <r>
    <s v="Vinay"/>
    <x v="0"/>
    <n v="14274.76"/>
    <d v="2020-08-09T00:00:00"/>
    <s v="Brokerage"/>
  </r>
  <r>
    <s v="Vinay"/>
    <x v="0"/>
    <n v="14274.76"/>
    <d v="2020-11-09T00:00:00"/>
    <s v="Brokerage"/>
  </r>
  <r>
    <s v="Vinay"/>
    <x v="0"/>
    <n v="14274.76"/>
    <d v="2021-02-09T00:00:00"/>
    <s v="Brokerage"/>
  </r>
  <r>
    <s v="Vinay"/>
    <x v="0"/>
    <n v="14274.76"/>
    <d v="2019-02-09T00:00:00"/>
    <s v="Brokerage"/>
  </r>
  <r>
    <s v="Vinay"/>
    <x v="0"/>
    <n v="14274.76"/>
    <d v="2019-05-09T00:00:00"/>
    <s v="Brokerage"/>
  </r>
  <r>
    <s v="Vinay"/>
    <x v="0"/>
    <n v="14274.76"/>
    <d v="2019-08-09T00:00:00"/>
    <s v="Brokerage"/>
  </r>
  <r>
    <s v="Vinay"/>
    <x v="0"/>
    <n v="14274.8"/>
    <d v="2018-11-09T00:00:00"/>
    <s v="Brokerage"/>
  </r>
  <r>
    <s v="Vinay"/>
    <x v="0"/>
    <n v="22539.08"/>
    <d v="2018-08-09T00:00:00"/>
    <s v="Brokerage"/>
  </r>
  <r>
    <s v="Vinay"/>
    <x v="0"/>
    <n v="24072.23"/>
    <d v="2019-12-13T00:00:00"/>
    <s v="Brokerage"/>
  </r>
  <r>
    <s v="Vinay"/>
    <x v="0"/>
    <n v="24072.23"/>
    <d v="2020-03-13T00:00:00"/>
    <s v="Brokerage"/>
  </r>
  <r>
    <s v="Vinay"/>
    <x v="0"/>
    <n v="24072.23"/>
    <d v="2020-06-13T00:00:00"/>
    <s v="Brokerage"/>
  </r>
  <r>
    <s v="Vinay"/>
    <x v="0"/>
    <n v="24072.23"/>
    <d v="2020-09-13T00:00:00"/>
    <s v="Brokerage"/>
  </r>
  <r>
    <s v="Vinay"/>
    <x v="0"/>
    <n v="24072.23"/>
    <d v="2020-12-13T00:00:00"/>
    <s v="Brokerage"/>
  </r>
  <r>
    <s v="Vinay"/>
    <x v="0"/>
    <n v="24072.23"/>
    <d v="2019-06-13T00:00:00"/>
    <s v="Brokerage"/>
  </r>
  <r>
    <s v="Vinay"/>
    <x v="0"/>
    <n v="24072.23"/>
    <d v="2019-09-13T00:00:00"/>
    <s v="Brokerage"/>
  </r>
  <r>
    <s v="Vinay"/>
    <x v="0"/>
    <n v="24072.26"/>
    <d v="2019-03-13T00:00:00"/>
    <s v="Brokerage"/>
  </r>
  <r>
    <s v="Vinay"/>
    <x v="0"/>
    <n v="35521.53"/>
    <d v="2018-12-13T00:00:00"/>
    <s v="Brokerage"/>
  </r>
  <r>
    <s v="Vinay"/>
    <x v="0"/>
    <n v="31816.79"/>
    <d v="2019-12-11T00:00:00"/>
    <s v="Brokerage"/>
  </r>
  <r>
    <s v="Vinay"/>
    <x v="0"/>
    <n v="31816.79"/>
    <d v="2020-03-11T00:00:00"/>
    <s v="Brokerage"/>
  </r>
  <r>
    <s v="Vinay"/>
    <x v="0"/>
    <n v="31816.79"/>
    <d v="2020-06-11T00:00:00"/>
    <s v="Brokerage"/>
  </r>
  <r>
    <s v="Vinay"/>
    <x v="0"/>
    <n v="31816.79"/>
    <d v="2020-09-11T00:00:00"/>
    <s v="Brokerage"/>
  </r>
  <r>
    <s v="Vinay"/>
    <x v="0"/>
    <n v="31816.79"/>
    <d v="2020-12-11T00:00:00"/>
    <s v="Brokerage"/>
  </r>
  <r>
    <s v="Vinay"/>
    <x v="0"/>
    <n v="31816.79"/>
    <d v="2019-09-11T00:00:00"/>
    <s v="Brokerage"/>
  </r>
  <r>
    <s v="Vinay"/>
    <x v="0"/>
    <n v="31816.83"/>
    <d v="2019-03-11T00:00:00"/>
    <s v="Brokerage"/>
  </r>
  <r>
    <s v="Vinay"/>
    <x v="0"/>
    <n v="31816.83"/>
    <d v="2019-06-11T00:00:00"/>
    <s v="Brokerage"/>
  </r>
  <r>
    <s v="Vinay"/>
    <x v="0"/>
    <n v="46888.34"/>
    <d v="2018-12-11T00:00:00"/>
    <s v="Brokerage"/>
  </r>
  <r>
    <s v="Vinay"/>
    <x v="0"/>
    <n v="5712.04"/>
    <d v="2019-10-14T00:00:00"/>
    <s v="Brokerage"/>
  </r>
  <r>
    <s v="Vinay"/>
    <x v="0"/>
    <n v="5712.04"/>
    <d v="2020-01-14T00:00:00"/>
    <s v="Brokerage"/>
  </r>
  <r>
    <s v="Vinay"/>
    <x v="0"/>
    <n v="5712.04"/>
    <d v="2020-04-14T00:00:00"/>
    <s v="Brokerage"/>
  </r>
  <r>
    <s v="Vinay"/>
    <x v="0"/>
    <n v="5712.04"/>
    <d v="2020-07-14T00:00:00"/>
    <s v="Brokerage"/>
  </r>
  <r>
    <s v="Vinay"/>
    <x v="0"/>
    <n v="5712.04"/>
    <d v="2020-10-14T00:00:00"/>
    <s v="Brokerage"/>
  </r>
  <r>
    <s v="Vinay"/>
    <x v="0"/>
    <n v="5712.04"/>
    <d v="2021-01-14T00:00:00"/>
    <s v="Brokerage"/>
  </r>
  <r>
    <s v="Vinay"/>
    <x v="0"/>
    <n v="5712.04"/>
    <d v="2021-04-14T00:00:00"/>
    <s v="Brokerage"/>
  </r>
  <r>
    <s v="Vinay"/>
    <x v="0"/>
    <n v="5712.04"/>
    <d v="2021-07-14T00:00:00"/>
    <s v="Brokerage"/>
  </r>
  <r>
    <s v="Vinay"/>
    <x v="0"/>
    <n v="5712.04"/>
    <d v="2018-10-14T00:00:00"/>
    <s v="Brokerage"/>
  </r>
  <r>
    <s v="Vinay"/>
    <x v="0"/>
    <n v="5712.04"/>
    <d v="2019-01-14T00:00:00"/>
    <s v="Brokerage"/>
  </r>
  <r>
    <s v="Vinay"/>
    <x v="0"/>
    <n v="5712.04"/>
    <d v="2019-04-14T00:00:00"/>
    <s v="Brokerage"/>
  </r>
  <r>
    <s v="Vinay"/>
    <x v="0"/>
    <n v="5712.04"/>
    <d v="2019-07-14T00:00:00"/>
    <s v="Brokerage"/>
  </r>
  <r>
    <s v="Vinay"/>
    <x v="0"/>
    <n v="15832.08"/>
    <d v="2018-07-14T00:00:00"/>
    <s v="Brokerage"/>
  </r>
  <r>
    <s v="Vinay"/>
    <x v="0"/>
    <n v="11198.33"/>
    <d v="2021-07-14T00:00:00"/>
    <s v="Brokerage"/>
  </r>
  <r>
    <s v="Vinay"/>
    <x v="0"/>
    <n v="11279.55"/>
    <d v="2020-01-14T00:00:00"/>
    <s v="Brokerage"/>
  </r>
  <r>
    <s v="Vinay"/>
    <x v="0"/>
    <n v="11279.55"/>
    <d v="2020-04-14T00:00:00"/>
    <s v="Brokerage"/>
  </r>
  <r>
    <s v="Vinay"/>
    <x v="0"/>
    <n v="11279.55"/>
    <d v="2020-07-14T00:00:00"/>
    <s v="Brokerage"/>
  </r>
  <r>
    <s v="Vinay"/>
    <x v="0"/>
    <n v="11279.55"/>
    <d v="2020-10-14T00:00:00"/>
    <s v="Brokerage"/>
  </r>
  <r>
    <s v="Vinay"/>
    <x v="0"/>
    <n v="11279.55"/>
    <d v="2021-01-14T00:00:00"/>
    <s v="Brokerage"/>
  </r>
  <r>
    <s v="Vinay"/>
    <x v="0"/>
    <n v="11279.55"/>
    <d v="2021-04-14T00:00:00"/>
    <s v="Brokerage"/>
  </r>
  <r>
    <s v="Vinay"/>
    <x v="0"/>
    <n v="11279.55"/>
    <d v="2018-10-14T00:00:00"/>
    <s v="Brokerage"/>
  </r>
  <r>
    <s v="Vinay"/>
    <x v="0"/>
    <n v="11279.55"/>
    <d v="2019-01-14T00:00:00"/>
    <s v="Brokerage"/>
  </r>
  <r>
    <s v="Vinay"/>
    <x v="0"/>
    <n v="11279.55"/>
    <d v="2019-04-14T00:00:00"/>
    <s v="Brokerage"/>
  </r>
  <r>
    <s v="Vinay"/>
    <x v="0"/>
    <n v="11279.55"/>
    <d v="2019-07-14T00:00:00"/>
    <s v="Brokerage"/>
  </r>
  <r>
    <s v="Vinay"/>
    <x v="0"/>
    <n v="11279.55"/>
    <d v="2019-10-14T00:00:00"/>
    <s v="Brokerage"/>
  </r>
  <r>
    <s v="Vinay"/>
    <x v="0"/>
    <n v="27256.2"/>
    <d v="2018-07-14T00:00:00"/>
    <s v="Brokerage"/>
  </r>
  <r>
    <s v="Vinay"/>
    <x v="0"/>
    <n v="2426.0300000000002"/>
    <d v="2020-12-14T00:00:00"/>
    <s v="Brokerage"/>
  </r>
  <r>
    <s v="Vinay"/>
    <x v="0"/>
    <n v="2426.06"/>
    <d v="2019-12-14T00:00:00"/>
    <s v="Brokerage"/>
  </r>
  <r>
    <s v="Vinay"/>
    <x v="0"/>
    <n v="2426.06"/>
    <d v="2020-03-14T00:00:00"/>
    <s v="Brokerage"/>
  </r>
  <r>
    <s v="Vinay"/>
    <x v="0"/>
    <n v="2426.06"/>
    <d v="2020-06-14T00:00:00"/>
    <s v="Brokerage"/>
  </r>
  <r>
    <s v="Vinay"/>
    <x v="0"/>
    <n v="2426.06"/>
    <d v="2020-09-14T00:00:00"/>
    <s v="Brokerage"/>
  </r>
  <r>
    <s v="Vinay"/>
    <x v="0"/>
    <n v="2426.06"/>
    <d v="2019-03-14T00:00:00"/>
    <s v="Brokerage"/>
  </r>
  <r>
    <s v="Vinay"/>
    <x v="0"/>
    <n v="2426.06"/>
    <d v="2019-06-14T00:00:00"/>
    <s v="Brokerage"/>
  </r>
  <r>
    <s v="Vinay"/>
    <x v="0"/>
    <n v="2426.06"/>
    <d v="2019-09-14T00:00:00"/>
    <s v="Brokerage"/>
  </r>
  <r>
    <s v="Vinay"/>
    <x v="0"/>
    <n v="6203.49"/>
    <d v="2018-12-14T00:00:00"/>
    <s v="Brokerage"/>
  </r>
  <r>
    <s v="Raju Kumar"/>
    <x v="0"/>
    <n v="137712.39000000001"/>
    <d v="2019-06-26T00:00:00"/>
    <s v="Brokerage"/>
  </r>
  <r>
    <s v="Vinay"/>
    <x v="0"/>
    <n v="21929.45"/>
    <d v="2019-03-01T00:00:00"/>
    <s v="Brokerage"/>
  </r>
  <r>
    <s v="Vinay"/>
    <x v="0"/>
    <n v="55777.3"/>
    <d v="2016-08-29T00:00:00"/>
    <s v="Brokerage"/>
  </r>
  <r>
    <s v="Vinay"/>
    <x v="0"/>
    <n v="101109.75"/>
    <d v="2018-08-25T00:00:00"/>
    <s v="Brokerage"/>
  </r>
  <r>
    <s v="Vinay"/>
    <x v="2"/>
    <n v="31589.25"/>
    <d v="2017-12-23T00:00:00"/>
    <s v="Brokerage"/>
  </r>
  <r>
    <s v="Vinay"/>
    <x v="2"/>
    <n v="31589.25"/>
    <d v="2018-03-23T00:00:00"/>
    <s v="Brokerage"/>
  </r>
  <r>
    <s v="Vinay"/>
    <x v="2"/>
    <n v="31589.25"/>
    <d v="2018-06-23T00:00:00"/>
    <s v="Brokerage"/>
  </r>
  <r>
    <s v="Vinay"/>
    <x v="2"/>
    <n v="31589.25"/>
    <d v="2018-09-23T00:00:00"/>
    <s v="Brokerage"/>
  </r>
  <r>
    <s v="Vinay"/>
    <x v="2"/>
    <n v="31589.25"/>
    <d v="2018-12-23T00:00:00"/>
    <s v="Brokerage"/>
  </r>
  <r>
    <s v="Vinay"/>
    <x v="2"/>
    <n v="31589.25"/>
    <d v="2019-03-23T00:00:00"/>
    <s v="Brokerage"/>
  </r>
  <r>
    <s v="Vinay"/>
    <x v="2"/>
    <n v="31589.3"/>
    <d v="2016-12-23T00:00:00"/>
    <s v="Brokerage"/>
  </r>
  <r>
    <s v="Vinay"/>
    <x v="2"/>
    <n v="31589.3"/>
    <d v="2017-03-23T00:00:00"/>
    <s v="Brokerage"/>
  </r>
  <r>
    <s v="Vinay"/>
    <x v="2"/>
    <n v="31589.3"/>
    <d v="2017-06-23T00:00:00"/>
    <s v="Brokerage"/>
  </r>
  <r>
    <s v="Vinay"/>
    <x v="2"/>
    <n v="31589.3"/>
    <d v="2017-09-23T00:00:00"/>
    <s v="Brokerage"/>
  </r>
  <r>
    <s v="Vinay"/>
    <x v="2"/>
    <n v="183374.9"/>
    <d v="2016-09-23T00:00:00"/>
    <s v="Brokerage"/>
  </r>
  <r>
    <s v="Vinay"/>
    <x v="2"/>
    <n v="0"/>
    <s v="Null"/>
    <s v="Brokerage "/>
  </r>
  <r>
    <s v="Vinay"/>
    <x v="0"/>
    <n v="10118.39"/>
    <d v="2017-10-21T00:00:00"/>
    <s v="Brokerage"/>
  </r>
  <r>
    <s v="Vinay"/>
    <x v="0"/>
    <n v="2254.63"/>
    <d v="2017-10-21T00:00:00"/>
    <s v="Brokerage"/>
  </r>
  <r>
    <s v="Raju Kumar"/>
    <x v="0"/>
    <n v="0"/>
    <d v="2015-10-13T00:00:00"/>
    <s v="Brokerage"/>
  </r>
  <r>
    <s v="Raju Kumar"/>
    <x v="0"/>
    <n v="0"/>
    <d v="2017-05-19T00:00:00"/>
    <s v="Brokerage"/>
  </r>
  <r>
    <s v="Vinay"/>
    <x v="0"/>
    <n v="118750"/>
    <d v="2018-05-29T00:00:00"/>
    <s v="Brokerage"/>
  </r>
  <r>
    <s v="Vinay"/>
    <x v="2"/>
    <n v="93516.75"/>
    <d v="2020-05-07T00:00:00"/>
    <s v="Brokerage"/>
  </r>
  <r>
    <s v="Vinay"/>
    <x v="2"/>
    <n v="93517.25"/>
    <d v="2020-01-25T00:00:00"/>
    <s v="Brokerage"/>
  </r>
  <r>
    <s v="Vinay"/>
    <x v="2"/>
    <n v="100710.88"/>
    <d v="2018-12-09T00:00:00"/>
    <s v="Brokerage"/>
  </r>
  <r>
    <s v="Vinay"/>
    <x v="2"/>
    <n v="100710.88"/>
    <d v="2019-03-22T00:00:00"/>
    <s v="Brokerage"/>
  </r>
  <r>
    <s v="Vinay"/>
    <x v="2"/>
    <n v="100710.88"/>
    <d v="2019-07-03T00:00:00"/>
    <s v="Brokerage"/>
  </r>
  <r>
    <s v="Vinay"/>
    <x v="2"/>
    <n v="100710.88"/>
    <d v="2019-10-14T00:00:00"/>
    <s v="Brokerage"/>
  </r>
  <r>
    <s v="Vinay"/>
    <x v="2"/>
    <n v="129485.38"/>
    <d v="2018-08-28T00:00:00"/>
    <s v="Brokerage"/>
  </r>
  <r>
    <s v="Vinay"/>
    <x v="0"/>
    <n v="53711"/>
    <d v="2018-12-06T00:00:00"/>
    <s v="Brokerage"/>
  </r>
  <r>
    <s v="Vinay"/>
    <x v="0"/>
    <n v="49576"/>
    <d v="2019-03-26T00:00:00"/>
    <s v="Brokerage"/>
  </r>
  <r>
    <s v="Vinay"/>
    <x v="0"/>
    <n v="0"/>
    <d v="2016-09-21T00:00:00"/>
    <s v="Brokerage"/>
  </r>
  <r>
    <s v="Vinay"/>
    <x v="0"/>
    <n v="0"/>
    <d v="2018-09-21T00:00:00"/>
    <s v="Brokerage "/>
  </r>
  <r>
    <s v="Vinay"/>
    <x v="0"/>
    <n v="0"/>
    <d v="2018-12-21T00:00:00"/>
    <s v="Brokerage "/>
  </r>
  <r>
    <s v="Vinay"/>
    <x v="0"/>
    <n v="64971"/>
    <d v="2018-12-01T00:00:00"/>
    <s v="Brokerage"/>
  </r>
  <r>
    <s v="Vinay"/>
    <x v="1"/>
    <n v="66188.759999999995"/>
    <d v="2019-06-30T00:00:00"/>
    <s v="Brokerage"/>
  </r>
  <r>
    <s v="Vinay"/>
    <x v="0"/>
    <n v="37754.15"/>
    <d v="2018-06-30T00:00:00"/>
    <s v="Brokerage"/>
  </r>
  <r>
    <s v="Vinay"/>
    <x v="1"/>
    <n v="48325.760000000002"/>
    <d v="2019-09-01T00:00:00"/>
    <s v="Brokerage"/>
  </r>
  <r>
    <s v="Vinay"/>
    <x v="1"/>
    <n v="5763.57"/>
    <d v="2018-09-01T00:00:00"/>
    <s v="Brokerage"/>
  </r>
  <r>
    <s v="Vinay"/>
    <x v="1"/>
    <n v="5721.71"/>
    <d v="2018-09-01T00:00:00"/>
    <s v="Brokerage"/>
  </r>
  <r>
    <s v="Juli"/>
    <x v="1"/>
    <n v="50101.73"/>
    <d v="2018-06-30T00:00:00"/>
    <s v="Brokerage"/>
  </r>
  <r>
    <s v="Vinay"/>
    <x v="1"/>
    <n v="2940.49"/>
    <d v="2018-01-12T00:00:00"/>
    <s v="Brokerage"/>
  </r>
  <r>
    <s v="Vinay"/>
    <x v="1"/>
    <n v="3073.94"/>
    <d v="2019-01-12T00:00:00"/>
    <s v="Brokerage"/>
  </r>
  <r>
    <s v="Vinay"/>
    <x v="0"/>
    <n v="330"/>
    <d v="2018-01-16T00:00:00"/>
    <s v="Brokerage"/>
  </r>
  <r>
    <s v="Vinay"/>
    <x v="1"/>
    <n v="20327.63"/>
    <d v="2019-09-01T00:00:00"/>
    <s v="Brokerage"/>
  </r>
  <r>
    <s v="Vinay"/>
    <x v="1"/>
    <n v="2164.3000000000002"/>
    <d v="2018-09-01T00:00:00"/>
    <s v="Brokerage"/>
  </r>
  <r>
    <s v="Vinay"/>
    <x v="1"/>
    <n v="27258.799999999999"/>
    <d v="2019-09-01T00:00:00"/>
    <s v="Brokerage"/>
  </r>
  <r>
    <s v="Vinay"/>
    <x v="1"/>
    <n v="5105.2"/>
    <d v="2018-09-01T00:00:00"/>
    <s v="Brokerage"/>
  </r>
  <r>
    <s v="Vinay"/>
    <x v="0"/>
    <n v="95.85"/>
    <d v="2020-01-17T00:00:00"/>
    <s v="Brokerage"/>
  </r>
  <r>
    <s v="Vinay"/>
    <x v="1"/>
    <n v="153.76"/>
    <d v="2018-09-01T00:00:00"/>
    <s v="Brokerage"/>
  </r>
  <r>
    <s v="Vinay"/>
    <x v="1"/>
    <n v="3842.38"/>
    <d v="2018-09-01T00:00:00"/>
    <s v="Brokerage"/>
  </r>
  <r>
    <s v="Vinay"/>
    <x v="1"/>
    <n v="3300"/>
    <d v="2019-09-12T00:00:00"/>
    <s v="Brokerage"/>
  </r>
  <r>
    <s v="Vinay"/>
    <x v="1"/>
    <n v="7424.84"/>
    <d v="2018-11-01T00:00:00"/>
    <s v="Brokerage"/>
  </r>
  <r>
    <s v="Vinay"/>
    <x v="1"/>
    <n v="55687.5"/>
    <d v="2017-11-01T00:00:00"/>
    <s v="Brokerage"/>
  </r>
  <r>
    <s v="Juli"/>
    <x v="1"/>
    <n v="8745.18"/>
    <d v="2018-09-12T00:00:00"/>
    <s v="Brokerage"/>
  </r>
  <r>
    <s v="Manish Sharma"/>
    <x v="0"/>
    <n v="10578.39"/>
    <d v="2019-02-15T00:00:00"/>
    <s v="Brokerage"/>
  </r>
  <r>
    <s v="Vinay"/>
    <x v="1"/>
    <n v="10279.51"/>
    <d v="2019-09-01T00:00:00"/>
    <s v="Brokerage"/>
  </r>
  <r>
    <s v="Vinay"/>
    <x v="1"/>
    <n v="610.77"/>
    <d v="2018-09-01T00:00:00"/>
    <s v="Brokerage"/>
  </r>
  <r>
    <s v="Shivani Sharma"/>
    <x v="1"/>
    <n v="25000"/>
    <d v="2018-03-09T00:00:00"/>
    <s v="Brokerage"/>
  </r>
  <r>
    <s v="Animesh Rawat"/>
    <x v="1"/>
    <n v="23750"/>
    <d v="2019-03-09T00:00:00"/>
    <s v="Brokerage"/>
  </r>
  <r>
    <s v="Vididt Saha"/>
    <x v="0"/>
    <n v="0"/>
    <d v="2018-11-10T00:00:00"/>
    <s v="Brokerage"/>
  </r>
  <r>
    <s v="Vididt Saha"/>
    <x v="0"/>
    <n v="10395"/>
    <d v="2018-01-12T00:00:00"/>
    <s v="Brokerage"/>
  </r>
  <r>
    <s v="Vididt Saha"/>
    <x v="0"/>
    <n v="0"/>
    <s v="Null"/>
    <s v="Brokerage "/>
  </r>
  <r>
    <s v="Vididt Saha"/>
    <x v="0"/>
    <n v="15592.5"/>
    <d v="2019-01-12T00:00:00"/>
    <s v="Brokerage"/>
  </r>
  <r>
    <s v="Vididt Saha"/>
    <x v="0"/>
    <n v="11310.75"/>
    <d v="2020-01-12T00:00:00"/>
    <s v="Brokerage"/>
  </r>
  <r>
    <s v="Vididt Saha"/>
    <x v="1"/>
    <n v="48928.73"/>
    <d v="2019-11-10T00:00:00"/>
    <s v="Brokerage"/>
  </r>
  <r>
    <s v="Vididt Saha"/>
    <x v="1"/>
    <n v="18975"/>
    <d v="2019-11-25T00:00:00"/>
    <s v="Brokerage"/>
  </r>
  <r>
    <s v="Vididt Saha"/>
    <x v="0"/>
    <n v="16170"/>
    <d v="2018-07-11T00:00:00"/>
    <s v="Brokerage"/>
  </r>
  <r>
    <s v="Vididt Saha"/>
    <x v="0"/>
    <n v="9056.48"/>
    <d v="2019-07-09T00:00:00"/>
    <s v="Brokerage"/>
  </r>
  <r>
    <s v="Vididt Saha"/>
    <x v="0"/>
    <n v="18357"/>
    <d v="2018-07-10T00:00:00"/>
    <s v="Brokerage"/>
  </r>
  <r>
    <s v="Vididt Saha"/>
    <x v="0"/>
    <n v="10416.75"/>
    <d v="2018-07-10T00:00:00"/>
    <s v="Brokerage"/>
  </r>
  <r>
    <s v="Vididt Saha"/>
    <x v="0"/>
    <n v="1232"/>
    <d v="2018-07-10T00:00:00"/>
    <s v="Brokerage"/>
  </r>
  <r>
    <s v="Vididt Saha"/>
    <x v="0"/>
    <n v="242.5"/>
    <d v="2018-07-10T00:00:00"/>
    <s v="Brokerage"/>
  </r>
  <r>
    <s v="Vididt Saha"/>
    <x v="0"/>
    <n v="643.75"/>
    <d v="2019-01-09T00:00:00"/>
    <s v="Brokerage"/>
  </r>
  <r>
    <s v="Vididt Saha"/>
    <x v="0"/>
    <n v="4595.75"/>
    <d v="2019-05-16T00:00:00"/>
    <s v="Brokerage"/>
  </r>
  <r>
    <s v="Vididt Saha"/>
    <x v="0"/>
    <n v="21905.200000000001"/>
    <d v="2019-07-11T00:00:00"/>
    <s v="Brokerage"/>
  </r>
  <r>
    <s v="Vididt Saha"/>
    <x v="0"/>
    <n v="337.5"/>
    <d v="2019-07-10T00:00:00"/>
    <s v="Brokerage"/>
  </r>
  <r>
    <s v="Vinay"/>
    <x v="0"/>
    <n v="6112.76"/>
    <d v="2018-12-28T00:00:00"/>
    <s v="Brokerage"/>
  </r>
  <r>
    <s v="Vinay"/>
    <x v="0"/>
    <n v="0"/>
    <s v="Null"/>
    <s v="Brokerage "/>
  </r>
  <r>
    <s v="Vinay"/>
    <x v="0"/>
    <n v="10725"/>
    <d v="2018-12-06T00:00:00"/>
    <s v="Brokerage"/>
  </r>
  <r>
    <s v="Abhinav Shivam"/>
    <x v="0"/>
    <n v="27530.38"/>
    <d v="2019-03-09T00:00:00"/>
    <s v="Brokerage"/>
  </r>
  <r>
    <s v="Vinay"/>
    <x v="0"/>
    <n v="106033.91"/>
    <d v="2018-04-01T00:00:00"/>
    <s v="Brokerage"/>
  </r>
  <r>
    <s v="Abhinav Shivam"/>
    <x v="0"/>
    <n v="3978.77"/>
    <d v="2019-01-08T00:00:00"/>
    <s v="Brokerage"/>
  </r>
  <r>
    <s v="Abhinav Shivam"/>
    <x v="0"/>
    <n v="9453.35"/>
    <d v="2019-01-19T00:00:00"/>
    <s v="Brokerage"/>
  </r>
  <r>
    <s v="Abhinav Shivam"/>
    <x v="0"/>
    <n v="4156.79"/>
    <d v="2019-02-26T00:00:00"/>
    <s v="Brokerage"/>
  </r>
  <r>
    <s v="Vididt Saha"/>
    <x v="2"/>
    <n v="7451.24"/>
    <d v="2019-04-22T00:00:00"/>
    <s v="Brokerage"/>
  </r>
  <r>
    <s v="Vinay"/>
    <x v="0"/>
    <n v="3630"/>
    <d v="2019-12-17T00:00:00"/>
    <s v="Brokerage"/>
  </r>
  <r>
    <s v="Vinay"/>
    <x v="1"/>
    <n v="1072.5"/>
    <d v="2019-09-11T00:00:00"/>
    <s v="Brokerage"/>
  </r>
  <r>
    <s v="Animesh Rawat"/>
    <x v="0"/>
    <n v="49401.25"/>
    <d v="2019-01-03T00:00:00"/>
    <s v="Brokerage"/>
  </r>
  <r>
    <s v="Animesh Rawat"/>
    <x v="0"/>
    <n v="45000"/>
    <d v="2019-01-03T00:00:00"/>
    <s v="Brokerage"/>
  </r>
  <r>
    <s v="Mark"/>
    <x v="1"/>
    <n v="54000"/>
    <d v="2018-09-30T00:00:00"/>
    <s v="Brokerage"/>
  </r>
  <r>
    <s v="Shivani Sharma"/>
    <x v="0"/>
    <n v="5659.5"/>
    <d v="2018-12-14T00:00:00"/>
    <s v="Brokerage"/>
  </r>
  <r>
    <s v="Animesh Rawat"/>
    <x v="0"/>
    <n v="2942.25"/>
    <d v="2019-04-11T00:00:00"/>
    <s v="Brokerage"/>
  </r>
  <r>
    <s v="Animesh Rawat"/>
    <x v="1"/>
    <n v="6335.5"/>
    <d v="2019-10-23T00:00:00"/>
    <s v="Brokerage"/>
  </r>
  <r>
    <s v="Animesh Rawat"/>
    <x v="1"/>
    <n v="2436.75"/>
    <d v="2019-10-26T00:00:00"/>
    <s v="Brokerage"/>
  </r>
  <r>
    <s v="Animesh Rawat"/>
    <x v="1"/>
    <n v="18321.23"/>
    <d v="2018-10-24T00:00:00"/>
    <s v="Brokerage"/>
  </r>
  <r>
    <s v="Animesh Rawat"/>
    <x v="1"/>
    <n v="26967.39"/>
    <d v="2019-10-25T00:00:00"/>
    <s v="Brokerage"/>
  </r>
  <r>
    <s v="Animesh Rawat"/>
    <x v="1"/>
    <n v="159956.76"/>
    <d v="2018-01-01T00:00:00"/>
    <s v="Brokerage"/>
  </r>
  <r>
    <s v="Animesh Rawat"/>
    <x v="1"/>
    <n v="0"/>
    <d v="2019-01-01T00:00:00"/>
    <s v="Brokerage"/>
  </r>
  <r>
    <s v="Animesh Rawat"/>
    <x v="1"/>
    <n v="8268.1299999999992"/>
    <d v="2018-09-30T00:00:00"/>
    <s v="Brokerage"/>
  </r>
  <r>
    <s v="Animesh Rawat"/>
    <x v="1"/>
    <n v="12500.13"/>
    <d v="2019-09-19T00:00:00"/>
    <s v="Brokerage"/>
  </r>
  <r>
    <s v="Animesh Rawat"/>
    <x v="1"/>
    <n v="10584.15"/>
    <d v="2018-03-27T00:00:00"/>
    <s v="Brokerage"/>
  </r>
  <r>
    <s v="Animesh Rawat"/>
    <x v="1"/>
    <n v="14393.8"/>
    <d v="2019-01-02T00:00:00"/>
    <s v="Brokerage"/>
  </r>
  <r>
    <s v="Animesh Rawat"/>
    <x v="1"/>
    <n v="691.85"/>
    <d v="2018-05-15T00:00:00"/>
    <s v="Brokerage"/>
  </r>
  <r>
    <s v="Animesh Rawat"/>
    <x v="1"/>
    <n v="691.85"/>
    <d v="2019-05-15T00:00:00"/>
    <s v="Brokerage"/>
  </r>
  <r>
    <s v="Animesh Rawat"/>
    <x v="1"/>
    <n v="10964.79"/>
    <d v="2017-08-22T00:00:00"/>
    <s v="Brokerage"/>
  </r>
  <r>
    <s v="Animesh Rawat"/>
    <x v="1"/>
    <n v="13630.7"/>
    <d v="2019-08-21T00:00:00"/>
    <s v="Brokerage"/>
  </r>
  <r>
    <s v="Mark"/>
    <x v="1"/>
    <n v="123750"/>
    <d v="2019-09-30T00:00:00"/>
    <s v="Brokerage"/>
  </r>
  <r>
    <s v="Shivani Sharma"/>
    <x v="1"/>
    <n v="869.63"/>
    <d v="2018-05-26T00:00:00"/>
    <s v="Brokerage"/>
  </r>
  <r>
    <s v="Animesh Rawat"/>
    <x v="1"/>
    <n v="869.63"/>
    <d v="2019-05-26T00:00:00"/>
    <s v="Brokerage"/>
  </r>
  <r>
    <s v="Animesh Rawat"/>
    <x v="1"/>
    <n v="1562.5"/>
    <d v="2019-02-16T00:00:00"/>
    <s v="Brokerage"/>
  </r>
  <r>
    <s v="Gilbert"/>
    <x v="1"/>
    <n v="43367"/>
    <d v="2019-07-01T00:00:00"/>
    <s v="Brokerage"/>
  </r>
  <r>
    <s v="Gilbert"/>
    <x v="1"/>
    <n v="43367"/>
    <d v="2019-10-01T00:00:00"/>
    <s v="Brokerage"/>
  </r>
  <r>
    <s v="Gilbert"/>
    <x v="1"/>
    <n v="65050.5"/>
    <d v="2019-01-01T00:00:00"/>
    <s v="Brokerage"/>
  </r>
  <r>
    <s v="Gilbert"/>
    <x v="1"/>
    <n v="65050.5"/>
    <d v="2019-04-01T00:00:00"/>
    <s v="Brokerage"/>
  </r>
  <r>
    <s v="Gilbert"/>
    <x v="1"/>
    <n v="10824.4"/>
    <d v="2019-07-01T00:00:00"/>
    <s v="Brokerage"/>
  </r>
  <r>
    <s v="Gilbert"/>
    <x v="1"/>
    <n v="10824.4"/>
    <d v="2019-10-01T00:00:00"/>
    <s v="Brokerage"/>
  </r>
  <r>
    <s v="Gilbert"/>
    <x v="1"/>
    <n v="16236.6"/>
    <d v="2019-01-01T00:00:00"/>
    <s v="Brokerage"/>
  </r>
  <r>
    <s v="Gilbert"/>
    <x v="1"/>
    <n v="16236.6"/>
    <d v="2019-04-01T00:00:00"/>
    <s v="Brokerage"/>
  </r>
  <r>
    <s v="Animesh Rawat"/>
    <x v="1"/>
    <n v="36612.18"/>
    <d v="2018-01-01T00:00:00"/>
    <s v="Brokerage"/>
  </r>
  <r>
    <s v="Animesh Rawat"/>
    <x v="1"/>
    <n v="28735.65"/>
    <d v="2018-01-01T00:00:00"/>
    <s v="Brokerage"/>
  </r>
  <r>
    <s v="Animesh Rawat"/>
    <x v="1"/>
    <n v="53277.919999999998"/>
    <d v="2019-01-01T00:00:00"/>
    <s v="Brokerage"/>
  </r>
  <r>
    <s v="Animesh Rawat"/>
    <x v="1"/>
    <n v="30048.080000000002"/>
    <d v="2019-01-01T00:00:00"/>
    <s v="Brokerage"/>
  </r>
  <r>
    <s v="Animesh Rawat"/>
    <x v="0"/>
    <n v="15084.15"/>
    <d v="2019-01-21T00:00:00"/>
    <s v="Brokerage"/>
  </r>
  <r>
    <s v="Vinay"/>
    <x v="0"/>
    <n v="1013.88"/>
    <d v="2018-02-07T00:00:00"/>
    <s v="Brokerage"/>
  </r>
  <r>
    <s v="Vinay"/>
    <x v="0"/>
    <n v="1601.5"/>
    <d v="2018-02-07T00:00:00"/>
    <s v="Brokerage"/>
  </r>
  <r>
    <s v="Vinay"/>
    <x v="1"/>
    <n v="37500"/>
    <d v="2018-07-03T00:00:00"/>
    <s v="Brokerage"/>
  </r>
  <r>
    <s v="Vinay"/>
    <x v="1"/>
    <n v="35000"/>
    <d v="2019-07-03T00:00:00"/>
    <s v="Brokerage"/>
  </r>
  <r>
    <s v="Vinay"/>
    <x v="0"/>
    <n v="992.51"/>
    <d v="2018-02-25T00:00:00"/>
    <s v="Brokerage"/>
  </r>
  <r>
    <s v="Vinay"/>
    <x v="0"/>
    <n v="992.51"/>
    <d v="2018-02-25T00:00:00"/>
    <s v="Brokerage"/>
  </r>
  <r>
    <s v="Vinay"/>
    <x v="0"/>
    <n v="377079.15"/>
    <d v="2016-12-31T00:00:00"/>
    <s v="Brokerage"/>
  </r>
  <r>
    <s v="Vinay"/>
    <x v="0"/>
    <n v="61251.58"/>
    <d v="2017-06-28T00:00:00"/>
    <s v="Brokerage"/>
  </r>
  <r>
    <s v="Vinay"/>
    <x v="0"/>
    <n v="62070.81"/>
    <d v="2017-06-28T00:00:00"/>
    <s v="Brokerage"/>
  </r>
  <r>
    <s v="Vinay"/>
    <x v="0"/>
    <n v="1261.8399999999999"/>
    <d v="2017-07-06T00:00:00"/>
    <s v="Brokerage"/>
  </r>
  <r>
    <s v="Vinay"/>
    <x v="0"/>
    <n v="349157.16"/>
    <d v="2018-01-01T00:00:00"/>
    <s v="Brokerage"/>
  </r>
  <r>
    <s v="Vinay"/>
    <x v="1"/>
    <n v="107689.68"/>
    <d v="2018-02-14T00:00:00"/>
    <s v="Brokerage"/>
  </r>
  <r>
    <s v="Vinay"/>
    <x v="1"/>
    <n v="5417.97"/>
    <d v="2018-07-20T00:00:00"/>
    <s v="Brokerage"/>
  </r>
  <r>
    <s v="Vinay"/>
    <x v="0"/>
    <n v="61936.46"/>
    <d v="2018-06-28T00:00:00"/>
    <s v="Brokerage"/>
  </r>
  <r>
    <s v="Vinay"/>
    <x v="0"/>
    <n v="56276.26"/>
    <d v="2018-06-28T00:00:00"/>
    <s v="Brokerage"/>
  </r>
  <r>
    <s v="Vinay"/>
    <x v="0"/>
    <n v="399509.89"/>
    <d v="2019-01-01T00:00:00"/>
    <s v="Brokerage"/>
  </r>
  <r>
    <s v="Vinay"/>
    <x v="1"/>
    <n v="98931.05"/>
    <d v="2019-01-16T00:00:00"/>
    <s v="Brokerage"/>
  </r>
  <r>
    <s v="Vinay"/>
    <x v="1"/>
    <n v="1610"/>
    <d v="2019-02-14T00:00:00"/>
    <s v="Brokerage"/>
  </r>
  <r>
    <s v="Vinay"/>
    <x v="1"/>
    <n v="131090.46"/>
    <d v="2019-02-26T00:00:00"/>
    <s v="Brokerage"/>
  </r>
  <r>
    <s v="Vinay"/>
    <x v="1"/>
    <n v="2056.4299999999998"/>
    <d v="2019-03-16T00:00:00"/>
    <s v="Brokerage"/>
  </r>
  <r>
    <s v="Vinay"/>
    <x v="1"/>
    <n v="1194.28"/>
    <d v="2019-03-12T00:00:00"/>
    <s v="Brokerage"/>
  </r>
  <r>
    <s v="Vinay"/>
    <x v="0"/>
    <n v="75395.039999999994"/>
    <d v="2019-06-28T00:00:00"/>
    <s v="Brokerage"/>
  </r>
  <r>
    <s v="Vinay"/>
    <x v="0"/>
    <n v="53595"/>
    <d v="2019-06-28T00:00:00"/>
    <s v="Brokerage"/>
  </r>
  <r>
    <s v="Vinay"/>
    <x v="1"/>
    <n v="6595.25"/>
    <d v="2019-07-20T00:00:00"/>
    <s v="Brokerage"/>
  </r>
  <r>
    <s v="Vinay"/>
    <x v="0"/>
    <n v="2887.38"/>
    <d v="2017-07-06T00:00:00"/>
    <s v="Brokerage"/>
  </r>
  <r>
    <s v="Vinay"/>
    <x v="0"/>
    <n v="11539.77"/>
    <d v="2019-01-29T00:00:00"/>
    <s v="Brokerage"/>
  </r>
  <r>
    <s v="Vinay"/>
    <x v="0"/>
    <n v="21875"/>
    <d v="2019-02-01T00:00:00"/>
    <s v="Brokerage"/>
  </r>
  <r>
    <s v="Vinay"/>
    <x v="0"/>
    <n v="8588.56"/>
    <d v="2017-04-10T00:00:00"/>
    <s v="Brokerage"/>
  </r>
  <r>
    <s v="Vinay"/>
    <x v="0"/>
    <n v="3050.6"/>
    <d v="2017-02-08T00:00:00"/>
    <s v="Brokerage"/>
  </r>
  <r>
    <s v="Vinay"/>
    <x v="0"/>
    <n v="3050.6"/>
    <d v="2017-08-07T00:00:00"/>
    <s v="Brokerage"/>
  </r>
  <r>
    <s v="Vinay"/>
    <x v="0"/>
    <n v="40309.5"/>
    <d v="2017-12-30T00:00:00"/>
    <s v="Brokerage"/>
  </r>
  <r>
    <s v="Vinay"/>
    <x v="0"/>
    <n v="40309.68"/>
    <d v="2017-02-06T00:00:00"/>
    <s v="Brokerage"/>
  </r>
  <r>
    <s v="Vinay"/>
    <x v="0"/>
    <n v="40309.68"/>
    <d v="2017-05-25T00:00:00"/>
    <s v="Brokerage"/>
  </r>
  <r>
    <s v="Vinay"/>
    <x v="0"/>
    <n v="40309.68"/>
    <d v="2017-09-12T00:00:00"/>
    <s v="Brokerage"/>
  </r>
  <r>
    <s v="Vinay"/>
    <x v="0"/>
    <n v="50909.599999999999"/>
    <d v="2016-10-20T00:00:00"/>
    <s v="Brokerage"/>
  </r>
  <r>
    <s v="Vinay"/>
    <x v="0"/>
    <n v="31079.56"/>
    <d v="2017-03-27T00:00:00"/>
    <s v="Brokerage"/>
  </r>
  <r>
    <s v="Vinay"/>
    <x v="0"/>
    <n v="31079.56"/>
    <d v="2017-06-27T00:00:00"/>
    <s v="Brokerage"/>
  </r>
  <r>
    <s v="Vinay"/>
    <x v="0"/>
    <n v="31079.56"/>
    <d v="2017-09-27T00:00:00"/>
    <s v="Brokerage"/>
  </r>
  <r>
    <s v="Vinay"/>
    <x v="0"/>
    <n v="31088.49"/>
    <d v="2017-12-27T00:00:00"/>
    <s v="Brokerage"/>
  </r>
  <r>
    <s v="Vinay"/>
    <x v="0"/>
    <n v="39249.53"/>
    <d v="2016-12-27T00:00:00"/>
    <s v="Brokerage"/>
  </r>
  <r>
    <s v="Vinay"/>
    <x v="0"/>
    <n v="8961.75"/>
    <d v="2017-03-29T00:00:00"/>
    <s v="Brokerage"/>
  </r>
  <r>
    <s v="Vinay"/>
    <x v="0"/>
    <n v="877.71"/>
    <d v="2018-08-06T00:00:00"/>
    <s v="Brokerage"/>
  </r>
  <r>
    <s v="Vinay"/>
    <x v="0"/>
    <n v="8107.49"/>
    <d v="2018-07-16T00:00:00"/>
    <s v="Brokerage"/>
  </r>
  <r>
    <s v="Vinay"/>
    <x v="0"/>
    <n v="7398.74"/>
    <d v="2018-07-05T00:00:00"/>
    <s v="Brokerage"/>
  </r>
  <r>
    <s v="Vinay"/>
    <x v="0"/>
    <n v="15429.84"/>
    <d v="2017-10-09T00:00:00"/>
    <s v="Brokerage"/>
  </r>
  <r>
    <s v="Vinay"/>
    <x v="0"/>
    <n v="3120.25"/>
    <d v="2018-02-14T00:00:00"/>
    <s v="Brokerage"/>
  </r>
  <r>
    <s v="Vinay"/>
    <x v="0"/>
    <n v="70725.990000000005"/>
    <d v="2018-04-20T00:00:00"/>
    <s v="Brokerage"/>
  </r>
  <r>
    <s v="Vinay"/>
    <x v="0"/>
    <n v="4278.13"/>
    <d v="2019-12-27T00:00:00"/>
    <s v="Brokerage"/>
  </r>
  <r>
    <s v="Vinay"/>
    <x v="0"/>
    <n v="4278.13"/>
    <d v="2020-04-06T00:00:00"/>
    <s v="Brokerage"/>
  </r>
  <r>
    <s v="Vinay"/>
    <x v="0"/>
    <n v="4278.25"/>
    <d v="2020-07-16T00:00:00"/>
    <s v="Brokerage"/>
  </r>
  <r>
    <s v="Vinay"/>
    <x v="0"/>
    <n v="4705.88"/>
    <d v="2018-08-09T00:00:00"/>
    <s v="Brokerage"/>
  </r>
  <r>
    <s v="Vinay"/>
    <x v="0"/>
    <n v="4705.88"/>
    <d v="2018-11-18T00:00:00"/>
    <s v="Brokerage"/>
  </r>
  <r>
    <s v="Vinay"/>
    <x v="0"/>
    <n v="4705.88"/>
    <d v="2019-02-27T00:00:00"/>
    <s v="Brokerage"/>
  </r>
  <r>
    <s v="Vinay"/>
    <x v="0"/>
    <n v="4705.88"/>
    <d v="2019-06-08T00:00:00"/>
    <s v="Brokerage"/>
  </r>
  <r>
    <s v="Vinay"/>
    <x v="0"/>
    <n v="4705.88"/>
    <d v="2019-09-17T00:00:00"/>
    <s v="Brokerage"/>
  </r>
  <r>
    <s v="Vinay"/>
    <x v="0"/>
    <n v="6417.13"/>
    <d v="2018-04-30T00:00:00"/>
    <s v="Brokerage"/>
  </r>
  <r>
    <s v="Vinay"/>
    <x v="0"/>
    <n v="81783.89"/>
    <d v="2018-06-27T00:00:00"/>
    <s v="Brokerage"/>
  </r>
  <r>
    <s v="Vinay"/>
    <x v="0"/>
    <n v="70935.55"/>
    <d v="2020-02-27T00:00:00"/>
    <s v="Brokerage"/>
  </r>
  <r>
    <s v="Vinay"/>
    <x v="0"/>
    <n v="90281.89"/>
    <d v="2018-11-27T00:00:00"/>
    <s v="Brokerage"/>
  </r>
  <r>
    <s v="Vinay"/>
    <x v="0"/>
    <n v="90281.89"/>
    <d v="2019-02-27T00:00:00"/>
    <s v="Brokerage"/>
  </r>
  <r>
    <s v="Vinay"/>
    <x v="0"/>
    <n v="90281.89"/>
    <d v="2019-05-27T00:00:00"/>
    <s v="Brokerage"/>
  </r>
  <r>
    <s v="Vinay"/>
    <x v="0"/>
    <n v="90281.89"/>
    <d v="2019-08-27T00:00:00"/>
    <s v="Brokerage"/>
  </r>
  <r>
    <s v="Vinay"/>
    <x v="0"/>
    <n v="90281.89"/>
    <d v="2019-11-27T00:00:00"/>
    <s v="Brokerage"/>
  </r>
  <r>
    <s v="Vinay"/>
    <x v="0"/>
    <n v="122525.38"/>
    <d v="2018-08-27T00:00:00"/>
    <s v="Brokerage"/>
  </r>
  <r>
    <s v="Vinay"/>
    <x v="0"/>
    <n v="0"/>
    <d v="2020-02-27T00:00:00"/>
    <s v="Brokerage"/>
  </r>
  <r>
    <s v="Vinay"/>
    <x v="0"/>
    <n v="0"/>
    <d v="2018-11-27T00:00:00"/>
    <s v="Brokerage"/>
  </r>
  <r>
    <s v="Vinay"/>
    <x v="0"/>
    <n v="0"/>
    <d v="2019-02-27T00:00:00"/>
    <s v="Brokerage"/>
  </r>
  <r>
    <s v="Vinay"/>
    <x v="0"/>
    <n v="0"/>
    <d v="2019-05-27T00:00:00"/>
    <s v="Brokerage"/>
  </r>
  <r>
    <s v="Vinay"/>
    <x v="0"/>
    <n v="0"/>
    <d v="2019-08-27T00:00:00"/>
    <s v="Brokerage"/>
  </r>
  <r>
    <s v="Vinay"/>
    <x v="0"/>
    <n v="0"/>
    <d v="2019-11-27T00:00:00"/>
    <s v="Brokerage"/>
  </r>
  <r>
    <s v="Vinay"/>
    <x v="0"/>
    <n v="0"/>
    <d v="2018-08-27T00:00:00"/>
    <s v="Brokerage"/>
  </r>
  <r>
    <s v="Vinay"/>
    <x v="0"/>
    <n v="62399.23"/>
    <d v="2020-08-14T00:00:00"/>
    <s v="Brokerage"/>
  </r>
  <r>
    <s v="Vinay"/>
    <x v="0"/>
    <n v="62399.4"/>
    <d v="2020-02-14T00:00:00"/>
    <s v="Brokerage"/>
  </r>
  <r>
    <s v="Vinay"/>
    <x v="0"/>
    <n v="62399.4"/>
    <d v="2020-05-14T00:00:00"/>
    <s v="Brokerage"/>
  </r>
  <r>
    <s v="Vinay"/>
    <x v="0"/>
    <n v="62399.4"/>
    <d v="2019-11-14T00:00:00"/>
    <s v="Brokerage"/>
  </r>
  <r>
    <s v="Vinay"/>
    <x v="0"/>
    <n v="68639.38"/>
    <d v="2018-11-14T00:00:00"/>
    <s v="Brokerage"/>
  </r>
  <r>
    <s v="Vinay"/>
    <x v="0"/>
    <n v="68639.38"/>
    <d v="2019-02-14T00:00:00"/>
    <s v="Brokerage"/>
  </r>
  <r>
    <s v="Vinay"/>
    <x v="0"/>
    <n v="68639.38"/>
    <d v="2019-05-14T00:00:00"/>
    <s v="Brokerage"/>
  </r>
  <r>
    <s v="Vinay"/>
    <x v="0"/>
    <n v="68639.38"/>
    <d v="2019-08-14T00:00:00"/>
    <s v="Brokerage"/>
  </r>
  <r>
    <s v="Vinay"/>
    <x v="0"/>
    <n v="99839.08"/>
    <d v="2018-08-14T00:00:00"/>
    <s v="Brokerage"/>
  </r>
  <r>
    <s v="Vinay"/>
    <x v="0"/>
    <n v="0"/>
    <d v="2020-08-14T00:00:00"/>
    <s v="Brokerage"/>
  </r>
  <r>
    <s v="Vinay"/>
    <x v="0"/>
    <n v="0"/>
    <d v="2020-02-14T00:00:00"/>
    <s v="Brokerage"/>
  </r>
  <r>
    <s v="Vinay"/>
    <x v="0"/>
    <n v="0"/>
    <d v="2020-05-14T00:00:00"/>
    <s v="Brokerage"/>
  </r>
  <r>
    <s v="Vinay"/>
    <x v="0"/>
    <n v="0"/>
    <d v="2019-11-14T00:00:00"/>
    <s v="Brokerage"/>
  </r>
  <r>
    <s v="Vinay"/>
    <x v="0"/>
    <n v="0"/>
    <d v="2018-11-14T00:00:00"/>
    <s v="Brokerage"/>
  </r>
  <r>
    <s v="Vinay"/>
    <x v="0"/>
    <n v="0"/>
    <d v="2019-02-14T00:00:00"/>
    <s v="Brokerage"/>
  </r>
  <r>
    <s v="Vinay"/>
    <x v="0"/>
    <n v="0"/>
    <d v="2019-05-14T00:00:00"/>
    <s v="Brokerage"/>
  </r>
  <r>
    <s v="Vinay"/>
    <x v="0"/>
    <n v="0"/>
    <d v="2019-08-14T00:00:00"/>
    <s v="Brokerage"/>
  </r>
  <r>
    <s v="Vinay"/>
    <x v="0"/>
    <n v="0"/>
    <d v="2018-08-14T00:00:00"/>
    <s v="Brokerage"/>
  </r>
  <r>
    <s v="Vinay"/>
    <x v="0"/>
    <n v="65412.72"/>
    <d v="2020-03-25T00:00:00"/>
    <s v="Brokerage"/>
  </r>
  <r>
    <s v="Vinay"/>
    <x v="0"/>
    <n v="83253.179999999993"/>
    <d v="2018-12-25T00:00:00"/>
    <s v="Brokerage"/>
  </r>
  <r>
    <s v="Vinay"/>
    <x v="0"/>
    <n v="83253.179999999993"/>
    <d v="2019-03-25T00:00:00"/>
    <s v="Brokerage"/>
  </r>
  <r>
    <s v="Vinay"/>
    <x v="0"/>
    <n v="83253.179999999993"/>
    <d v="2019-06-25T00:00:00"/>
    <s v="Brokerage"/>
  </r>
  <r>
    <s v="Vinay"/>
    <x v="0"/>
    <n v="83253.179999999993"/>
    <d v="2019-09-25T00:00:00"/>
    <s v="Brokerage"/>
  </r>
  <r>
    <s v="Vinay"/>
    <x v="0"/>
    <n v="83253.179999999993"/>
    <d v="2019-12-25T00:00:00"/>
    <s v="Brokerage"/>
  </r>
  <r>
    <s v="Vinay"/>
    <x v="0"/>
    <n v="112986.38"/>
    <d v="2018-09-25T00:00:00"/>
    <s v="Brokerage"/>
  </r>
  <r>
    <s v="Vinay"/>
    <x v="0"/>
    <n v="0"/>
    <d v="2020-03-25T00:00:00"/>
    <s v="Brokerage"/>
  </r>
  <r>
    <s v="Vinay"/>
    <x v="0"/>
    <n v="0"/>
    <d v="2018-12-25T00:00:00"/>
    <s v="Brokerage"/>
  </r>
  <r>
    <s v="Vinay"/>
    <x v="0"/>
    <n v="0"/>
    <d v="2019-03-25T00:00:00"/>
    <s v="Brokerage"/>
  </r>
  <r>
    <s v="Vinay"/>
    <x v="0"/>
    <n v="0"/>
    <d v="2019-06-25T00:00:00"/>
    <s v="Brokerage"/>
  </r>
  <r>
    <s v="Vinay"/>
    <x v="0"/>
    <n v="0"/>
    <d v="2019-09-25T00:00:00"/>
    <s v="Brokerage"/>
  </r>
  <r>
    <s v="Vinay"/>
    <x v="0"/>
    <n v="0"/>
    <d v="2019-12-25T00:00:00"/>
    <s v="Brokerage"/>
  </r>
  <r>
    <s v="Vinay"/>
    <x v="0"/>
    <n v="0"/>
    <d v="2018-09-25T00:00:00"/>
    <s v="Brokerage"/>
  </r>
  <r>
    <s v="Vinay"/>
    <x v="0"/>
    <n v="101037"/>
    <d v="2018-10-20T00:00:00"/>
    <s v="Brokerage"/>
  </r>
  <r>
    <s v="Vinay"/>
    <x v="0"/>
    <n v="16455"/>
    <d v="2019-01-09T00:00:00"/>
    <s v="Brokerage"/>
  </r>
  <r>
    <s v="Vinay"/>
    <x v="0"/>
    <n v="0"/>
    <d v="2019-01-09T00:00:00"/>
    <s v="Brokerage"/>
  </r>
  <r>
    <s v="Vinay"/>
    <x v="0"/>
    <n v="11360"/>
    <d v="2019-03-07T00:00:00"/>
    <s v="Brokerage"/>
  </r>
  <r>
    <s v="Vinay"/>
    <x v="0"/>
    <n v="67102"/>
    <d v="2019-03-27T00:00:00"/>
    <s v="Brokerage"/>
  </r>
  <r>
    <s v="Vinay"/>
    <x v="0"/>
    <n v="0"/>
    <d v="2019-03-27T00:00:00"/>
    <s v="Brokerage"/>
  </r>
  <r>
    <s v="Vinay"/>
    <x v="0"/>
    <n v="120474.73"/>
    <d v="2020-12-08T00:00:00"/>
    <s v="Brokerage"/>
  </r>
  <r>
    <s v="Vinay"/>
    <x v="0"/>
    <n v="153332.03"/>
    <d v="2020-01-31T00:00:00"/>
    <s v="Brokerage"/>
  </r>
  <r>
    <s v="Vinay"/>
    <x v="0"/>
    <n v="153332.03"/>
    <d v="2020-05-14T00:00:00"/>
    <s v="Brokerage"/>
  </r>
  <r>
    <s v="Vinay"/>
    <x v="0"/>
    <n v="153332.03"/>
    <d v="2020-08-26T00:00:00"/>
    <s v="Brokerage"/>
  </r>
  <r>
    <s v="Vinay"/>
    <x v="0"/>
    <n v="153332.03"/>
    <d v="2019-07-07T00:00:00"/>
    <s v="Brokerage"/>
  </r>
  <r>
    <s v="Vinay"/>
    <x v="0"/>
    <n v="153332.03"/>
    <d v="2019-10-19T00:00:00"/>
    <s v="Brokerage"/>
  </r>
  <r>
    <s v="Vinay"/>
    <x v="0"/>
    <n v="208093.46"/>
    <d v="2019-03-25T00:00:00"/>
    <s v="Brokerage"/>
  </r>
  <r>
    <s v="Vinay"/>
    <x v="0"/>
    <n v="0"/>
    <d v="2020-12-08T00:00:00"/>
    <s v="Brokerage"/>
  </r>
  <r>
    <s v="Vinay"/>
    <x v="0"/>
    <n v="0"/>
    <d v="2020-01-31T00:00:00"/>
    <s v="Brokerage"/>
  </r>
  <r>
    <s v="Vinay"/>
    <x v="0"/>
    <n v="0"/>
    <d v="2020-05-14T00:00:00"/>
    <s v="Brokerage"/>
  </r>
  <r>
    <s v="Vinay"/>
    <x v="0"/>
    <n v="0"/>
    <d v="2020-08-26T00:00:00"/>
    <s v="Brokerage"/>
  </r>
  <r>
    <s v="Vinay"/>
    <x v="0"/>
    <n v="0"/>
    <d v="2019-07-07T00:00:00"/>
    <s v="Brokerage"/>
  </r>
  <r>
    <s v="Vinay"/>
    <x v="0"/>
    <n v="0"/>
    <d v="2019-10-19T00:00:00"/>
    <s v="Brokerage"/>
  </r>
  <r>
    <s v="Vinay"/>
    <x v="0"/>
    <n v="0"/>
    <d v="2019-03-25T00:00:00"/>
    <s v="Brokerage"/>
  </r>
  <r>
    <s v="Vinay"/>
    <x v="1"/>
    <n v="8107.49"/>
    <d v="2018-07-18T00:00:00"/>
    <s v="Brokerage"/>
  </r>
  <r>
    <s v="Vinay"/>
    <x v="0"/>
    <n v="19113.41"/>
    <d v="2019-02-18T00:00:00"/>
    <s v="Brokerage"/>
  </r>
  <r>
    <s v="Vinay"/>
    <x v="1"/>
    <n v="12055.25"/>
    <d v="2019-02-14T00:00:00"/>
    <s v="Brokerage"/>
  </r>
  <r>
    <s v="Vinay"/>
    <x v="1"/>
    <n v="484.75"/>
    <d v="2018-09-10T00:00:00"/>
    <s v="Brokerage"/>
  </r>
  <r>
    <s v="Vinay"/>
    <x v="1"/>
    <n v="109.88"/>
    <d v="2018-09-10T00:00:00"/>
    <s v="Brokerage"/>
  </r>
  <r>
    <s v="Vinay"/>
    <x v="1"/>
    <n v="27069"/>
    <d v="2019-02-14T00:00:00"/>
    <s v="Brokerage"/>
  </r>
  <r>
    <s v="Vinay"/>
    <x v="0"/>
    <n v="66556.88"/>
    <d v="2018-08-14T00:00:00"/>
    <s v="Brokerage"/>
  </r>
  <r>
    <s v="Vinay"/>
    <x v="0"/>
    <n v="40959.629999999997"/>
    <d v="2019-04-20T00:00:00"/>
    <s v="Brokerage"/>
  </r>
  <r>
    <s v="Raju Kumar"/>
    <x v="0"/>
    <n v="8263.94"/>
    <d v="2019-07-09T00:00:00"/>
    <s v="Brokerage"/>
  </r>
  <r>
    <s v="Raju Kumar"/>
    <x v="0"/>
    <n v="0"/>
    <d v="2019-07-09T00:00:00"/>
    <s v="Brokerage"/>
  </r>
  <r>
    <s v="Raju Kumar"/>
    <x v="0"/>
    <n v="67102.13"/>
    <d v="2019-09-27T00:00:00"/>
    <s v="Brokerage"/>
  </r>
  <r>
    <s v="Raju Kumar"/>
    <x v="1"/>
    <n v="90663.25"/>
    <d v="2019-04-01T00:00:00"/>
    <s v="Brokerage"/>
  </r>
  <r>
    <s v="Raju Kumar"/>
    <x v="0"/>
    <n v="90663.25"/>
    <d v="2019-04-01T00:00:00"/>
    <s v="Brokerage"/>
  </r>
  <r>
    <s v="Vinay"/>
    <x v="1"/>
    <n v="8854.8799999999992"/>
    <d v="2019-07-18T00:00:00"/>
    <s v="Brokerage"/>
  </r>
  <r>
    <s v="Vinay"/>
    <x v="1"/>
    <n v="7187.34"/>
    <d v="2019-04-01T00:00:00"/>
    <s v="Brokerage"/>
  </r>
  <r>
    <s v="Vinay"/>
    <x v="1"/>
    <n v="0"/>
    <d v="2019-04-01T00:00:00"/>
    <s v="Brokerage"/>
  </r>
  <r>
    <s v="Vinay"/>
    <x v="0"/>
    <n v="121755.9"/>
    <d v="2017-04-27T00:00:00"/>
    <s v="Brokerage"/>
  </r>
  <r>
    <s v="Vinay"/>
    <x v="0"/>
    <n v="96758.81"/>
    <d v="2018-04-01T00:00:00"/>
    <s v="Brokerage"/>
  </r>
  <r>
    <s v="Vinay"/>
    <x v="1"/>
    <n v="149758.53"/>
    <d v="2018-05-27T00:00:00"/>
    <s v="Brokerage"/>
  </r>
  <r>
    <s v="Vinay"/>
    <x v="0"/>
    <n v="9277.1"/>
    <d v="2018-06-07T00:00:00"/>
    <s v="Brokerage"/>
  </r>
  <r>
    <s v="Vinay"/>
    <x v="0"/>
    <n v="16533.25"/>
    <d v="2018-07-16T00:00:00"/>
    <s v="Brokerage"/>
  </r>
  <r>
    <s v="Vinay"/>
    <x v="0"/>
    <n v="15408.4"/>
    <d v="2018-07-16T00:00:00"/>
    <s v="Brokerage"/>
  </r>
  <r>
    <s v="Vinay"/>
    <x v="0"/>
    <n v="56757.75"/>
    <d v="2018-07-16T00:00:00"/>
    <s v="Brokerage"/>
  </r>
  <r>
    <s v="Vinay"/>
    <x v="1"/>
    <n v="60229.25"/>
    <d v="2019-04-01T00:00:00"/>
    <s v="Brokerage"/>
  </r>
  <r>
    <s v="Vinay"/>
    <x v="1"/>
    <n v="21358.38"/>
    <d v="2019-04-27T00:00:00"/>
    <s v="Brokerage"/>
  </r>
  <r>
    <s v="Vinay"/>
    <x v="0"/>
    <n v="10937.5"/>
    <d v="2019-06-12T00:00:00"/>
    <s v="Brokerage"/>
  </r>
  <r>
    <s v="Vinay"/>
    <x v="0"/>
    <n v="16474.5"/>
    <d v="2019-07-16T00:00:00"/>
    <s v="Brokerage"/>
  </r>
  <r>
    <s v="Vinay"/>
    <x v="0"/>
    <n v="10776.25"/>
    <d v="2019-07-16T00:00:00"/>
    <s v="Brokerage"/>
  </r>
  <r>
    <s v="Vinay"/>
    <x v="0"/>
    <n v="61042.25"/>
    <d v="2019-07-16T00:00:00"/>
    <s v="Brokerage"/>
  </r>
  <r>
    <s v="Raju Kumar"/>
    <x v="0"/>
    <n v="15601.02"/>
    <d v="2019-07-15T00:00:00"/>
    <s v="Brokerage"/>
  </r>
  <r>
    <s v="Vinay"/>
    <x v="0"/>
    <n v="7000"/>
    <d v="2018-04-26T00:00:00"/>
    <s v="Brokerage"/>
  </r>
  <r>
    <s v="Vididt Saha"/>
    <x v="1"/>
    <n v="21000"/>
    <d v="2018-08-06T00:00:00"/>
    <s v="Brokerage"/>
  </r>
  <r>
    <s v="Vididt Saha"/>
    <x v="0"/>
    <n v="28069.13"/>
    <d v="2019-08-10T00:00:00"/>
    <s v="Brokerage"/>
  </r>
  <r>
    <s v="Abhinav Shivam"/>
    <x v="2"/>
    <n v="72675"/>
    <d v="2019-07-05T00:00:00"/>
    <s v="Brokerage"/>
  </r>
  <r>
    <s v="Ketan Jain"/>
    <x v="1"/>
    <n v="23771.05"/>
    <d v="2018-04-01T00:00:00"/>
    <s v="Brokerage"/>
  </r>
  <r>
    <s v="Ketan Jain"/>
    <x v="1"/>
    <n v="21399.439999999999"/>
    <d v="2019-05-31T00:00:00"/>
    <s v="Brokerage"/>
  </r>
  <r>
    <s v="Vinay"/>
    <x v="1"/>
    <n v="23100.17"/>
    <d v="2019-10-31T00:00:00"/>
    <s v="Brokerage"/>
  </r>
  <r>
    <s v="Vinay"/>
    <x v="1"/>
    <n v="1113.92"/>
    <d v="2018-12-24T00:00:00"/>
    <s v="Brokerage"/>
  </r>
  <r>
    <s v="Vididt Saha"/>
    <x v="0"/>
    <n v="65000"/>
    <d v="2018-09-06T00:00:00"/>
    <s v="Brokerage"/>
  </r>
  <r>
    <s v="Vididt Saha"/>
    <x v="0"/>
    <n v="2077.5"/>
    <d v="2019-02-26T00:00:00"/>
    <s v="Brokerage"/>
  </r>
  <r>
    <s v="Vididt Saha"/>
    <x v="0"/>
    <n v="1566.2"/>
    <d v="2017-11-10T00:00:00"/>
    <s v="Brokerage"/>
  </r>
  <r>
    <s v="Vididt Saha"/>
    <x v="0"/>
    <n v="639.25"/>
    <d v="2018-06-15T00:00:00"/>
    <s v="Brokerage"/>
  </r>
  <r>
    <s v="Vididt Saha"/>
    <x v="0"/>
    <n v="1180.8800000000001"/>
    <d v="2018-06-06T00:00:00"/>
    <s v="Brokerage"/>
  </r>
  <r>
    <s v="Vididt Saha"/>
    <x v="0"/>
    <n v="1558.76"/>
    <d v="2019-07-02T00:00:00"/>
    <s v="Brokerage"/>
  </r>
  <r>
    <s v="Vididt Saha"/>
    <x v="0"/>
    <n v="59375"/>
    <d v="2018-09-06T00:00:00"/>
    <s v="Brokerage"/>
  </r>
  <r>
    <s v="Vididt Saha"/>
    <x v="0"/>
    <n v="56150.75"/>
    <d v="2017-01-09T00:00:00"/>
    <s v="Brokerage"/>
  </r>
  <r>
    <s v="Vididt Saha"/>
    <x v="0"/>
    <n v="3132.5"/>
    <d v="2017-11-10T00:00:00"/>
    <s v="Brokerage"/>
  </r>
  <r>
    <s v="Vididt Saha"/>
    <x v="0"/>
    <n v="30978.63"/>
    <d v="2017-11-10T00:00:00"/>
    <s v="Brokerage"/>
  </r>
  <r>
    <s v="Vididt Saha"/>
    <x v="0"/>
    <n v="17934.88"/>
    <d v="2018-02-02T00:00:00"/>
    <s v="Brokerage"/>
  </r>
  <r>
    <s v="Vididt Saha"/>
    <x v="0"/>
    <n v="15668.25"/>
    <d v="2018-02-21T00:00:00"/>
    <s v="Brokerage"/>
  </r>
  <r>
    <s v="Vididt Saha"/>
    <x v="0"/>
    <n v="11239.38"/>
    <d v="2018-04-09T00:00:00"/>
    <s v="Brokerage"/>
  </r>
  <r>
    <s v="Vididt Saha"/>
    <x v="1"/>
    <n v="11239.38"/>
    <d v="2018-07-09T00:00:00"/>
    <s v="Brokerage"/>
  </r>
  <r>
    <s v="Vididt Saha"/>
    <x v="0"/>
    <n v="21442.38"/>
    <d v="2019-10-20T00:00:00"/>
    <s v="Brokerage"/>
  </r>
  <r>
    <s v="Vididt Saha"/>
    <x v="0"/>
    <n v="21442.75"/>
    <d v="2018-11-27T00:00:00"/>
    <s v="Brokerage"/>
  </r>
  <r>
    <s v="Vididt Saha"/>
    <x v="0"/>
    <n v="21442.75"/>
    <d v="2019-03-16T00:00:00"/>
    <s v="Brokerage"/>
  </r>
  <r>
    <s v="Vididt Saha"/>
    <x v="0"/>
    <n v="21442.75"/>
    <d v="2019-07-03T00:00:00"/>
    <s v="Brokerage"/>
  </r>
  <r>
    <s v="Vididt Saha"/>
    <x v="0"/>
    <n v="27085.5"/>
    <d v="2018-08-10T00:00:00"/>
    <s v="Brokerage"/>
  </r>
  <r>
    <s v="Vididt Saha"/>
    <x v="0"/>
    <n v="17949.04"/>
    <d v="2018-11-27T00:00:00"/>
    <s v="Brokerage"/>
  </r>
  <r>
    <s v="Vididt Saha"/>
    <x v="0"/>
    <n v="17949.04"/>
    <d v="2019-03-16T00:00:00"/>
    <s v="Brokerage"/>
  </r>
  <r>
    <s v="Vididt Saha"/>
    <x v="0"/>
    <n v="17949.04"/>
    <d v="2019-07-03T00:00:00"/>
    <s v="Brokerage"/>
  </r>
  <r>
    <s v="Vididt Saha"/>
    <x v="0"/>
    <n v="17949.04"/>
    <d v="2019-10-20T00:00:00"/>
    <s v="Brokerage"/>
  </r>
  <r>
    <s v="Vididt Saha"/>
    <x v="0"/>
    <n v="22672.47"/>
    <d v="2018-08-10T00:00:00"/>
    <s v="Brokerage"/>
  </r>
  <r>
    <s v="Vididt Saha"/>
    <x v="0"/>
    <n v="11239.38"/>
    <d v="2018-10-09T00:00:00"/>
    <s v="Brokerage"/>
  </r>
  <r>
    <s v="Vididt Saha"/>
    <x v="0"/>
    <n v="2212.38"/>
    <d v="2019-04-10T00:00:00"/>
    <s v="Brokerage"/>
  </r>
  <r>
    <s v="Vididt Saha"/>
    <x v="0"/>
    <n v="1363"/>
    <d v="2018-07-10T00:00:00"/>
    <s v="Brokerage"/>
  </r>
  <r>
    <s v="Vididt Saha"/>
    <x v="0"/>
    <n v="157.5"/>
    <d v="2019-03-25T00:00:00"/>
    <s v="Brokerage"/>
  </r>
  <r>
    <s v="Vididt Saha"/>
    <x v="0"/>
    <n v="1749.45"/>
    <d v="2019-03-29T00:00:00"/>
    <s v="Brokerage"/>
  </r>
  <r>
    <s v="Vinay"/>
    <x v="1"/>
    <n v="6250"/>
    <d v="2018-03-25T00:00:00"/>
    <s v="Brokerage"/>
  </r>
  <r>
    <s v="Manish Sharma"/>
    <x v="1"/>
    <n v="8125"/>
    <d v="2019-03-25T00:00:00"/>
    <s v="Brokerage"/>
  </r>
  <r>
    <s v="Vididt Saha"/>
    <x v="0"/>
    <n v="2788.75"/>
    <d v="2019-07-15T00:00:00"/>
    <s v="Brokerage"/>
  </r>
  <r>
    <s v="Vididt Saha"/>
    <x v="2"/>
    <n v="7827.77"/>
    <d v="2018-08-10T00:00:00"/>
    <s v="Brokerage"/>
  </r>
  <r>
    <s v="Vididt Saha"/>
    <x v="2"/>
    <n v="0"/>
    <d v="2018-10-25T00:00:00"/>
    <s v="Brokerage "/>
  </r>
  <r>
    <s v="Vididt Saha"/>
    <x v="2"/>
    <n v="4194.8"/>
    <d v="2019-01-22T00:00:00"/>
    <s v="Brokerage "/>
  </r>
  <r>
    <s v="Vididt Saha"/>
    <x v="0"/>
    <n v="1390.13"/>
    <d v="2019-02-19T00:00:00"/>
    <s v="Brokerage"/>
  </r>
  <r>
    <s v="Vididt Saha"/>
    <x v="0"/>
    <n v="1390.13"/>
    <d v="2020-05-18T00:00:00"/>
    <s v="Brokerage"/>
  </r>
  <r>
    <s v="Vididt Saha"/>
    <x v="0"/>
    <n v="7835.19"/>
    <d v="2019-06-10T00:00:00"/>
    <s v="Brokerage"/>
  </r>
  <r>
    <s v="Vididt Saha"/>
    <x v="0"/>
    <n v="7782.56"/>
    <d v="2019-06-11T00:00:00"/>
    <s v="Brokerage"/>
  </r>
  <r>
    <s v="Vididt Saha"/>
    <x v="3"/>
    <n v="1558.76"/>
    <d v="2019-07-02T00:00:00"/>
    <s v="Brokerage"/>
  </r>
  <r>
    <s v="Vididt Saha"/>
    <x v="0"/>
    <n v="3007.5"/>
    <d v="2019-04-12T00:00:00"/>
    <s v="Brokerage"/>
  </r>
  <r>
    <s v="Vididt Saha"/>
    <x v="0"/>
    <n v="26804.5"/>
    <d v="2019-11-19T00:00:00"/>
    <s v="Brokerage"/>
  </r>
  <r>
    <s v="Animesh Rawat"/>
    <x v="1"/>
    <n v="1771.98"/>
    <d v="2018-04-01T00:00:00"/>
    <s v="Brokerage"/>
  </r>
  <r>
    <s v="Animesh Rawat"/>
    <x v="1"/>
    <n v="681.53"/>
    <d v="2018-04-01T00:00:00"/>
    <s v="Brokerage"/>
  </r>
  <r>
    <s v="Animesh Rawat"/>
    <x v="1"/>
    <n v="272.61"/>
    <d v="2018-04-01T00:00:00"/>
    <s v="Brokerage"/>
  </r>
  <r>
    <s v="Animesh Rawat"/>
    <x v="1"/>
    <n v="4175.3599999999997"/>
    <d v="2018-04-01T00:00:00"/>
    <s v="Brokerage"/>
  </r>
  <r>
    <s v="Animesh Rawat"/>
    <x v="1"/>
    <n v="1605.91"/>
    <d v="2018-04-01T00:00:00"/>
    <s v="Brokerage"/>
  </r>
  <r>
    <s v="Animesh Rawat"/>
    <x v="1"/>
    <n v="642.36"/>
    <d v="2018-04-01T00:00:00"/>
    <s v="Brokerage"/>
  </r>
  <r>
    <s v="Animesh Rawat"/>
    <x v="1"/>
    <n v="23863.13"/>
    <d v="2108-03-31T00:00:00"/>
    <s v="Brokerage"/>
  </r>
  <r>
    <s v="Animesh Rawat"/>
    <x v="1"/>
    <n v="9178.1299999999992"/>
    <d v="2108-03-31T00:00:00"/>
    <s v="Brokerage"/>
  </r>
  <r>
    <s v="Animesh Rawat"/>
    <x v="1"/>
    <n v="3671.25"/>
    <d v="2108-03-31T00:00:00"/>
    <s v="Brokerage"/>
  </r>
  <r>
    <s v="Animesh Rawat"/>
    <x v="1"/>
    <n v="157.13999999999999"/>
    <d v="2018-04-01T00:00:00"/>
    <s v="Brokerage"/>
  </r>
  <r>
    <s v="Animesh Rawat"/>
    <x v="1"/>
    <n v="60.44"/>
    <d v="2018-04-01T00:00:00"/>
    <s v="Brokerage"/>
  </r>
  <r>
    <s v="Animesh Rawat"/>
    <x v="1"/>
    <n v="24.17"/>
    <d v="2018-04-01T00:00:00"/>
    <s v="Brokerage"/>
  </r>
  <r>
    <s v="Animesh Rawat"/>
    <x v="1"/>
    <n v="23753.439999999999"/>
    <d v="2018-04-01T00:00:00"/>
    <s v="Brokerage"/>
  </r>
  <r>
    <s v="Animesh Rawat"/>
    <x v="1"/>
    <n v="9135.94"/>
    <d v="2018-04-01T00:00:00"/>
    <s v="Brokerage"/>
  </r>
  <r>
    <s v="Animesh Rawat"/>
    <x v="1"/>
    <n v="3654.37"/>
    <d v="2018-04-01T00:00:00"/>
    <s v="Brokerage"/>
  </r>
  <r>
    <s v="Animesh Rawat"/>
    <x v="1"/>
    <n v="445.18"/>
    <d v="2019-04-01T00:00:00"/>
    <s v="Brokerage"/>
  </r>
  <r>
    <s v="Animesh Rawat"/>
    <x v="1"/>
    <n v="1598.68"/>
    <d v="2018-04-01T00:00:00"/>
    <s v="Brokerage"/>
  </r>
  <r>
    <s v="Animesh Rawat"/>
    <x v="1"/>
    <n v="614.88"/>
    <d v="2018-04-01T00:00:00"/>
    <s v="Brokerage"/>
  </r>
  <r>
    <s v="Animesh Rawat"/>
    <x v="1"/>
    <n v="245.95"/>
    <d v="2018-04-01T00:00:00"/>
    <s v="Brokerage"/>
  </r>
  <r>
    <s v="Animesh Rawat"/>
    <x v="1"/>
    <n v="2077.5100000000002"/>
    <d v="2019-04-01T00:00:00"/>
    <s v="Brokerage"/>
  </r>
  <r>
    <s v="Vinay"/>
    <x v="1"/>
    <n v="33484.339999999997"/>
    <d v="2018-12-16T00:00:00"/>
    <s v="Brokerage"/>
  </r>
  <r>
    <s v="Abhinav Shivam"/>
    <x v="1"/>
    <n v="109812.12"/>
    <d v="2019-12-16T00:00:00"/>
    <s v="Brokerage"/>
  </r>
  <r>
    <s v="Shivani Sharma"/>
    <x v="1"/>
    <n v="12084.5"/>
    <d v="2018-01-10T00:00:00"/>
    <s v="Brokerage"/>
  </r>
  <r>
    <s v="Vididt Saha"/>
    <x v="2"/>
    <n v="51965.88"/>
    <d v="2018-03-26T00:00:00"/>
    <s v="Brokerage"/>
  </r>
  <r>
    <s v="Vididt Saha"/>
    <x v="0"/>
    <n v="25619.25"/>
    <d v="2018-06-07T00:00:00"/>
    <s v="Brokerage"/>
  </r>
  <r>
    <s v="Vididt Saha"/>
    <x v="0"/>
    <n v="25598"/>
    <d v="2019-06-26T00:00:00"/>
    <s v="Brokerage"/>
  </r>
  <r>
    <s v="Vididt Saha"/>
    <x v="2"/>
    <n v="12643.38"/>
    <d v="2019-11-22T00:00:00"/>
    <s v="Brokerage"/>
  </r>
  <r>
    <s v="Vididt Saha"/>
    <x v="0"/>
    <n v="25598"/>
    <d v="2019-12-26T00:00:00"/>
    <s v="Brokerage"/>
  </r>
  <r>
    <s v="Mark"/>
    <x v="1"/>
    <n v="1474120.36"/>
    <d v="2018-01-01T00:00:00"/>
    <s v="Brokerage"/>
  </r>
  <r>
    <s v="Mark"/>
    <x v="1"/>
    <n v="0"/>
    <d v="2018-09-28T00:00:00"/>
    <s v="Brokerage "/>
  </r>
  <r>
    <s v="Mark"/>
    <x v="1"/>
    <n v="34349.81"/>
    <d v="2018-01-01T00:00:00"/>
    <s v="Brokerage"/>
  </r>
  <r>
    <s v="Mark"/>
    <x v="1"/>
    <n v="51883.58"/>
    <d v="2018-01-01T00:00:00"/>
    <s v="Brokerage"/>
  </r>
  <r>
    <s v="Vididt Saha"/>
    <x v="1"/>
    <n v="15963.92"/>
    <d v="2017-07-03T00:00:00"/>
    <s v="Brokerage"/>
  </r>
  <r>
    <s v="Vididt Saha"/>
    <x v="1"/>
    <n v="0"/>
    <d v="2018-07-03T00:00:00"/>
    <s v="Brokerage"/>
  </r>
  <r>
    <s v="Vididt Saha"/>
    <x v="1"/>
    <n v="956.34"/>
    <d v="2019-07-03T00:00:00"/>
    <s v="Brokerage"/>
  </r>
  <r>
    <s v="Vididt Saha"/>
    <x v="2"/>
    <n v="5416.62"/>
    <d v="2018-01-12T00:00:00"/>
    <s v="Brokerage"/>
  </r>
  <r>
    <s v="Vididt Saha"/>
    <x v="2"/>
    <n v="6195.75"/>
    <d v="2018-01-12T00:00:00"/>
    <s v="Brokerage"/>
  </r>
  <r>
    <s v="Vididt Saha"/>
    <x v="0"/>
    <n v="518.13"/>
    <d v="2018-01-12T00:00:00"/>
    <s v="Brokerage"/>
  </r>
  <r>
    <s v="Vididt Saha"/>
    <x v="0"/>
    <n v="2767.5"/>
    <d v="2018-10-19T00:00:00"/>
    <s v="Brokerage"/>
  </r>
  <r>
    <s v="Vididt Saha"/>
    <x v="0"/>
    <n v="8198.25"/>
    <d v="2019-10-25T00:00:00"/>
    <s v="Brokerage"/>
  </r>
  <r>
    <s v="Vididt Saha"/>
    <x v="2"/>
    <n v="9075"/>
    <d v="2019-01-12T00:00:00"/>
    <s v="Brokerage"/>
  </r>
  <r>
    <s v="Vididt Saha"/>
    <x v="0"/>
    <n v="521.25"/>
    <d v="2019-01-12T00:00:00"/>
    <s v="Brokerage"/>
  </r>
  <r>
    <s v="Vididt Saha"/>
    <x v="2"/>
    <n v="7889.31"/>
    <d v="2019-01-12T00:00:00"/>
    <s v="Brokerage"/>
  </r>
  <r>
    <s v="Mark"/>
    <x v="1"/>
    <n v="90307.75"/>
    <d v="2018-11-01T00:00:00"/>
    <s v="Brokerage"/>
  </r>
  <r>
    <s v="Mark"/>
    <x v="1"/>
    <n v="114751.5"/>
    <d v="2019-11-01T00:00:00"/>
    <s v="Brokerage"/>
  </r>
  <r>
    <s v="Animesh Rawat"/>
    <x v="1"/>
    <n v="52751.13"/>
    <d v="2018-11-01T00:00:00"/>
    <s v="Brokerage"/>
  </r>
  <r>
    <s v="Animesh Rawat"/>
    <x v="1"/>
    <n v="53125"/>
    <d v="2018-11-01T00:00:00"/>
    <s v="Brokerage"/>
  </r>
  <r>
    <s v="Animesh Rawat"/>
    <x v="1"/>
    <n v="359.13"/>
    <d v="2018-11-01T00:00:00"/>
    <s v="Brokerage"/>
  </r>
  <r>
    <s v="Animesh Rawat"/>
    <x v="1"/>
    <n v="0"/>
    <d v="2018-11-01T00:00:00"/>
    <s v="Brokerage"/>
  </r>
  <r>
    <s v="Animesh Rawat"/>
    <x v="1"/>
    <n v="0"/>
    <d v="2018-11-01T00:00:00"/>
    <s v="Brokerage"/>
  </r>
  <r>
    <s v="Animesh Rawat"/>
    <x v="1"/>
    <n v="0"/>
    <d v="2018-11-01T00:00:00"/>
    <s v="Brokerage"/>
  </r>
  <r>
    <s v="Mark"/>
    <x v="1"/>
    <n v="23387.4"/>
    <d v="2019-01-01T00:00:00"/>
    <s v="Brokerage"/>
  </r>
  <r>
    <s v="Mark"/>
    <x v="1"/>
    <n v="914998.58"/>
    <d v="2019-01-01T00:00:00"/>
    <s v="Brokerage"/>
  </r>
  <r>
    <s v="Mark"/>
    <x v="1"/>
    <n v="93906.08"/>
    <d v="2019-03-07T00:00:00"/>
    <s v="Brokerage "/>
  </r>
  <r>
    <s v="Mark"/>
    <x v="1"/>
    <n v="27435"/>
    <d v="2019-01-23T00:00:00"/>
    <s v="Brokerage "/>
  </r>
  <r>
    <s v="Mark"/>
    <x v="1"/>
    <n v="32391.85"/>
    <d v="2019-05-10T00:00:00"/>
    <s v="Brokerage "/>
  </r>
  <r>
    <s v="Mark"/>
    <x v="1"/>
    <n v="9941.16"/>
    <d v="2019-07-10T00:00:00"/>
    <s v="Brokerage "/>
  </r>
  <r>
    <s v="Mark"/>
    <x v="1"/>
    <n v="27681.48"/>
    <d v="2019-08-14T00:00:00"/>
    <s v="Brokerage "/>
  </r>
  <r>
    <s v="Mark"/>
    <x v="1"/>
    <n v="18901.02"/>
    <d v="2019-09-14T00:00:00"/>
    <s v="Brokerage "/>
  </r>
  <r>
    <s v="Mark"/>
    <x v="1"/>
    <n v="46994.85"/>
    <d v="2019-01-29T00:00:00"/>
    <s v="Brokerage "/>
  </r>
  <r>
    <s v="Mark"/>
    <x v="1"/>
    <n v="17139.5"/>
    <d v="2019-10-11T00:00:00"/>
    <s v="Brokerage "/>
  </r>
  <r>
    <s v="Mark"/>
    <x v="1"/>
    <n v="8560.86"/>
    <d v="2019-11-14T00:00:00"/>
    <s v="Brokerage "/>
  </r>
  <r>
    <s v="Mark"/>
    <x v="1"/>
    <n v="1288.6600000000001"/>
    <d v="2019-12-03T00:00:00"/>
    <s v="Brokerage "/>
  </r>
  <r>
    <s v="Mark"/>
    <x v="1"/>
    <n v="1208.3800000000001"/>
    <d v="2019-12-19T00:00:00"/>
    <s v="Brokerage "/>
  </r>
  <r>
    <s v="Mark"/>
    <x v="1"/>
    <n v="18696.68"/>
    <d v="2019-03-11T00:00:00"/>
    <s v="Brokerage "/>
  </r>
  <r>
    <s v="Mark"/>
    <x v="1"/>
    <n v="49788.75"/>
    <d v="2019-01-01T00:00:00"/>
    <s v="Brokerage"/>
  </r>
  <r>
    <s v="Mark"/>
    <x v="1"/>
    <n v="49026.75"/>
    <d v="2019-01-29T00:00:00"/>
    <s v="Brokerage "/>
  </r>
  <r>
    <s v="Mark"/>
    <x v="1"/>
    <n v="1613.78"/>
    <d v="2019-03-11T00:00:00"/>
    <s v="Brokerage "/>
  </r>
  <r>
    <s v="Mark"/>
    <x v="1"/>
    <n v="49026.66"/>
    <d v="2019-02-04T00:00:00"/>
    <s v="Brokerage "/>
  </r>
  <r>
    <s v="Animesh Rawat"/>
    <x v="1"/>
    <n v="8117.5"/>
    <d v="2018-06-08T00:00:00"/>
    <s v="Brokerage"/>
  </r>
  <r>
    <s v="Animesh Rawat"/>
    <x v="1"/>
    <n v="21614.86"/>
    <d v="2018-06-03T00:00:00"/>
    <s v="Brokerage"/>
  </r>
  <r>
    <s v="Animesh Rawat"/>
    <x v="1"/>
    <n v="60990.71"/>
    <d v="2018-06-03T00:00:00"/>
    <s v="Brokerage"/>
  </r>
  <r>
    <s v="Animesh Rawat"/>
    <x v="1"/>
    <n v="423.9"/>
    <d v="2018-04-01T00:00:00"/>
    <s v="Brokerage"/>
  </r>
  <r>
    <s v="Animesh Rawat"/>
    <x v="1"/>
    <n v="105.98"/>
    <d v="2018-04-01T00:00:00"/>
    <s v="Brokerage"/>
  </r>
  <r>
    <s v="Animesh Rawat"/>
    <x v="1"/>
    <n v="1897.66"/>
    <d v="2018-04-01T00:00:00"/>
    <s v="Brokerage"/>
  </r>
  <r>
    <s v="Animesh Rawat"/>
    <x v="1"/>
    <n v="474.42"/>
    <d v="2018-04-01T00:00:00"/>
    <s v="Brokerage"/>
  </r>
  <r>
    <s v="Animesh Rawat"/>
    <x v="1"/>
    <n v="44063.25"/>
    <d v="2018-04-01T00:00:00"/>
    <s v="Brokerage"/>
  </r>
  <r>
    <s v="Shivani Sharma"/>
    <x v="0"/>
    <n v="16387.5"/>
    <d v="2018-10-15T00:00:00"/>
    <s v="Brokerage"/>
  </r>
  <r>
    <s v="Animesh Rawat"/>
    <x v="1"/>
    <n v="15899.07"/>
    <d v="2018-04-01T00:00:00"/>
    <s v="Brokerage"/>
  </r>
  <r>
    <s v="Animesh Rawat"/>
    <x v="1"/>
    <n v="3974.77"/>
    <d v="2018-04-01T00:00:00"/>
    <s v="Brokerage"/>
  </r>
  <r>
    <s v="Animesh Rawat"/>
    <x v="1"/>
    <n v="6120.48"/>
    <d v="2018-04-01T00:00:00"/>
    <s v="Brokerage"/>
  </r>
  <r>
    <s v="Animesh Rawat"/>
    <x v="1"/>
    <n v="1530.12"/>
    <d v="2018-04-01T00:00:00"/>
    <s v="Brokerage"/>
  </r>
  <r>
    <s v="Animesh Rawat"/>
    <x v="1"/>
    <n v="32171.200000000001"/>
    <d v="2018-04-01T00:00:00"/>
    <s v="Brokerage"/>
  </r>
  <r>
    <s v="Animesh Rawat"/>
    <x v="1"/>
    <n v="8042.8"/>
    <d v="2018-04-01T00:00:00"/>
    <s v="Brokerage"/>
  </r>
  <r>
    <s v="Animesh Rawat"/>
    <x v="1"/>
    <n v="2925"/>
    <d v="2018-04-01T00:00:00"/>
    <s v="Brokerage"/>
  </r>
  <r>
    <s v="Animesh Rawat"/>
    <x v="1"/>
    <n v="731.25"/>
    <d v="2018-04-01T00:00:00"/>
    <s v="Brokerage"/>
  </r>
  <r>
    <s v="Animesh Rawat"/>
    <x v="1"/>
    <n v="627"/>
    <d v="2018-04-01T00:00:00"/>
    <s v="Brokerage"/>
  </r>
  <r>
    <s v="Animesh Rawat"/>
    <x v="1"/>
    <n v="156.75"/>
    <d v="2018-04-01T00:00:00"/>
    <s v="Brokerage"/>
  </r>
  <r>
    <s v="Animesh Rawat"/>
    <x v="1"/>
    <n v="1186"/>
    <d v="2018-04-01T00:00:00"/>
    <s v="Brokerage"/>
  </r>
  <r>
    <s v="Animesh Rawat"/>
    <x v="1"/>
    <n v="465.9"/>
    <d v="2018-04-01T00:00:00"/>
    <s v="Brokerage"/>
  </r>
  <r>
    <s v="Animesh Rawat"/>
    <x v="1"/>
    <n v="116.48"/>
    <d v="2018-04-01T00:00:00"/>
    <s v="Brokerage"/>
  </r>
  <r>
    <s v="Animesh Rawat"/>
    <x v="1"/>
    <n v="3456.13"/>
    <d v="2018-04-01T00:00:00"/>
    <s v="Brokerage"/>
  </r>
  <r>
    <s v="Mark"/>
    <x v="1"/>
    <n v="0"/>
    <d v="2018-04-01T00:00:00"/>
    <s v="Brokerage"/>
  </r>
  <r>
    <s v="Animesh Rawat"/>
    <x v="1"/>
    <n v="976.81"/>
    <d v="2018-05-09T00:00:00"/>
    <s v="Brokerage"/>
  </r>
  <r>
    <s v="Mark"/>
    <x v="1"/>
    <n v="26250"/>
    <d v="2018-07-14T00:00:00"/>
    <s v="Brokerage"/>
  </r>
  <r>
    <s v="Mark"/>
    <x v="1"/>
    <n v="22245.75"/>
    <d v="2019-07-14T00:00:00"/>
    <s v="Brokerage"/>
  </r>
  <r>
    <s v="Mark"/>
    <x v="1"/>
    <n v="3346.95"/>
    <d v="2019-04-01T00:00:00"/>
    <s v="Brokerage"/>
  </r>
  <r>
    <s v="Animesh Rawat"/>
    <x v="1"/>
    <n v="0"/>
    <d v="2018-07-23T00:00:00"/>
    <s v="Brokerage"/>
  </r>
  <r>
    <s v="Animesh Rawat"/>
    <x v="1"/>
    <n v="0"/>
    <d v="2019-07-23T00:00:00"/>
    <s v="Brokerage"/>
  </r>
  <r>
    <s v="Animesh Rawat"/>
    <x v="1"/>
    <n v="19910.88"/>
    <d v="2019-01-01T00:00:00"/>
    <s v="Brokerage"/>
  </r>
  <r>
    <s v="Animesh Rawat"/>
    <x v="1"/>
    <n v="2139.63"/>
    <d v="2019-01-30T00:00:00"/>
    <s v="Brokerage "/>
  </r>
  <r>
    <s v="Animesh Rawat"/>
    <x v="1"/>
    <n v="20814.38"/>
    <d v="2018-01-01T00:00:00"/>
    <s v="Brokerage"/>
  </r>
  <r>
    <s v="Animesh Rawat"/>
    <x v="1"/>
    <n v="126225"/>
    <d v="2018-03-01T00:00:00"/>
    <s v="Brokerage"/>
  </r>
  <r>
    <s v="Animesh Rawat"/>
    <x v="1"/>
    <n v="63112.5"/>
    <d v="2018-03-01T00:00:00"/>
    <s v="Brokerage"/>
  </r>
  <r>
    <s v="Animesh Rawat"/>
    <x v="1"/>
    <n v="148500"/>
    <d v="2019-03-01T00:00:00"/>
    <s v="Brokerage"/>
  </r>
  <r>
    <s v="Vinay"/>
    <x v="1"/>
    <n v="39762.71"/>
    <d v="2018-06-30T00:00:00"/>
    <s v="Brokerage"/>
  </r>
  <r>
    <s v="Abhinav Shivam"/>
    <x v="0"/>
    <n v="28050"/>
    <d v="2018-12-14T00:00:00"/>
    <s v="Brokerage"/>
  </r>
  <r>
    <s v="Abhinav Shivam"/>
    <x v="0"/>
    <n v="56100"/>
    <d v="2019-03-08T00:00:00"/>
    <s v="Brokerage "/>
  </r>
  <r>
    <s v="Abhinav Shivam"/>
    <x v="0"/>
    <n v="14025"/>
    <d v="2019-10-22T00:00:00"/>
    <s v="Brokerage "/>
  </r>
  <r>
    <s v="Raju Kumar"/>
    <x v="1"/>
    <n v="59851.63"/>
    <d v="2018-04-09T00:00:00"/>
    <s v="Brokerage"/>
  </r>
  <r>
    <s v="Vinay"/>
    <x v="1"/>
    <n v="74250"/>
    <d v="2019-04-09T00:00:00"/>
    <s v="Brokerage"/>
  </r>
  <r>
    <s v="Raju Kumar"/>
    <x v="1"/>
    <n v="68125"/>
    <d v="2019-04-09T00:00:00"/>
    <s v="Brokerage"/>
  </r>
  <r>
    <s v="Ketan Jain"/>
    <x v="2"/>
    <n v="117812.5"/>
    <d v="2018-04-01T00:00:00"/>
    <s v="Brokerage"/>
  </r>
  <r>
    <s v="Ketan Jain"/>
    <x v="1"/>
    <n v="115625"/>
    <d v="2019-04-01T00:00:00"/>
    <s v="Brokerage"/>
  </r>
  <r>
    <s v="Vinay"/>
    <x v="1"/>
    <n v="10427"/>
    <d v="2019-05-03T00:00:00"/>
    <s v="Brokerage"/>
  </r>
  <r>
    <s v="Vididt Saha"/>
    <x v="1"/>
    <n v="2930.9"/>
    <d v="2018-06-03T00:00:00"/>
    <s v="Brokerage"/>
  </r>
  <r>
    <s v="Vididt Saha"/>
    <x v="1"/>
    <n v="6213.24"/>
    <d v="2019-07-03T00:00:00"/>
    <s v="Brokerage"/>
  </r>
  <r>
    <s v="Animesh Rawat"/>
    <x v="1"/>
    <n v="1772.75"/>
    <d v="2019-09-22T00:00:00"/>
    <s v="Brokerage"/>
  </r>
  <r>
    <s v="Animesh Rawat"/>
    <x v="1"/>
    <n v="2970"/>
    <d v="2019-09-22T00:00:00"/>
    <s v="Brokerage"/>
  </r>
  <r>
    <s v="Animesh Rawat"/>
    <x v="1"/>
    <n v="5610"/>
    <d v="2019-09-21T00:00:00"/>
    <s v="Brokerage"/>
  </r>
  <r>
    <s v="Animesh Rawat"/>
    <x v="1"/>
    <n v="1980"/>
    <d v="2019-06-14T00:00:00"/>
    <s v="Brokerage "/>
  </r>
  <r>
    <s v="Animesh Rawat"/>
    <x v="1"/>
    <n v="3861.25"/>
    <d v="2018-09-21T00:00:00"/>
    <s v="Brokerage"/>
  </r>
  <r>
    <s v="Animesh Rawat"/>
    <x v="1"/>
    <n v="13036.5"/>
    <d v="2018-09-21T00:00:00"/>
    <s v="Brokerage"/>
  </r>
  <r>
    <s v="Animesh Rawat"/>
    <x v="1"/>
    <n v="8194.25"/>
    <d v="2018-09-21T00:00:00"/>
    <s v="Brokerage"/>
  </r>
  <r>
    <s v="Animesh Rawat"/>
    <x v="1"/>
    <n v="8580"/>
    <d v="2019-09-21T00:00:00"/>
    <s v="Brokerage"/>
  </r>
  <r>
    <s v="Animesh Rawat"/>
    <x v="1"/>
    <n v="4579"/>
    <d v="2019-09-21T00:00:00"/>
    <s v="Brokerage"/>
  </r>
  <r>
    <s v="Animesh Rawat"/>
    <x v="1"/>
    <n v="3330"/>
    <d v="2019-09-21T00:00:00"/>
    <s v="Brokerage"/>
  </r>
  <r>
    <s v="Animesh Rawat"/>
    <x v="1"/>
    <n v="8625.3799999999992"/>
    <d v="2019-09-21T00:00:00"/>
    <s v="Brokerage"/>
  </r>
  <r>
    <s v="Vinay"/>
    <x v="0"/>
    <n v="150.65"/>
    <d v="2019-04-19T00:00:00"/>
    <s v="Brokerage"/>
  </r>
  <r>
    <s v="Ketan Jain"/>
    <x v="2"/>
    <n v="115173.38"/>
    <d v="2018-11-29T00:00:00"/>
    <s v="Brokerage"/>
  </r>
  <r>
    <s v="Raju Kumar"/>
    <x v="0"/>
    <n v="825"/>
    <d v="2019-01-06T00:00:00"/>
    <s v="Brokerage"/>
  </r>
  <r>
    <s v="Raju Kumar"/>
    <x v="1"/>
    <n v="20625"/>
    <d v="2018-06-13T00:00:00"/>
    <s v="Brokerage"/>
  </r>
  <r>
    <s v="Raju Kumar"/>
    <x v="0"/>
    <n v="2598.75"/>
    <d v="2019-04-08T00:00:00"/>
    <s v="Brokerage"/>
  </r>
  <r>
    <s v="Raju Kumar"/>
    <x v="0"/>
    <n v="693"/>
    <d v="2019-04-08T00:00:00"/>
    <s v="Brokerage"/>
  </r>
  <r>
    <s v="Raju Kumar"/>
    <x v="0"/>
    <n v="357.06"/>
    <d v="2019-04-22T00:00:00"/>
    <s v="Brokerage"/>
  </r>
  <r>
    <s v="Raju Kumar"/>
    <x v="1"/>
    <n v="41625"/>
    <d v="2019-07-06T00:00:00"/>
    <s v="Brokerage"/>
  </r>
  <r>
    <s v="Raju Kumar"/>
    <x v="1"/>
    <n v="41625"/>
    <d v="2019-11-04T00:00:00"/>
    <s v="Brokerage"/>
  </r>
  <r>
    <s v="Raju Kumar"/>
    <x v="1"/>
    <n v="124875"/>
    <d v="2019-03-07T00:00:00"/>
    <s v="Brokerage"/>
  </r>
  <r>
    <s v="Vinay"/>
    <x v="1"/>
    <n v="42900"/>
    <d v="2018-08-28T00:00:00"/>
    <s v="Brokerage"/>
  </r>
  <r>
    <s v="Vinay"/>
    <x v="1"/>
    <n v="52800"/>
    <d v="2019-08-28T00:00:00"/>
    <s v="Brokerage"/>
  </r>
  <r>
    <s v="Vinay"/>
    <x v="1"/>
    <n v="44130.41"/>
    <d v="2019-08-28T00:00:00"/>
    <s v="Brokerage"/>
  </r>
  <r>
    <s v="Mark"/>
    <x v="1"/>
    <n v="156000"/>
    <d v="2019-01-04T00:00:00"/>
    <s v="Brokerage"/>
  </r>
  <r>
    <s v="Mark"/>
    <x v="1"/>
    <n v="5253.23"/>
    <d v="2019-02-18T00:00:00"/>
    <s v="Brokerage "/>
  </r>
  <r>
    <s v="Mark"/>
    <x v="1"/>
    <n v="6769.65"/>
    <d v="2019-06-15T00:00:00"/>
    <s v="Brokerage "/>
  </r>
  <r>
    <s v="Mark"/>
    <x v="1"/>
    <n v="8961.98"/>
    <d v="2019-06-25T00:00:00"/>
    <s v="Brokerage "/>
  </r>
  <r>
    <s v="Mark"/>
    <x v="1"/>
    <n v="64155.3"/>
    <d v="2018-01-02T00:00:00"/>
    <s v="Brokerage"/>
  </r>
  <r>
    <s v="Mark"/>
    <x v="1"/>
    <n v="5404.95"/>
    <d v="2018-01-02T00:00:00"/>
    <s v="Brokerage"/>
  </r>
  <r>
    <s v="Mark"/>
    <x v="1"/>
    <n v="5550"/>
    <d v="2019-01-04T00:00:00"/>
    <s v="Brokerage"/>
  </r>
  <r>
    <s v="Vididt Saha"/>
    <x v="1"/>
    <n v="18750"/>
    <d v="2019-09-08T00:00:00"/>
    <s v="Brokerage"/>
  </r>
  <r>
    <s v="Vididt Saha"/>
    <x v="0"/>
    <n v="74250"/>
    <d v="2019-04-01T00:00:00"/>
    <s v="Brokerage"/>
  </r>
  <r>
    <s v="Shivani Sharma"/>
    <x v="1"/>
    <n v="48652.25"/>
    <d v="2018-04-01T00:00:00"/>
    <s v="Brokerage"/>
  </r>
  <r>
    <s v="Animesh Rawat"/>
    <x v="0"/>
    <n v="1501.88"/>
    <d v="2019-08-26T00:00:00"/>
    <s v="Brokerage"/>
  </r>
  <r>
    <s v="Animesh Rawat"/>
    <x v="0"/>
    <n v="21157.34"/>
    <d v="2019-01-01T00:00:00"/>
    <s v="Brokerage"/>
  </r>
  <r>
    <s v="Animesh Rawat"/>
    <x v="0"/>
    <n v="12019.2"/>
    <d v="2019-01-01T00:00:00"/>
    <s v="Brokerage"/>
  </r>
  <r>
    <s v="Animesh Rawat"/>
    <x v="1"/>
    <n v="7324.12"/>
    <d v="2018-08-22T00:00:00"/>
    <s v="Brokerage"/>
  </r>
  <r>
    <s v="Animesh Rawat"/>
    <x v="1"/>
    <n v="19316.669999999998"/>
    <d v="2018-08-22T00:00:00"/>
    <s v="Brokerage"/>
  </r>
  <r>
    <s v="Mark"/>
    <x v="1"/>
    <n v="23115.200000000001"/>
    <d v="2018-02-26T00:00:00"/>
    <s v="Brokerage"/>
  </r>
  <r>
    <s v="Mark"/>
    <x v="1"/>
    <n v="25336.44"/>
    <d v="2019-02-26T00:00:00"/>
    <s v="Brokerage"/>
  </r>
  <r>
    <s v="Mark"/>
    <x v="1"/>
    <n v="12699.7"/>
    <d v="2018-02-28T00:00:00"/>
    <s v="Brokerage"/>
  </r>
  <r>
    <s v="Mark"/>
    <x v="1"/>
    <n v="0"/>
    <d v="2018-04-16T00:00:00"/>
    <s v="Brokerage "/>
  </r>
  <r>
    <s v="Mark"/>
    <x v="1"/>
    <n v="177405.38"/>
    <d v="2018-02-28T00:00:00"/>
    <s v="Brokerage"/>
  </r>
  <r>
    <s v="Mark"/>
    <x v="1"/>
    <n v="0"/>
    <d v="2018-07-18T00:00:00"/>
    <s v="Brokerage "/>
  </r>
  <r>
    <s v="Mark"/>
    <x v="1"/>
    <n v="0"/>
    <d v="2018-09-05T00:00:00"/>
    <s v="Brokerage "/>
  </r>
  <r>
    <s v="Mark"/>
    <x v="1"/>
    <n v="0"/>
    <d v="2018-04-10T00:00:00"/>
    <s v="Brokerage "/>
  </r>
  <r>
    <s v="Mark"/>
    <x v="0"/>
    <n v="63872.4"/>
    <d v="2018-06-12T00:00:00"/>
    <s v="Brokerage"/>
  </r>
  <r>
    <s v="Mark"/>
    <x v="0"/>
    <n v="0"/>
    <d v="2018-08-06T00:00:00"/>
    <s v="Brokerage "/>
  </r>
  <r>
    <s v="Mark"/>
    <x v="1"/>
    <n v="11111.4"/>
    <d v="2019-02-28T00:00:00"/>
    <s v="Brokerage"/>
  </r>
  <r>
    <s v="Mark"/>
    <x v="1"/>
    <n v="329250"/>
    <d v="2019-02-28T00:00:00"/>
    <s v="Brokerage"/>
  </r>
  <r>
    <s v="Mark"/>
    <x v="1"/>
    <n v="10772.33"/>
    <d v="2019-03-14T00:00:00"/>
    <s v="Brokerage "/>
  </r>
  <r>
    <s v="Mark"/>
    <x v="1"/>
    <n v="9283.0499999999993"/>
    <d v="2019-04-18T00:00:00"/>
    <s v="Brokerage "/>
  </r>
  <r>
    <s v="Mark"/>
    <x v="1"/>
    <n v="6903.45"/>
    <d v="2019-05-30T00:00:00"/>
    <s v="Brokerage "/>
  </r>
  <r>
    <s v="Mark"/>
    <x v="1"/>
    <n v="399.23"/>
    <d v="2019-06-21T00:00:00"/>
    <s v="Brokerage "/>
  </r>
  <r>
    <s v="Mark"/>
    <x v="1"/>
    <n v="6259.35"/>
    <d v="2019-06-21T00:00:00"/>
    <s v="Brokerage "/>
  </r>
  <r>
    <s v="Mark"/>
    <x v="1"/>
    <n v="7110.45"/>
    <d v="2019-07-29T00:00:00"/>
    <s v="Brokerage "/>
  </r>
  <r>
    <s v="Mark"/>
    <x v="1"/>
    <n v="5501.03"/>
    <d v="2019-10-21T00:00:00"/>
    <s v="Brokerage "/>
  </r>
  <r>
    <s v="Mark"/>
    <x v="1"/>
    <n v="24311.1"/>
    <d v="2019-11-08T00:00:00"/>
    <s v="Brokerage"/>
  </r>
  <r>
    <s v="Animesh Rawat"/>
    <x v="1"/>
    <n v="42416.75"/>
    <d v="2019-07-01T00:00:00"/>
    <s v="Brokerag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d v="2019-04-11T00:00:00"/>
    <x v="0"/>
    <x v="0"/>
    <n v="84746"/>
  </r>
  <r>
    <d v="2019-05-17T00:00:00"/>
    <x v="1"/>
    <x v="1"/>
    <n v="86724"/>
  </r>
  <r>
    <d v="2019-05-17T00:00:00"/>
    <x v="1"/>
    <x v="1"/>
    <n v="148500"/>
  </r>
  <r>
    <d v="2019-05-30T00:00:00"/>
    <x v="2"/>
    <x v="2"/>
    <n v="12019"/>
  </r>
  <r>
    <d v="2019-06-11T00:00:00"/>
    <x v="1"/>
    <x v="1"/>
    <n v="12500"/>
  </r>
  <r>
    <d v="2019-06-11T00:00:00"/>
    <x v="3"/>
    <x v="0"/>
    <n v="58300"/>
  </r>
  <r>
    <d v="2019-06-13T00:00:00"/>
    <x v="2"/>
    <x v="2"/>
    <n v="12019"/>
  </r>
  <r>
    <d v="2019-06-13T00:00:00"/>
    <x v="2"/>
    <x v="2"/>
    <n v="30048"/>
  </r>
  <r>
    <d v="2019-06-13T00:00:00"/>
    <x v="1"/>
    <x v="1"/>
    <n v="14394"/>
  </r>
  <r>
    <d v="2019-07-13T00:00:00"/>
    <x v="4"/>
    <x v="3"/>
    <n v="32392"/>
  </r>
  <r>
    <d v="2019-07-16T00:00:00"/>
    <x v="5"/>
    <x v="2"/>
    <n v="162500"/>
  </r>
  <r>
    <d v="2019-07-16T00:00:00"/>
    <x v="5"/>
    <x v="2"/>
    <n v="250000"/>
  </r>
  <r>
    <d v="2019-07-17T00:00:00"/>
    <x v="2"/>
    <x v="2"/>
    <n v="2646"/>
  </r>
  <r>
    <d v="2019-07-17T00:00:00"/>
    <x v="1"/>
    <x v="3"/>
    <n v="18150"/>
  </r>
  <r>
    <d v="2019-07-17T00:00:00"/>
    <x v="6"/>
    <x v="2"/>
    <n v="60025"/>
  </r>
  <r>
    <d v="2019-07-17T00:00:00"/>
    <x v="7"/>
    <x v="2"/>
    <n v="134736"/>
  </r>
  <r>
    <d v="2019-07-23T00:00:00"/>
    <x v="4"/>
    <x v="1"/>
    <n v="914999"/>
  </r>
  <r>
    <d v="2019-07-24T00:00:00"/>
    <x v="2"/>
    <x v="2"/>
    <n v="2942"/>
  </r>
  <r>
    <d v="2019-07-24T00:00:00"/>
    <x v="2"/>
    <x v="2"/>
    <n v="6740"/>
  </r>
  <r>
    <d v="2019-07-24T00:00:00"/>
    <x v="1"/>
    <x v="1"/>
    <n v="6740"/>
  </r>
  <r>
    <d v="2019-07-27T00:00:00"/>
    <x v="7"/>
    <x v="2"/>
    <n v="74250"/>
  </r>
  <r>
    <d v="2019-07-29T00:00:00"/>
    <x v="4"/>
    <x v="3"/>
    <n v="1614"/>
  </r>
  <r>
    <d v="2019-07-29T00:00:00"/>
    <x v="5"/>
    <x v="2"/>
    <n v="11540"/>
  </r>
  <r>
    <d v="2019-07-31T00:00:00"/>
    <x v="1"/>
    <x v="3"/>
    <n v="2140"/>
  </r>
  <r>
    <d v="2019-07-31T00:00:00"/>
    <x v="1"/>
    <x v="1"/>
    <n v="45375"/>
  </r>
  <r>
    <d v="2019-07-31T00:00:00"/>
    <x v="2"/>
    <x v="2"/>
    <n v="11593"/>
  </r>
  <r>
    <d v="2019-07-31T00:00:00"/>
    <x v="4"/>
    <x v="3"/>
    <n v="46995"/>
  </r>
  <r>
    <d v="2019-07-31T00:00:00"/>
    <x v="2"/>
    <x v="2"/>
    <n v="529"/>
  </r>
  <r>
    <d v="2019-07-31T00:00:00"/>
    <x v="1"/>
    <x v="1"/>
    <n v="18563"/>
  </r>
  <r>
    <d v="2019-07-31T00:00:00"/>
    <x v="4"/>
    <x v="3"/>
    <n v="27435"/>
  </r>
  <r>
    <d v="2019-07-31T00:00:00"/>
    <x v="4"/>
    <x v="1"/>
    <n v="25336"/>
  </r>
  <r>
    <d v="2019-07-31T00:00:00"/>
    <x v="4"/>
    <x v="3"/>
    <n v="10772"/>
  </r>
  <r>
    <d v="2019-07-31T00:00:00"/>
    <x v="4"/>
    <x v="3"/>
    <n v="9283"/>
  </r>
  <r>
    <d v="2019-07-31T00:00:00"/>
    <x v="4"/>
    <x v="3"/>
    <n v="6903"/>
  </r>
  <r>
    <d v="2019-07-31T00:00:00"/>
    <x v="5"/>
    <x v="1"/>
    <n v="90663"/>
  </r>
  <r>
    <d v="2019-08-14T00:00:00"/>
    <x v="4"/>
    <x v="1"/>
    <n v="156000"/>
  </r>
  <r>
    <d v="2019-08-17T00:00:00"/>
    <x v="2"/>
    <x v="2"/>
    <n v="21157"/>
  </r>
  <r>
    <d v="2019-08-17T00:00:00"/>
    <x v="2"/>
    <x v="2"/>
    <n v="77787"/>
  </r>
  <r>
    <d v="2019-08-17T00:00:00"/>
    <x v="2"/>
    <x v="2"/>
    <n v="8468"/>
  </r>
  <r>
    <d v="2019-08-17T00:00:00"/>
    <x v="4"/>
    <x v="1"/>
    <n v="1825"/>
  </r>
  <r>
    <d v="2019-08-17T00:00:00"/>
    <x v="4"/>
    <x v="1"/>
    <n v="329250"/>
  </r>
  <r>
    <d v="2019-08-17T00:00:00"/>
    <x v="1"/>
    <x v="1"/>
    <n v="344794"/>
  </r>
  <r>
    <d v="2019-08-17T00:00:00"/>
    <x v="1"/>
    <x v="1"/>
    <n v="37500"/>
  </r>
  <r>
    <d v="2019-08-17T00:00:00"/>
    <x v="4"/>
    <x v="1"/>
    <n v="49789"/>
  </r>
  <r>
    <d v="2019-08-17T00:00:00"/>
    <x v="1"/>
    <x v="1"/>
    <n v="64"/>
  </r>
  <r>
    <d v="2019-08-17T00:00:00"/>
    <x v="1"/>
    <x v="1"/>
    <n v="6250"/>
  </r>
  <r>
    <d v="2019-08-28T00:00:00"/>
    <x v="8"/>
    <x v="1"/>
    <n v="124875"/>
  </r>
  <r>
    <d v="2019-08-28T00:00:00"/>
    <x v="7"/>
    <x v="2"/>
    <n v="7783"/>
  </r>
  <r>
    <d v="2019-08-28T00:00:00"/>
    <x v="7"/>
    <x v="2"/>
    <n v="7835"/>
  </r>
  <r>
    <d v="2019-08-28T00:00:00"/>
    <x v="3"/>
    <x v="0"/>
    <n v="70125"/>
  </r>
  <r>
    <d v="2019-08-28T00:00:00"/>
    <x v="3"/>
    <x v="0"/>
    <n v="70125"/>
  </r>
  <r>
    <d v="2019-08-28T00:00:00"/>
    <x v="5"/>
    <x v="1"/>
    <n v="60229"/>
  </r>
  <r>
    <d v="2019-08-28T00:00:00"/>
    <x v="5"/>
    <x v="1"/>
    <n v="98931"/>
  </r>
  <r>
    <d v="2019-08-28T00:00:00"/>
    <x v="2"/>
    <x v="2"/>
    <n v="21769"/>
  </r>
  <r>
    <d v="2019-08-28T00:00:00"/>
    <x v="1"/>
    <x v="1"/>
    <n v="65369"/>
  </r>
  <r>
    <d v="2019-08-28T00:00:00"/>
    <x v="1"/>
    <x v="1"/>
    <n v="5206"/>
  </r>
  <r>
    <d v="2019-08-28T00:00:00"/>
    <x v="1"/>
    <x v="1"/>
    <n v="23750"/>
  </r>
  <r>
    <d v="2019-08-28T00:00:00"/>
    <x v="1"/>
    <x v="1"/>
    <n v="1557"/>
  </r>
  <r>
    <d v="2019-08-28T00:00:00"/>
    <x v="5"/>
    <x v="2"/>
    <n v="40960"/>
  </r>
  <r>
    <d v="2019-08-31T00:00:00"/>
    <x v="5"/>
    <x v="1"/>
    <n v="12055"/>
  </r>
  <r>
    <d v="2019-08-31T00:00:00"/>
    <x v="5"/>
    <x v="1"/>
    <n v="131090"/>
  </r>
  <r>
    <d v="2019-08-31T00:00:00"/>
    <x v="5"/>
    <x v="1"/>
    <n v="27069"/>
  </r>
  <r>
    <d v="2019-08-31T00:00:00"/>
    <x v="1"/>
    <x v="1"/>
    <n v="215165"/>
  </r>
  <r>
    <d v="2019-09-03T00:00:00"/>
    <x v="1"/>
    <x v="1"/>
    <n v="870"/>
  </r>
  <r>
    <d v="2019-09-05T00:00:00"/>
    <x v="8"/>
    <x v="3"/>
    <n v="8174"/>
  </r>
  <r>
    <d v="2019-09-05T00:00:00"/>
    <x v="4"/>
    <x v="1"/>
    <n v="22246"/>
  </r>
  <r>
    <d v="2019-09-09T00:00:00"/>
    <x v="3"/>
    <x v="0"/>
    <n v="7451"/>
  </r>
  <r>
    <d v="2019-09-09T00:00:00"/>
    <x v="4"/>
    <x v="3"/>
    <n v="7110"/>
  </r>
  <r>
    <d v="2019-09-09T00:00:00"/>
    <x v="1"/>
    <x v="1"/>
    <n v="692"/>
  </r>
  <r>
    <d v="2019-09-17T00:00:00"/>
    <x v="8"/>
    <x v="1"/>
    <n v="65051"/>
  </r>
  <r>
    <d v="2019-09-17T00:00:00"/>
    <x v="1"/>
    <x v="1"/>
    <n v="1005"/>
  </r>
  <r>
    <d v="2019-09-17T00:00:00"/>
    <x v="4"/>
    <x v="3"/>
    <n v="6259"/>
  </r>
  <r>
    <d v="2019-09-17T00:00:00"/>
    <x v="4"/>
    <x v="3"/>
    <n v="9941"/>
  </r>
  <r>
    <d v="2019-09-17T00:00:00"/>
    <x v="2"/>
    <x v="2"/>
    <n v="9990"/>
  </r>
  <r>
    <d v="2019-09-17T00:00:00"/>
    <x v="4"/>
    <x v="1"/>
    <n v="74673"/>
  </r>
  <r>
    <d v="2019-09-20T00:00:00"/>
    <x v="1"/>
    <x v="1"/>
    <n v="4362"/>
  </r>
  <r>
    <d v="2019-09-30T00:00:00"/>
    <x v="5"/>
    <x v="1"/>
    <n v="1610"/>
  </r>
  <r>
    <d v="2019-09-30T00:00:00"/>
    <x v="1"/>
    <x v="1"/>
    <n v="20166"/>
  </r>
  <r>
    <d v="2019-10-10T00:00:00"/>
    <x v="4"/>
    <x v="1"/>
    <n v="8605"/>
  </r>
  <r>
    <d v="2019-10-10T00:00:00"/>
    <x v="4"/>
    <x v="1"/>
    <n v="52500"/>
  </r>
  <r>
    <d v="2019-10-10T00:00:00"/>
    <x v="5"/>
    <x v="2"/>
    <n v="21875"/>
  </r>
  <r>
    <d v="2019-10-10T00:00:00"/>
    <x v="4"/>
    <x v="3"/>
    <n v="93906"/>
  </r>
  <r>
    <d v="2019-10-10T00:00:00"/>
    <x v="4"/>
    <x v="1"/>
    <n v="23387"/>
  </r>
  <r>
    <d v="2019-10-10T00:00:00"/>
    <x v="4"/>
    <x v="1"/>
    <n v="3347"/>
  </r>
  <r>
    <d v="2019-10-17T00:00:00"/>
    <x v="6"/>
    <x v="2"/>
    <n v="60025"/>
  </r>
  <r>
    <d v="2019-10-17T00:00:00"/>
    <x v="5"/>
    <x v="1"/>
    <n v="13613"/>
  </r>
  <r>
    <d v="2019-10-17T00:00:00"/>
    <x v="9"/>
    <x v="0"/>
    <n v="79834"/>
  </r>
  <r>
    <d v="2019-10-17T00:00:00"/>
    <x v="6"/>
    <x v="2"/>
    <n v="60025"/>
  </r>
  <r>
    <d v="2019-11-12T00:00:00"/>
    <x v="10"/>
    <x v="2"/>
    <n v="63000"/>
  </r>
  <r>
    <d v="2019-11-12T00:00:00"/>
    <x v="6"/>
    <x v="2"/>
    <n v="100000"/>
  </r>
  <r>
    <d v="2019-11-12T00:00:00"/>
    <x v="6"/>
    <x v="2"/>
    <n v="100000"/>
  </r>
  <r>
    <d v="2019-11-26T00:00:00"/>
    <x v="1"/>
    <x v="1"/>
    <n v="254336"/>
  </r>
  <r>
    <d v="2019-11-26T00:00:00"/>
    <x v="1"/>
    <x v="1"/>
    <n v="266949"/>
  </r>
  <r>
    <d v="2019-12-03T00:00:00"/>
    <x v="4"/>
    <x v="1"/>
    <n v="11111"/>
  </r>
  <r>
    <d v="2019-12-03T00:00:00"/>
    <x v="7"/>
    <x v="2"/>
    <n v="3008"/>
  </r>
  <r>
    <d v="2019-12-05T00:00:00"/>
    <x v="7"/>
    <x v="2"/>
    <n v="6184"/>
  </r>
  <r>
    <d v="2019-12-05T00:00:00"/>
    <x v="3"/>
    <x v="0"/>
    <n v="1568"/>
  </r>
  <r>
    <d v="2019-12-05T00:00:00"/>
    <x v="4"/>
    <x v="3"/>
    <n v="18901"/>
  </r>
  <r>
    <d v="2019-12-05T00:00:00"/>
    <x v="4"/>
    <x v="3"/>
    <n v="27682"/>
  </r>
  <r>
    <d v="2019-12-05T00:00:00"/>
    <x v="4"/>
    <x v="3"/>
    <n v="5501"/>
  </r>
  <r>
    <d v="2019-12-05T00:00:00"/>
    <x v="4"/>
    <x v="1"/>
    <n v="123750"/>
  </r>
  <r>
    <d v="2019-12-06T00:00:00"/>
    <x v="1"/>
    <x v="1"/>
    <n v="825"/>
  </r>
  <r>
    <d v="2019-12-06T00:00:00"/>
    <x v="1"/>
    <x v="1"/>
    <n v="1556"/>
  </r>
  <r>
    <d v="2019-12-06T00:00:00"/>
    <x v="1"/>
    <x v="1"/>
    <n v="12350"/>
  </r>
  <r>
    <d v="2019-12-09T00:00:00"/>
    <x v="7"/>
    <x v="2"/>
    <n v="15593"/>
  </r>
  <r>
    <d v="2019-12-09T00:00:00"/>
    <x v="7"/>
    <x v="2"/>
    <n v="2212"/>
  </r>
  <r>
    <d v="2019-12-09T00:00:00"/>
    <x v="7"/>
    <x v="2"/>
    <n v="9056"/>
  </r>
  <r>
    <d v="2019-12-10T00:00:00"/>
    <x v="1"/>
    <x v="1"/>
    <n v="1897"/>
  </r>
  <r>
    <d v="2019-12-10T00:00:00"/>
    <x v="1"/>
    <x v="1"/>
    <n v="42500"/>
  </r>
  <r>
    <d v="2019-12-10T00:00:00"/>
    <x v="1"/>
    <x v="1"/>
    <n v="10917"/>
  </r>
  <r>
    <d v="2019-12-10T00:00:00"/>
    <x v="1"/>
    <x v="1"/>
    <n v="3375"/>
  </r>
  <r>
    <d v="2019-12-10T00:00:00"/>
    <x v="1"/>
    <x v="1"/>
    <n v="320175"/>
  </r>
  <r>
    <d v="2019-12-10T00:00:00"/>
    <x v="1"/>
    <x v="1"/>
    <n v="320175"/>
  </r>
  <r>
    <d v="2019-12-10T00:00:00"/>
    <x v="1"/>
    <x v="1"/>
    <n v="320175"/>
  </r>
  <r>
    <d v="2019-12-10T00:00:00"/>
    <x v="1"/>
    <x v="1"/>
    <n v="168593"/>
  </r>
  <r>
    <d v="2019-12-10T00:00:00"/>
    <x v="1"/>
    <x v="1"/>
    <n v="168593"/>
  </r>
  <r>
    <d v="2019-12-19T00:00:00"/>
    <x v="1"/>
    <x v="1"/>
    <n v="2970"/>
  </r>
  <r>
    <d v="2019-12-19T00:00:00"/>
    <x v="2"/>
    <x v="2"/>
    <n v="7022"/>
  </r>
  <r>
    <d v="2019-12-19T00:00:00"/>
    <x v="1"/>
    <x v="1"/>
    <n v="202350"/>
  </r>
  <r>
    <d v="2019-12-19T00:00:00"/>
    <x v="2"/>
    <x v="2"/>
    <n v="87500"/>
  </r>
  <r>
    <d v="2019-12-19T00:00:00"/>
    <x v="2"/>
    <x v="2"/>
    <n v="44260"/>
  </r>
  <r>
    <d v="2019-12-19T00:00:00"/>
    <x v="9"/>
    <x v="0"/>
    <n v="11550"/>
  </r>
  <r>
    <d v="2019-12-19T00:00:00"/>
    <x v="9"/>
    <x v="0"/>
    <n v="43033"/>
  </r>
  <r>
    <d v="2019-12-19T00:00:00"/>
    <x v="9"/>
    <x v="0"/>
    <n v="7700"/>
  </r>
  <r>
    <d v="2019-12-19T00:00:00"/>
    <x v="9"/>
    <x v="0"/>
    <n v="72139"/>
  </r>
  <r>
    <d v="2019-12-19T00:00:00"/>
    <x v="7"/>
    <x v="2"/>
    <n v="32585"/>
  </r>
  <r>
    <d v="2019-12-19T00:00:00"/>
    <x v="7"/>
    <x v="2"/>
    <n v="8045"/>
  </r>
  <r>
    <d v="2019-12-19T00:00:00"/>
    <x v="1"/>
    <x v="1"/>
    <n v="26968"/>
  </r>
  <r>
    <d v="2019-12-19T00:00:00"/>
    <x v="1"/>
    <x v="1"/>
    <n v="2437"/>
  </r>
  <r>
    <d v="2019-12-19T00:00:00"/>
    <x v="1"/>
    <x v="1"/>
    <n v="53278"/>
  </r>
  <r>
    <d v="2019-12-19T00:00:00"/>
    <x v="1"/>
    <x v="1"/>
    <n v="30048"/>
  </r>
  <r>
    <d v="2019-12-19T00:00:00"/>
    <x v="1"/>
    <x v="1"/>
    <n v="12500"/>
  </r>
  <r>
    <d v="2019-12-20T00:00:00"/>
    <x v="2"/>
    <x v="2"/>
    <n v="3854"/>
  </r>
  <r>
    <d v="2019-12-24T00:00:00"/>
    <x v="1"/>
    <x v="1"/>
    <n v="132392"/>
  </r>
  <r>
    <d v="2019-12-24T00:00:00"/>
    <x v="1"/>
    <x v="1"/>
    <n v="132392"/>
  </r>
  <r>
    <d v="2019-12-24T00:00:00"/>
    <x v="1"/>
    <x v="1"/>
    <n v="132392"/>
  </r>
  <r>
    <d v="2019-12-24T00:00:00"/>
    <x v="1"/>
    <x v="1"/>
    <n v="132392"/>
  </r>
  <r>
    <d v="2019-12-24T00:00:00"/>
    <x v="7"/>
    <x v="2"/>
    <n v="26805"/>
  </r>
  <r>
    <d v="2019-12-24T00:00:00"/>
    <x v="3"/>
    <x v="1"/>
    <n v="956"/>
  </r>
  <r>
    <d v="2019-12-24T00:00:00"/>
    <x v="2"/>
    <x v="2"/>
    <n v="2089"/>
  </r>
  <r>
    <d v="2019-12-24T00:00:00"/>
    <x v="1"/>
    <x v="1"/>
    <n v="8580"/>
  </r>
  <r>
    <d v="2019-12-25T00:00:00"/>
    <x v="1"/>
    <x v="1"/>
    <n v="60713"/>
  </r>
  <r>
    <d v="2019-12-25T00:00:00"/>
    <x v="1"/>
    <x v="1"/>
    <n v="50160"/>
  </r>
  <r>
    <d v="2019-12-25T00:00:00"/>
    <x v="1"/>
    <x v="3"/>
    <n v="71765"/>
  </r>
  <r>
    <d v="2019-12-25T00:00:00"/>
    <x v="5"/>
    <x v="2"/>
    <n v="62399"/>
  </r>
  <r>
    <d v="2019-12-26T00:00:00"/>
    <x v="10"/>
    <x v="2"/>
    <n v="27530"/>
  </r>
  <r>
    <d v="2019-12-26T00:00:00"/>
    <x v="4"/>
    <x v="1"/>
    <n v="60000"/>
  </r>
  <r>
    <d v="2019-12-26T00:00:00"/>
    <x v="1"/>
    <x v="1"/>
    <n v="77400"/>
  </r>
  <r>
    <d v="2019-12-26T00:00:00"/>
    <x v="1"/>
    <x v="1"/>
    <n v="302812"/>
  </r>
  <r>
    <d v="2019-12-26T00:00:00"/>
    <x v="5"/>
    <x v="1"/>
    <n v="275569"/>
  </r>
  <r>
    <d v="2019-12-26T00:00:00"/>
    <x v="5"/>
    <x v="1"/>
    <n v="320000"/>
  </r>
  <r>
    <d v="2019-12-26T00:00:00"/>
    <x v="4"/>
    <x v="1"/>
    <n v="114752"/>
  </r>
  <r>
    <d v="2019-12-26T00:00:00"/>
    <x v="4"/>
    <x v="3"/>
    <n v="49027"/>
  </r>
  <r>
    <d v="2019-12-26T00:00:00"/>
    <x v="5"/>
    <x v="2"/>
    <n v="153332"/>
  </r>
  <r>
    <d v="2019-12-28T00:00:00"/>
    <x v="9"/>
    <x v="0"/>
    <n v="23591"/>
  </r>
  <r>
    <d v="2019-12-28T00:00:00"/>
    <x v="1"/>
    <x v="1"/>
    <n v="19181"/>
  </r>
  <r>
    <d v="2019-12-28T00:00:00"/>
    <x v="9"/>
    <x v="0"/>
    <n v="8228"/>
  </r>
  <r>
    <d v="2019-12-28T00:00:00"/>
    <x v="9"/>
    <x v="3"/>
    <n v="5241"/>
  </r>
  <r>
    <d v="2019-12-28T00:00:00"/>
    <x v="9"/>
    <x v="3"/>
    <n v="13154"/>
  </r>
  <r>
    <d v="2019-12-28T00:00:00"/>
    <x v="9"/>
    <x v="0"/>
    <n v="14461"/>
  </r>
  <r>
    <d v="2019-12-28T00:00:00"/>
    <x v="1"/>
    <x v="1"/>
    <n v="2853"/>
  </r>
  <r>
    <d v="2019-12-28T00:00:00"/>
    <x v="1"/>
    <x v="1"/>
    <n v="495"/>
  </r>
  <r>
    <d v="2019-12-28T00:00:00"/>
    <x v="1"/>
    <x v="3"/>
    <n v="5891"/>
  </r>
  <r>
    <d v="2019-12-28T00:00:00"/>
    <x v="7"/>
    <x v="2"/>
    <n v="4596"/>
  </r>
  <r>
    <d v="2019-12-28T00:00:00"/>
    <x v="7"/>
    <x v="2"/>
    <n v="21443"/>
  </r>
  <r>
    <d v="2019-12-28T00:00:00"/>
    <x v="7"/>
    <x v="2"/>
    <n v="21442"/>
  </r>
  <r>
    <d v="2019-12-28T00:00:00"/>
    <x v="7"/>
    <x v="2"/>
    <n v="21443"/>
  </r>
  <r>
    <d v="2019-12-28T00:00:00"/>
    <x v="7"/>
    <x v="2"/>
    <n v="17949"/>
  </r>
  <r>
    <d v="2019-12-28T00:00:00"/>
    <x v="7"/>
    <x v="2"/>
    <n v="17949"/>
  </r>
  <r>
    <d v="2019-12-28T00:00:00"/>
    <x v="3"/>
    <x v="0"/>
    <n v="7889"/>
  </r>
  <r>
    <d v="2019-12-28T00:00:00"/>
    <x v="7"/>
    <x v="2"/>
    <n v="8198"/>
  </r>
  <r>
    <d v="2019-12-28T00:00:00"/>
    <x v="4"/>
    <x v="3"/>
    <n v="18697"/>
  </r>
  <r>
    <d v="2019-12-28T00:00:00"/>
    <x v="4"/>
    <x v="3"/>
    <n v="17140"/>
  </r>
  <r>
    <d v="2019-12-28T00:00:00"/>
    <x v="4"/>
    <x v="3"/>
    <n v="8561"/>
  </r>
  <r>
    <d v="2019-12-28T00:00:00"/>
    <x v="3"/>
    <x v="1"/>
    <n v="6213"/>
  </r>
  <r>
    <d v="2019-12-28T00:00:00"/>
    <x v="1"/>
    <x v="1"/>
    <n v="8625"/>
  </r>
  <r>
    <d v="2019-12-28T00:00:00"/>
    <x v="1"/>
    <x v="1"/>
    <n v="4579"/>
  </r>
  <r>
    <d v="2019-12-28T00:00:00"/>
    <x v="1"/>
    <x v="3"/>
    <n v="1980"/>
  </r>
  <r>
    <d v="2019-12-28T00:00:00"/>
    <x v="1"/>
    <x v="1"/>
    <n v="3330"/>
  </r>
  <r>
    <d v="2019-12-31T00:00:00"/>
    <x v="6"/>
    <x v="2"/>
    <n v="90282"/>
  </r>
  <r>
    <d v="2019-12-31T00:00:00"/>
    <x v="5"/>
    <x v="2"/>
    <n v="68639"/>
  </r>
  <r>
    <d v="2019-12-31T00:00:00"/>
    <x v="6"/>
    <x v="2"/>
    <n v="90282"/>
  </r>
  <r>
    <d v="2019-12-31T00:00:00"/>
    <x v="6"/>
    <x v="2"/>
    <n v="90282"/>
  </r>
  <r>
    <d v="2019-12-31T00:00:00"/>
    <x v="5"/>
    <x v="2"/>
    <n v="67102"/>
  </r>
  <r>
    <d v="2019-12-31T00:00:00"/>
    <x v="5"/>
    <x v="1"/>
    <n v="125000"/>
  </r>
  <r>
    <d v="2019-12-31T00:00:00"/>
    <x v="8"/>
    <x v="1"/>
    <n v="115781"/>
  </r>
  <r>
    <d v="2019-12-31T00:00:00"/>
    <x v="5"/>
    <x v="1"/>
    <n v="137500"/>
  </r>
  <r>
    <d v="2019-12-31T00:00:00"/>
    <x v="6"/>
    <x v="2"/>
    <n v="208093"/>
  </r>
  <r>
    <d v="2019-12-31T00:00:00"/>
    <x v="6"/>
    <x v="2"/>
    <n v="153332"/>
  </r>
  <r>
    <d v="2019-12-31T00:00:00"/>
    <x v="5"/>
    <x v="1"/>
    <n v="131250"/>
  </r>
  <r>
    <d v="2020-01-03T00:00:00"/>
    <x v="9"/>
    <x v="3"/>
    <n v="56100"/>
  </r>
  <r>
    <d v="2020-01-03T00:00:00"/>
    <x v="5"/>
    <x v="1"/>
    <n v="50333"/>
  </r>
  <r>
    <d v="2020-01-03T00:00:00"/>
    <x v="5"/>
    <x v="1"/>
    <n v="74250"/>
  </r>
  <r>
    <d v="2020-01-03T00:00:00"/>
    <x v="3"/>
    <x v="1"/>
    <n v="48929"/>
  </r>
  <r>
    <d v="2020-01-03T00:00:00"/>
    <x v="2"/>
    <x v="2"/>
    <n v="49401"/>
  </r>
  <r>
    <d v="2020-01-16T00:00:00"/>
    <x v="3"/>
    <x v="0"/>
    <n v="9075"/>
  </r>
  <r>
    <d v="2020-01-16T00:00:00"/>
    <x v="5"/>
    <x v="2"/>
    <n v="24072"/>
  </r>
  <r>
    <d v="2020-01-16T00:00:00"/>
    <x v="4"/>
    <x v="1"/>
    <n v="5550"/>
  </r>
  <r>
    <d v="2020-01-16T00:00:00"/>
    <x v="5"/>
    <x v="2"/>
    <n v="10938"/>
  </r>
  <r>
    <d v="2020-01-16T00:00:00"/>
    <x v="7"/>
    <x v="2"/>
    <n v="2789"/>
  </r>
  <r>
    <d v="2020-01-16T00:00:00"/>
    <x v="9"/>
    <x v="3"/>
    <n v="14025"/>
  </r>
  <r>
    <d v="2020-01-16T00:00:00"/>
    <x v="1"/>
    <x v="1"/>
    <n v="1112"/>
  </r>
  <r>
    <d v="2020-01-16T00:00:00"/>
    <x v="4"/>
    <x v="1"/>
    <n v="4302"/>
  </r>
  <r>
    <d v="2020-01-16T00:00:00"/>
    <x v="5"/>
    <x v="2"/>
    <n v="218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d v="2019-11-13T00:00:00"/>
    <x v="0"/>
    <x v="0"/>
  </r>
  <r>
    <x v="1"/>
    <x v="1"/>
    <x v="1"/>
    <d v="2020-03-31T00:00:00"/>
    <x v="0"/>
    <x v="0"/>
  </r>
  <r>
    <x v="2"/>
    <x v="1"/>
    <x v="2"/>
    <d v="2020-06-30T00:00:00"/>
    <x v="0"/>
    <x v="1"/>
  </r>
  <r>
    <x v="3"/>
    <x v="1"/>
    <x v="2"/>
    <d v="2020-03-31T00:00:00"/>
    <x v="0"/>
    <x v="1"/>
  </r>
  <r>
    <x v="4"/>
    <x v="1"/>
    <x v="2"/>
    <d v="2020-03-31T00:00:00"/>
    <x v="0"/>
    <x v="2"/>
  </r>
  <r>
    <x v="5"/>
    <x v="1"/>
    <x v="2"/>
    <d v="2020-05-31T00:00:00"/>
    <x v="0"/>
    <x v="3"/>
  </r>
  <r>
    <x v="6"/>
    <x v="1"/>
    <x v="2"/>
    <d v="2020-05-31T00:00:00"/>
    <x v="0"/>
    <x v="1"/>
  </r>
  <r>
    <x v="7"/>
    <x v="1"/>
    <x v="3"/>
    <d v="2020-06-30T00:00:00"/>
    <x v="0"/>
    <x v="0"/>
  </r>
  <r>
    <x v="8"/>
    <x v="1"/>
    <x v="2"/>
    <d v="2020-03-31T00:00:00"/>
    <x v="0"/>
    <x v="1"/>
  </r>
  <r>
    <x v="9"/>
    <x v="2"/>
    <x v="4"/>
    <d v="2020-03-31T00:00:00"/>
    <x v="0"/>
    <x v="1"/>
  </r>
  <r>
    <x v="10"/>
    <x v="2"/>
    <x v="5"/>
    <d v="2020-03-31T00:00:00"/>
    <x v="0"/>
    <x v="0"/>
  </r>
  <r>
    <x v="11"/>
    <x v="2"/>
    <x v="6"/>
    <d v="2020-03-31T00:00:00"/>
    <x v="0"/>
    <x v="0"/>
  </r>
  <r>
    <x v="12"/>
    <x v="2"/>
    <x v="7"/>
    <d v="2020-05-31T00:00:00"/>
    <x v="0"/>
    <x v="0"/>
  </r>
  <r>
    <x v="13"/>
    <x v="2"/>
    <x v="5"/>
    <d v="2020-05-31T00:00:00"/>
    <x v="0"/>
    <x v="3"/>
  </r>
  <r>
    <x v="14"/>
    <x v="0"/>
    <x v="3"/>
    <d v="2019-12-01T00:00:00"/>
    <x v="0"/>
    <x v="0"/>
  </r>
  <r>
    <x v="15"/>
    <x v="3"/>
    <x v="2"/>
    <d v="2019-12-09T00:00:00"/>
    <x v="0"/>
    <x v="0"/>
  </r>
  <r>
    <x v="16"/>
    <x v="3"/>
    <x v="8"/>
    <d v="2019-12-11T00:00:00"/>
    <x v="0"/>
    <x v="2"/>
  </r>
  <r>
    <x v="17"/>
    <x v="0"/>
    <x v="4"/>
    <d v="2019-09-30T00:00:00"/>
    <x v="1"/>
    <x v="0"/>
  </r>
  <r>
    <x v="18"/>
    <x v="3"/>
    <x v="9"/>
    <d v="2019-10-29T00:00:00"/>
    <x v="0"/>
    <x v="0"/>
  </r>
  <r>
    <x v="19"/>
    <x v="0"/>
    <x v="2"/>
    <d v="2019-11-15T00:00:00"/>
    <x v="0"/>
    <x v="0"/>
  </r>
  <r>
    <x v="20"/>
    <x v="0"/>
    <x v="9"/>
    <d v="2019-12-01T00:00:00"/>
    <x v="0"/>
    <x v="0"/>
  </r>
  <r>
    <x v="21"/>
    <x v="3"/>
    <x v="2"/>
    <d v="2019-11-30T00:00:00"/>
    <x v="0"/>
    <x v="0"/>
  </r>
  <r>
    <x v="22"/>
    <x v="3"/>
    <x v="10"/>
    <d v="2019-11-30T00:00:00"/>
    <x v="0"/>
    <x v="0"/>
  </r>
  <r>
    <x v="23"/>
    <x v="3"/>
    <x v="11"/>
    <d v="2019-09-30T00:00:00"/>
    <x v="1"/>
    <x v="3"/>
  </r>
  <r>
    <x v="24"/>
    <x v="3"/>
    <x v="11"/>
    <d v="2019-09-30T00:00:00"/>
    <x v="1"/>
    <x v="3"/>
  </r>
  <r>
    <x v="25"/>
    <x v="3"/>
    <x v="12"/>
    <d v="2019-11-30T00:00:00"/>
    <x v="0"/>
    <x v="0"/>
  </r>
  <r>
    <x v="26"/>
    <x v="0"/>
    <x v="2"/>
    <d v="2019-10-31T00:00:00"/>
    <x v="1"/>
    <x v="1"/>
  </r>
  <r>
    <x v="27"/>
    <x v="2"/>
    <x v="4"/>
    <d v="2020-08-31T00:00:00"/>
    <x v="0"/>
    <x v="4"/>
  </r>
  <r>
    <x v="28"/>
    <x v="0"/>
    <x v="13"/>
    <d v="2019-09-30T00:00:00"/>
    <x v="2"/>
    <x v="1"/>
  </r>
  <r>
    <x v="29"/>
    <x v="4"/>
    <x v="14"/>
    <d v="2020-03-31T00:00:00"/>
    <x v="0"/>
    <x v="4"/>
  </r>
  <r>
    <x v="30"/>
    <x v="4"/>
    <x v="1"/>
    <d v="2020-03-31T00:00:00"/>
    <x v="0"/>
    <x v="5"/>
  </r>
  <r>
    <x v="31"/>
    <x v="4"/>
    <x v="4"/>
    <d v="2020-03-31T00:00:00"/>
    <x v="0"/>
    <x v="4"/>
  </r>
  <r>
    <x v="32"/>
    <x v="4"/>
    <x v="14"/>
    <d v="2020-03-31T00:00:00"/>
    <x v="0"/>
    <x v="4"/>
  </r>
  <r>
    <x v="33"/>
    <x v="4"/>
    <x v="2"/>
    <d v="2020-07-31T00:00:00"/>
    <x v="0"/>
    <x v="4"/>
  </r>
  <r>
    <x v="34"/>
    <x v="4"/>
    <x v="9"/>
    <d v="2020-06-30T00:00:00"/>
    <x v="0"/>
    <x v="4"/>
  </r>
  <r>
    <x v="35"/>
    <x v="4"/>
    <x v="4"/>
    <d v="2020-06-30T00:00:00"/>
    <x v="0"/>
    <x v="4"/>
  </r>
  <r>
    <x v="36"/>
    <x v="4"/>
    <x v="4"/>
    <d v="2020-06-30T00:00:00"/>
    <x v="0"/>
    <x v="4"/>
  </r>
  <r>
    <x v="37"/>
    <x v="4"/>
    <x v="0"/>
    <d v="2020-06-30T00:00:00"/>
    <x v="0"/>
    <x v="4"/>
  </r>
  <r>
    <x v="38"/>
    <x v="2"/>
    <x v="9"/>
    <d v="2020-06-30T00:00:00"/>
    <x v="0"/>
    <x v="6"/>
  </r>
  <r>
    <x v="39"/>
    <x v="2"/>
    <x v="14"/>
    <d v="2019-12-31T00:00:00"/>
    <x v="0"/>
    <x v="5"/>
  </r>
  <r>
    <x v="40"/>
    <x v="2"/>
    <x v="2"/>
    <d v="2019-09-30T00:00:00"/>
    <x v="0"/>
    <x v="5"/>
  </r>
  <r>
    <x v="41"/>
    <x v="3"/>
    <x v="15"/>
    <d v="2019-09-30T00:00:00"/>
    <x v="0"/>
    <x v="5"/>
  </r>
  <r>
    <x v="42"/>
    <x v="3"/>
    <x v="16"/>
    <d v="2019-09-30T00:00:00"/>
    <x v="0"/>
    <x v="5"/>
  </r>
  <r>
    <x v="43"/>
    <x v="0"/>
    <x v="2"/>
    <d v="2019-12-31T00:00:00"/>
    <x v="0"/>
    <x v="4"/>
  </r>
  <r>
    <x v="44"/>
    <x v="3"/>
    <x v="14"/>
    <d v="2019-09-30T00:00:00"/>
    <x v="0"/>
    <x v="5"/>
  </r>
  <r>
    <x v="45"/>
    <x v="0"/>
    <x v="17"/>
    <d v="2019-10-01T00:00:00"/>
    <x v="1"/>
    <x v="4"/>
  </r>
  <r>
    <x v="46"/>
    <x v="2"/>
    <x v="2"/>
    <d v="2019-12-31T00:00:00"/>
    <x v="0"/>
    <x v="4"/>
  </r>
  <r>
    <x v="47"/>
    <x v="0"/>
    <x v="14"/>
    <d v="2019-09-30T00:00:00"/>
    <x v="2"/>
    <x v="4"/>
  </r>
  <r>
    <x v="48"/>
    <x v="2"/>
    <x v="14"/>
    <d v="2020-03-31T00:00:0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F0C76-366B-4A58-BB30-0C7CCF699A5A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I17" firstHeaderRow="1" firstDataRow="1" firstDataCol="1"/>
  <pivotFields count="5">
    <pivotField showAll="0"/>
    <pivotField axis="axisRow" showAll="0">
      <items count="5">
        <item h="1" x="0"/>
        <item x="2"/>
        <item h="1" x="3"/>
        <item h="1" x="1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Amount" fld="2" baseField="0" baseItem="0"/>
  </dataFields>
  <formats count="2">
    <format dxfId="26">
      <pivotArea collapsedLevelsAreSubtotals="1" fieldPosition="0">
        <references count="1">
          <reference field="1" count="0"/>
        </references>
      </pivotArea>
    </format>
    <format dxfId="2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2E6B8-A88D-431E-8858-199D5F890C3F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:I6" firstHeaderRow="1" firstDataRow="1" firstDataCol="0" rowPageCount="1" colPageCount="1"/>
  <pivotFields count="7">
    <pivotField showAll="0"/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/>
    <pivotField showAll="0" defaultSubtotal="0"/>
    <pivotField axis="axisPage" multipleItemSelectionAllowed="1" showAll="0" defaultSubtotal="0">
      <items count="4">
        <item h="1" x="0"/>
        <item h="1" x="1"/>
        <item x="2"/>
        <item h="1" x="3"/>
      </items>
    </pivotField>
  </pivotFields>
  <rowItems count="1">
    <i/>
  </rowItems>
  <colItems count="1">
    <i/>
  </colItems>
  <pageFields count="1">
    <pageField fld="6" hier="-1"/>
  </pageFields>
  <dataFields count="1">
    <dataField name="2020" fld="3" subtotal="count" baseField="0" baseItem="0"/>
  </dataFields>
  <formats count="3"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7C2BD-3ED0-4365-9399-6B033684E15D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21:I29" firstHeaderRow="1" firstDataRow="1" firstDataCol="1"/>
  <pivotFields count="6">
    <pivotField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showAll="0"/>
    <pivotField axis="axisRow" dataField="1" showAll="0">
      <items count="8">
        <item x="0"/>
        <item x="5"/>
        <item x="4"/>
        <item x="3"/>
        <item x="1"/>
        <item x="2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_group" fld="5" subtotal="count" baseField="0" baseItem="0"/>
  </dataFields>
  <chartFormats count="1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45F53-569B-4457-BB00-B0039415C13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10:I15" firstHeaderRow="1" firstDataRow="1" firstDataCol="1"/>
  <pivotFields count="6">
    <pivotField axis="axisRow" showAll="0" measureFilter="1" sortType="a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showAll="0"/>
    <pivotField showAll="0"/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E6C34-C695-4D68-B1A5-56816841609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J5" firstHeaderRow="1" firstDataRow="1" firstDataCol="0" rowPageCount="1" colPageCount="1"/>
  <pivotFields count="6">
    <pivotField showAll="0"/>
    <pivotField showAll="0"/>
    <pivotField showAll="0"/>
    <pivotField numFmtId="14" showAll="0"/>
    <pivotField axis="axisPage" dataField="1" multipleItemSelectionAllowed="1" showAll="0">
      <items count="4">
        <item h="1"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4" hier="-1"/>
  </pageFields>
  <dataFields count="1">
    <dataField name="Total Open Opportun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B1258-61B7-4252-AC20-70F5461D502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H5" firstHeaderRow="1" firstDataRow="1" firstDataCol="0" rowPageCount="1" colPageCount="1"/>
  <pivotFields count="6">
    <pivotField showAll="0"/>
    <pivotField showAll="0"/>
    <pivotField showAll="0"/>
    <pivotField numFmtId="14" showAll="0"/>
    <pivotField axis="axisPage" dataField="1" showAll="0">
      <items count="4"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4" hier="-1"/>
  </pageFields>
  <dataFields count="1">
    <dataField name="Total Opportunit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3D191-C258-4A50-9218-B1092FD0D761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H49:I57" firstHeaderRow="1" firstDataRow="1" firstDataCol="1" rowPageCount="1" colPageCount="1"/>
  <pivotFields count="6">
    <pivotField axis="axisRow" showAll="0" measureFilter="1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axis="axisPage" multipleItemSelectionAllowed="1" showAll="0">
      <items count="4">
        <item h="1" x="1"/>
        <item x="2"/>
        <item x="0"/>
        <item t="default"/>
      </items>
    </pivotField>
    <pivotField showAll="0">
      <items count="8">
        <item x="0"/>
        <item x="5"/>
        <item x="4"/>
        <item x="3"/>
        <item x="1"/>
        <item x="2"/>
        <item x="6"/>
        <item t="default"/>
      </items>
    </pivotField>
  </pivotFields>
  <rowFields count="1">
    <field x="0"/>
  </rowFields>
  <rowItems count="8">
    <i>
      <x v="16"/>
    </i>
    <i>
      <x v="12"/>
    </i>
    <i>
      <x v="10"/>
    </i>
    <i>
      <x v="14"/>
    </i>
    <i>
      <x v="18"/>
    </i>
    <i>
      <x v="4"/>
    </i>
    <i>
      <x v="13"/>
    </i>
    <i t="grand">
      <x/>
    </i>
  </rowItems>
  <colItems count="1">
    <i/>
  </colItems>
  <pageFields count="1">
    <pageField fld="4" hier="-1"/>
  </pageFields>
  <dataFields count="1">
    <dataField name="Sum of revenue_amount" fld="2" baseField="0" baseItem="0"/>
  </dataFields>
  <chartFormats count="19"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2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51724-812A-488C-98EE-55E576ED8E7B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0:I12" firstHeaderRow="1" firstDataRow="1" firstDataCol="1"/>
  <pivotFields count="5">
    <pivotField showAll="0"/>
    <pivotField axis="axisRow" showAll="0">
      <items count="5">
        <item x="0"/>
        <item h="1" x="2"/>
        <item h="1" x="3"/>
        <item h="1" x="1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Amount" fld="2" baseField="0" baseItem="0"/>
  </dataFields>
  <formats count="2">
    <format dxfId="28">
      <pivotArea collapsedLevelsAreSubtotals="1" fieldPosition="0">
        <references count="1">
          <reference field="1" count="0"/>
        </references>
      </pivotArea>
    </format>
    <format dxfId="2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FE1EF-2092-4891-92F8-B41C11084DB6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2:I24" firstHeaderRow="1" firstDataRow="1" firstDataCol="1"/>
  <pivotFields count="5">
    <pivotField showAll="0"/>
    <pivotField axis="axisRow" showAll="0">
      <items count="5">
        <item h="1" x="0"/>
        <item h="1" x="2"/>
        <item h="1" x="3"/>
        <item x="1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Amount" fld="2" baseField="0" baseItem="0"/>
  </dataFields>
  <formats count="2">
    <format dxfId="30">
      <pivotArea collapsedLevelsAreSubtotals="1" fieldPosition="0">
        <references count="1">
          <reference field="1" count="0"/>
        </references>
      </pivotArea>
    </format>
    <format dxfId="2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9A565-BBAE-4CF7-9876-CD28A9F97FB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7:P20" firstHeaderRow="1" firstDataRow="2" firstDataCol="1"/>
  <pivotFields count="4">
    <pivotField numFmtId="14" showAll="0"/>
    <pivotField axis="axisRow" showAll="0" sortType="ascending">
      <items count="12">
        <item x="6"/>
        <item x="7"/>
        <item x="4"/>
        <item x="1"/>
        <item x="8"/>
        <item x="10"/>
        <item x="0"/>
        <item x="3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descending">
      <items count="5">
        <item x="1"/>
        <item x="3"/>
        <item x="0"/>
        <item x="2"/>
        <item t="default"/>
      </items>
    </pivotField>
    <pivotField showAll="0"/>
  </pivotFields>
  <rowFields count="1">
    <field x="1"/>
  </rowFields>
  <rowItems count="12">
    <i>
      <x v="6"/>
    </i>
    <i>
      <x v="5"/>
    </i>
    <i>
      <x v="4"/>
    </i>
    <i>
      <x/>
    </i>
    <i>
      <x v="7"/>
    </i>
    <i>
      <x v="8"/>
    </i>
    <i>
      <x v="10"/>
    </i>
    <i>
      <x v="1"/>
    </i>
    <i>
      <x v="9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come_class" fld="2" subtotal="count" baseField="0" baseItem="0" numFmtId="1"/>
  </dataFields>
  <formats count="2">
    <format dxfId="18">
      <pivotArea grandRow="1" outline="0" collapsedLevelsAreSubtotals="1" fieldPosition="0"/>
    </format>
    <format dxfId="17">
      <pivotArea outline="0" collapsedLevelsAreSubtotals="1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F0622-D7A5-435A-967C-74C64BCDC90A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I15" firstHeaderRow="1" firstDataRow="1" firstDataCol="1"/>
  <pivotFields count="4">
    <pivotField numFmtId="14" showAll="0"/>
    <pivotField showAll="0"/>
    <pivotField axis="axisRow" showAll="0">
      <items count="5">
        <item h="1" x="2"/>
        <item x="0"/>
        <item h="1" x="3"/>
        <item h="1" x="1"/>
        <item t="default"/>
      </items>
    </pivotField>
    <pivotField dataField="1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um of Amount" fld="3" baseField="0" baseItem="0"/>
  </dataFields>
  <formats count="2">
    <format dxfId="20">
      <pivotArea collapsedLevelsAreSubtotals="1" fieldPosition="0">
        <references count="1">
          <reference field="2" count="0"/>
        </references>
      </pivotArea>
    </format>
    <format dxfId="1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E28A2-9D85-4977-B5DF-057AE1220AA3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7:I9" firstHeaderRow="1" firstDataRow="1" firstDataCol="1"/>
  <pivotFields count="4">
    <pivotField numFmtId="14" showAll="0"/>
    <pivotField showAll="0"/>
    <pivotField axis="axisRow" showAll="0">
      <items count="5">
        <item x="2"/>
        <item h="1" x="0"/>
        <item h="1" x="3"/>
        <item h="1" x="1"/>
        <item t="default"/>
      </items>
    </pivotField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formats count="2">
    <format dxfId="22">
      <pivotArea collapsedLevelsAreSubtotals="1" fieldPosition="0">
        <references count="1">
          <reference field="2" count="0"/>
        </references>
      </pivotArea>
    </format>
    <format dxfId="2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3C874-9BBB-46F5-8FA3-794D5134FDF5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I20" firstHeaderRow="1" firstDataRow="1" firstDataCol="1"/>
  <pivotFields count="4">
    <pivotField numFmtId="14" showAll="0"/>
    <pivotField showAll="0"/>
    <pivotField axis="axisRow" showAll="0">
      <items count="5">
        <item h="1" x="2"/>
        <item h="1" x="0"/>
        <item h="1" x="3"/>
        <item x="1"/>
        <item t="default"/>
      </items>
    </pivotField>
    <pivotField dataField="1" showAll="0"/>
  </pivotFields>
  <rowFields count="1">
    <field x="2"/>
  </rowFields>
  <rowItems count="2">
    <i>
      <x v="3"/>
    </i>
    <i t="grand">
      <x/>
    </i>
  </rowItems>
  <colItems count="1">
    <i/>
  </colItems>
  <dataFields count="1">
    <dataField name="Sum of Amount" fld="3" baseField="0" baseItem="0"/>
  </dataFields>
  <formats count="2">
    <format dxfId="24">
      <pivotArea collapsedLevelsAreSubtotals="1" fieldPosition="0">
        <references count="1">
          <reference field="2" count="0"/>
        </references>
      </pivotArea>
    </format>
    <format dxfId="2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8BC65-C0B6-45E8-B862-2AAFEBCF2CC1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G6" firstHeaderRow="1" firstDataRow="1" firstDataCol="0" rowPageCount="1" colPageCount="1"/>
  <pivotFields count="7">
    <pivotField showAll="0"/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Items count="1">
    <i/>
  </colItems>
  <pageFields count="1">
    <pageField fld="6" item="1" hier="-1"/>
  </pageFields>
  <dataFields count="1">
    <dataField name="2019" fld="3" subtotal="count" baseField="0" baseItem="0"/>
  </dataFields>
  <formats count="3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8C23E-702A-4C6D-BC0C-5834B04E763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14:H24" firstHeaderRow="1" firstDataRow="1" firstDataCol="1"/>
  <pivotFields count="7">
    <pivotField axis="axisRow" showAll="0" sortType="ascending">
      <items count="10">
        <item x="1"/>
        <item x="5"/>
        <item x="7"/>
        <item x="8"/>
        <item x="6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0">
    <i>
      <x v="3"/>
    </i>
    <i>
      <x v="2"/>
    </i>
    <i>
      <x v="4"/>
    </i>
    <i>
      <x v="6"/>
    </i>
    <i>
      <x v="5"/>
    </i>
    <i>
      <x v="7"/>
    </i>
    <i>
      <x v="1"/>
    </i>
    <i>
      <x/>
    </i>
    <i>
      <x v="8"/>
    </i>
    <i t="grand">
      <x/>
    </i>
  </rowItems>
  <colItems count="1">
    <i/>
  </colItems>
  <dataFields count="1">
    <dataField name="Count of meeting_date" fld="3" subtotal="count" baseField="0" baseItem="0"/>
  </dataFields>
  <chartFormats count="2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285F94B-1EEA-48F6-9917-53741F129845}" autoFormatId="16" applyNumberFormats="0" applyBorderFormats="0" applyFontFormats="0" applyPatternFormats="0" applyAlignmentFormats="0" applyWidthHeightFormats="0">
  <queryTableRefresh nextId="8">
    <queryTableFields count="4"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  <queryTableDeletedFields count="2">
      <deletedField name="Account Exe ID"/>
      <deletedField name="Account Exe 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11F776-577D-4878-A82D-53B3CB1DD548}" name="meeting_list" displayName="meeting_list" ref="A1:D35" tableType="queryTable" totalsRowShown="0" headerRowDxfId="10">
  <autoFilter ref="A1:D35" xr:uid="{9111F776-577D-4878-A82D-53B3CB1DD548}"/>
  <tableColumns count="4">
    <tableColumn id="2" xr3:uid="{A2D45934-4368-4DB9-A662-015EF0A158EF}" uniqueName="2" name="Account Executive" queryTableFieldId="2" dataDxfId="9"/>
    <tableColumn id="3" xr3:uid="{3495A3B3-8CFF-4331-9D95-19F2DF8FA5BA}" uniqueName="3" name="branch_name" queryTableFieldId="3" dataDxfId="8"/>
    <tableColumn id="4" xr3:uid="{786DD356-39E5-4B3B-8CB3-D2349AE5D662}" uniqueName="4" name="global_attendees" queryTableFieldId="4" dataDxfId="7"/>
    <tableColumn id="5" xr3:uid="{60330A53-99A0-410C-88AD-A98B039A9890}" uniqueName="5" name="meeting_date" queryTableFieldId="5" dataDxfId="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AC4C89-D1AF-4228-8040-E84BE8057808}" name="Table2" displayName="Table2" ref="H35:I38" totalsRowShown="0" headerRowDxfId="5" headerRowBorderDxfId="4" tableBorderDxfId="3" totalsRowBorderDxfId="2">
  <autoFilter ref="H35:I38" xr:uid="{09AC4C89-D1AF-4228-8040-E84BE8057808}"/>
  <tableColumns count="2">
    <tableColumn id="1" xr3:uid="{EBE4231A-5D06-4676-9300-A95A10850EB3}" name="Row Labels" dataDxfId="1"/>
    <tableColumn id="2" xr3:uid="{E26F4757-90B3-40F3-BC9E-396826B21F73}" name="Sum of revenue_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table" Target="../tables/table1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DAA4-35EA-4454-9B8E-B96627D87C79}">
  <dimension ref="A1"/>
  <sheetViews>
    <sheetView tabSelected="1" topLeftCell="A2" zoomScale="70" zoomScaleNormal="70" workbookViewId="0">
      <selection activeCell="S10" sqref="S10"/>
    </sheetView>
  </sheetViews>
  <sheetFormatPr defaultRowHeight="17.399999999999999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2A80-6A88-4017-B739-26A99C462B66}">
  <dimension ref="A3:B20"/>
  <sheetViews>
    <sheetView zoomScale="85" zoomScaleNormal="85" workbookViewId="0">
      <selection activeCell="A17" sqref="A17:B17"/>
    </sheetView>
  </sheetViews>
  <sheetFormatPr defaultRowHeight="17.399999999999999" x14ac:dyDescent="0.3"/>
  <cols>
    <col min="1" max="1" width="7.765625" bestFit="1" customWidth="1"/>
    <col min="2" max="2" width="6.69140625" bestFit="1" customWidth="1"/>
  </cols>
  <sheetData>
    <row r="3" spans="1:2" ht="22.8" x14ac:dyDescent="0.4">
      <c r="A3" s="27" t="s">
        <v>132</v>
      </c>
      <c r="B3" s="28"/>
    </row>
    <row r="4" spans="1:2" x14ac:dyDescent="0.3">
      <c r="A4" s="7" t="s">
        <v>150</v>
      </c>
      <c r="B4" s="16">
        <f>Target_FY!C16</f>
        <v>20083111</v>
      </c>
    </row>
    <row r="5" spans="1:2" x14ac:dyDescent="0.3">
      <c r="A5" s="7" t="s">
        <v>151</v>
      </c>
      <c r="B5" s="16">
        <f>GETPIVOTDATA("Amount",Placed_Achievement!$H$10,"income_class","Cross Sell")</f>
        <v>11789802.86999999</v>
      </c>
    </row>
    <row r="6" spans="1:2" x14ac:dyDescent="0.3">
      <c r="A6" s="7" t="s">
        <v>152</v>
      </c>
      <c r="B6" s="16">
        <f>GETPIVOTDATA("Amount",Invoice_Achievement!$H$7,"income_class","Cross Sell")</f>
        <v>2853842</v>
      </c>
    </row>
    <row r="7" spans="1:2" x14ac:dyDescent="0.3">
      <c r="B7" s="5"/>
    </row>
    <row r="8" spans="1:2" x14ac:dyDescent="0.3">
      <c r="B8" s="5"/>
    </row>
    <row r="9" spans="1:2" x14ac:dyDescent="0.3">
      <c r="B9" s="5"/>
    </row>
    <row r="10" spans="1:2" ht="22.8" x14ac:dyDescent="0.4">
      <c r="A10" s="27" t="s">
        <v>12</v>
      </c>
      <c r="B10" s="28"/>
    </row>
    <row r="11" spans="1:2" x14ac:dyDescent="0.3">
      <c r="A11" s="7" t="s">
        <v>150</v>
      </c>
      <c r="B11" s="16">
        <f>Target_FY!B16</f>
        <v>19673793</v>
      </c>
    </row>
    <row r="12" spans="1:2" x14ac:dyDescent="0.3">
      <c r="A12" s="7" t="s">
        <v>151</v>
      </c>
      <c r="B12" s="16">
        <f>GETPIVOTDATA("Amount",Placed_Achievement!$H$15,"income_class","New")</f>
        <v>3259920.0900000008</v>
      </c>
    </row>
    <row r="13" spans="1:2" x14ac:dyDescent="0.3">
      <c r="A13" s="7" t="s">
        <v>152</v>
      </c>
      <c r="B13" s="16">
        <f>GETPIVOTDATA("Amount",Invoice_Achievement!$H$13,"income_class","New")</f>
        <v>569815</v>
      </c>
    </row>
    <row r="14" spans="1:2" x14ac:dyDescent="0.3">
      <c r="B14" s="5"/>
    </row>
    <row r="15" spans="1:2" x14ac:dyDescent="0.3">
      <c r="B15" s="5"/>
    </row>
    <row r="16" spans="1:2" x14ac:dyDescent="0.3">
      <c r="B16" s="5"/>
    </row>
    <row r="17" spans="1:2" ht="22.8" x14ac:dyDescent="0.4">
      <c r="A17" s="27" t="s">
        <v>9</v>
      </c>
      <c r="B17" s="28"/>
    </row>
    <row r="18" spans="1:2" x14ac:dyDescent="0.3">
      <c r="A18" s="7" t="s">
        <v>150</v>
      </c>
      <c r="B18" s="16">
        <f>Target_FY!D16</f>
        <v>12319455</v>
      </c>
    </row>
    <row r="19" spans="1:2" x14ac:dyDescent="0.3">
      <c r="A19" s="7" t="s">
        <v>151</v>
      </c>
      <c r="B19" s="16">
        <f>GETPIVOTDATA("Amount",Placed_Achievement!$H$22,"income_class","Renewal")</f>
        <v>18432664.720000014</v>
      </c>
    </row>
    <row r="20" spans="1:2" x14ac:dyDescent="0.3">
      <c r="A20" s="7" t="s">
        <v>152</v>
      </c>
      <c r="B20" s="16">
        <f>GETPIVOTDATA("Amount",Invoice_Achievement!$H$18,"income_class","Renewal")</f>
        <v>8244310</v>
      </c>
    </row>
  </sheetData>
  <mergeCells count="3">
    <mergeCell ref="A3:B3"/>
    <mergeCell ref="A10:B10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4C77-6233-4EE1-B880-F9A91B3DA084}">
  <dimension ref="A1:H16"/>
  <sheetViews>
    <sheetView zoomScale="85" zoomScaleNormal="85" workbookViewId="0">
      <selection activeCell="C11" sqref="C11"/>
    </sheetView>
  </sheetViews>
  <sheetFormatPr defaultRowHeight="17.399999999999999" x14ac:dyDescent="0.3"/>
  <cols>
    <col min="1" max="1" width="24.3828125" bestFit="1" customWidth="1"/>
    <col min="2" max="2" width="9.69140625" bestFit="1" customWidth="1"/>
    <col min="3" max="3" width="8.3828125" bestFit="1" customWidth="1"/>
  </cols>
  <sheetData>
    <row r="1" spans="1:8" ht="23.4" x14ac:dyDescent="0.3">
      <c r="A1" s="29" t="s">
        <v>137</v>
      </c>
      <c r="B1" s="29"/>
      <c r="C1" s="29"/>
      <c r="D1" s="29"/>
      <c r="E1" s="29"/>
      <c r="F1" s="29"/>
      <c r="G1" s="29"/>
      <c r="H1" s="29"/>
    </row>
    <row r="2" spans="1:8" ht="17.399999999999999" customHeight="1" x14ac:dyDescent="0.3">
      <c r="A2" s="8"/>
      <c r="B2" s="8"/>
      <c r="C2" s="8"/>
      <c r="D2" s="8"/>
      <c r="E2" s="8"/>
      <c r="F2" s="8"/>
      <c r="G2" s="8"/>
      <c r="H2" s="8"/>
    </row>
    <row r="4" spans="1:8" ht="30" x14ac:dyDescent="0.5">
      <c r="A4" s="25" t="s">
        <v>154</v>
      </c>
    </row>
    <row r="5" spans="1:8" x14ac:dyDescent="0.3">
      <c r="A5" t="s">
        <v>146</v>
      </c>
      <c r="B5" s="12">
        <f>GETPIVOTDATA("Amount",Placed_Achievement!$H$10,"income_class","Cross Sell")/Target_FY!C16</f>
        <v>0.58705062527414154</v>
      </c>
      <c r="C5" s="33">
        <f>B5-100%</f>
        <v>-0.41294937472585846</v>
      </c>
    </row>
    <row r="6" spans="1:8" x14ac:dyDescent="0.3">
      <c r="A6" t="s">
        <v>147</v>
      </c>
      <c r="B6" s="12">
        <f>GETPIVOTDATA("Amount",Invoice_Achievement!$H$7,"income_class","Cross Sell")/Target_FY!C16</f>
        <v>0.14210158973876108</v>
      </c>
      <c r="C6" s="33">
        <f t="shared" ref="C6:C16" si="0">B6-100%</f>
        <v>-0.85789841026123892</v>
      </c>
    </row>
    <row r="7" spans="1:8" x14ac:dyDescent="0.3">
      <c r="B7" s="12"/>
      <c r="C7" s="33"/>
    </row>
    <row r="8" spans="1:8" x14ac:dyDescent="0.3">
      <c r="B8" s="12"/>
      <c r="C8" s="33"/>
    </row>
    <row r="9" spans="1:8" ht="30" x14ac:dyDescent="0.5">
      <c r="A9" s="25" t="s">
        <v>155</v>
      </c>
      <c r="B9" s="12"/>
      <c r="C9" s="33"/>
    </row>
    <row r="10" spans="1:8" x14ac:dyDescent="0.3">
      <c r="A10" t="s">
        <v>148</v>
      </c>
      <c r="B10" s="12">
        <f>GETPIVOTDATA("Amount",Placed_Achievement!$H$15,"income_class","New")/Target_FY!B16</f>
        <v>0.16569860677094655</v>
      </c>
      <c r="C10" s="33">
        <f t="shared" si="0"/>
        <v>-0.8343013932290535</v>
      </c>
    </row>
    <row r="11" spans="1:8" x14ac:dyDescent="0.3">
      <c r="A11" t="s">
        <v>149</v>
      </c>
      <c r="B11" s="12">
        <f>GETPIVOTDATA("Amount",Invoice_Achievement!$H$13,"income_class","New")/Target_FY!B16</f>
        <v>2.8963149098905329E-2</v>
      </c>
      <c r="C11" s="33">
        <f t="shared" si="0"/>
        <v>-0.97103685090109471</v>
      </c>
    </row>
    <row r="12" spans="1:8" x14ac:dyDescent="0.3">
      <c r="B12" s="12"/>
      <c r="C12" s="33"/>
    </row>
    <row r="13" spans="1:8" x14ac:dyDescent="0.3">
      <c r="B13" s="12"/>
      <c r="C13" s="33"/>
    </row>
    <row r="14" spans="1:8" ht="30" x14ac:dyDescent="0.5">
      <c r="A14" s="25" t="s">
        <v>156</v>
      </c>
      <c r="B14" s="12"/>
      <c r="C14" s="33"/>
    </row>
    <row r="15" spans="1:8" x14ac:dyDescent="0.3">
      <c r="A15" t="s">
        <v>148</v>
      </c>
      <c r="B15" s="12">
        <f>GETPIVOTDATA("Amount",Placed_Achievement!$H$22,"income_class","Renewal")/Target_FY!D16</f>
        <v>1.4962240391316024</v>
      </c>
      <c r="C15" s="33">
        <f t="shared" si="0"/>
        <v>0.4962240391316024</v>
      </c>
    </row>
    <row r="16" spans="1:8" x14ac:dyDescent="0.3">
      <c r="A16" t="s">
        <v>149</v>
      </c>
      <c r="B16" s="12">
        <f>GETPIVOTDATA("Amount",Invoice_Achievement!$H$18,"income_class","Renewal")/Target_FY!D16</f>
        <v>0.66921061037196861</v>
      </c>
      <c r="C16" s="33">
        <f t="shared" si="0"/>
        <v>-0.33078938962803139</v>
      </c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8EC7155-5BF3-4640-9E76-58FD8C904F88}">
            <x14:iconSet iconSet="3Triangle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B5:B16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B415-9E0A-44B0-8AB8-C8DE2E5FB74C}">
  <dimension ref="A1:I16"/>
  <sheetViews>
    <sheetView zoomScale="85" zoomScaleNormal="85" workbookViewId="0">
      <selection activeCell="G15" sqref="G15"/>
    </sheetView>
  </sheetViews>
  <sheetFormatPr defaultRowHeight="17.399999999999999" x14ac:dyDescent="0.3"/>
  <cols>
    <col min="1" max="1" width="17.3046875" bestFit="1" customWidth="1"/>
    <col min="2" max="2" width="13.84375" bestFit="1" customWidth="1"/>
    <col min="3" max="3" width="17.61328125" bestFit="1" customWidth="1"/>
    <col min="4" max="4" width="17" bestFit="1" customWidth="1"/>
  </cols>
  <sheetData>
    <row r="1" spans="1:9" ht="23.4" customHeight="1" x14ac:dyDescent="0.3">
      <c r="A1" s="29" t="s">
        <v>134</v>
      </c>
      <c r="B1" s="29"/>
      <c r="C1" s="29"/>
      <c r="D1" s="29"/>
      <c r="E1" s="29"/>
      <c r="F1" s="29"/>
      <c r="G1" s="29"/>
      <c r="H1" s="29"/>
      <c r="I1" s="29"/>
    </row>
    <row r="5" spans="1:9" x14ac:dyDescent="0.3">
      <c r="A5" s="6" t="s">
        <v>34</v>
      </c>
      <c r="B5" s="6" t="s">
        <v>35</v>
      </c>
      <c r="C5" s="6" t="s">
        <v>36</v>
      </c>
      <c r="D5" s="6" t="s">
        <v>37</v>
      </c>
    </row>
    <row r="6" spans="1:9" x14ac:dyDescent="0.3">
      <c r="A6" s="7" t="s">
        <v>7</v>
      </c>
      <c r="B6" s="7">
        <v>12788092</v>
      </c>
      <c r="C6" s="7">
        <v>250000</v>
      </c>
      <c r="D6" s="7">
        <v>1500000</v>
      </c>
    </row>
    <row r="7" spans="1:9" x14ac:dyDescent="0.3">
      <c r="A7" s="7" t="s">
        <v>11</v>
      </c>
      <c r="B7" s="7">
        <v>129902</v>
      </c>
      <c r="C7" s="7">
        <v>129000</v>
      </c>
      <c r="D7" s="7">
        <v>1289000</v>
      </c>
    </row>
    <row r="8" spans="1:9" x14ac:dyDescent="0.3">
      <c r="A8" s="7" t="s">
        <v>20</v>
      </c>
      <c r="B8" s="7">
        <v>1278023</v>
      </c>
      <c r="C8" s="7">
        <v>12365300</v>
      </c>
      <c r="D8" s="7">
        <v>12900</v>
      </c>
    </row>
    <row r="9" spans="1:9" x14ac:dyDescent="0.3">
      <c r="A9" s="7" t="s">
        <v>29</v>
      </c>
      <c r="B9" s="7">
        <v>1000000</v>
      </c>
      <c r="C9" s="7">
        <v>500000</v>
      </c>
      <c r="D9" s="7">
        <v>1010000</v>
      </c>
    </row>
    <row r="10" spans="1:9" x14ac:dyDescent="0.3">
      <c r="A10" s="7" t="s">
        <v>24</v>
      </c>
      <c r="B10" s="7">
        <v>1250000</v>
      </c>
      <c r="C10" s="7">
        <v>3500000</v>
      </c>
      <c r="D10" s="7">
        <v>750000</v>
      </c>
    </row>
    <row r="11" spans="1:9" x14ac:dyDescent="0.3">
      <c r="A11" s="7" t="s">
        <v>28</v>
      </c>
      <c r="B11" s="7">
        <v>1345000</v>
      </c>
      <c r="C11" s="7">
        <v>170034</v>
      </c>
      <c r="D11" s="7">
        <v>1298673</v>
      </c>
    </row>
    <row r="12" spans="1:9" x14ac:dyDescent="0.3">
      <c r="A12" s="7" t="s">
        <v>23</v>
      </c>
      <c r="B12" s="7">
        <v>500000</v>
      </c>
      <c r="C12" s="7">
        <v>1250000</v>
      </c>
      <c r="D12" s="7">
        <v>500000</v>
      </c>
    </row>
    <row r="13" spans="1:9" x14ac:dyDescent="0.3">
      <c r="A13" s="7" t="s">
        <v>19</v>
      </c>
      <c r="B13" s="7">
        <v>1350000</v>
      </c>
      <c r="C13" s="7">
        <v>750000</v>
      </c>
      <c r="D13" s="7">
        <v>750000</v>
      </c>
    </row>
    <row r="14" spans="1:9" x14ac:dyDescent="0.3">
      <c r="A14" s="7" t="s">
        <v>17</v>
      </c>
      <c r="B14" s="7">
        <v>19888</v>
      </c>
      <c r="C14" s="7">
        <v>128777</v>
      </c>
      <c r="D14" s="7">
        <v>198882</v>
      </c>
    </row>
    <row r="15" spans="1:9" x14ac:dyDescent="0.3">
      <c r="A15" s="7" t="s">
        <v>38</v>
      </c>
      <c r="B15" s="7">
        <v>12888</v>
      </c>
      <c r="C15" s="7">
        <v>1040000</v>
      </c>
      <c r="D15" s="7">
        <v>5010000</v>
      </c>
    </row>
    <row r="16" spans="1:9" x14ac:dyDescent="0.3">
      <c r="A16" s="10" t="s">
        <v>136</v>
      </c>
      <c r="B16" s="11">
        <f>SUM(B6:B15)</f>
        <v>19673793</v>
      </c>
      <c r="C16" s="11">
        <f>SUM(C6:C15)</f>
        <v>20083111</v>
      </c>
      <c r="D16" s="11">
        <f>SUM(D6:D15)</f>
        <v>12319455</v>
      </c>
    </row>
  </sheetData>
  <autoFilter ref="A5:D16" xr:uid="{DA86B415-9E0A-44B0-8AB8-C8DE2E5FB74C}"/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5814-629E-4BC8-B364-9E266821E534}">
  <dimension ref="A1:K923"/>
  <sheetViews>
    <sheetView zoomScale="70" zoomScaleNormal="70" workbookViewId="0">
      <selection sqref="A1:K1"/>
    </sheetView>
  </sheetViews>
  <sheetFormatPr defaultColWidth="19" defaultRowHeight="17.399999999999999" x14ac:dyDescent="0.3"/>
  <cols>
    <col min="1" max="1" width="19.3046875" bestFit="1" customWidth="1"/>
    <col min="2" max="2" width="15.15234375" bestFit="1" customWidth="1"/>
    <col min="3" max="3" width="11.3828125" bestFit="1" customWidth="1"/>
    <col min="4" max="4" width="18.4609375" bestFit="1" customWidth="1"/>
    <col min="5" max="5" width="25" bestFit="1" customWidth="1"/>
    <col min="8" max="8" width="12.3828125" bestFit="1" customWidth="1"/>
    <col min="9" max="9" width="13.4609375" bestFit="1" customWidth="1"/>
  </cols>
  <sheetData>
    <row r="1" spans="1:11" ht="23.4" x14ac:dyDescent="0.3">
      <c r="A1" s="29" t="s">
        <v>135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2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3">
      <c r="A5" s="6" t="s">
        <v>31</v>
      </c>
      <c r="B5" s="6" t="s">
        <v>2</v>
      </c>
      <c r="C5" s="6" t="s">
        <v>3</v>
      </c>
      <c r="D5" s="6" t="s">
        <v>4</v>
      </c>
      <c r="E5" s="6" t="s">
        <v>5</v>
      </c>
    </row>
    <row r="6" spans="1:11" x14ac:dyDescent="0.3">
      <c r="A6" s="7" t="s">
        <v>32</v>
      </c>
      <c r="B6" s="7" t="s">
        <v>21</v>
      </c>
      <c r="C6" s="7">
        <v>139240</v>
      </c>
      <c r="D6" s="15">
        <v>43663</v>
      </c>
      <c r="E6" s="7" t="s">
        <v>33</v>
      </c>
    </row>
    <row r="7" spans="1:11" x14ac:dyDescent="0.3">
      <c r="A7" s="7" t="s">
        <v>32</v>
      </c>
      <c r="B7" s="7" t="s">
        <v>21</v>
      </c>
      <c r="C7" s="7">
        <v>139240</v>
      </c>
      <c r="D7" s="15">
        <v>43486</v>
      </c>
      <c r="E7" s="7" t="s">
        <v>33</v>
      </c>
    </row>
    <row r="8" spans="1:11" x14ac:dyDescent="0.3">
      <c r="A8" s="7" t="s">
        <v>7</v>
      </c>
      <c r="B8" s="7" t="s">
        <v>9</v>
      </c>
      <c r="C8" s="7">
        <v>2200</v>
      </c>
      <c r="D8" s="15">
        <v>43819</v>
      </c>
      <c r="E8" s="7" t="s">
        <v>33</v>
      </c>
    </row>
    <row r="9" spans="1:11" x14ac:dyDescent="0.3">
      <c r="A9" s="7" t="s">
        <v>7</v>
      </c>
      <c r="B9" s="7" t="s">
        <v>9</v>
      </c>
      <c r="C9" s="7">
        <v>4500</v>
      </c>
      <c r="D9" s="15">
        <v>43490</v>
      </c>
      <c r="E9" s="7" t="s">
        <v>33</v>
      </c>
    </row>
    <row r="10" spans="1:11" x14ac:dyDescent="0.3">
      <c r="A10" s="7" t="s">
        <v>32</v>
      </c>
      <c r="B10" s="7" t="s">
        <v>21</v>
      </c>
      <c r="C10" s="7">
        <v>118000</v>
      </c>
      <c r="D10" s="15">
        <v>43539</v>
      </c>
      <c r="E10" s="7" t="s">
        <v>33</v>
      </c>
      <c r="H10" s="3" t="s">
        <v>118</v>
      </c>
      <c r="I10" t="s">
        <v>131</v>
      </c>
    </row>
    <row r="11" spans="1:11" x14ac:dyDescent="0.3">
      <c r="A11" s="7" t="s">
        <v>7</v>
      </c>
      <c r="B11" s="7" t="s">
        <v>9</v>
      </c>
      <c r="C11" s="7">
        <v>2800</v>
      </c>
      <c r="D11" s="15">
        <v>43613</v>
      </c>
      <c r="E11" s="7" t="s">
        <v>33</v>
      </c>
      <c r="H11" s="4" t="s">
        <v>21</v>
      </c>
      <c r="I11" s="5">
        <v>11789802.86999999</v>
      </c>
    </row>
    <row r="12" spans="1:11" x14ac:dyDescent="0.3">
      <c r="A12" s="7" t="s">
        <v>7</v>
      </c>
      <c r="B12" s="7" t="s">
        <v>9</v>
      </c>
      <c r="C12" s="7">
        <v>3241</v>
      </c>
      <c r="D12" s="15">
        <v>43490</v>
      </c>
      <c r="E12" s="7" t="s">
        <v>33</v>
      </c>
      <c r="H12" s="4" t="s">
        <v>119</v>
      </c>
      <c r="I12" s="5">
        <v>11789802.86999999</v>
      </c>
    </row>
    <row r="13" spans="1:11" x14ac:dyDescent="0.3">
      <c r="A13" s="7" t="s">
        <v>11</v>
      </c>
      <c r="B13" s="7" t="s">
        <v>12</v>
      </c>
      <c r="C13" s="7">
        <v>100000</v>
      </c>
      <c r="D13" s="15">
        <v>43565</v>
      </c>
      <c r="E13" s="7" t="s">
        <v>33</v>
      </c>
    </row>
    <row r="14" spans="1:11" x14ac:dyDescent="0.3">
      <c r="A14" s="7" t="s">
        <v>7</v>
      </c>
      <c r="B14" s="7" t="s">
        <v>9</v>
      </c>
      <c r="C14" s="7">
        <v>5310</v>
      </c>
      <c r="D14" s="15">
        <v>43805</v>
      </c>
      <c r="E14" s="7" t="s">
        <v>33</v>
      </c>
    </row>
    <row r="15" spans="1:11" x14ac:dyDescent="0.3">
      <c r="A15" s="7" t="s">
        <v>7</v>
      </c>
      <c r="B15" s="7" t="s">
        <v>9</v>
      </c>
      <c r="C15" s="7">
        <v>32186.720000000001</v>
      </c>
      <c r="D15" s="15">
        <v>43209</v>
      </c>
      <c r="E15" s="7" t="s">
        <v>10</v>
      </c>
      <c r="H15" s="3" t="s">
        <v>118</v>
      </c>
      <c r="I15" t="s">
        <v>131</v>
      </c>
    </row>
    <row r="16" spans="1:11" x14ac:dyDescent="0.3">
      <c r="A16" s="7" t="s">
        <v>11</v>
      </c>
      <c r="B16" s="7" t="s">
        <v>12</v>
      </c>
      <c r="C16" s="7">
        <v>23590.71</v>
      </c>
      <c r="D16" s="15">
        <v>43586</v>
      </c>
      <c r="E16" s="7" t="s">
        <v>10</v>
      </c>
      <c r="H16" s="4" t="s">
        <v>12</v>
      </c>
      <c r="I16" s="5">
        <v>3259920.0900000008</v>
      </c>
    </row>
    <row r="17" spans="1:9" x14ac:dyDescent="0.3">
      <c r="A17" s="7" t="s">
        <v>7</v>
      </c>
      <c r="B17" s="7" t="s">
        <v>9</v>
      </c>
      <c r="C17" s="7">
        <v>4611.96</v>
      </c>
      <c r="D17" s="15">
        <v>43356</v>
      </c>
      <c r="E17" s="7" t="s">
        <v>10</v>
      </c>
      <c r="H17" s="4" t="s">
        <v>119</v>
      </c>
      <c r="I17" s="5">
        <v>3259920.0900000008</v>
      </c>
    </row>
    <row r="18" spans="1:9" x14ac:dyDescent="0.3">
      <c r="A18" s="7" t="s">
        <v>7</v>
      </c>
      <c r="B18" s="7" t="s">
        <v>9</v>
      </c>
      <c r="C18" s="7">
        <v>4975.41</v>
      </c>
      <c r="D18" s="15">
        <v>43721</v>
      </c>
      <c r="E18" s="7" t="s">
        <v>10</v>
      </c>
    </row>
    <row r="19" spans="1:9" x14ac:dyDescent="0.3">
      <c r="A19" s="7" t="s">
        <v>7</v>
      </c>
      <c r="B19" s="7" t="s">
        <v>9</v>
      </c>
      <c r="C19" s="7">
        <v>1198.8800000000001</v>
      </c>
      <c r="D19" s="15">
        <v>43410</v>
      </c>
      <c r="E19" s="7" t="s">
        <v>10</v>
      </c>
    </row>
    <row r="20" spans="1:9" x14ac:dyDescent="0.3">
      <c r="A20" s="7" t="s">
        <v>17</v>
      </c>
      <c r="B20" s="7" t="s">
        <v>9</v>
      </c>
      <c r="C20" s="7">
        <v>1825.43</v>
      </c>
      <c r="D20" s="15">
        <v>43497</v>
      </c>
      <c r="E20" s="7" t="s">
        <v>10</v>
      </c>
    </row>
    <row r="21" spans="1:9" x14ac:dyDescent="0.3">
      <c r="A21" s="7" t="s">
        <v>11</v>
      </c>
      <c r="B21" s="7" t="s">
        <v>12</v>
      </c>
      <c r="C21" s="7">
        <v>79833.600000000006</v>
      </c>
      <c r="D21" s="15">
        <v>43641</v>
      </c>
      <c r="E21" s="7" t="s">
        <v>10</v>
      </c>
    </row>
    <row r="22" spans="1:9" x14ac:dyDescent="0.3">
      <c r="A22" s="7" t="s">
        <v>11</v>
      </c>
      <c r="B22" s="7" t="s">
        <v>12</v>
      </c>
      <c r="C22" s="7">
        <v>11435.86</v>
      </c>
      <c r="D22" s="15">
        <v>43679</v>
      </c>
      <c r="E22" s="7" t="s">
        <v>18</v>
      </c>
      <c r="H22" s="3" t="s">
        <v>118</v>
      </c>
      <c r="I22" t="s">
        <v>131</v>
      </c>
    </row>
    <row r="23" spans="1:9" x14ac:dyDescent="0.3">
      <c r="A23" s="7" t="s">
        <v>7</v>
      </c>
      <c r="B23" s="7" t="s">
        <v>9</v>
      </c>
      <c r="C23" s="7">
        <v>847.38</v>
      </c>
      <c r="D23" s="15">
        <v>43215</v>
      </c>
      <c r="E23" s="7" t="s">
        <v>10</v>
      </c>
      <c r="H23" s="4" t="s">
        <v>9</v>
      </c>
      <c r="I23" s="5">
        <v>18432664.720000014</v>
      </c>
    </row>
    <row r="24" spans="1:9" x14ac:dyDescent="0.3">
      <c r="A24" s="7" t="s">
        <v>7</v>
      </c>
      <c r="B24" s="7" t="s">
        <v>9</v>
      </c>
      <c r="C24" s="7">
        <v>9900</v>
      </c>
      <c r="D24" s="15">
        <v>43215</v>
      </c>
      <c r="E24" s="7" t="s">
        <v>10</v>
      </c>
      <c r="H24" s="4" t="s">
        <v>119</v>
      </c>
      <c r="I24" s="5">
        <v>18432664.720000014</v>
      </c>
    </row>
    <row r="25" spans="1:9" x14ac:dyDescent="0.3">
      <c r="A25" s="7" t="s">
        <v>7</v>
      </c>
      <c r="B25" s="7" t="s">
        <v>9</v>
      </c>
      <c r="C25" s="7">
        <v>8250</v>
      </c>
      <c r="D25" s="15">
        <v>43476</v>
      </c>
      <c r="E25" s="7" t="s">
        <v>10</v>
      </c>
    </row>
    <row r="26" spans="1:9" x14ac:dyDescent="0.3">
      <c r="A26" s="7" t="s">
        <v>7</v>
      </c>
      <c r="B26" s="7" t="s">
        <v>9</v>
      </c>
      <c r="C26" s="7">
        <v>4093.2</v>
      </c>
      <c r="D26" s="15">
        <v>43215</v>
      </c>
      <c r="E26" s="7" t="s">
        <v>10</v>
      </c>
    </row>
    <row r="27" spans="1:9" x14ac:dyDescent="0.3">
      <c r="A27" s="7" t="s">
        <v>7</v>
      </c>
      <c r="B27" s="7" t="s">
        <v>9</v>
      </c>
      <c r="C27" s="7">
        <v>8117</v>
      </c>
      <c r="D27" s="15">
        <v>43850</v>
      </c>
      <c r="E27" s="7" t="s">
        <v>10</v>
      </c>
    </row>
    <row r="28" spans="1:9" x14ac:dyDescent="0.3">
      <c r="A28" s="7" t="s">
        <v>7</v>
      </c>
      <c r="B28" s="7" t="s">
        <v>9</v>
      </c>
      <c r="C28" s="7">
        <v>6101.25</v>
      </c>
      <c r="D28" s="15">
        <v>43240</v>
      </c>
      <c r="E28" s="7" t="s">
        <v>10</v>
      </c>
    </row>
    <row r="29" spans="1:9" x14ac:dyDescent="0.3">
      <c r="A29" s="7" t="s">
        <v>19</v>
      </c>
      <c r="B29" s="7" t="s">
        <v>9</v>
      </c>
      <c r="C29" s="7">
        <v>1980</v>
      </c>
      <c r="D29" s="15">
        <v>43263</v>
      </c>
      <c r="E29" s="7" t="s">
        <v>10</v>
      </c>
    </row>
    <row r="30" spans="1:9" x14ac:dyDescent="0.3">
      <c r="A30" s="7" t="s">
        <v>19</v>
      </c>
      <c r="B30" s="7" t="s">
        <v>9</v>
      </c>
      <c r="C30" s="7">
        <v>1980</v>
      </c>
      <c r="D30" s="15">
        <v>43475</v>
      </c>
      <c r="E30" s="7" t="s">
        <v>18</v>
      </c>
    </row>
    <row r="31" spans="1:9" x14ac:dyDescent="0.3">
      <c r="A31" s="7" t="s">
        <v>20</v>
      </c>
      <c r="B31" s="7" t="s">
        <v>21</v>
      </c>
      <c r="C31" s="7">
        <v>2089.25</v>
      </c>
      <c r="D31" s="15">
        <v>43703</v>
      </c>
      <c r="E31" s="7" t="s">
        <v>10</v>
      </c>
    </row>
    <row r="32" spans="1:9" x14ac:dyDescent="0.3">
      <c r="A32" s="7" t="s">
        <v>20</v>
      </c>
      <c r="B32" s="7" t="s">
        <v>21</v>
      </c>
      <c r="C32" s="7">
        <v>21768.61</v>
      </c>
      <c r="D32" s="15">
        <v>43466</v>
      </c>
      <c r="E32" s="7" t="s">
        <v>10</v>
      </c>
    </row>
    <row r="33" spans="1:5" x14ac:dyDescent="0.3">
      <c r="A33" s="7" t="s">
        <v>20</v>
      </c>
      <c r="B33" s="7" t="s">
        <v>21</v>
      </c>
      <c r="C33" s="7">
        <v>12019.2</v>
      </c>
      <c r="D33" s="15">
        <v>43466</v>
      </c>
      <c r="E33" s="7" t="s">
        <v>10</v>
      </c>
    </row>
    <row r="34" spans="1:5" x14ac:dyDescent="0.3">
      <c r="A34" s="7" t="s">
        <v>20</v>
      </c>
      <c r="B34" s="7" t="s">
        <v>9</v>
      </c>
      <c r="C34" s="7">
        <v>66937.72</v>
      </c>
      <c r="D34" s="15">
        <v>43191</v>
      </c>
      <c r="E34" s="7" t="s">
        <v>10</v>
      </c>
    </row>
    <row r="35" spans="1:5" x14ac:dyDescent="0.3">
      <c r="A35" s="7" t="s">
        <v>20</v>
      </c>
      <c r="B35" s="7" t="s">
        <v>9</v>
      </c>
      <c r="C35" s="7">
        <v>78374.84</v>
      </c>
      <c r="D35" s="15">
        <v>43231</v>
      </c>
      <c r="E35" s="7" t="s">
        <v>10</v>
      </c>
    </row>
    <row r="36" spans="1:5" x14ac:dyDescent="0.3">
      <c r="A36" s="7" t="s">
        <v>17</v>
      </c>
      <c r="B36" s="7" t="s">
        <v>9</v>
      </c>
      <c r="C36" s="7">
        <v>60000</v>
      </c>
      <c r="D36" s="15">
        <v>43191</v>
      </c>
      <c r="E36" s="7" t="s">
        <v>10</v>
      </c>
    </row>
    <row r="37" spans="1:5" x14ac:dyDescent="0.3">
      <c r="A37" s="7" t="s">
        <v>17</v>
      </c>
      <c r="B37" s="7" t="s">
        <v>9</v>
      </c>
      <c r="C37" s="7">
        <v>60000</v>
      </c>
      <c r="D37" s="15">
        <v>43556</v>
      </c>
      <c r="E37" s="7" t="s">
        <v>10</v>
      </c>
    </row>
    <row r="38" spans="1:5" x14ac:dyDescent="0.3">
      <c r="A38" s="7" t="s">
        <v>20</v>
      </c>
      <c r="B38" s="7" t="s">
        <v>9</v>
      </c>
      <c r="C38" s="7">
        <v>4715.63</v>
      </c>
      <c r="D38" s="15">
        <v>43191</v>
      </c>
      <c r="E38" s="7" t="s">
        <v>10</v>
      </c>
    </row>
    <row r="39" spans="1:5" x14ac:dyDescent="0.3">
      <c r="A39" s="7" t="s">
        <v>20</v>
      </c>
      <c r="B39" s="7" t="s">
        <v>9</v>
      </c>
      <c r="C39" s="7">
        <v>22755.25</v>
      </c>
      <c r="D39" s="15">
        <v>43191</v>
      </c>
      <c r="E39" s="7" t="s">
        <v>10</v>
      </c>
    </row>
    <row r="40" spans="1:5" x14ac:dyDescent="0.3">
      <c r="A40" s="7" t="s">
        <v>22</v>
      </c>
      <c r="B40" s="7" t="s">
        <v>9</v>
      </c>
      <c r="C40" s="7">
        <v>26443.63</v>
      </c>
      <c r="D40" s="15">
        <v>43191</v>
      </c>
      <c r="E40" s="7" t="s">
        <v>10</v>
      </c>
    </row>
    <row r="41" spans="1:5" x14ac:dyDescent="0.3">
      <c r="A41" s="7" t="s">
        <v>7</v>
      </c>
      <c r="B41" s="7" t="s">
        <v>9</v>
      </c>
      <c r="C41" s="7">
        <v>49499.839999999997</v>
      </c>
      <c r="D41" s="15">
        <v>43196</v>
      </c>
      <c r="E41" s="7" t="s">
        <v>10</v>
      </c>
    </row>
    <row r="42" spans="1:5" x14ac:dyDescent="0.3">
      <c r="A42" s="7" t="s">
        <v>7</v>
      </c>
      <c r="B42" s="7" t="s">
        <v>9</v>
      </c>
      <c r="C42" s="7">
        <v>0</v>
      </c>
      <c r="D42" s="15">
        <v>43384</v>
      </c>
      <c r="E42" s="7" t="s">
        <v>18</v>
      </c>
    </row>
    <row r="43" spans="1:5" x14ac:dyDescent="0.3">
      <c r="A43" s="7" t="s">
        <v>7</v>
      </c>
      <c r="B43" s="7" t="s">
        <v>9</v>
      </c>
      <c r="C43" s="7">
        <v>16500</v>
      </c>
      <c r="D43" s="15">
        <v>43482</v>
      </c>
      <c r="E43" s="7" t="s">
        <v>18</v>
      </c>
    </row>
    <row r="44" spans="1:5" x14ac:dyDescent="0.3">
      <c r="A44" s="7" t="s">
        <v>7</v>
      </c>
      <c r="B44" s="7" t="s">
        <v>9</v>
      </c>
      <c r="C44" s="7">
        <v>26400</v>
      </c>
      <c r="D44" s="15">
        <v>43561</v>
      </c>
      <c r="E44" s="7" t="s">
        <v>10</v>
      </c>
    </row>
    <row r="45" spans="1:5" x14ac:dyDescent="0.3">
      <c r="A45" s="7" t="s">
        <v>7</v>
      </c>
      <c r="B45" s="7" t="s">
        <v>9</v>
      </c>
      <c r="C45" s="7">
        <v>3300</v>
      </c>
      <c r="D45" s="15">
        <v>43332</v>
      </c>
      <c r="E45" s="7" t="s">
        <v>10</v>
      </c>
    </row>
    <row r="46" spans="1:5" x14ac:dyDescent="0.3">
      <c r="A46" s="7" t="s">
        <v>7</v>
      </c>
      <c r="B46" s="7" t="s">
        <v>9</v>
      </c>
      <c r="C46" s="7">
        <v>1072.5</v>
      </c>
      <c r="D46" s="15">
        <v>43354</v>
      </c>
      <c r="E46" s="7" t="s">
        <v>10</v>
      </c>
    </row>
    <row r="47" spans="1:5" x14ac:dyDescent="0.3">
      <c r="A47" s="7" t="s">
        <v>7</v>
      </c>
      <c r="B47" s="7" t="s">
        <v>9</v>
      </c>
      <c r="C47" s="7">
        <v>4002.46</v>
      </c>
      <c r="D47" s="15">
        <v>43186</v>
      </c>
      <c r="E47" s="7" t="s">
        <v>10</v>
      </c>
    </row>
    <row r="48" spans="1:5" x14ac:dyDescent="0.3">
      <c r="A48" s="7" t="s">
        <v>7</v>
      </c>
      <c r="B48" s="7" t="s">
        <v>9</v>
      </c>
      <c r="C48" s="7">
        <v>1374.25</v>
      </c>
      <c r="D48" s="15">
        <v>43326</v>
      </c>
      <c r="E48" s="7" t="s">
        <v>10</v>
      </c>
    </row>
    <row r="49" spans="1:5" x14ac:dyDescent="0.3">
      <c r="A49" s="7" t="s">
        <v>7</v>
      </c>
      <c r="B49" s="7" t="s">
        <v>21</v>
      </c>
      <c r="C49" s="7">
        <v>566.25</v>
      </c>
      <c r="D49" s="15">
        <v>43186</v>
      </c>
      <c r="E49" s="7" t="s">
        <v>10</v>
      </c>
    </row>
    <row r="50" spans="1:5" x14ac:dyDescent="0.3">
      <c r="A50" s="7" t="s">
        <v>7</v>
      </c>
      <c r="B50" s="7" t="s">
        <v>9</v>
      </c>
      <c r="C50" s="7">
        <v>445</v>
      </c>
      <c r="D50" s="15">
        <v>43326</v>
      </c>
      <c r="E50" s="7" t="s">
        <v>10</v>
      </c>
    </row>
    <row r="51" spans="1:5" x14ac:dyDescent="0.3">
      <c r="A51" s="7" t="s">
        <v>7</v>
      </c>
      <c r="B51" s="7" t="s">
        <v>9</v>
      </c>
      <c r="C51" s="7">
        <v>13114.95</v>
      </c>
      <c r="D51" s="15">
        <v>43709</v>
      </c>
      <c r="E51" s="7" t="s">
        <v>10</v>
      </c>
    </row>
    <row r="52" spans="1:5" x14ac:dyDescent="0.3">
      <c r="A52" s="7" t="s">
        <v>7</v>
      </c>
      <c r="B52" s="7" t="s">
        <v>9</v>
      </c>
      <c r="C52" s="7">
        <v>2049.42</v>
      </c>
      <c r="D52" s="15">
        <v>43344</v>
      </c>
      <c r="E52" s="7" t="s">
        <v>10</v>
      </c>
    </row>
    <row r="53" spans="1:5" x14ac:dyDescent="0.3">
      <c r="A53" s="7" t="s">
        <v>23</v>
      </c>
      <c r="B53" s="7" t="s">
        <v>9</v>
      </c>
      <c r="C53" s="7">
        <v>61425</v>
      </c>
      <c r="D53" s="15">
        <v>43313</v>
      </c>
      <c r="E53" s="7" t="s">
        <v>10</v>
      </c>
    </row>
    <row r="54" spans="1:5" x14ac:dyDescent="0.3">
      <c r="A54" s="7" t="s">
        <v>7</v>
      </c>
      <c r="B54" s="7" t="s">
        <v>9</v>
      </c>
      <c r="C54" s="7">
        <v>1650</v>
      </c>
      <c r="D54" s="15">
        <v>43370</v>
      </c>
      <c r="E54" s="7" t="s">
        <v>10</v>
      </c>
    </row>
    <row r="55" spans="1:5" x14ac:dyDescent="0.3">
      <c r="A55" s="7" t="s">
        <v>20</v>
      </c>
      <c r="B55" s="7" t="s">
        <v>9</v>
      </c>
      <c r="C55" s="7">
        <v>16335</v>
      </c>
      <c r="D55" s="15">
        <v>43160</v>
      </c>
      <c r="E55" s="7" t="s">
        <v>10</v>
      </c>
    </row>
    <row r="56" spans="1:5" x14ac:dyDescent="0.3">
      <c r="A56" s="7" t="s">
        <v>20</v>
      </c>
      <c r="B56" s="7" t="s">
        <v>9</v>
      </c>
      <c r="C56" s="7">
        <v>18562.5</v>
      </c>
      <c r="D56" s="15">
        <v>43525</v>
      </c>
      <c r="E56" s="7" t="s">
        <v>10</v>
      </c>
    </row>
    <row r="57" spans="1:5" x14ac:dyDescent="0.3">
      <c r="A57" s="7" t="s">
        <v>22</v>
      </c>
      <c r="B57" s="7" t="s">
        <v>9</v>
      </c>
      <c r="C57" s="7">
        <v>0</v>
      </c>
      <c r="D57" s="15">
        <v>43314</v>
      </c>
      <c r="E57" s="7" t="s">
        <v>10</v>
      </c>
    </row>
    <row r="58" spans="1:5" x14ac:dyDescent="0.3">
      <c r="A58" s="7" t="s">
        <v>17</v>
      </c>
      <c r="B58" s="7" t="s">
        <v>9</v>
      </c>
      <c r="C58" s="7">
        <v>4330.05</v>
      </c>
      <c r="D58" s="15">
        <v>43280</v>
      </c>
      <c r="E58" s="7" t="s">
        <v>10</v>
      </c>
    </row>
    <row r="59" spans="1:5" x14ac:dyDescent="0.3">
      <c r="A59" s="7" t="s">
        <v>17</v>
      </c>
      <c r="B59" s="7" t="s">
        <v>9</v>
      </c>
      <c r="C59" s="7">
        <v>0</v>
      </c>
      <c r="D59" s="15">
        <v>43286</v>
      </c>
      <c r="E59" s="7" t="s">
        <v>18</v>
      </c>
    </row>
    <row r="60" spans="1:5" x14ac:dyDescent="0.3">
      <c r="A60" s="7" t="s">
        <v>17</v>
      </c>
      <c r="B60" s="7" t="s">
        <v>9</v>
      </c>
      <c r="C60" s="7">
        <v>8604.68</v>
      </c>
      <c r="D60" s="15">
        <v>43645</v>
      </c>
      <c r="E60" s="7" t="s">
        <v>10</v>
      </c>
    </row>
    <row r="61" spans="1:5" x14ac:dyDescent="0.3">
      <c r="A61" s="7" t="s">
        <v>17</v>
      </c>
      <c r="B61" s="7" t="s">
        <v>9</v>
      </c>
      <c r="C61" s="7">
        <v>41313.599999999999</v>
      </c>
      <c r="D61" s="15">
        <v>43280</v>
      </c>
      <c r="E61" s="7" t="s">
        <v>10</v>
      </c>
    </row>
    <row r="62" spans="1:5" x14ac:dyDescent="0.3">
      <c r="A62" s="7" t="s">
        <v>17</v>
      </c>
      <c r="B62" s="7" t="s">
        <v>9</v>
      </c>
      <c r="C62" s="7">
        <v>0</v>
      </c>
      <c r="D62" s="15">
        <v>43312</v>
      </c>
      <c r="E62" s="7" t="s">
        <v>18</v>
      </c>
    </row>
    <row r="63" spans="1:5" x14ac:dyDescent="0.3">
      <c r="A63" s="7" t="s">
        <v>17</v>
      </c>
      <c r="B63" s="7" t="s">
        <v>9</v>
      </c>
      <c r="C63" s="7">
        <v>74672.78</v>
      </c>
      <c r="D63" s="15">
        <v>43645</v>
      </c>
      <c r="E63" s="7" t="s">
        <v>10</v>
      </c>
    </row>
    <row r="64" spans="1:5" x14ac:dyDescent="0.3">
      <c r="A64" s="7" t="s">
        <v>22</v>
      </c>
      <c r="B64" s="7" t="s">
        <v>9</v>
      </c>
      <c r="C64" s="7">
        <v>66622.350000000006</v>
      </c>
      <c r="D64" s="15">
        <v>43103</v>
      </c>
      <c r="E64" s="7" t="s">
        <v>10</v>
      </c>
    </row>
    <row r="65" spans="1:5" x14ac:dyDescent="0.3">
      <c r="A65" s="7" t="s">
        <v>22</v>
      </c>
      <c r="B65" s="7" t="s">
        <v>9</v>
      </c>
      <c r="C65" s="7">
        <v>0</v>
      </c>
      <c r="D65" s="15">
        <v>43191</v>
      </c>
      <c r="E65" s="7" t="s">
        <v>10</v>
      </c>
    </row>
    <row r="66" spans="1:5" x14ac:dyDescent="0.3">
      <c r="A66" s="7" t="s">
        <v>7</v>
      </c>
      <c r="B66" s="7" t="s">
        <v>9</v>
      </c>
      <c r="C66" s="7">
        <v>92812.5</v>
      </c>
      <c r="D66" s="15">
        <v>43405</v>
      </c>
      <c r="E66" s="7" t="s">
        <v>10</v>
      </c>
    </row>
    <row r="67" spans="1:5" x14ac:dyDescent="0.3">
      <c r="A67" s="7" t="s">
        <v>7</v>
      </c>
      <c r="B67" s="7" t="s">
        <v>9</v>
      </c>
      <c r="C67" s="7">
        <v>18562.5</v>
      </c>
      <c r="D67" s="15">
        <v>43783</v>
      </c>
      <c r="E67" s="7" t="s">
        <v>10</v>
      </c>
    </row>
    <row r="68" spans="1:5" x14ac:dyDescent="0.3">
      <c r="A68" s="7" t="s">
        <v>7</v>
      </c>
      <c r="B68" s="7" t="s">
        <v>9</v>
      </c>
      <c r="C68" s="7">
        <v>3526.88</v>
      </c>
      <c r="D68" s="15">
        <v>43746</v>
      </c>
      <c r="E68" s="7" t="s">
        <v>10</v>
      </c>
    </row>
    <row r="69" spans="1:5" x14ac:dyDescent="0.3">
      <c r="A69" s="7" t="s">
        <v>24</v>
      </c>
      <c r="B69" s="7" t="s">
        <v>9</v>
      </c>
      <c r="C69" s="7">
        <v>34950.980000000003</v>
      </c>
      <c r="D69" s="15">
        <v>43016</v>
      </c>
      <c r="E69" s="7" t="s">
        <v>10</v>
      </c>
    </row>
    <row r="70" spans="1:5" x14ac:dyDescent="0.3">
      <c r="A70" s="7" t="s">
        <v>24</v>
      </c>
      <c r="B70" s="7" t="s">
        <v>9</v>
      </c>
      <c r="C70" s="7">
        <v>55687.5</v>
      </c>
      <c r="D70" s="15">
        <v>43040</v>
      </c>
      <c r="E70" s="7" t="s">
        <v>10</v>
      </c>
    </row>
    <row r="71" spans="1:5" x14ac:dyDescent="0.3">
      <c r="A71" s="7" t="s">
        <v>25</v>
      </c>
      <c r="B71" s="7" t="s">
        <v>9</v>
      </c>
      <c r="C71" s="7">
        <v>5187.3100000000004</v>
      </c>
      <c r="D71" s="15">
        <v>43567</v>
      </c>
      <c r="E71" s="7" t="s">
        <v>10</v>
      </c>
    </row>
    <row r="72" spans="1:5" x14ac:dyDescent="0.3">
      <c r="A72" s="7" t="s">
        <v>7</v>
      </c>
      <c r="B72" s="7" t="s">
        <v>21</v>
      </c>
      <c r="C72" s="7">
        <v>2116.48</v>
      </c>
      <c r="D72" s="15">
        <v>43337</v>
      </c>
      <c r="E72" s="7" t="s">
        <v>10</v>
      </c>
    </row>
    <row r="73" spans="1:5" x14ac:dyDescent="0.3">
      <c r="A73" s="7" t="s">
        <v>7</v>
      </c>
      <c r="B73" s="7" t="s">
        <v>9</v>
      </c>
      <c r="C73" s="7">
        <v>810.28</v>
      </c>
      <c r="D73" s="15">
        <v>43434</v>
      </c>
      <c r="E73" s="7" t="s">
        <v>10</v>
      </c>
    </row>
    <row r="74" spans="1:5" x14ac:dyDescent="0.3">
      <c r="A74" s="7" t="s">
        <v>23</v>
      </c>
      <c r="B74" s="7" t="s">
        <v>12</v>
      </c>
      <c r="C74" s="7">
        <v>379836.08</v>
      </c>
      <c r="D74" s="15">
        <v>43586</v>
      </c>
      <c r="E74" s="7" t="s">
        <v>10</v>
      </c>
    </row>
    <row r="75" spans="1:5" x14ac:dyDescent="0.3">
      <c r="A75" s="7" t="s">
        <v>23</v>
      </c>
      <c r="B75" s="7" t="s">
        <v>21</v>
      </c>
      <c r="C75" s="7">
        <v>28087.5</v>
      </c>
      <c r="D75" s="15">
        <v>43555</v>
      </c>
      <c r="E75" s="7" t="s">
        <v>10</v>
      </c>
    </row>
    <row r="76" spans="1:5" x14ac:dyDescent="0.3">
      <c r="A76" s="7" t="s">
        <v>7</v>
      </c>
      <c r="B76" s="7" t="s">
        <v>9</v>
      </c>
      <c r="C76" s="7">
        <v>137500</v>
      </c>
      <c r="D76" s="15">
        <v>43466</v>
      </c>
      <c r="E76" s="7" t="s">
        <v>10</v>
      </c>
    </row>
    <row r="77" spans="1:5" x14ac:dyDescent="0.3">
      <c r="A77" s="7" t="s">
        <v>7</v>
      </c>
      <c r="B77" s="7" t="s">
        <v>21</v>
      </c>
      <c r="C77" s="7">
        <v>18750</v>
      </c>
      <c r="D77" s="15">
        <v>43377</v>
      </c>
      <c r="E77" s="7" t="s">
        <v>10</v>
      </c>
    </row>
    <row r="78" spans="1:5" x14ac:dyDescent="0.3">
      <c r="A78" s="7" t="s">
        <v>7</v>
      </c>
      <c r="B78" s="7" t="s">
        <v>9</v>
      </c>
      <c r="C78" s="7">
        <v>8125</v>
      </c>
      <c r="D78" s="15">
        <v>43801</v>
      </c>
      <c r="E78" s="7" t="s">
        <v>10</v>
      </c>
    </row>
    <row r="79" spans="1:5" x14ac:dyDescent="0.3">
      <c r="A79" s="7" t="s">
        <v>24</v>
      </c>
      <c r="B79" s="7" t="s">
        <v>12</v>
      </c>
      <c r="C79" s="7">
        <v>116487.03999999999</v>
      </c>
      <c r="D79" s="15">
        <v>43160</v>
      </c>
      <c r="E79" s="7" t="s">
        <v>10</v>
      </c>
    </row>
    <row r="80" spans="1:5" x14ac:dyDescent="0.3">
      <c r="A80" s="7" t="s">
        <v>24</v>
      </c>
      <c r="B80" s="7" t="s">
        <v>12</v>
      </c>
      <c r="C80" s="7">
        <v>2988.62</v>
      </c>
      <c r="D80" s="15">
        <v>43160</v>
      </c>
      <c r="E80" s="7" t="s">
        <v>10</v>
      </c>
    </row>
    <row r="81" spans="1:5" x14ac:dyDescent="0.3">
      <c r="A81" s="7" t="s">
        <v>24</v>
      </c>
      <c r="B81" s="7" t="s">
        <v>12</v>
      </c>
      <c r="C81" s="7">
        <v>14627.5</v>
      </c>
      <c r="D81" s="15">
        <v>43160</v>
      </c>
      <c r="E81" s="7" t="s">
        <v>10</v>
      </c>
    </row>
    <row r="82" spans="1:5" x14ac:dyDescent="0.3">
      <c r="A82" s="7" t="s">
        <v>24</v>
      </c>
      <c r="B82" s="7" t="s">
        <v>12</v>
      </c>
      <c r="C82" s="7">
        <v>2020.5</v>
      </c>
      <c r="D82" s="15">
        <v>43160</v>
      </c>
      <c r="E82" s="7" t="s">
        <v>10</v>
      </c>
    </row>
    <row r="83" spans="1:5" x14ac:dyDescent="0.3">
      <c r="A83" s="7" t="s">
        <v>24</v>
      </c>
      <c r="B83" s="7" t="s">
        <v>12</v>
      </c>
      <c r="C83" s="7">
        <v>625.13</v>
      </c>
      <c r="D83" s="15">
        <v>43160</v>
      </c>
      <c r="E83" s="7" t="s">
        <v>10</v>
      </c>
    </row>
    <row r="84" spans="1:5" x14ac:dyDescent="0.3">
      <c r="A84" s="7" t="s">
        <v>24</v>
      </c>
      <c r="B84" s="7" t="s">
        <v>21</v>
      </c>
      <c r="C84" s="7">
        <v>417</v>
      </c>
      <c r="D84" s="15">
        <v>43160</v>
      </c>
      <c r="E84" s="7" t="s">
        <v>10</v>
      </c>
    </row>
    <row r="85" spans="1:5" x14ac:dyDescent="0.3">
      <c r="A85" s="7" t="s">
        <v>24</v>
      </c>
      <c r="B85" s="7" t="s">
        <v>12</v>
      </c>
      <c r="C85" s="7">
        <v>687.63</v>
      </c>
      <c r="D85" s="15">
        <v>43160</v>
      </c>
      <c r="E85" s="7" t="s">
        <v>10</v>
      </c>
    </row>
    <row r="86" spans="1:5" x14ac:dyDescent="0.3">
      <c r="A86" s="7" t="s">
        <v>24</v>
      </c>
      <c r="B86" s="7" t="s">
        <v>12</v>
      </c>
      <c r="C86" s="7">
        <v>374.88</v>
      </c>
      <c r="D86" s="15">
        <v>43160</v>
      </c>
      <c r="E86" s="7" t="s">
        <v>10</v>
      </c>
    </row>
    <row r="87" spans="1:5" x14ac:dyDescent="0.3">
      <c r="A87" s="7" t="s">
        <v>24</v>
      </c>
      <c r="B87" s="7" t="s">
        <v>12</v>
      </c>
      <c r="C87" s="7">
        <v>3537.25</v>
      </c>
      <c r="D87" s="15">
        <v>43160</v>
      </c>
      <c r="E87" s="7" t="s">
        <v>10</v>
      </c>
    </row>
    <row r="88" spans="1:5" x14ac:dyDescent="0.3">
      <c r="A88" s="7" t="s">
        <v>24</v>
      </c>
      <c r="B88" s="7" t="s">
        <v>12</v>
      </c>
      <c r="C88" s="7">
        <v>8881.5</v>
      </c>
      <c r="D88" s="15">
        <v>43160</v>
      </c>
      <c r="E88" s="7" t="s">
        <v>10</v>
      </c>
    </row>
    <row r="89" spans="1:5" x14ac:dyDescent="0.3">
      <c r="A89" s="7" t="s">
        <v>7</v>
      </c>
      <c r="B89" s="7" t="s">
        <v>9</v>
      </c>
      <c r="C89" s="7">
        <v>28125</v>
      </c>
      <c r="D89" s="15">
        <v>43608</v>
      </c>
      <c r="E89" s="7" t="s">
        <v>10</v>
      </c>
    </row>
    <row r="90" spans="1:5" x14ac:dyDescent="0.3">
      <c r="A90" s="7" t="s">
        <v>7</v>
      </c>
      <c r="B90" s="7" t="s">
        <v>9</v>
      </c>
      <c r="C90" s="7">
        <v>131250</v>
      </c>
      <c r="D90" s="15">
        <v>43608</v>
      </c>
      <c r="E90" s="7" t="s">
        <v>10</v>
      </c>
    </row>
    <row r="91" spans="1:5" x14ac:dyDescent="0.3">
      <c r="A91" s="7" t="s">
        <v>20</v>
      </c>
      <c r="B91" s="7" t="s">
        <v>9</v>
      </c>
      <c r="C91" s="7">
        <v>6058.38</v>
      </c>
      <c r="D91" s="15">
        <v>43348</v>
      </c>
      <c r="E91" s="7" t="s">
        <v>10</v>
      </c>
    </row>
    <row r="92" spans="1:5" x14ac:dyDescent="0.3">
      <c r="A92" s="7" t="s">
        <v>20</v>
      </c>
      <c r="B92" s="7" t="s">
        <v>9</v>
      </c>
      <c r="C92" s="7">
        <v>29608.99</v>
      </c>
      <c r="D92" s="15">
        <v>43025</v>
      </c>
      <c r="E92" s="7" t="s">
        <v>10</v>
      </c>
    </row>
    <row r="93" spans="1:5" x14ac:dyDescent="0.3">
      <c r="A93" s="7" t="s">
        <v>20</v>
      </c>
      <c r="B93" s="7" t="s">
        <v>9</v>
      </c>
      <c r="C93" s="7">
        <v>29638.400000000001</v>
      </c>
      <c r="D93" s="15">
        <v>43025</v>
      </c>
      <c r="E93" s="7" t="s">
        <v>10</v>
      </c>
    </row>
    <row r="94" spans="1:5" x14ac:dyDescent="0.3">
      <c r="A94" s="7" t="s">
        <v>20</v>
      </c>
      <c r="B94" s="7" t="s">
        <v>9</v>
      </c>
      <c r="C94" s="7">
        <v>237107.16</v>
      </c>
      <c r="D94" s="15">
        <v>43025</v>
      </c>
      <c r="E94" s="7" t="s">
        <v>10</v>
      </c>
    </row>
    <row r="95" spans="1:5" x14ac:dyDescent="0.3">
      <c r="A95" s="7" t="s">
        <v>20</v>
      </c>
      <c r="B95" s="7" t="s">
        <v>9</v>
      </c>
      <c r="C95" s="7">
        <v>295501.76</v>
      </c>
      <c r="D95" s="15">
        <v>43390</v>
      </c>
      <c r="E95" s="7" t="s">
        <v>10</v>
      </c>
    </row>
    <row r="96" spans="1:5" x14ac:dyDescent="0.3">
      <c r="A96" s="7" t="s">
        <v>20</v>
      </c>
      <c r="B96" s="7" t="s">
        <v>9</v>
      </c>
      <c r="C96" s="7">
        <v>5612.25</v>
      </c>
      <c r="D96" s="15">
        <v>43713</v>
      </c>
      <c r="E96" s="7" t="s">
        <v>10</v>
      </c>
    </row>
    <row r="97" spans="1:5" x14ac:dyDescent="0.3">
      <c r="A97" s="7" t="s">
        <v>20</v>
      </c>
      <c r="B97" s="7" t="s">
        <v>9</v>
      </c>
      <c r="C97" s="7">
        <v>30875</v>
      </c>
      <c r="D97" s="15">
        <v>43101</v>
      </c>
      <c r="E97" s="7" t="s">
        <v>10</v>
      </c>
    </row>
    <row r="98" spans="1:5" x14ac:dyDescent="0.3">
      <c r="A98" s="7" t="s">
        <v>20</v>
      </c>
      <c r="B98" s="7" t="s">
        <v>21</v>
      </c>
      <c r="C98" s="7">
        <v>7022.25</v>
      </c>
      <c r="D98" s="15">
        <v>43703</v>
      </c>
      <c r="E98" s="7" t="s">
        <v>10</v>
      </c>
    </row>
    <row r="99" spans="1:5" x14ac:dyDescent="0.3">
      <c r="A99" s="7" t="s">
        <v>20</v>
      </c>
      <c r="B99" s="7" t="s">
        <v>21</v>
      </c>
      <c r="C99" s="7">
        <v>77787.360000000001</v>
      </c>
      <c r="D99" s="15">
        <v>43466</v>
      </c>
      <c r="E99" s="7" t="s">
        <v>10</v>
      </c>
    </row>
    <row r="100" spans="1:5" x14ac:dyDescent="0.3">
      <c r="A100" s="7" t="s">
        <v>20</v>
      </c>
      <c r="B100" s="7" t="s">
        <v>21</v>
      </c>
      <c r="C100" s="7">
        <v>30048.080000000002</v>
      </c>
      <c r="D100" s="15">
        <v>43466</v>
      </c>
      <c r="E100" s="7" t="s">
        <v>10</v>
      </c>
    </row>
    <row r="101" spans="1:5" x14ac:dyDescent="0.3">
      <c r="A101" s="7" t="s">
        <v>20</v>
      </c>
      <c r="B101" s="7" t="s">
        <v>21</v>
      </c>
      <c r="C101" s="7">
        <v>7690.95</v>
      </c>
      <c r="D101" s="15">
        <v>43724</v>
      </c>
      <c r="E101" s="7" t="s">
        <v>10</v>
      </c>
    </row>
    <row r="102" spans="1:5" x14ac:dyDescent="0.3">
      <c r="A102" s="7" t="s">
        <v>22</v>
      </c>
      <c r="B102" s="7" t="s">
        <v>9</v>
      </c>
      <c r="C102" s="7">
        <v>86400</v>
      </c>
      <c r="D102" s="15">
        <v>43322</v>
      </c>
      <c r="E102" s="7" t="s">
        <v>10</v>
      </c>
    </row>
    <row r="103" spans="1:5" x14ac:dyDescent="0.3">
      <c r="A103" s="7" t="s">
        <v>22</v>
      </c>
      <c r="B103" s="7" t="s">
        <v>9</v>
      </c>
      <c r="C103" s="7">
        <v>345705</v>
      </c>
      <c r="D103" s="15">
        <v>43322</v>
      </c>
      <c r="E103" s="7" t="s">
        <v>10</v>
      </c>
    </row>
    <row r="104" spans="1:5" x14ac:dyDescent="0.3">
      <c r="A104" s="7" t="s">
        <v>20</v>
      </c>
      <c r="B104" s="7" t="s">
        <v>9</v>
      </c>
      <c r="C104" s="7">
        <v>77400</v>
      </c>
      <c r="D104" s="15">
        <v>43687</v>
      </c>
      <c r="E104" s="7" t="s">
        <v>10</v>
      </c>
    </row>
    <row r="105" spans="1:5" x14ac:dyDescent="0.3">
      <c r="A105" s="7" t="s">
        <v>20</v>
      </c>
      <c r="B105" s="7" t="s">
        <v>9</v>
      </c>
      <c r="C105" s="7">
        <v>302811.08</v>
      </c>
      <c r="D105" s="15">
        <v>43687</v>
      </c>
      <c r="E105" s="7" t="s">
        <v>10</v>
      </c>
    </row>
    <row r="106" spans="1:5" x14ac:dyDescent="0.3">
      <c r="A106" s="7" t="s">
        <v>22</v>
      </c>
      <c r="B106" s="7" t="s">
        <v>9</v>
      </c>
      <c r="C106" s="7">
        <v>1183.3800000000001</v>
      </c>
      <c r="D106" s="15">
        <v>43282</v>
      </c>
      <c r="E106" s="7" t="s">
        <v>10</v>
      </c>
    </row>
    <row r="107" spans="1:5" x14ac:dyDescent="0.3">
      <c r="A107" s="7" t="s">
        <v>7</v>
      </c>
      <c r="B107" s="7" t="s">
        <v>9</v>
      </c>
      <c r="C107" s="7">
        <v>33977.82</v>
      </c>
      <c r="D107" s="15">
        <v>43359</v>
      </c>
      <c r="E107" s="7" t="s">
        <v>10</v>
      </c>
    </row>
    <row r="108" spans="1:5" x14ac:dyDescent="0.3">
      <c r="A108" s="7" t="s">
        <v>25</v>
      </c>
      <c r="B108" s="7" t="s">
        <v>21</v>
      </c>
      <c r="C108" s="7">
        <v>25303.02</v>
      </c>
      <c r="D108" s="15">
        <v>43247</v>
      </c>
      <c r="E108" s="7" t="s">
        <v>10</v>
      </c>
    </row>
    <row r="109" spans="1:5" x14ac:dyDescent="0.3">
      <c r="A109" s="7" t="s">
        <v>25</v>
      </c>
      <c r="B109" s="7" t="s">
        <v>21</v>
      </c>
      <c r="C109" s="7">
        <v>25302.959999999999</v>
      </c>
      <c r="D109" s="15">
        <v>43612</v>
      </c>
      <c r="E109" s="7" t="s">
        <v>10</v>
      </c>
    </row>
    <row r="110" spans="1:5" x14ac:dyDescent="0.3">
      <c r="A110" s="7" t="s">
        <v>25</v>
      </c>
      <c r="B110" s="7" t="s">
        <v>21</v>
      </c>
      <c r="C110" s="7">
        <v>25302.959999999999</v>
      </c>
      <c r="D110" s="15">
        <v>43704</v>
      </c>
      <c r="E110" s="7" t="s">
        <v>10</v>
      </c>
    </row>
    <row r="111" spans="1:5" x14ac:dyDescent="0.3">
      <c r="A111" s="7" t="s">
        <v>25</v>
      </c>
      <c r="B111" s="7" t="s">
        <v>21</v>
      </c>
      <c r="C111" s="7">
        <v>25302.959999999999</v>
      </c>
      <c r="D111" s="15">
        <v>43796</v>
      </c>
      <c r="E111" s="7" t="s">
        <v>10</v>
      </c>
    </row>
    <row r="112" spans="1:5" x14ac:dyDescent="0.3">
      <c r="A112" s="7" t="s">
        <v>25</v>
      </c>
      <c r="B112" s="7" t="s">
        <v>21</v>
      </c>
      <c r="C112" s="7">
        <v>25302.959999999999</v>
      </c>
      <c r="D112" s="15">
        <v>43888</v>
      </c>
      <c r="E112" s="7" t="s">
        <v>10</v>
      </c>
    </row>
    <row r="113" spans="1:5" x14ac:dyDescent="0.3">
      <c r="A113" s="7" t="s">
        <v>25</v>
      </c>
      <c r="B113" s="7" t="s">
        <v>21</v>
      </c>
      <c r="C113" s="7">
        <v>25302.959999999999</v>
      </c>
      <c r="D113" s="15">
        <v>43978</v>
      </c>
      <c r="E113" s="7" t="s">
        <v>10</v>
      </c>
    </row>
    <row r="114" spans="1:5" x14ac:dyDescent="0.3">
      <c r="A114" s="7" t="s">
        <v>25</v>
      </c>
      <c r="B114" s="7" t="s">
        <v>21</v>
      </c>
      <c r="C114" s="7">
        <v>25302.959999999999</v>
      </c>
      <c r="D114" s="15">
        <v>43339</v>
      </c>
      <c r="E114" s="7" t="s">
        <v>10</v>
      </c>
    </row>
    <row r="115" spans="1:5" x14ac:dyDescent="0.3">
      <c r="A115" s="7" t="s">
        <v>25</v>
      </c>
      <c r="B115" s="7" t="s">
        <v>21</v>
      </c>
      <c r="C115" s="7">
        <v>25302.959999999999</v>
      </c>
      <c r="D115" s="15">
        <v>43431</v>
      </c>
      <c r="E115" s="7" t="s">
        <v>10</v>
      </c>
    </row>
    <row r="116" spans="1:5" x14ac:dyDescent="0.3">
      <c r="A116" s="7" t="s">
        <v>25</v>
      </c>
      <c r="B116" s="7" t="s">
        <v>21</v>
      </c>
      <c r="C116" s="7">
        <v>25302.959999999999</v>
      </c>
      <c r="D116" s="15">
        <v>43523</v>
      </c>
      <c r="E116" s="7" t="s">
        <v>10</v>
      </c>
    </row>
    <row r="117" spans="1:5" x14ac:dyDescent="0.3">
      <c r="A117" s="7" t="s">
        <v>25</v>
      </c>
      <c r="B117" s="7" t="s">
        <v>21</v>
      </c>
      <c r="C117" s="7">
        <v>25303.02</v>
      </c>
      <c r="D117" s="15">
        <v>43158</v>
      </c>
      <c r="E117" s="7" t="s">
        <v>10</v>
      </c>
    </row>
    <row r="118" spans="1:5" x14ac:dyDescent="0.3">
      <c r="A118" s="7" t="s">
        <v>25</v>
      </c>
      <c r="B118" s="7" t="s">
        <v>21</v>
      </c>
      <c r="C118" s="7">
        <v>39952.080000000002</v>
      </c>
      <c r="D118" s="15">
        <v>43066</v>
      </c>
      <c r="E118" s="7" t="s">
        <v>10</v>
      </c>
    </row>
    <row r="119" spans="1:5" x14ac:dyDescent="0.3">
      <c r="A119" s="7" t="s">
        <v>7</v>
      </c>
      <c r="B119" s="7" t="s">
        <v>9</v>
      </c>
      <c r="C119" s="7">
        <v>562.24</v>
      </c>
      <c r="D119" s="15">
        <v>43158</v>
      </c>
      <c r="E119" s="7" t="s">
        <v>10</v>
      </c>
    </row>
    <row r="120" spans="1:5" x14ac:dyDescent="0.3">
      <c r="A120" s="7" t="s">
        <v>7</v>
      </c>
      <c r="B120" s="7" t="s">
        <v>9</v>
      </c>
      <c r="C120" s="7">
        <v>628.70000000000005</v>
      </c>
      <c r="D120" s="15">
        <v>43526</v>
      </c>
      <c r="E120" s="7" t="s">
        <v>10</v>
      </c>
    </row>
    <row r="121" spans="1:5" x14ac:dyDescent="0.3">
      <c r="A121" s="7" t="s">
        <v>22</v>
      </c>
      <c r="B121" s="7" t="s">
        <v>9</v>
      </c>
      <c r="C121" s="7">
        <v>5075.5</v>
      </c>
      <c r="D121" s="15">
        <v>43191</v>
      </c>
      <c r="E121" s="7" t="s">
        <v>10</v>
      </c>
    </row>
    <row r="122" spans="1:5" x14ac:dyDescent="0.3">
      <c r="A122" s="7" t="s">
        <v>20</v>
      </c>
      <c r="B122" s="7" t="s">
        <v>9</v>
      </c>
      <c r="C122" s="7">
        <v>5206</v>
      </c>
      <c r="D122" s="15">
        <v>43556</v>
      </c>
      <c r="E122" s="7" t="s">
        <v>10</v>
      </c>
    </row>
    <row r="123" spans="1:5" x14ac:dyDescent="0.3">
      <c r="A123" s="7" t="s">
        <v>27</v>
      </c>
      <c r="B123" s="7" t="s">
        <v>12</v>
      </c>
      <c r="C123" s="7">
        <v>5462.5</v>
      </c>
      <c r="D123" s="15">
        <v>43494</v>
      </c>
      <c r="E123" s="7" t="s">
        <v>10</v>
      </c>
    </row>
    <row r="124" spans="1:5" x14ac:dyDescent="0.3">
      <c r="A124" s="7" t="s">
        <v>7</v>
      </c>
      <c r="B124" s="7" t="s">
        <v>9</v>
      </c>
      <c r="C124" s="7">
        <v>13612.5</v>
      </c>
      <c r="D124" s="15">
        <v>43472</v>
      </c>
      <c r="E124" s="7" t="s">
        <v>10</v>
      </c>
    </row>
    <row r="125" spans="1:5" x14ac:dyDescent="0.3">
      <c r="A125" s="7" t="s">
        <v>7</v>
      </c>
      <c r="B125" s="7" t="s">
        <v>9</v>
      </c>
      <c r="C125" s="7">
        <v>6991.55</v>
      </c>
      <c r="D125" s="15">
        <v>43559</v>
      </c>
      <c r="E125" s="7" t="s">
        <v>18</v>
      </c>
    </row>
    <row r="126" spans="1:5" x14ac:dyDescent="0.3">
      <c r="A126" s="7" t="s">
        <v>7</v>
      </c>
      <c r="B126" s="7" t="s">
        <v>9</v>
      </c>
      <c r="C126" s="7">
        <v>13750</v>
      </c>
      <c r="D126" s="15">
        <v>43339</v>
      </c>
      <c r="E126" s="7" t="s">
        <v>10</v>
      </c>
    </row>
    <row r="127" spans="1:5" x14ac:dyDescent="0.3">
      <c r="A127" s="7" t="s">
        <v>27</v>
      </c>
      <c r="B127" s="7" t="s">
        <v>12</v>
      </c>
      <c r="C127" s="7">
        <v>70125</v>
      </c>
      <c r="D127" s="15">
        <v>43543</v>
      </c>
      <c r="E127" s="7" t="s">
        <v>10</v>
      </c>
    </row>
    <row r="128" spans="1:5" x14ac:dyDescent="0.3">
      <c r="A128" s="7" t="s">
        <v>27</v>
      </c>
      <c r="B128" s="7" t="s">
        <v>12</v>
      </c>
      <c r="C128" s="7">
        <v>70125</v>
      </c>
      <c r="D128" s="15">
        <v>43543</v>
      </c>
      <c r="E128" s="7" t="s">
        <v>10</v>
      </c>
    </row>
    <row r="129" spans="1:5" x14ac:dyDescent="0.3">
      <c r="A129" s="7" t="s">
        <v>20</v>
      </c>
      <c r="B129" s="7" t="s">
        <v>9</v>
      </c>
      <c r="C129" s="7">
        <v>208122.92</v>
      </c>
      <c r="D129" s="15">
        <v>43191</v>
      </c>
      <c r="E129" s="7" t="s">
        <v>10</v>
      </c>
    </row>
    <row r="130" spans="1:5" x14ac:dyDescent="0.3">
      <c r="A130" s="7" t="s">
        <v>20</v>
      </c>
      <c r="B130" s="7" t="s">
        <v>9</v>
      </c>
      <c r="C130" s="7">
        <v>45375.15</v>
      </c>
      <c r="D130" s="15">
        <v>43160</v>
      </c>
      <c r="E130" s="7" t="s">
        <v>10</v>
      </c>
    </row>
    <row r="131" spans="1:5" x14ac:dyDescent="0.3">
      <c r="A131" s="7" t="s">
        <v>20</v>
      </c>
      <c r="B131" s="7" t="s">
        <v>9</v>
      </c>
      <c r="C131" s="7">
        <v>18150</v>
      </c>
      <c r="D131" s="15">
        <v>43468</v>
      </c>
      <c r="E131" s="7" t="s">
        <v>18</v>
      </c>
    </row>
    <row r="132" spans="1:5" x14ac:dyDescent="0.3">
      <c r="A132" s="7" t="s">
        <v>20</v>
      </c>
      <c r="B132" s="7" t="s">
        <v>9</v>
      </c>
      <c r="C132" s="7">
        <v>45375.15</v>
      </c>
      <c r="D132" s="15">
        <v>43525</v>
      </c>
      <c r="E132" s="7" t="s">
        <v>10</v>
      </c>
    </row>
    <row r="133" spans="1:5" x14ac:dyDescent="0.3">
      <c r="A133" s="7" t="s">
        <v>20</v>
      </c>
      <c r="B133" s="7" t="s">
        <v>9</v>
      </c>
      <c r="C133" s="7">
        <v>45375</v>
      </c>
      <c r="D133" s="15">
        <v>43666</v>
      </c>
      <c r="E133" s="7" t="s">
        <v>18</v>
      </c>
    </row>
    <row r="134" spans="1:5" x14ac:dyDescent="0.3">
      <c r="A134" s="7" t="s">
        <v>20</v>
      </c>
      <c r="B134" s="7" t="s">
        <v>9</v>
      </c>
      <c r="C134" s="7">
        <v>0</v>
      </c>
      <c r="D134" s="15" t="s">
        <v>30</v>
      </c>
      <c r="E134" s="7" t="s">
        <v>18</v>
      </c>
    </row>
    <row r="135" spans="1:5" x14ac:dyDescent="0.3">
      <c r="A135" s="7" t="s">
        <v>17</v>
      </c>
      <c r="B135" s="7" t="s">
        <v>9</v>
      </c>
      <c r="C135" s="7">
        <v>6157.88</v>
      </c>
      <c r="D135" s="15">
        <v>43405</v>
      </c>
      <c r="E135" s="7" t="s">
        <v>10</v>
      </c>
    </row>
    <row r="136" spans="1:5" x14ac:dyDescent="0.3">
      <c r="A136" s="7" t="s">
        <v>17</v>
      </c>
      <c r="B136" s="7" t="s">
        <v>9</v>
      </c>
      <c r="C136" s="7">
        <v>0</v>
      </c>
      <c r="D136" s="15">
        <v>43439</v>
      </c>
      <c r="E136" s="7" t="s">
        <v>18</v>
      </c>
    </row>
    <row r="137" spans="1:5" x14ac:dyDescent="0.3">
      <c r="A137" s="7" t="s">
        <v>17</v>
      </c>
      <c r="B137" s="7" t="s">
        <v>9</v>
      </c>
      <c r="C137" s="7">
        <v>113.48</v>
      </c>
      <c r="D137" s="15">
        <v>43504</v>
      </c>
      <c r="E137" s="7" t="s">
        <v>18</v>
      </c>
    </row>
    <row r="138" spans="1:5" x14ac:dyDescent="0.3">
      <c r="A138" s="7" t="s">
        <v>17</v>
      </c>
      <c r="B138" s="7" t="s">
        <v>9</v>
      </c>
      <c r="C138" s="7">
        <v>4302.3</v>
      </c>
      <c r="D138" s="15">
        <v>43770</v>
      </c>
      <c r="E138" s="7" t="s">
        <v>10</v>
      </c>
    </row>
    <row r="139" spans="1:5" x14ac:dyDescent="0.3">
      <c r="A139" s="7" t="s">
        <v>17</v>
      </c>
      <c r="B139" s="7" t="s">
        <v>9</v>
      </c>
      <c r="C139" s="7">
        <v>52500</v>
      </c>
      <c r="D139" s="15">
        <v>43602</v>
      </c>
      <c r="E139" s="7" t="s">
        <v>10</v>
      </c>
    </row>
    <row r="140" spans="1:5" x14ac:dyDescent="0.3">
      <c r="A140" s="7" t="s">
        <v>20</v>
      </c>
      <c r="B140" s="7" t="s">
        <v>21</v>
      </c>
      <c r="C140" s="7">
        <v>1147.82</v>
      </c>
      <c r="D140" s="15">
        <v>43646</v>
      </c>
      <c r="E140" s="7" t="s">
        <v>10</v>
      </c>
    </row>
    <row r="141" spans="1:5" x14ac:dyDescent="0.3">
      <c r="A141" s="7" t="s">
        <v>20</v>
      </c>
      <c r="B141" s="7" t="s">
        <v>9</v>
      </c>
      <c r="C141" s="7">
        <v>1896.63</v>
      </c>
      <c r="D141" s="15">
        <v>43282</v>
      </c>
      <c r="E141" s="7" t="s">
        <v>10</v>
      </c>
    </row>
    <row r="142" spans="1:5" x14ac:dyDescent="0.3">
      <c r="A142" s="7" t="s">
        <v>20</v>
      </c>
      <c r="B142" s="7" t="s">
        <v>9</v>
      </c>
      <c r="C142" s="7">
        <v>0</v>
      </c>
      <c r="D142" s="15">
        <v>43646</v>
      </c>
      <c r="E142" s="7" t="s">
        <v>10</v>
      </c>
    </row>
    <row r="143" spans="1:5" x14ac:dyDescent="0.3">
      <c r="A143" s="7" t="s">
        <v>20</v>
      </c>
      <c r="B143" s="7" t="s">
        <v>9</v>
      </c>
      <c r="C143" s="7">
        <v>48125</v>
      </c>
      <c r="D143" s="15">
        <v>43282</v>
      </c>
      <c r="E143" s="7" t="s">
        <v>10</v>
      </c>
    </row>
    <row r="144" spans="1:5" x14ac:dyDescent="0.3">
      <c r="A144" s="7" t="s">
        <v>20</v>
      </c>
      <c r="B144" s="7" t="s">
        <v>9</v>
      </c>
      <c r="C144" s="7">
        <v>13560.92</v>
      </c>
      <c r="D144" s="15">
        <v>43282</v>
      </c>
      <c r="E144" s="7" t="s">
        <v>10</v>
      </c>
    </row>
    <row r="145" spans="1:5" x14ac:dyDescent="0.3">
      <c r="A145" s="7" t="s">
        <v>20</v>
      </c>
      <c r="B145" s="7" t="s">
        <v>9</v>
      </c>
      <c r="C145" s="7">
        <v>55052.69</v>
      </c>
      <c r="D145" s="15">
        <v>43282</v>
      </c>
      <c r="E145" s="7" t="s">
        <v>10</v>
      </c>
    </row>
    <row r="146" spans="1:5" x14ac:dyDescent="0.3">
      <c r="A146" s="7" t="s">
        <v>20</v>
      </c>
      <c r="B146" s="7" t="s">
        <v>9</v>
      </c>
      <c r="C146" s="7">
        <v>14131.43</v>
      </c>
      <c r="D146" s="15">
        <v>43282</v>
      </c>
      <c r="E146" s="7" t="s">
        <v>10</v>
      </c>
    </row>
    <row r="147" spans="1:5" x14ac:dyDescent="0.3">
      <c r="A147" s="7" t="s">
        <v>20</v>
      </c>
      <c r="B147" s="7" t="s">
        <v>9</v>
      </c>
      <c r="C147" s="7">
        <v>3125</v>
      </c>
      <c r="D147" s="15">
        <v>43282</v>
      </c>
      <c r="E147" s="7" t="s">
        <v>10</v>
      </c>
    </row>
    <row r="148" spans="1:5" x14ac:dyDescent="0.3">
      <c r="A148" s="7" t="s">
        <v>20</v>
      </c>
      <c r="B148" s="7" t="s">
        <v>9</v>
      </c>
      <c r="C148" s="7">
        <v>1125</v>
      </c>
      <c r="D148" s="15">
        <v>43282</v>
      </c>
      <c r="E148" s="7" t="s">
        <v>10</v>
      </c>
    </row>
    <row r="149" spans="1:5" x14ac:dyDescent="0.3">
      <c r="A149" s="7" t="s">
        <v>20</v>
      </c>
      <c r="B149" s="7" t="s">
        <v>9</v>
      </c>
      <c r="C149" s="7">
        <v>4706.25</v>
      </c>
      <c r="D149" s="15">
        <v>43282</v>
      </c>
      <c r="E149" s="7" t="s">
        <v>10</v>
      </c>
    </row>
    <row r="150" spans="1:5" x14ac:dyDescent="0.3">
      <c r="A150" s="7" t="s">
        <v>20</v>
      </c>
      <c r="B150" s="7" t="s">
        <v>9</v>
      </c>
      <c r="C150" s="7">
        <v>825</v>
      </c>
      <c r="D150" s="15">
        <v>43647</v>
      </c>
      <c r="E150" s="7" t="s">
        <v>10</v>
      </c>
    </row>
    <row r="151" spans="1:5" x14ac:dyDescent="0.3">
      <c r="A151" s="7" t="s">
        <v>20</v>
      </c>
      <c r="B151" s="7" t="s">
        <v>9</v>
      </c>
      <c r="C151" s="7">
        <v>1896.63</v>
      </c>
      <c r="D151" s="15">
        <v>43647</v>
      </c>
      <c r="E151" s="7" t="s">
        <v>10</v>
      </c>
    </row>
    <row r="152" spans="1:5" x14ac:dyDescent="0.3">
      <c r="A152" s="7" t="s">
        <v>20</v>
      </c>
      <c r="B152" s="7" t="s">
        <v>9</v>
      </c>
      <c r="C152" s="7">
        <v>19181.25</v>
      </c>
      <c r="D152" s="15">
        <v>43679</v>
      </c>
      <c r="E152" s="7" t="s">
        <v>10</v>
      </c>
    </row>
    <row r="153" spans="1:5" x14ac:dyDescent="0.3">
      <c r="A153" s="7" t="s">
        <v>20</v>
      </c>
      <c r="B153" s="7" t="s">
        <v>9</v>
      </c>
      <c r="C153" s="7">
        <v>42500</v>
      </c>
      <c r="D153" s="15">
        <v>43647</v>
      </c>
      <c r="E153" s="7" t="s">
        <v>10</v>
      </c>
    </row>
    <row r="154" spans="1:5" x14ac:dyDescent="0.3">
      <c r="A154" s="7" t="s">
        <v>20</v>
      </c>
      <c r="B154" s="7" t="s">
        <v>9</v>
      </c>
      <c r="C154" s="7">
        <v>10917.07</v>
      </c>
      <c r="D154" s="15">
        <v>43647</v>
      </c>
      <c r="E154" s="7" t="s">
        <v>10</v>
      </c>
    </row>
    <row r="155" spans="1:5" x14ac:dyDescent="0.3">
      <c r="A155" s="7" t="s">
        <v>20</v>
      </c>
      <c r="B155" s="7" t="s">
        <v>9</v>
      </c>
      <c r="C155" s="7">
        <v>60713.1</v>
      </c>
      <c r="D155" s="15">
        <v>43647</v>
      </c>
      <c r="E155" s="7" t="s">
        <v>10</v>
      </c>
    </row>
    <row r="156" spans="1:5" x14ac:dyDescent="0.3">
      <c r="A156" s="7" t="s">
        <v>20</v>
      </c>
      <c r="B156" s="7" t="s">
        <v>9</v>
      </c>
      <c r="C156" s="7">
        <v>12349.97</v>
      </c>
      <c r="D156" s="15">
        <v>43647</v>
      </c>
      <c r="E156" s="7" t="s">
        <v>10</v>
      </c>
    </row>
    <row r="157" spans="1:5" x14ac:dyDescent="0.3">
      <c r="A157" s="7" t="s">
        <v>20</v>
      </c>
      <c r="B157" s="7" t="s">
        <v>9</v>
      </c>
      <c r="C157" s="7">
        <v>3375</v>
      </c>
      <c r="D157" s="15">
        <v>43647</v>
      </c>
      <c r="E157" s="7" t="s">
        <v>10</v>
      </c>
    </row>
    <row r="158" spans="1:5" x14ac:dyDescent="0.3">
      <c r="A158" s="7" t="s">
        <v>20</v>
      </c>
      <c r="B158" s="7" t="s">
        <v>9</v>
      </c>
      <c r="C158" s="7">
        <v>875</v>
      </c>
      <c r="D158" s="15">
        <v>43647</v>
      </c>
      <c r="E158" s="7" t="s">
        <v>10</v>
      </c>
    </row>
    <row r="159" spans="1:5" x14ac:dyDescent="0.3">
      <c r="A159" s="7" t="s">
        <v>20</v>
      </c>
      <c r="B159" s="7" t="s">
        <v>9</v>
      </c>
      <c r="C159" s="7">
        <v>1556.25</v>
      </c>
      <c r="D159" s="15">
        <v>43647</v>
      </c>
      <c r="E159" s="7" t="s">
        <v>10</v>
      </c>
    </row>
    <row r="160" spans="1:5" x14ac:dyDescent="0.3">
      <c r="A160" s="7" t="s">
        <v>20</v>
      </c>
      <c r="B160" s="7" t="s">
        <v>9</v>
      </c>
      <c r="C160" s="7">
        <v>186534.13</v>
      </c>
      <c r="D160" s="15">
        <v>43373</v>
      </c>
      <c r="E160" s="7" t="s">
        <v>10</v>
      </c>
    </row>
    <row r="161" spans="1:5" x14ac:dyDescent="0.3">
      <c r="A161" s="7" t="s">
        <v>20</v>
      </c>
      <c r="B161" s="7" t="s">
        <v>9</v>
      </c>
      <c r="C161" s="7">
        <v>202350</v>
      </c>
      <c r="D161" s="15">
        <v>43738</v>
      </c>
      <c r="E161" s="7" t="s">
        <v>10</v>
      </c>
    </row>
    <row r="162" spans="1:5" x14ac:dyDescent="0.3">
      <c r="A162" s="7" t="s">
        <v>20</v>
      </c>
      <c r="B162" s="7" t="s">
        <v>21</v>
      </c>
      <c r="C162" s="7">
        <v>750.63</v>
      </c>
      <c r="D162" s="15">
        <v>43175</v>
      </c>
      <c r="E162" s="7" t="s">
        <v>10</v>
      </c>
    </row>
    <row r="163" spans="1:5" x14ac:dyDescent="0.3">
      <c r="A163" s="7" t="s">
        <v>20</v>
      </c>
      <c r="B163" s="7" t="s">
        <v>9</v>
      </c>
      <c r="C163" s="7">
        <v>63.75</v>
      </c>
      <c r="D163" s="15">
        <v>43540</v>
      </c>
      <c r="E163" s="7" t="s">
        <v>10</v>
      </c>
    </row>
    <row r="164" spans="1:5" x14ac:dyDescent="0.3">
      <c r="A164" s="7" t="s">
        <v>20</v>
      </c>
      <c r="B164" s="7" t="s">
        <v>9</v>
      </c>
      <c r="C164" s="7">
        <v>1556.5</v>
      </c>
      <c r="D164" s="15">
        <v>43571</v>
      </c>
      <c r="E164" s="7" t="s">
        <v>10</v>
      </c>
    </row>
    <row r="165" spans="1:5" x14ac:dyDescent="0.3">
      <c r="A165" s="7" t="s">
        <v>20</v>
      </c>
      <c r="B165" s="7" t="s">
        <v>9</v>
      </c>
      <c r="C165" s="7">
        <v>46087.63</v>
      </c>
      <c r="D165" s="15">
        <v>43192</v>
      </c>
      <c r="E165" s="7" t="s">
        <v>10</v>
      </c>
    </row>
    <row r="166" spans="1:5" x14ac:dyDescent="0.3">
      <c r="A166" s="7" t="s">
        <v>20</v>
      </c>
      <c r="B166" s="7" t="s">
        <v>9</v>
      </c>
      <c r="C166" s="7">
        <v>4362.38</v>
      </c>
      <c r="D166" s="15">
        <v>43557</v>
      </c>
      <c r="E166" s="7" t="s">
        <v>10</v>
      </c>
    </row>
    <row r="167" spans="1:5" x14ac:dyDescent="0.3">
      <c r="A167" s="7" t="s">
        <v>20</v>
      </c>
      <c r="B167" s="7" t="s">
        <v>9</v>
      </c>
      <c r="C167" s="7">
        <v>65370</v>
      </c>
      <c r="D167" s="15">
        <v>43572</v>
      </c>
      <c r="E167" s="7" t="s">
        <v>10</v>
      </c>
    </row>
    <row r="168" spans="1:5" x14ac:dyDescent="0.3">
      <c r="A168" s="7" t="s">
        <v>20</v>
      </c>
      <c r="B168" s="7" t="s">
        <v>21</v>
      </c>
      <c r="C168" s="7">
        <v>44259.67</v>
      </c>
      <c r="D168" s="15">
        <v>43738</v>
      </c>
      <c r="E168" s="7" t="s">
        <v>10</v>
      </c>
    </row>
    <row r="169" spans="1:5" x14ac:dyDescent="0.3">
      <c r="A169" s="7" t="s">
        <v>20</v>
      </c>
      <c r="B169" s="7" t="s">
        <v>9</v>
      </c>
      <c r="C169" s="7">
        <v>35112</v>
      </c>
      <c r="D169" s="15">
        <v>43765</v>
      </c>
      <c r="E169" s="7" t="s">
        <v>10</v>
      </c>
    </row>
    <row r="170" spans="1:5" x14ac:dyDescent="0.3">
      <c r="A170" s="7" t="s">
        <v>20</v>
      </c>
      <c r="B170" s="7" t="s">
        <v>9</v>
      </c>
      <c r="C170" s="7">
        <v>15048</v>
      </c>
      <c r="D170" s="15">
        <v>43765</v>
      </c>
      <c r="E170" s="7" t="s">
        <v>10</v>
      </c>
    </row>
    <row r="171" spans="1:5" x14ac:dyDescent="0.3">
      <c r="A171" s="7" t="s">
        <v>22</v>
      </c>
      <c r="B171" s="7" t="s">
        <v>9</v>
      </c>
      <c r="C171" s="7">
        <v>1072.3399999999999</v>
      </c>
      <c r="D171" s="15">
        <v>43123</v>
      </c>
      <c r="E171" s="7" t="s">
        <v>10</v>
      </c>
    </row>
    <row r="172" spans="1:5" x14ac:dyDescent="0.3">
      <c r="A172" s="7" t="s">
        <v>20</v>
      </c>
      <c r="B172" s="7" t="s">
        <v>9</v>
      </c>
      <c r="C172" s="7">
        <v>1111.77</v>
      </c>
      <c r="D172" s="15">
        <v>43488</v>
      </c>
      <c r="E172" s="7" t="s">
        <v>10</v>
      </c>
    </row>
    <row r="173" spans="1:5" x14ac:dyDescent="0.3">
      <c r="A173" s="7" t="s">
        <v>20</v>
      </c>
      <c r="B173" s="7" t="s">
        <v>21</v>
      </c>
      <c r="C173" s="7">
        <v>27057.200000000001</v>
      </c>
      <c r="D173" s="15">
        <v>43312</v>
      </c>
      <c r="E173" s="7" t="s">
        <v>10</v>
      </c>
    </row>
    <row r="174" spans="1:5" x14ac:dyDescent="0.3">
      <c r="A174" s="7" t="s">
        <v>20</v>
      </c>
      <c r="B174" s="7" t="s">
        <v>21</v>
      </c>
      <c r="C174" s="7">
        <v>87500</v>
      </c>
      <c r="D174" s="15">
        <v>43677</v>
      </c>
      <c r="E174" s="7" t="s">
        <v>10</v>
      </c>
    </row>
    <row r="175" spans="1:5" x14ac:dyDescent="0.3">
      <c r="A175" s="7" t="s">
        <v>17</v>
      </c>
      <c r="B175" s="7" t="s">
        <v>9</v>
      </c>
      <c r="C175" s="7">
        <v>7647.1</v>
      </c>
      <c r="D175" s="15">
        <v>43431</v>
      </c>
      <c r="E175" s="7" t="s">
        <v>10</v>
      </c>
    </row>
    <row r="176" spans="1:5" x14ac:dyDescent="0.3">
      <c r="A176" s="7" t="s">
        <v>17</v>
      </c>
      <c r="B176" s="7" t="s">
        <v>9</v>
      </c>
      <c r="C176" s="7">
        <v>12491.85</v>
      </c>
      <c r="D176" s="15">
        <v>43796</v>
      </c>
      <c r="E176" s="7" t="s">
        <v>10</v>
      </c>
    </row>
    <row r="177" spans="1:5" x14ac:dyDescent="0.3">
      <c r="A177" s="7" t="s">
        <v>17</v>
      </c>
      <c r="B177" s="7" t="s">
        <v>9</v>
      </c>
      <c r="C177" s="7">
        <v>30620.9</v>
      </c>
      <c r="D177" s="15">
        <v>43431</v>
      </c>
      <c r="E177" s="7" t="s">
        <v>10</v>
      </c>
    </row>
    <row r="178" spans="1:5" x14ac:dyDescent="0.3">
      <c r="A178" s="7" t="s">
        <v>17</v>
      </c>
      <c r="B178" s="7" t="s">
        <v>9</v>
      </c>
      <c r="C178" s="7">
        <v>61342.1</v>
      </c>
      <c r="D178" s="15">
        <v>43796</v>
      </c>
      <c r="E178" s="7" t="s">
        <v>10</v>
      </c>
    </row>
    <row r="179" spans="1:5" x14ac:dyDescent="0.3">
      <c r="A179" s="7" t="s">
        <v>20</v>
      </c>
      <c r="B179" s="7" t="s">
        <v>9</v>
      </c>
      <c r="C179" s="7">
        <v>3125</v>
      </c>
      <c r="D179" s="15">
        <v>43203</v>
      </c>
      <c r="E179" s="7" t="s">
        <v>10</v>
      </c>
    </row>
    <row r="180" spans="1:5" x14ac:dyDescent="0.3">
      <c r="A180" s="7" t="s">
        <v>20</v>
      </c>
      <c r="B180" s="7" t="s">
        <v>9</v>
      </c>
      <c r="C180" s="7">
        <v>62714.03</v>
      </c>
      <c r="D180" s="15">
        <v>43035</v>
      </c>
      <c r="E180" s="7" t="s">
        <v>10</v>
      </c>
    </row>
    <row r="181" spans="1:5" x14ac:dyDescent="0.3">
      <c r="A181" s="7" t="s">
        <v>20</v>
      </c>
      <c r="B181" s="7" t="s">
        <v>9</v>
      </c>
      <c r="C181" s="7">
        <v>85800</v>
      </c>
      <c r="D181" s="15">
        <v>43400</v>
      </c>
      <c r="E181" s="7" t="s">
        <v>10</v>
      </c>
    </row>
    <row r="182" spans="1:5" x14ac:dyDescent="0.3">
      <c r="A182" s="7" t="s">
        <v>20</v>
      </c>
      <c r="B182" s="7" t="s">
        <v>9</v>
      </c>
      <c r="C182" s="7">
        <v>21450</v>
      </c>
      <c r="D182" s="15">
        <v>43400</v>
      </c>
      <c r="E182" s="7" t="s">
        <v>10</v>
      </c>
    </row>
    <row r="183" spans="1:5" x14ac:dyDescent="0.3">
      <c r="A183" s="7" t="s">
        <v>20</v>
      </c>
      <c r="B183" s="7" t="s">
        <v>9</v>
      </c>
      <c r="C183" s="7">
        <v>71765.36</v>
      </c>
      <c r="D183" s="15">
        <v>43764</v>
      </c>
      <c r="E183" s="7" t="s">
        <v>18</v>
      </c>
    </row>
    <row r="184" spans="1:5" x14ac:dyDescent="0.3">
      <c r="A184" s="7" t="s">
        <v>20</v>
      </c>
      <c r="B184" s="7" t="s">
        <v>9</v>
      </c>
      <c r="C184" s="7">
        <v>17941.34</v>
      </c>
      <c r="D184" s="15">
        <v>43764</v>
      </c>
      <c r="E184" s="7" t="s">
        <v>18</v>
      </c>
    </row>
    <row r="185" spans="1:5" x14ac:dyDescent="0.3">
      <c r="A185" s="7" t="s">
        <v>23</v>
      </c>
      <c r="B185" s="7" t="s">
        <v>12</v>
      </c>
      <c r="C185" s="7">
        <v>44999.85</v>
      </c>
      <c r="D185" s="15">
        <v>43882</v>
      </c>
      <c r="E185" s="7" t="s">
        <v>10</v>
      </c>
    </row>
    <row r="186" spans="1:5" x14ac:dyDescent="0.3">
      <c r="A186" s="7" t="s">
        <v>27</v>
      </c>
      <c r="B186" s="7" t="s">
        <v>21</v>
      </c>
      <c r="C186" s="7">
        <v>47500</v>
      </c>
      <c r="D186" s="15">
        <v>43738</v>
      </c>
      <c r="E186" s="7" t="s">
        <v>10</v>
      </c>
    </row>
    <row r="187" spans="1:5" x14ac:dyDescent="0.3">
      <c r="A187" s="7" t="s">
        <v>27</v>
      </c>
      <c r="B187" s="7" t="s">
        <v>21</v>
      </c>
      <c r="C187" s="7">
        <v>6183.87</v>
      </c>
      <c r="D187" s="15">
        <v>43502</v>
      </c>
      <c r="E187" s="7" t="s">
        <v>10</v>
      </c>
    </row>
    <row r="188" spans="1:5" x14ac:dyDescent="0.3">
      <c r="A188" s="7" t="s">
        <v>27</v>
      </c>
      <c r="B188" s="7" t="s">
        <v>21</v>
      </c>
      <c r="C188" s="7">
        <v>6183.87</v>
      </c>
      <c r="D188" s="15">
        <v>43684</v>
      </c>
      <c r="E188" s="7" t="s">
        <v>10</v>
      </c>
    </row>
    <row r="189" spans="1:5" x14ac:dyDescent="0.3">
      <c r="A189" s="7" t="s">
        <v>11</v>
      </c>
      <c r="B189" s="7" t="s">
        <v>12</v>
      </c>
      <c r="C189" s="7">
        <v>13200</v>
      </c>
      <c r="D189" s="15">
        <v>43777</v>
      </c>
      <c r="E189" s="7" t="s">
        <v>10</v>
      </c>
    </row>
    <row r="190" spans="1:5" x14ac:dyDescent="0.3">
      <c r="A190" s="7" t="s">
        <v>11</v>
      </c>
      <c r="B190" s="7" t="s">
        <v>12</v>
      </c>
      <c r="C190" s="7">
        <v>16258</v>
      </c>
      <c r="D190" s="15">
        <v>43518</v>
      </c>
      <c r="E190" s="7" t="s">
        <v>10</v>
      </c>
    </row>
    <row r="191" spans="1:5" x14ac:dyDescent="0.3">
      <c r="A191" s="7" t="s">
        <v>11</v>
      </c>
      <c r="B191" s="7" t="s">
        <v>12</v>
      </c>
      <c r="C191" s="7">
        <v>8227.7900000000009</v>
      </c>
      <c r="D191" s="15">
        <v>43524</v>
      </c>
      <c r="E191" s="7" t="s">
        <v>10</v>
      </c>
    </row>
    <row r="192" spans="1:5" x14ac:dyDescent="0.3">
      <c r="A192" s="7" t="s">
        <v>11</v>
      </c>
      <c r="B192" s="7" t="s">
        <v>12</v>
      </c>
      <c r="C192" s="7">
        <v>2925.72</v>
      </c>
      <c r="D192" s="15">
        <v>43628</v>
      </c>
      <c r="E192" s="7" t="s">
        <v>18</v>
      </c>
    </row>
    <row r="193" spans="1:5" x14ac:dyDescent="0.3">
      <c r="A193" s="7" t="s">
        <v>11</v>
      </c>
      <c r="B193" s="7" t="s">
        <v>12</v>
      </c>
      <c r="C193" s="7">
        <v>5240.78</v>
      </c>
      <c r="D193" s="15">
        <v>43658</v>
      </c>
      <c r="E193" s="7" t="s">
        <v>18</v>
      </c>
    </row>
    <row r="194" spans="1:5" x14ac:dyDescent="0.3">
      <c r="A194" s="7" t="s">
        <v>11</v>
      </c>
      <c r="B194" s="7" t="s">
        <v>12</v>
      </c>
      <c r="C194" s="7">
        <v>17232.75</v>
      </c>
      <c r="D194" s="15">
        <v>43777</v>
      </c>
      <c r="E194" s="7" t="s">
        <v>10</v>
      </c>
    </row>
    <row r="195" spans="1:5" x14ac:dyDescent="0.3">
      <c r="A195" s="7" t="s">
        <v>11</v>
      </c>
      <c r="B195" s="7" t="s">
        <v>12</v>
      </c>
      <c r="C195" s="7">
        <v>6250</v>
      </c>
      <c r="D195" s="15">
        <v>43777</v>
      </c>
      <c r="E195" s="7" t="s">
        <v>10</v>
      </c>
    </row>
    <row r="196" spans="1:5" x14ac:dyDescent="0.3">
      <c r="A196" s="7" t="s">
        <v>11</v>
      </c>
      <c r="B196" s="7" t="s">
        <v>12</v>
      </c>
      <c r="C196" s="7">
        <v>72138.929999999993</v>
      </c>
      <c r="D196" s="15">
        <v>43716</v>
      </c>
      <c r="E196" s="7" t="s">
        <v>10</v>
      </c>
    </row>
    <row r="197" spans="1:5" x14ac:dyDescent="0.3">
      <c r="A197" s="7" t="s">
        <v>11</v>
      </c>
      <c r="B197" s="7" t="s">
        <v>12</v>
      </c>
      <c r="C197" s="7">
        <v>43032.54</v>
      </c>
      <c r="D197" s="15">
        <v>43716</v>
      </c>
      <c r="E197" s="7" t="s">
        <v>10</v>
      </c>
    </row>
    <row r="198" spans="1:5" x14ac:dyDescent="0.3">
      <c r="A198" s="7" t="s">
        <v>11</v>
      </c>
      <c r="B198" s="7" t="s">
        <v>12</v>
      </c>
      <c r="C198" s="7">
        <v>11550</v>
      </c>
      <c r="D198" s="15">
        <v>43716</v>
      </c>
      <c r="E198" s="7" t="s">
        <v>10</v>
      </c>
    </row>
    <row r="199" spans="1:5" x14ac:dyDescent="0.3">
      <c r="A199" s="7" t="s">
        <v>11</v>
      </c>
      <c r="B199" s="7" t="s">
        <v>12</v>
      </c>
      <c r="C199" s="7">
        <v>7700</v>
      </c>
      <c r="D199" s="15">
        <v>43716</v>
      </c>
      <c r="E199" s="7" t="s">
        <v>10</v>
      </c>
    </row>
    <row r="200" spans="1:5" x14ac:dyDescent="0.3">
      <c r="A200" s="7" t="s">
        <v>11</v>
      </c>
      <c r="B200" s="7" t="s">
        <v>12</v>
      </c>
      <c r="C200" s="7">
        <v>14461.25</v>
      </c>
      <c r="D200" s="15">
        <v>43716</v>
      </c>
      <c r="E200" s="7" t="s">
        <v>10</v>
      </c>
    </row>
    <row r="201" spans="1:5" x14ac:dyDescent="0.3">
      <c r="A201" s="7" t="s">
        <v>11</v>
      </c>
      <c r="B201" s="7" t="s">
        <v>12</v>
      </c>
      <c r="C201" s="7">
        <v>13153.63</v>
      </c>
      <c r="D201" s="15">
        <v>43748</v>
      </c>
      <c r="E201" s="7" t="s">
        <v>18</v>
      </c>
    </row>
    <row r="202" spans="1:5" x14ac:dyDescent="0.3">
      <c r="A202" s="7" t="s">
        <v>27</v>
      </c>
      <c r="B202" s="7" t="s">
        <v>12</v>
      </c>
      <c r="C202" s="7">
        <v>0</v>
      </c>
      <c r="D202" s="15">
        <v>43194</v>
      </c>
      <c r="E202" s="7" t="s">
        <v>10</v>
      </c>
    </row>
    <row r="203" spans="1:5" x14ac:dyDescent="0.3">
      <c r="A203" s="7" t="s">
        <v>27</v>
      </c>
      <c r="B203" s="7" t="s">
        <v>21</v>
      </c>
      <c r="C203" s="7">
        <v>15625</v>
      </c>
      <c r="D203" s="15">
        <v>43273</v>
      </c>
      <c r="E203" s="7" t="s">
        <v>10</v>
      </c>
    </row>
    <row r="204" spans="1:5" x14ac:dyDescent="0.3">
      <c r="A204" s="7" t="s">
        <v>27</v>
      </c>
      <c r="B204" s="7" t="s">
        <v>21</v>
      </c>
      <c r="C204" s="7">
        <v>134736.13</v>
      </c>
      <c r="D204" s="15">
        <v>43580</v>
      </c>
      <c r="E204" s="7" t="s">
        <v>10</v>
      </c>
    </row>
    <row r="205" spans="1:5" x14ac:dyDescent="0.3">
      <c r="A205" s="7" t="s">
        <v>27</v>
      </c>
      <c r="B205" s="7" t="s">
        <v>21</v>
      </c>
      <c r="C205" s="7">
        <v>32584.880000000001</v>
      </c>
      <c r="D205" s="15">
        <v>43719</v>
      </c>
      <c r="E205" s="7" t="s">
        <v>10</v>
      </c>
    </row>
    <row r="206" spans="1:5" x14ac:dyDescent="0.3">
      <c r="A206" s="7" t="s">
        <v>27</v>
      </c>
      <c r="B206" s="7" t="s">
        <v>21</v>
      </c>
      <c r="C206" s="7">
        <v>8044.5</v>
      </c>
      <c r="D206" s="15">
        <v>43730</v>
      </c>
      <c r="E206" s="7" t="s">
        <v>10</v>
      </c>
    </row>
    <row r="207" spans="1:5" x14ac:dyDescent="0.3">
      <c r="A207" s="7" t="s">
        <v>7</v>
      </c>
      <c r="B207" s="7" t="s">
        <v>9</v>
      </c>
      <c r="C207" s="7">
        <v>2141.5500000000002</v>
      </c>
      <c r="D207" s="15">
        <v>43523</v>
      </c>
      <c r="E207" s="7" t="s">
        <v>10</v>
      </c>
    </row>
    <row r="208" spans="1:5" x14ac:dyDescent="0.3">
      <c r="A208" s="7" t="s">
        <v>7</v>
      </c>
      <c r="B208" s="7" t="s">
        <v>9</v>
      </c>
      <c r="C208" s="7">
        <v>2486.0700000000002</v>
      </c>
      <c r="D208" s="15">
        <v>43158</v>
      </c>
      <c r="E208" s="7" t="s">
        <v>10</v>
      </c>
    </row>
    <row r="209" spans="1:5" x14ac:dyDescent="0.3">
      <c r="A209" s="7" t="s">
        <v>7</v>
      </c>
      <c r="B209" s="7" t="s">
        <v>9</v>
      </c>
      <c r="C209" s="7">
        <v>6653.1</v>
      </c>
      <c r="D209" s="15">
        <v>43158</v>
      </c>
      <c r="E209" s="7" t="s">
        <v>10</v>
      </c>
    </row>
    <row r="210" spans="1:5" x14ac:dyDescent="0.3">
      <c r="A210" s="7" t="s">
        <v>7</v>
      </c>
      <c r="B210" s="7" t="s">
        <v>9</v>
      </c>
      <c r="C210" s="7">
        <v>6979.74</v>
      </c>
      <c r="D210" s="15">
        <v>43523</v>
      </c>
      <c r="E210" s="7" t="s">
        <v>10</v>
      </c>
    </row>
    <row r="211" spans="1:5" x14ac:dyDescent="0.3">
      <c r="A211" s="7" t="s">
        <v>7</v>
      </c>
      <c r="B211" s="7" t="s">
        <v>21</v>
      </c>
      <c r="C211" s="7">
        <v>2283.33</v>
      </c>
      <c r="D211" s="15">
        <v>43158</v>
      </c>
      <c r="E211" s="7" t="s">
        <v>10</v>
      </c>
    </row>
    <row r="212" spans="1:5" x14ac:dyDescent="0.3">
      <c r="A212" s="7" t="s">
        <v>23</v>
      </c>
      <c r="B212" s="7" t="s">
        <v>12</v>
      </c>
      <c r="C212" s="7">
        <v>14107.5</v>
      </c>
      <c r="D212" s="15">
        <v>43554</v>
      </c>
      <c r="E212" s="7" t="s">
        <v>10</v>
      </c>
    </row>
    <row r="213" spans="1:5" x14ac:dyDescent="0.3">
      <c r="A213" s="7" t="s">
        <v>7</v>
      </c>
      <c r="B213" s="7" t="s">
        <v>9</v>
      </c>
      <c r="C213" s="7">
        <v>2535.87</v>
      </c>
      <c r="D213" s="15">
        <v>43100</v>
      </c>
      <c r="E213" s="7" t="s">
        <v>10</v>
      </c>
    </row>
    <row r="214" spans="1:5" x14ac:dyDescent="0.3">
      <c r="A214" s="7" t="s">
        <v>7</v>
      </c>
      <c r="B214" s="7" t="s">
        <v>9</v>
      </c>
      <c r="C214" s="7">
        <v>125000</v>
      </c>
      <c r="D214" s="15">
        <v>43131</v>
      </c>
      <c r="E214" s="7" t="s">
        <v>10</v>
      </c>
    </row>
    <row r="215" spans="1:5" x14ac:dyDescent="0.3">
      <c r="A215" s="7" t="s">
        <v>7</v>
      </c>
      <c r="B215" s="7" t="s">
        <v>9</v>
      </c>
      <c r="C215" s="7">
        <v>125000</v>
      </c>
      <c r="D215" s="15">
        <v>43496</v>
      </c>
      <c r="E215" s="7" t="s">
        <v>10</v>
      </c>
    </row>
    <row r="216" spans="1:5" x14ac:dyDescent="0.3">
      <c r="A216" s="7" t="s">
        <v>7</v>
      </c>
      <c r="B216" s="7" t="s">
        <v>9</v>
      </c>
      <c r="C216" s="7">
        <v>80000</v>
      </c>
      <c r="D216" s="15">
        <v>43131</v>
      </c>
      <c r="E216" s="7" t="s">
        <v>10</v>
      </c>
    </row>
    <row r="217" spans="1:5" x14ac:dyDescent="0.3">
      <c r="A217" s="7" t="s">
        <v>7</v>
      </c>
      <c r="B217" s="7" t="s">
        <v>9</v>
      </c>
      <c r="C217" s="7">
        <v>320000</v>
      </c>
      <c r="D217" s="15">
        <v>43131</v>
      </c>
      <c r="E217" s="7" t="s">
        <v>10</v>
      </c>
    </row>
    <row r="218" spans="1:5" x14ac:dyDescent="0.3">
      <c r="A218" s="7" t="s">
        <v>7</v>
      </c>
      <c r="B218" s="7" t="s">
        <v>9</v>
      </c>
      <c r="C218" s="7">
        <v>320000</v>
      </c>
      <c r="D218" s="15">
        <v>43496</v>
      </c>
      <c r="E218" s="7" t="s">
        <v>10</v>
      </c>
    </row>
    <row r="219" spans="1:5" x14ac:dyDescent="0.3">
      <c r="A219" s="7" t="s">
        <v>7</v>
      </c>
      <c r="B219" s="7" t="s">
        <v>9</v>
      </c>
      <c r="C219" s="7">
        <v>211206.7</v>
      </c>
      <c r="D219" s="15">
        <v>43100</v>
      </c>
      <c r="E219" s="7" t="s">
        <v>10</v>
      </c>
    </row>
    <row r="220" spans="1:5" x14ac:dyDescent="0.3">
      <c r="A220" s="7" t="s">
        <v>7</v>
      </c>
      <c r="B220" s="7" t="s">
        <v>9</v>
      </c>
      <c r="C220" s="7">
        <v>275569.44</v>
      </c>
      <c r="D220" s="15">
        <v>43525</v>
      </c>
      <c r="E220" s="7" t="s">
        <v>10</v>
      </c>
    </row>
    <row r="221" spans="1:5" x14ac:dyDescent="0.3">
      <c r="A221" s="7" t="s">
        <v>7</v>
      </c>
      <c r="B221" s="7" t="s">
        <v>9</v>
      </c>
      <c r="C221" s="7">
        <v>275569.44</v>
      </c>
      <c r="D221" s="15">
        <v>43525</v>
      </c>
      <c r="E221" s="7" t="s">
        <v>10</v>
      </c>
    </row>
    <row r="222" spans="1:5" x14ac:dyDescent="0.3">
      <c r="A222" s="7" t="s">
        <v>7</v>
      </c>
      <c r="B222" s="7" t="s">
        <v>9</v>
      </c>
      <c r="C222" s="7">
        <v>50332.73</v>
      </c>
      <c r="D222" s="15">
        <v>43525</v>
      </c>
      <c r="E222" s="7" t="s">
        <v>10</v>
      </c>
    </row>
    <row r="223" spans="1:5" x14ac:dyDescent="0.3">
      <c r="A223" s="7" t="s">
        <v>7</v>
      </c>
      <c r="B223" s="7" t="s">
        <v>9</v>
      </c>
      <c r="C223" s="7">
        <v>57539.3</v>
      </c>
      <c r="D223" s="15">
        <v>43160</v>
      </c>
      <c r="E223" s="7" t="s">
        <v>10</v>
      </c>
    </row>
    <row r="224" spans="1:5" x14ac:dyDescent="0.3">
      <c r="A224" s="7" t="s">
        <v>7</v>
      </c>
      <c r="B224" s="7" t="s">
        <v>9</v>
      </c>
      <c r="C224" s="7">
        <v>212357.74</v>
      </c>
      <c r="D224" s="15">
        <v>43448</v>
      </c>
      <c r="E224" s="7" t="s">
        <v>10</v>
      </c>
    </row>
    <row r="225" spans="1:5" x14ac:dyDescent="0.3">
      <c r="A225" s="7" t="s">
        <v>7</v>
      </c>
      <c r="B225" s="7" t="s">
        <v>21</v>
      </c>
      <c r="C225" s="7">
        <v>31250</v>
      </c>
      <c r="D225" s="15">
        <v>43160</v>
      </c>
      <c r="E225" s="7" t="s">
        <v>10</v>
      </c>
    </row>
    <row r="226" spans="1:5" x14ac:dyDescent="0.3">
      <c r="A226" s="7" t="s">
        <v>7</v>
      </c>
      <c r="B226" s="7" t="s">
        <v>9</v>
      </c>
      <c r="C226" s="7">
        <v>43750</v>
      </c>
      <c r="D226" s="15">
        <v>43160</v>
      </c>
      <c r="E226" s="7" t="s">
        <v>10</v>
      </c>
    </row>
    <row r="227" spans="1:5" x14ac:dyDescent="0.3">
      <c r="A227" s="7" t="s">
        <v>7</v>
      </c>
      <c r="B227" s="7" t="s">
        <v>21</v>
      </c>
      <c r="C227" s="7">
        <v>75000</v>
      </c>
      <c r="D227" s="15">
        <v>43160</v>
      </c>
      <c r="E227" s="7" t="s">
        <v>10</v>
      </c>
    </row>
    <row r="228" spans="1:5" x14ac:dyDescent="0.3">
      <c r="A228" s="7" t="s">
        <v>7</v>
      </c>
      <c r="B228" s="7" t="s">
        <v>21</v>
      </c>
      <c r="C228" s="7">
        <v>31250</v>
      </c>
      <c r="D228" s="15">
        <v>43525</v>
      </c>
      <c r="E228" s="7" t="s">
        <v>10</v>
      </c>
    </row>
    <row r="229" spans="1:5" x14ac:dyDescent="0.3">
      <c r="A229" s="7" t="s">
        <v>7</v>
      </c>
      <c r="B229" s="7" t="s">
        <v>9</v>
      </c>
      <c r="C229" s="7">
        <v>43750</v>
      </c>
      <c r="D229" s="15">
        <v>43525</v>
      </c>
      <c r="E229" s="7" t="s">
        <v>10</v>
      </c>
    </row>
    <row r="230" spans="1:5" x14ac:dyDescent="0.3">
      <c r="A230" s="7" t="s">
        <v>7</v>
      </c>
      <c r="B230" s="7" t="s">
        <v>21</v>
      </c>
      <c r="C230" s="7">
        <v>75000</v>
      </c>
      <c r="D230" s="15">
        <v>43525</v>
      </c>
      <c r="E230" s="7" t="s">
        <v>10</v>
      </c>
    </row>
    <row r="231" spans="1:5" x14ac:dyDescent="0.3">
      <c r="A231" s="7" t="s">
        <v>7</v>
      </c>
      <c r="B231" s="7" t="s">
        <v>21</v>
      </c>
      <c r="C231" s="7">
        <v>23125</v>
      </c>
      <c r="D231" s="15">
        <v>43142</v>
      </c>
      <c r="E231" s="7" t="s">
        <v>10</v>
      </c>
    </row>
    <row r="232" spans="1:5" x14ac:dyDescent="0.3">
      <c r="A232" s="7" t="s">
        <v>7</v>
      </c>
      <c r="B232" s="7" t="s">
        <v>21</v>
      </c>
      <c r="C232" s="7">
        <v>21875</v>
      </c>
      <c r="D232" s="15">
        <v>43507</v>
      </c>
      <c r="E232" s="7" t="s">
        <v>10</v>
      </c>
    </row>
    <row r="233" spans="1:5" x14ac:dyDescent="0.3">
      <c r="A233" s="7" t="s">
        <v>7</v>
      </c>
      <c r="B233" s="7" t="s">
        <v>21</v>
      </c>
      <c r="C233" s="7">
        <v>47500</v>
      </c>
      <c r="D233" s="15">
        <v>43332</v>
      </c>
      <c r="E233" s="7" t="s">
        <v>10</v>
      </c>
    </row>
    <row r="234" spans="1:5" x14ac:dyDescent="0.3">
      <c r="A234" s="7" t="s">
        <v>7</v>
      </c>
      <c r="B234" s="7" t="s">
        <v>9</v>
      </c>
      <c r="C234" s="7">
        <v>7632.55</v>
      </c>
      <c r="D234" s="15">
        <v>43100</v>
      </c>
      <c r="E234" s="7" t="s">
        <v>10</v>
      </c>
    </row>
    <row r="235" spans="1:5" x14ac:dyDescent="0.3">
      <c r="A235" s="7" t="s">
        <v>7</v>
      </c>
      <c r="B235" s="7" t="s">
        <v>9</v>
      </c>
      <c r="C235" s="7">
        <v>2563.13</v>
      </c>
      <c r="D235" s="15">
        <v>43448</v>
      </c>
      <c r="E235" s="7" t="s">
        <v>10</v>
      </c>
    </row>
    <row r="236" spans="1:5" x14ac:dyDescent="0.3">
      <c r="A236" s="7" t="s">
        <v>22</v>
      </c>
      <c r="B236" s="7" t="s">
        <v>9</v>
      </c>
      <c r="C236" s="7">
        <v>8269.74</v>
      </c>
      <c r="D236" s="15">
        <v>43274</v>
      </c>
      <c r="E236" s="7" t="s">
        <v>10</v>
      </c>
    </row>
    <row r="237" spans="1:5" x14ac:dyDescent="0.3">
      <c r="A237" s="7" t="s">
        <v>22</v>
      </c>
      <c r="B237" s="7" t="s">
        <v>9</v>
      </c>
      <c r="C237" s="7">
        <v>5891</v>
      </c>
      <c r="D237" s="15">
        <v>43500</v>
      </c>
      <c r="E237" s="7" t="s">
        <v>18</v>
      </c>
    </row>
    <row r="238" spans="1:5" x14ac:dyDescent="0.3">
      <c r="A238" s="7" t="s">
        <v>22</v>
      </c>
      <c r="B238" s="7" t="s">
        <v>9</v>
      </c>
      <c r="C238" s="7">
        <v>2720.25</v>
      </c>
      <c r="D238" s="15">
        <v>43274</v>
      </c>
      <c r="E238" s="7" t="s">
        <v>10</v>
      </c>
    </row>
    <row r="239" spans="1:5" x14ac:dyDescent="0.3">
      <c r="A239" s="7" t="s">
        <v>22</v>
      </c>
      <c r="B239" s="7" t="s">
        <v>9</v>
      </c>
      <c r="C239" s="7">
        <v>375</v>
      </c>
      <c r="D239" s="15">
        <v>43274</v>
      </c>
      <c r="E239" s="7" t="s">
        <v>10</v>
      </c>
    </row>
    <row r="240" spans="1:5" x14ac:dyDescent="0.3">
      <c r="A240" s="7" t="s">
        <v>20</v>
      </c>
      <c r="B240" s="7" t="s">
        <v>9</v>
      </c>
      <c r="C240" s="7">
        <v>15047.5</v>
      </c>
      <c r="D240" s="15">
        <v>43639</v>
      </c>
      <c r="E240" s="7" t="s">
        <v>10</v>
      </c>
    </row>
    <row r="241" spans="1:5" x14ac:dyDescent="0.3">
      <c r="A241" s="7" t="s">
        <v>20</v>
      </c>
      <c r="B241" s="7" t="s">
        <v>9</v>
      </c>
      <c r="C241" s="7">
        <v>2852.5</v>
      </c>
      <c r="D241" s="15">
        <v>43639</v>
      </c>
      <c r="E241" s="7" t="s">
        <v>10</v>
      </c>
    </row>
    <row r="242" spans="1:5" x14ac:dyDescent="0.3">
      <c r="A242" s="7" t="s">
        <v>20</v>
      </c>
      <c r="B242" s="7" t="s">
        <v>9</v>
      </c>
      <c r="C242" s="7">
        <v>495</v>
      </c>
      <c r="D242" s="15">
        <v>43639</v>
      </c>
      <c r="E242" s="7" t="s">
        <v>10</v>
      </c>
    </row>
    <row r="243" spans="1:5" x14ac:dyDescent="0.3">
      <c r="A243" s="7" t="s">
        <v>17</v>
      </c>
      <c r="B243" s="7" t="s">
        <v>9</v>
      </c>
      <c r="C243" s="7">
        <v>9294.35</v>
      </c>
      <c r="D243" s="15">
        <v>43580</v>
      </c>
      <c r="E243" s="7" t="s">
        <v>10</v>
      </c>
    </row>
    <row r="244" spans="1:5" x14ac:dyDescent="0.3">
      <c r="A244" s="7" t="s">
        <v>22</v>
      </c>
      <c r="B244" s="7" t="s">
        <v>9</v>
      </c>
      <c r="C244" s="7">
        <v>2440.25</v>
      </c>
      <c r="D244" s="15">
        <v>43274</v>
      </c>
      <c r="E244" s="7" t="s">
        <v>10</v>
      </c>
    </row>
    <row r="245" spans="1:5" x14ac:dyDescent="0.3">
      <c r="A245" s="7" t="s">
        <v>20</v>
      </c>
      <c r="B245" s="7" t="s">
        <v>9</v>
      </c>
      <c r="C245" s="7">
        <v>1412.55</v>
      </c>
      <c r="D245" s="15">
        <v>43639</v>
      </c>
      <c r="E245" s="7" t="s">
        <v>10</v>
      </c>
    </row>
    <row r="246" spans="1:5" x14ac:dyDescent="0.3">
      <c r="A246" s="7" t="s">
        <v>17</v>
      </c>
      <c r="B246" s="7" t="s">
        <v>9</v>
      </c>
      <c r="C246" s="7">
        <v>63750</v>
      </c>
      <c r="D246" s="15">
        <v>43579</v>
      </c>
      <c r="E246" s="7" t="s">
        <v>10</v>
      </c>
    </row>
    <row r="247" spans="1:5" x14ac:dyDescent="0.3">
      <c r="A247" s="7" t="s">
        <v>17</v>
      </c>
      <c r="B247" s="7" t="s">
        <v>9</v>
      </c>
      <c r="C247" s="7">
        <v>3098.63</v>
      </c>
      <c r="D247" s="15">
        <v>43659</v>
      </c>
      <c r="E247" s="7" t="s">
        <v>18</v>
      </c>
    </row>
    <row r="248" spans="1:5" x14ac:dyDescent="0.3">
      <c r="A248" s="7" t="s">
        <v>17</v>
      </c>
      <c r="B248" s="7" t="s">
        <v>9</v>
      </c>
      <c r="C248" s="7">
        <v>1747.2</v>
      </c>
      <c r="D248" s="15">
        <v>43663</v>
      </c>
      <c r="E248" s="7" t="s">
        <v>18</v>
      </c>
    </row>
    <row r="249" spans="1:5" x14ac:dyDescent="0.3">
      <c r="A249" s="7" t="s">
        <v>17</v>
      </c>
      <c r="B249" s="7" t="s">
        <v>9</v>
      </c>
      <c r="C249" s="7">
        <v>2458.58</v>
      </c>
      <c r="D249" s="15">
        <v>43599</v>
      </c>
      <c r="E249" s="7" t="s">
        <v>18</v>
      </c>
    </row>
    <row r="250" spans="1:5" x14ac:dyDescent="0.3">
      <c r="A250" s="7" t="s">
        <v>17</v>
      </c>
      <c r="B250" s="7" t="s">
        <v>9</v>
      </c>
      <c r="C250" s="7">
        <v>11249.93</v>
      </c>
      <c r="D250" s="15">
        <v>43191</v>
      </c>
      <c r="E250" s="7" t="s">
        <v>10</v>
      </c>
    </row>
    <row r="251" spans="1:5" x14ac:dyDescent="0.3">
      <c r="A251" s="7" t="s">
        <v>17</v>
      </c>
      <c r="B251" s="7" t="s">
        <v>9</v>
      </c>
      <c r="C251" s="7">
        <v>14603.3</v>
      </c>
      <c r="D251" s="15">
        <v>43191</v>
      </c>
      <c r="E251" s="7" t="s">
        <v>10</v>
      </c>
    </row>
    <row r="252" spans="1:5" x14ac:dyDescent="0.3">
      <c r="A252" s="7" t="s">
        <v>17</v>
      </c>
      <c r="B252" s="7" t="s">
        <v>9</v>
      </c>
      <c r="C252" s="7">
        <v>28940.65</v>
      </c>
      <c r="D252" s="15">
        <v>43264</v>
      </c>
      <c r="E252" s="7" t="s">
        <v>10</v>
      </c>
    </row>
    <row r="253" spans="1:5" x14ac:dyDescent="0.3">
      <c r="A253" s="7" t="s">
        <v>17</v>
      </c>
      <c r="B253" s="7" t="s">
        <v>9</v>
      </c>
      <c r="C253" s="7">
        <v>146052.65</v>
      </c>
      <c r="D253" s="15">
        <v>43191</v>
      </c>
      <c r="E253" s="7" t="s">
        <v>10</v>
      </c>
    </row>
    <row r="254" spans="1:5" x14ac:dyDescent="0.3">
      <c r="A254" s="7" t="s">
        <v>7</v>
      </c>
      <c r="B254" s="7" t="s">
        <v>9</v>
      </c>
      <c r="C254" s="7">
        <v>25000</v>
      </c>
      <c r="D254" s="15">
        <v>43587</v>
      </c>
      <c r="E254" s="7" t="s">
        <v>10</v>
      </c>
    </row>
    <row r="255" spans="1:5" x14ac:dyDescent="0.3">
      <c r="A255" s="7" t="s">
        <v>27</v>
      </c>
      <c r="B255" s="7" t="s">
        <v>12</v>
      </c>
      <c r="C255" s="7">
        <v>1148.93</v>
      </c>
      <c r="D255" s="15">
        <v>43512</v>
      </c>
      <c r="E255" s="7" t="s">
        <v>10</v>
      </c>
    </row>
    <row r="256" spans="1:5" x14ac:dyDescent="0.3">
      <c r="A256" s="7" t="s">
        <v>27</v>
      </c>
      <c r="B256" s="7" t="s">
        <v>12</v>
      </c>
      <c r="C256" s="7">
        <v>58300</v>
      </c>
      <c r="D256" s="15">
        <v>43512</v>
      </c>
      <c r="E256" s="7" t="s">
        <v>10</v>
      </c>
    </row>
    <row r="257" spans="1:5" x14ac:dyDescent="0.3">
      <c r="A257" s="7" t="s">
        <v>22</v>
      </c>
      <c r="B257" s="7" t="s">
        <v>9</v>
      </c>
      <c r="C257" s="7">
        <v>6250</v>
      </c>
      <c r="D257" s="15">
        <v>43155</v>
      </c>
      <c r="E257" s="7" t="s">
        <v>10</v>
      </c>
    </row>
    <row r="258" spans="1:5" x14ac:dyDescent="0.3">
      <c r="A258" s="7" t="s">
        <v>20</v>
      </c>
      <c r="B258" s="7" t="s">
        <v>9</v>
      </c>
      <c r="C258" s="7">
        <v>6250</v>
      </c>
      <c r="D258" s="15">
        <v>43520</v>
      </c>
      <c r="E258" s="7" t="s">
        <v>10</v>
      </c>
    </row>
    <row r="259" spans="1:5" x14ac:dyDescent="0.3">
      <c r="A259" s="7" t="s">
        <v>22</v>
      </c>
      <c r="B259" s="7" t="s">
        <v>9</v>
      </c>
      <c r="C259" s="7">
        <v>12500</v>
      </c>
      <c r="D259" s="15">
        <v>43157</v>
      </c>
      <c r="E259" s="7" t="s">
        <v>10</v>
      </c>
    </row>
    <row r="260" spans="1:5" x14ac:dyDescent="0.3">
      <c r="A260" s="7" t="s">
        <v>20</v>
      </c>
      <c r="B260" s="7" t="s">
        <v>9</v>
      </c>
      <c r="C260" s="7">
        <v>12500</v>
      </c>
      <c r="D260" s="15">
        <v>43522</v>
      </c>
      <c r="E260" s="7" t="s">
        <v>10</v>
      </c>
    </row>
    <row r="261" spans="1:5" x14ac:dyDescent="0.3">
      <c r="A261" s="7" t="s">
        <v>20</v>
      </c>
      <c r="B261" s="7" t="s">
        <v>21</v>
      </c>
      <c r="C261" s="7">
        <v>2645.75</v>
      </c>
      <c r="D261" s="15">
        <v>43535</v>
      </c>
      <c r="E261" s="7" t="s">
        <v>10</v>
      </c>
    </row>
    <row r="262" spans="1:5" x14ac:dyDescent="0.3">
      <c r="A262" s="7" t="s">
        <v>7</v>
      </c>
      <c r="B262" s="7" t="s">
        <v>12</v>
      </c>
      <c r="C262" s="7">
        <v>2939.29</v>
      </c>
      <c r="D262" s="15">
        <v>43158</v>
      </c>
      <c r="E262" s="7" t="s">
        <v>10</v>
      </c>
    </row>
    <row r="263" spans="1:5" x14ac:dyDescent="0.3">
      <c r="A263" s="7" t="s">
        <v>7</v>
      </c>
      <c r="B263" s="7" t="s">
        <v>9</v>
      </c>
      <c r="C263" s="7">
        <v>5207.66</v>
      </c>
      <c r="D263" s="15">
        <v>43158</v>
      </c>
      <c r="E263" s="7" t="s">
        <v>10</v>
      </c>
    </row>
    <row r="264" spans="1:5" x14ac:dyDescent="0.3">
      <c r="A264" s="7" t="s">
        <v>7</v>
      </c>
      <c r="B264" s="7" t="s">
        <v>9</v>
      </c>
      <c r="C264" s="7">
        <v>5601.1</v>
      </c>
      <c r="D264" s="15">
        <v>43523</v>
      </c>
      <c r="E264" s="7" t="s">
        <v>10</v>
      </c>
    </row>
    <row r="265" spans="1:5" x14ac:dyDescent="0.3">
      <c r="A265" s="7" t="s">
        <v>7</v>
      </c>
      <c r="B265" s="7" t="s">
        <v>21</v>
      </c>
      <c r="C265" s="7">
        <v>1972.37</v>
      </c>
      <c r="D265" s="15">
        <v>43158</v>
      </c>
      <c r="E265" s="7" t="s">
        <v>10</v>
      </c>
    </row>
    <row r="266" spans="1:5" x14ac:dyDescent="0.3">
      <c r="A266" s="7" t="s">
        <v>7</v>
      </c>
      <c r="B266" s="7" t="s">
        <v>21</v>
      </c>
      <c r="C266" s="7">
        <v>2141.5500000000002</v>
      </c>
      <c r="D266" s="15">
        <v>43523</v>
      </c>
      <c r="E266" s="7" t="s">
        <v>10</v>
      </c>
    </row>
    <row r="267" spans="1:5" x14ac:dyDescent="0.3">
      <c r="A267" s="7" t="s">
        <v>7</v>
      </c>
      <c r="B267" s="7" t="s">
        <v>9</v>
      </c>
      <c r="C267" s="7">
        <v>3136.39</v>
      </c>
      <c r="D267" s="15">
        <v>43526</v>
      </c>
      <c r="E267" s="7" t="s">
        <v>10</v>
      </c>
    </row>
    <row r="268" spans="1:5" x14ac:dyDescent="0.3">
      <c r="A268" s="7" t="s">
        <v>7</v>
      </c>
      <c r="B268" s="7" t="s">
        <v>9</v>
      </c>
      <c r="C268" s="7">
        <v>35127.9</v>
      </c>
      <c r="D268" s="15">
        <v>43784</v>
      </c>
      <c r="E268" s="7" t="s">
        <v>10</v>
      </c>
    </row>
    <row r="269" spans="1:5" x14ac:dyDescent="0.3">
      <c r="A269" s="7" t="s">
        <v>25</v>
      </c>
      <c r="B269" s="7" t="s">
        <v>21</v>
      </c>
      <c r="C269" s="7">
        <v>18229.13</v>
      </c>
      <c r="D269" s="15">
        <v>43536</v>
      </c>
      <c r="E269" s="7" t="s">
        <v>10</v>
      </c>
    </row>
    <row r="270" spans="1:5" x14ac:dyDescent="0.3">
      <c r="A270" s="7" t="s">
        <v>25</v>
      </c>
      <c r="B270" s="7" t="s">
        <v>21</v>
      </c>
      <c r="C270" s="7">
        <v>6158.75</v>
      </c>
      <c r="D270" s="15">
        <v>43175</v>
      </c>
      <c r="E270" s="7" t="s">
        <v>10</v>
      </c>
    </row>
    <row r="271" spans="1:5" x14ac:dyDescent="0.3">
      <c r="A271" s="7" t="s">
        <v>7</v>
      </c>
      <c r="B271" s="7" t="s">
        <v>21</v>
      </c>
      <c r="C271" s="7">
        <v>825</v>
      </c>
      <c r="D271" s="15">
        <v>43122</v>
      </c>
      <c r="E271" s="7" t="s">
        <v>10</v>
      </c>
    </row>
    <row r="272" spans="1:5" x14ac:dyDescent="0.3">
      <c r="A272" s="7" t="s">
        <v>19</v>
      </c>
      <c r="B272" s="7" t="s">
        <v>9</v>
      </c>
      <c r="C272" s="7">
        <v>8452.1299999999992</v>
      </c>
      <c r="D272" s="15">
        <v>43151</v>
      </c>
      <c r="E272" s="7" t="s">
        <v>10</v>
      </c>
    </row>
    <row r="273" spans="1:5" x14ac:dyDescent="0.3">
      <c r="A273" s="7" t="s">
        <v>19</v>
      </c>
      <c r="B273" s="7" t="s">
        <v>21</v>
      </c>
      <c r="C273" s="7">
        <v>7475</v>
      </c>
      <c r="D273" s="15">
        <v>43466</v>
      </c>
      <c r="E273" s="7" t="s">
        <v>10</v>
      </c>
    </row>
    <row r="274" spans="1:5" x14ac:dyDescent="0.3">
      <c r="A274" s="7" t="s">
        <v>19</v>
      </c>
      <c r="B274" s="7" t="s">
        <v>21</v>
      </c>
      <c r="C274" s="7">
        <v>15563.87</v>
      </c>
      <c r="D274" s="15">
        <v>43507</v>
      </c>
      <c r="E274" s="7" t="s">
        <v>10</v>
      </c>
    </row>
    <row r="275" spans="1:5" x14ac:dyDescent="0.3">
      <c r="A275" s="7" t="s">
        <v>19</v>
      </c>
      <c r="B275" s="7" t="s">
        <v>21</v>
      </c>
      <c r="C275" s="7">
        <v>2739.83</v>
      </c>
      <c r="D275" s="15">
        <v>43432</v>
      </c>
      <c r="E275" s="7" t="s">
        <v>10</v>
      </c>
    </row>
    <row r="276" spans="1:5" x14ac:dyDescent="0.3">
      <c r="A276" s="7" t="s">
        <v>19</v>
      </c>
      <c r="B276" s="7" t="s">
        <v>9</v>
      </c>
      <c r="C276" s="7">
        <v>2228.33</v>
      </c>
      <c r="D276" s="15">
        <v>43463</v>
      </c>
      <c r="E276" s="7" t="s">
        <v>10</v>
      </c>
    </row>
    <row r="277" spans="1:5" x14ac:dyDescent="0.3">
      <c r="A277" s="7" t="s">
        <v>19</v>
      </c>
      <c r="B277" s="7" t="s">
        <v>9</v>
      </c>
      <c r="C277" s="7">
        <v>7162.88</v>
      </c>
      <c r="D277" s="15">
        <v>43516</v>
      </c>
      <c r="E277" s="7" t="s">
        <v>10</v>
      </c>
    </row>
    <row r="278" spans="1:5" x14ac:dyDescent="0.3">
      <c r="A278" s="7" t="s">
        <v>27</v>
      </c>
      <c r="B278" s="7" t="s">
        <v>12</v>
      </c>
      <c r="C278" s="7">
        <v>1569.64</v>
      </c>
      <c r="D278" s="15">
        <v>43504</v>
      </c>
      <c r="E278" s="7" t="s">
        <v>10</v>
      </c>
    </row>
    <row r="279" spans="1:5" x14ac:dyDescent="0.3">
      <c r="A279" s="7" t="s">
        <v>7</v>
      </c>
      <c r="B279" s="7" t="s">
        <v>12</v>
      </c>
      <c r="C279" s="7">
        <v>2340.25</v>
      </c>
      <c r="D279" s="15">
        <v>43169</v>
      </c>
      <c r="E279" s="7" t="s">
        <v>10</v>
      </c>
    </row>
    <row r="280" spans="1:5" x14ac:dyDescent="0.3">
      <c r="A280" s="7" t="s">
        <v>7</v>
      </c>
      <c r="B280" s="7" t="s">
        <v>12</v>
      </c>
      <c r="C280" s="7">
        <v>125</v>
      </c>
      <c r="D280" s="15">
        <v>43169</v>
      </c>
      <c r="E280" s="7" t="s">
        <v>10</v>
      </c>
    </row>
    <row r="281" spans="1:5" x14ac:dyDescent="0.3">
      <c r="A281" s="7" t="s">
        <v>25</v>
      </c>
      <c r="B281" s="7" t="s">
        <v>12</v>
      </c>
      <c r="C281" s="7">
        <v>100000</v>
      </c>
      <c r="D281" s="15">
        <v>43252</v>
      </c>
      <c r="E281" s="7" t="s">
        <v>10</v>
      </c>
    </row>
    <row r="282" spans="1:5" x14ac:dyDescent="0.3">
      <c r="A282" s="7" t="s">
        <v>25</v>
      </c>
      <c r="B282" s="7" t="s">
        <v>12</v>
      </c>
      <c r="C282" s="7">
        <v>0</v>
      </c>
      <c r="D282" s="15">
        <v>43315</v>
      </c>
      <c r="E282" s="7" t="s">
        <v>18</v>
      </c>
    </row>
    <row r="283" spans="1:5" x14ac:dyDescent="0.3">
      <c r="A283" s="7" t="s">
        <v>25</v>
      </c>
      <c r="B283" s="7" t="s">
        <v>21</v>
      </c>
      <c r="C283" s="7">
        <v>60025</v>
      </c>
      <c r="D283" s="15">
        <v>43577</v>
      </c>
      <c r="E283" s="7" t="s">
        <v>10</v>
      </c>
    </row>
    <row r="284" spans="1:5" x14ac:dyDescent="0.3">
      <c r="A284" s="7" t="s">
        <v>25</v>
      </c>
      <c r="B284" s="7" t="s">
        <v>21</v>
      </c>
      <c r="C284" s="7">
        <v>60025</v>
      </c>
      <c r="D284" s="15">
        <v>43654</v>
      </c>
      <c r="E284" s="7" t="s">
        <v>10</v>
      </c>
    </row>
    <row r="285" spans="1:5" x14ac:dyDescent="0.3">
      <c r="A285" s="7" t="s">
        <v>25</v>
      </c>
      <c r="B285" s="7" t="s">
        <v>21</v>
      </c>
      <c r="C285" s="7">
        <v>60025</v>
      </c>
      <c r="D285" s="15">
        <v>43654</v>
      </c>
      <c r="E285" s="7" t="s">
        <v>10</v>
      </c>
    </row>
    <row r="286" spans="1:5" x14ac:dyDescent="0.3">
      <c r="A286" s="7" t="s">
        <v>17</v>
      </c>
      <c r="B286" s="7" t="s">
        <v>9</v>
      </c>
      <c r="C286" s="7">
        <v>5839.35</v>
      </c>
      <c r="D286" s="15">
        <v>43280</v>
      </c>
      <c r="E286" s="7" t="s">
        <v>10</v>
      </c>
    </row>
    <row r="287" spans="1:5" x14ac:dyDescent="0.3">
      <c r="A287" s="7" t="s">
        <v>20</v>
      </c>
      <c r="B287" s="7" t="s">
        <v>9</v>
      </c>
      <c r="C287" s="7">
        <v>36833.85</v>
      </c>
      <c r="D287" s="15">
        <v>43466</v>
      </c>
      <c r="E287" s="7" t="s">
        <v>10</v>
      </c>
    </row>
    <row r="288" spans="1:5" x14ac:dyDescent="0.3">
      <c r="A288" s="7" t="s">
        <v>20</v>
      </c>
      <c r="B288" s="7" t="s">
        <v>9</v>
      </c>
      <c r="C288" s="7">
        <v>6268.75</v>
      </c>
      <c r="D288" s="15">
        <v>43646</v>
      </c>
      <c r="E288" s="7" t="s">
        <v>10</v>
      </c>
    </row>
    <row r="289" spans="1:5" x14ac:dyDescent="0.3">
      <c r="A289" s="7" t="s">
        <v>20</v>
      </c>
      <c r="B289" s="7" t="s">
        <v>9</v>
      </c>
      <c r="C289" s="7">
        <v>45473.07</v>
      </c>
      <c r="D289" s="15">
        <v>43646</v>
      </c>
      <c r="E289" s="7" t="s">
        <v>10</v>
      </c>
    </row>
    <row r="290" spans="1:5" x14ac:dyDescent="0.3">
      <c r="A290" s="7" t="s">
        <v>20</v>
      </c>
      <c r="B290" s="7" t="s">
        <v>9</v>
      </c>
      <c r="C290" s="7">
        <v>9436.56</v>
      </c>
      <c r="D290" s="15">
        <v>43646</v>
      </c>
      <c r="E290" s="7" t="s">
        <v>10</v>
      </c>
    </row>
    <row r="291" spans="1:5" x14ac:dyDescent="0.3">
      <c r="A291" s="7" t="s">
        <v>20</v>
      </c>
      <c r="B291" s="7" t="s">
        <v>9</v>
      </c>
      <c r="C291" s="7">
        <v>30030.63</v>
      </c>
      <c r="D291" s="15">
        <v>43646</v>
      </c>
      <c r="E291" s="7" t="s">
        <v>10</v>
      </c>
    </row>
    <row r="292" spans="1:5" x14ac:dyDescent="0.3">
      <c r="A292" s="7" t="s">
        <v>7</v>
      </c>
      <c r="B292" s="7" t="s">
        <v>21</v>
      </c>
      <c r="C292" s="7">
        <v>2722.5</v>
      </c>
      <c r="D292" s="15">
        <v>43369</v>
      </c>
      <c r="E292" s="7" t="s">
        <v>10</v>
      </c>
    </row>
    <row r="293" spans="1:5" x14ac:dyDescent="0.3">
      <c r="A293" s="7" t="s">
        <v>23</v>
      </c>
      <c r="B293" s="7" t="s">
        <v>12</v>
      </c>
      <c r="C293" s="7">
        <v>71875</v>
      </c>
      <c r="D293" s="15">
        <v>43081</v>
      </c>
      <c r="E293" s="7" t="s">
        <v>10</v>
      </c>
    </row>
    <row r="294" spans="1:5" x14ac:dyDescent="0.3">
      <c r="A294" s="7" t="s">
        <v>23</v>
      </c>
      <c r="B294" s="7" t="s">
        <v>9</v>
      </c>
      <c r="C294" s="7">
        <v>62500</v>
      </c>
      <c r="D294" s="15">
        <v>43446</v>
      </c>
      <c r="E294" s="7" t="s">
        <v>10</v>
      </c>
    </row>
    <row r="295" spans="1:5" x14ac:dyDescent="0.3">
      <c r="A295" s="7" t="s">
        <v>23</v>
      </c>
      <c r="B295" s="7" t="s">
        <v>9</v>
      </c>
      <c r="C295" s="7">
        <v>84375</v>
      </c>
      <c r="D295" s="15">
        <v>43313</v>
      </c>
      <c r="E295" s="7" t="s">
        <v>10</v>
      </c>
    </row>
    <row r="296" spans="1:5" x14ac:dyDescent="0.3">
      <c r="A296" s="7" t="s">
        <v>20</v>
      </c>
      <c r="B296" s="7" t="s">
        <v>12</v>
      </c>
      <c r="C296" s="7">
        <v>55107.13</v>
      </c>
      <c r="D296" s="15">
        <v>43070</v>
      </c>
      <c r="E296" s="7" t="s">
        <v>10</v>
      </c>
    </row>
    <row r="297" spans="1:5" x14ac:dyDescent="0.3">
      <c r="A297" s="7" t="s">
        <v>22</v>
      </c>
      <c r="B297" s="7" t="s">
        <v>9</v>
      </c>
      <c r="C297" s="7">
        <v>231094.04</v>
      </c>
      <c r="D297" s="15">
        <v>43435</v>
      </c>
      <c r="E297" s="7" t="s">
        <v>10</v>
      </c>
    </row>
    <row r="298" spans="1:5" x14ac:dyDescent="0.3">
      <c r="A298" s="7" t="s">
        <v>7</v>
      </c>
      <c r="B298" s="7" t="s">
        <v>21</v>
      </c>
      <c r="C298" s="7">
        <v>943.5</v>
      </c>
      <c r="D298" s="15">
        <v>43246</v>
      </c>
      <c r="E298" s="7" t="s">
        <v>10</v>
      </c>
    </row>
    <row r="299" spans="1:5" x14ac:dyDescent="0.3">
      <c r="A299" s="7" t="s">
        <v>7</v>
      </c>
      <c r="B299" s="7" t="s">
        <v>21</v>
      </c>
      <c r="C299" s="7">
        <v>2809.13</v>
      </c>
      <c r="D299" s="15">
        <v>43245</v>
      </c>
      <c r="E299" s="7" t="s">
        <v>10</v>
      </c>
    </row>
    <row r="300" spans="1:5" x14ac:dyDescent="0.3">
      <c r="A300" s="7" t="s">
        <v>7</v>
      </c>
      <c r="B300" s="7" t="s">
        <v>9</v>
      </c>
      <c r="C300" s="7">
        <v>2809.25</v>
      </c>
      <c r="D300" s="15">
        <v>43245</v>
      </c>
      <c r="E300" s="7" t="s">
        <v>10</v>
      </c>
    </row>
    <row r="301" spans="1:5" x14ac:dyDescent="0.3">
      <c r="A301" s="7" t="s">
        <v>11</v>
      </c>
      <c r="B301" s="7" t="s">
        <v>12</v>
      </c>
      <c r="C301" s="7">
        <v>20625</v>
      </c>
      <c r="D301" s="15">
        <v>43801</v>
      </c>
      <c r="E301" s="7" t="s">
        <v>10</v>
      </c>
    </row>
    <row r="302" spans="1:5" x14ac:dyDescent="0.3">
      <c r="A302" s="7" t="s">
        <v>11</v>
      </c>
      <c r="B302" s="7" t="s">
        <v>12</v>
      </c>
      <c r="C302" s="7">
        <v>32683</v>
      </c>
      <c r="D302" s="15">
        <v>43675</v>
      </c>
      <c r="E302" s="7" t="s">
        <v>10</v>
      </c>
    </row>
    <row r="303" spans="1:5" x14ac:dyDescent="0.3">
      <c r="A303" s="7" t="s">
        <v>11</v>
      </c>
      <c r="B303" s="7" t="s">
        <v>12</v>
      </c>
      <c r="C303" s="7">
        <v>84590.55</v>
      </c>
      <c r="D303" s="15">
        <v>43675</v>
      </c>
      <c r="E303" s="7" t="s">
        <v>10</v>
      </c>
    </row>
    <row r="304" spans="1:5" x14ac:dyDescent="0.3">
      <c r="A304" s="7" t="s">
        <v>11</v>
      </c>
      <c r="B304" s="7" t="s">
        <v>12</v>
      </c>
      <c r="C304" s="7">
        <v>10547.63</v>
      </c>
      <c r="D304" s="15">
        <v>43675</v>
      </c>
      <c r="E304" s="7" t="s">
        <v>10</v>
      </c>
    </row>
    <row r="305" spans="1:5" x14ac:dyDescent="0.3">
      <c r="A305" s="7" t="s">
        <v>11</v>
      </c>
      <c r="B305" s="7" t="s">
        <v>21</v>
      </c>
      <c r="C305" s="7">
        <v>63000</v>
      </c>
      <c r="D305" s="15">
        <v>43672</v>
      </c>
      <c r="E305" s="7" t="s">
        <v>10</v>
      </c>
    </row>
    <row r="306" spans="1:5" x14ac:dyDescent="0.3">
      <c r="A306" s="7" t="s">
        <v>28</v>
      </c>
      <c r="B306" s="7" t="s">
        <v>9</v>
      </c>
      <c r="C306" s="7">
        <v>121875</v>
      </c>
      <c r="D306" s="15">
        <v>43309</v>
      </c>
      <c r="E306" s="7" t="s">
        <v>10</v>
      </c>
    </row>
    <row r="307" spans="1:5" x14ac:dyDescent="0.3">
      <c r="A307" s="7" t="s">
        <v>28</v>
      </c>
      <c r="B307" s="7" t="s">
        <v>9</v>
      </c>
      <c r="C307" s="7">
        <v>8174.5</v>
      </c>
      <c r="D307" s="15">
        <v>43664</v>
      </c>
      <c r="E307" s="7" t="s">
        <v>18</v>
      </c>
    </row>
    <row r="308" spans="1:5" x14ac:dyDescent="0.3">
      <c r="A308" s="7" t="s">
        <v>29</v>
      </c>
      <c r="B308" s="7" t="s">
        <v>9</v>
      </c>
      <c r="C308" s="7">
        <v>115781.25</v>
      </c>
      <c r="D308" s="15">
        <v>43674</v>
      </c>
      <c r="E308" s="7" t="s">
        <v>10</v>
      </c>
    </row>
    <row r="309" spans="1:5" x14ac:dyDescent="0.3">
      <c r="A309" s="7" t="s">
        <v>20</v>
      </c>
      <c r="B309" s="7" t="s">
        <v>9</v>
      </c>
      <c r="C309" s="7">
        <v>318411.5</v>
      </c>
      <c r="D309" s="15">
        <v>43555</v>
      </c>
      <c r="E309" s="7" t="s">
        <v>10</v>
      </c>
    </row>
    <row r="310" spans="1:5" x14ac:dyDescent="0.3">
      <c r="A310" s="7" t="s">
        <v>20</v>
      </c>
      <c r="B310" s="7" t="s">
        <v>9</v>
      </c>
      <c r="C310" s="7">
        <v>344794.13</v>
      </c>
      <c r="D310" s="15">
        <v>43556</v>
      </c>
      <c r="E310" s="7" t="s">
        <v>10</v>
      </c>
    </row>
    <row r="311" spans="1:5" x14ac:dyDescent="0.3">
      <c r="A311" s="7" t="s">
        <v>20</v>
      </c>
      <c r="B311" s="7" t="s">
        <v>9</v>
      </c>
      <c r="C311" s="7">
        <v>140949.5</v>
      </c>
      <c r="D311" s="15">
        <v>43291</v>
      </c>
      <c r="E311" s="7" t="s">
        <v>10</v>
      </c>
    </row>
    <row r="312" spans="1:5" x14ac:dyDescent="0.3">
      <c r="A312" s="7" t="s">
        <v>20</v>
      </c>
      <c r="B312" s="7" t="s">
        <v>9</v>
      </c>
      <c r="C312" s="7">
        <v>460832.14</v>
      </c>
      <c r="D312" s="15">
        <v>43101</v>
      </c>
      <c r="E312" s="7" t="s">
        <v>10</v>
      </c>
    </row>
    <row r="313" spans="1:5" x14ac:dyDescent="0.3">
      <c r="A313" s="7" t="s">
        <v>20</v>
      </c>
      <c r="B313" s="7" t="s">
        <v>9</v>
      </c>
      <c r="C313" s="7">
        <v>257590.8</v>
      </c>
      <c r="D313" s="15">
        <v>43466</v>
      </c>
      <c r="E313" s="7" t="s">
        <v>10</v>
      </c>
    </row>
    <row r="314" spans="1:5" x14ac:dyDescent="0.3">
      <c r="A314" s="7" t="s">
        <v>20</v>
      </c>
      <c r="B314" s="7" t="s">
        <v>9</v>
      </c>
      <c r="C314" s="7">
        <v>-98802.02</v>
      </c>
      <c r="D314" s="15">
        <v>43466</v>
      </c>
      <c r="E314" s="7" t="s">
        <v>18</v>
      </c>
    </row>
    <row r="315" spans="1:5" x14ac:dyDescent="0.3">
      <c r="A315" s="7" t="s">
        <v>20</v>
      </c>
      <c r="B315" s="7" t="s">
        <v>21</v>
      </c>
      <c r="C315" s="7">
        <v>338.55</v>
      </c>
      <c r="D315" s="15">
        <v>43138</v>
      </c>
      <c r="E315" s="7" t="s">
        <v>10</v>
      </c>
    </row>
    <row r="316" spans="1:5" x14ac:dyDescent="0.3">
      <c r="A316" s="7" t="s">
        <v>20</v>
      </c>
      <c r="B316" s="7" t="s">
        <v>9</v>
      </c>
      <c r="C316" s="7">
        <v>40625</v>
      </c>
      <c r="D316" s="15">
        <v>43555</v>
      </c>
      <c r="E316" s="7" t="s">
        <v>10</v>
      </c>
    </row>
    <row r="317" spans="1:5" x14ac:dyDescent="0.3">
      <c r="A317" s="7" t="s">
        <v>20</v>
      </c>
      <c r="B317" s="7" t="s">
        <v>9</v>
      </c>
      <c r="C317" s="7">
        <v>37500</v>
      </c>
      <c r="D317" s="15">
        <v>43556</v>
      </c>
      <c r="E317" s="7" t="s">
        <v>10</v>
      </c>
    </row>
    <row r="318" spans="1:5" x14ac:dyDescent="0.3">
      <c r="A318" s="7" t="s">
        <v>20</v>
      </c>
      <c r="B318" s="7" t="s">
        <v>9</v>
      </c>
      <c r="C318" s="7">
        <v>55361.599999999999</v>
      </c>
      <c r="D318" s="15">
        <v>43101</v>
      </c>
      <c r="E318" s="7" t="s">
        <v>10</v>
      </c>
    </row>
    <row r="319" spans="1:5" x14ac:dyDescent="0.3">
      <c r="A319" s="7" t="s">
        <v>20</v>
      </c>
      <c r="B319" s="7" t="s">
        <v>9</v>
      </c>
      <c r="C319" s="7">
        <v>86723.5</v>
      </c>
      <c r="D319" s="15">
        <v>43466</v>
      </c>
      <c r="E319" s="7" t="s">
        <v>10</v>
      </c>
    </row>
    <row r="320" spans="1:5" x14ac:dyDescent="0.3">
      <c r="A320" s="7" t="s">
        <v>20</v>
      </c>
      <c r="B320" s="7" t="s">
        <v>9</v>
      </c>
      <c r="C320" s="7">
        <v>21680.799999999999</v>
      </c>
      <c r="D320" s="15">
        <v>43831</v>
      </c>
      <c r="E320" s="7" t="s">
        <v>10</v>
      </c>
    </row>
    <row r="321" spans="1:5" x14ac:dyDescent="0.3">
      <c r="A321" s="7" t="s">
        <v>20</v>
      </c>
      <c r="B321" s="7" t="s">
        <v>21</v>
      </c>
      <c r="C321" s="7">
        <v>17419.13</v>
      </c>
      <c r="D321" s="15">
        <v>43301</v>
      </c>
      <c r="E321" s="7" t="s">
        <v>10</v>
      </c>
    </row>
    <row r="322" spans="1:5" x14ac:dyDescent="0.3">
      <c r="A322" s="7" t="s">
        <v>20</v>
      </c>
      <c r="B322" s="7" t="s">
        <v>21</v>
      </c>
      <c r="C322" s="7">
        <v>5165.63</v>
      </c>
      <c r="D322" s="15">
        <v>43348</v>
      </c>
      <c r="E322" s="7" t="s">
        <v>10</v>
      </c>
    </row>
    <row r="323" spans="1:5" x14ac:dyDescent="0.3">
      <c r="A323" s="7" t="s">
        <v>20</v>
      </c>
      <c r="B323" s="7" t="s">
        <v>21</v>
      </c>
      <c r="C323" s="7">
        <v>9990.15</v>
      </c>
      <c r="D323" s="15">
        <v>43608</v>
      </c>
      <c r="E323" s="7" t="s">
        <v>10</v>
      </c>
    </row>
    <row r="324" spans="1:5" x14ac:dyDescent="0.3">
      <c r="A324" s="7" t="s">
        <v>20</v>
      </c>
      <c r="B324" s="7" t="s">
        <v>21</v>
      </c>
      <c r="C324" s="7">
        <v>10625</v>
      </c>
      <c r="D324" s="15">
        <v>43262</v>
      </c>
      <c r="E324" s="7" t="s">
        <v>10</v>
      </c>
    </row>
    <row r="325" spans="1:5" x14ac:dyDescent="0.3">
      <c r="A325" s="7" t="s">
        <v>20</v>
      </c>
      <c r="B325" s="7" t="s">
        <v>9</v>
      </c>
      <c r="C325" s="7">
        <v>14399.88</v>
      </c>
      <c r="D325" s="15">
        <v>42917</v>
      </c>
      <c r="E325" s="7" t="s">
        <v>10</v>
      </c>
    </row>
    <row r="326" spans="1:5" x14ac:dyDescent="0.3">
      <c r="A326" s="7" t="s">
        <v>20</v>
      </c>
      <c r="B326" s="7" t="s">
        <v>9</v>
      </c>
      <c r="C326" s="7">
        <v>20165.5</v>
      </c>
      <c r="D326" s="15">
        <v>43647</v>
      </c>
      <c r="E326" s="7" t="s">
        <v>10</v>
      </c>
    </row>
    <row r="327" spans="1:5" x14ac:dyDescent="0.3">
      <c r="A327" s="7" t="s">
        <v>20</v>
      </c>
      <c r="B327" s="7" t="s">
        <v>21</v>
      </c>
      <c r="C327" s="7">
        <v>11593.27</v>
      </c>
      <c r="D327" s="15">
        <v>43556</v>
      </c>
      <c r="E327" s="7" t="s">
        <v>10</v>
      </c>
    </row>
    <row r="328" spans="1:5" x14ac:dyDescent="0.3">
      <c r="A328" s="7" t="s">
        <v>20</v>
      </c>
      <c r="B328" s="7" t="s">
        <v>9</v>
      </c>
      <c r="C328" s="7">
        <v>1185.9000000000001</v>
      </c>
      <c r="D328" s="15">
        <v>43221</v>
      </c>
      <c r="E328" s="7" t="s">
        <v>10</v>
      </c>
    </row>
    <row r="329" spans="1:5" x14ac:dyDescent="0.3">
      <c r="A329" s="7" t="s">
        <v>20</v>
      </c>
      <c r="B329" s="7" t="s">
        <v>9</v>
      </c>
      <c r="C329" s="7">
        <v>1005</v>
      </c>
      <c r="D329" s="15">
        <v>43586</v>
      </c>
      <c r="E329" s="7" t="s">
        <v>10</v>
      </c>
    </row>
    <row r="330" spans="1:5" x14ac:dyDescent="0.3">
      <c r="A330" s="7" t="s">
        <v>20</v>
      </c>
      <c r="B330" s="7" t="s">
        <v>9</v>
      </c>
      <c r="C330" s="7">
        <v>1050.3800000000001</v>
      </c>
      <c r="D330" s="15">
        <v>43006</v>
      </c>
      <c r="E330" s="7" t="s">
        <v>10</v>
      </c>
    </row>
    <row r="331" spans="1:5" x14ac:dyDescent="0.3">
      <c r="A331" s="7" t="s">
        <v>20</v>
      </c>
      <c r="B331" s="7" t="s">
        <v>9</v>
      </c>
      <c r="C331" s="7">
        <v>6250</v>
      </c>
      <c r="D331" s="15">
        <v>43371</v>
      </c>
      <c r="E331" s="7" t="s">
        <v>10</v>
      </c>
    </row>
    <row r="332" spans="1:5" x14ac:dyDescent="0.3">
      <c r="A332" s="7" t="s">
        <v>20</v>
      </c>
      <c r="B332" s="7" t="s">
        <v>9</v>
      </c>
      <c r="C332" s="7">
        <v>0</v>
      </c>
      <c r="D332" s="15">
        <v>43402</v>
      </c>
      <c r="E332" s="7" t="s">
        <v>18</v>
      </c>
    </row>
    <row r="333" spans="1:5" x14ac:dyDescent="0.3">
      <c r="A333" s="7" t="s">
        <v>20</v>
      </c>
      <c r="B333" s="7" t="s">
        <v>9</v>
      </c>
      <c r="C333" s="7">
        <v>6250</v>
      </c>
      <c r="D333" s="15">
        <v>43371</v>
      </c>
      <c r="E333" s="7" t="s">
        <v>10</v>
      </c>
    </row>
    <row r="334" spans="1:5" x14ac:dyDescent="0.3">
      <c r="A334" s="7" t="s">
        <v>20</v>
      </c>
      <c r="B334" s="7" t="s">
        <v>9</v>
      </c>
      <c r="C334" s="7">
        <v>18814.25</v>
      </c>
      <c r="D334" s="15">
        <v>43736</v>
      </c>
      <c r="E334" s="7" t="s">
        <v>10</v>
      </c>
    </row>
    <row r="335" spans="1:5" x14ac:dyDescent="0.3">
      <c r="A335" s="7" t="s">
        <v>20</v>
      </c>
      <c r="B335" s="7" t="s">
        <v>9</v>
      </c>
      <c r="C335" s="7">
        <v>200659.63</v>
      </c>
      <c r="D335" s="15">
        <v>43555</v>
      </c>
      <c r="E335" s="7" t="s">
        <v>10</v>
      </c>
    </row>
    <row r="336" spans="1:5" x14ac:dyDescent="0.3">
      <c r="A336" s="7" t="s">
        <v>20</v>
      </c>
      <c r="B336" s="7" t="s">
        <v>9</v>
      </c>
      <c r="C336" s="7">
        <v>215165</v>
      </c>
      <c r="D336" s="15">
        <v>43556</v>
      </c>
      <c r="E336" s="7" t="s">
        <v>10</v>
      </c>
    </row>
    <row r="337" spans="1:5" x14ac:dyDescent="0.3">
      <c r="A337" s="7" t="s">
        <v>20</v>
      </c>
      <c r="B337" s="7" t="s">
        <v>21</v>
      </c>
      <c r="C337" s="7">
        <v>97.35</v>
      </c>
      <c r="D337" s="15">
        <v>43138</v>
      </c>
      <c r="E337" s="7" t="s">
        <v>10</v>
      </c>
    </row>
    <row r="338" spans="1:5" x14ac:dyDescent="0.3">
      <c r="A338" s="7" t="s">
        <v>20</v>
      </c>
      <c r="B338" s="7" t="s">
        <v>21</v>
      </c>
      <c r="C338" s="7">
        <v>3854.23</v>
      </c>
      <c r="D338" s="15">
        <v>43585</v>
      </c>
      <c r="E338" s="7" t="s">
        <v>10</v>
      </c>
    </row>
    <row r="339" spans="1:5" x14ac:dyDescent="0.3">
      <c r="A339" s="7" t="s">
        <v>20</v>
      </c>
      <c r="B339" s="7" t="s">
        <v>9</v>
      </c>
      <c r="C339" s="7">
        <v>6739.76</v>
      </c>
      <c r="D339" s="15">
        <v>43513</v>
      </c>
      <c r="E339" s="7" t="s">
        <v>10</v>
      </c>
    </row>
    <row r="340" spans="1:5" x14ac:dyDescent="0.3">
      <c r="A340" s="7" t="s">
        <v>20</v>
      </c>
      <c r="B340" s="7" t="s">
        <v>21</v>
      </c>
      <c r="C340" s="7">
        <v>6739.76</v>
      </c>
      <c r="D340" s="15">
        <v>43528</v>
      </c>
      <c r="E340" s="7" t="s">
        <v>10</v>
      </c>
    </row>
    <row r="341" spans="1:5" x14ac:dyDescent="0.3">
      <c r="A341" s="7" t="s">
        <v>20</v>
      </c>
      <c r="B341" s="7" t="s">
        <v>21</v>
      </c>
      <c r="C341" s="7">
        <v>8468.49</v>
      </c>
      <c r="D341" s="15">
        <v>43514</v>
      </c>
      <c r="E341" s="7" t="s">
        <v>10</v>
      </c>
    </row>
    <row r="342" spans="1:5" x14ac:dyDescent="0.3">
      <c r="A342" s="7" t="s">
        <v>20</v>
      </c>
      <c r="B342" s="7" t="s">
        <v>21</v>
      </c>
      <c r="C342" s="7">
        <v>529.13</v>
      </c>
      <c r="D342" s="15">
        <v>43514</v>
      </c>
      <c r="E342" s="7" t="s">
        <v>10</v>
      </c>
    </row>
    <row r="343" spans="1:5" x14ac:dyDescent="0.3">
      <c r="A343" s="7" t="s">
        <v>7</v>
      </c>
      <c r="B343" s="7" t="s">
        <v>21</v>
      </c>
      <c r="C343" s="7">
        <v>162500</v>
      </c>
      <c r="D343" s="15">
        <v>43560</v>
      </c>
      <c r="E343" s="7" t="s">
        <v>10</v>
      </c>
    </row>
    <row r="344" spans="1:5" x14ac:dyDescent="0.3">
      <c r="A344" s="7" t="s">
        <v>7</v>
      </c>
      <c r="B344" s="7" t="s">
        <v>21</v>
      </c>
      <c r="C344" s="7">
        <v>250000</v>
      </c>
      <c r="D344" s="15">
        <v>43573</v>
      </c>
      <c r="E344" s="7" t="s">
        <v>10</v>
      </c>
    </row>
    <row r="345" spans="1:5" x14ac:dyDescent="0.3">
      <c r="A345" s="7" t="s">
        <v>7</v>
      </c>
      <c r="B345" s="7" t="s">
        <v>21</v>
      </c>
      <c r="C345" s="7">
        <v>78837.100000000006</v>
      </c>
      <c r="D345" s="15">
        <v>42949</v>
      </c>
      <c r="E345" s="7" t="s">
        <v>10</v>
      </c>
    </row>
    <row r="346" spans="1:5" x14ac:dyDescent="0.3">
      <c r="A346" s="7" t="s">
        <v>7</v>
      </c>
      <c r="B346" s="7" t="s">
        <v>9</v>
      </c>
      <c r="C346" s="7">
        <v>21875</v>
      </c>
      <c r="D346" s="15">
        <v>43182</v>
      </c>
      <c r="E346" s="7" t="s">
        <v>10</v>
      </c>
    </row>
    <row r="347" spans="1:5" x14ac:dyDescent="0.3">
      <c r="A347" s="7" t="s">
        <v>7</v>
      </c>
      <c r="B347" s="7" t="s">
        <v>9</v>
      </c>
      <c r="C347" s="7">
        <v>59322</v>
      </c>
      <c r="D347" s="15">
        <v>43577</v>
      </c>
      <c r="E347" s="7" t="s">
        <v>10</v>
      </c>
    </row>
    <row r="348" spans="1:5" x14ac:dyDescent="0.3">
      <c r="A348" s="7" t="s">
        <v>7</v>
      </c>
      <c r="B348" s="7" t="s">
        <v>21</v>
      </c>
      <c r="C348" s="7">
        <v>26763.4</v>
      </c>
      <c r="D348" s="15">
        <v>43822</v>
      </c>
      <c r="E348" s="7" t="s">
        <v>10</v>
      </c>
    </row>
    <row r="349" spans="1:5" x14ac:dyDescent="0.3">
      <c r="A349" s="7" t="s">
        <v>7</v>
      </c>
      <c r="B349" s="7" t="s">
        <v>21</v>
      </c>
      <c r="C349" s="7">
        <v>26763.4</v>
      </c>
      <c r="D349" s="15">
        <v>43913</v>
      </c>
      <c r="E349" s="7" t="s">
        <v>10</v>
      </c>
    </row>
    <row r="350" spans="1:5" x14ac:dyDescent="0.3">
      <c r="A350" s="7" t="s">
        <v>7</v>
      </c>
      <c r="B350" s="7" t="s">
        <v>21</v>
      </c>
      <c r="C350" s="7">
        <v>26763.439999999999</v>
      </c>
      <c r="D350" s="15">
        <v>43274</v>
      </c>
      <c r="E350" s="7" t="s">
        <v>10</v>
      </c>
    </row>
    <row r="351" spans="1:5" x14ac:dyDescent="0.3">
      <c r="A351" s="7" t="s">
        <v>7</v>
      </c>
      <c r="B351" s="7" t="s">
        <v>21</v>
      </c>
      <c r="C351" s="7">
        <v>26763.439999999999</v>
      </c>
      <c r="D351" s="15">
        <v>43366</v>
      </c>
      <c r="E351" s="7" t="s">
        <v>10</v>
      </c>
    </row>
    <row r="352" spans="1:5" x14ac:dyDescent="0.3">
      <c r="A352" s="7" t="s">
        <v>7</v>
      </c>
      <c r="B352" s="7" t="s">
        <v>21</v>
      </c>
      <c r="C352" s="7">
        <v>26763.439999999999</v>
      </c>
      <c r="D352" s="15">
        <v>43457</v>
      </c>
      <c r="E352" s="7" t="s">
        <v>10</v>
      </c>
    </row>
    <row r="353" spans="1:5" x14ac:dyDescent="0.3">
      <c r="A353" s="7" t="s">
        <v>7</v>
      </c>
      <c r="B353" s="7" t="s">
        <v>21</v>
      </c>
      <c r="C353" s="7">
        <v>26763.439999999999</v>
      </c>
      <c r="D353" s="15">
        <v>43547</v>
      </c>
      <c r="E353" s="7" t="s">
        <v>10</v>
      </c>
    </row>
    <row r="354" spans="1:5" x14ac:dyDescent="0.3">
      <c r="A354" s="7" t="s">
        <v>7</v>
      </c>
      <c r="B354" s="7" t="s">
        <v>21</v>
      </c>
      <c r="C354" s="7">
        <v>26763.439999999999</v>
      </c>
      <c r="D354" s="15">
        <v>43639</v>
      </c>
      <c r="E354" s="7" t="s">
        <v>10</v>
      </c>
    </row>
    <row r="355" spans="1:5" x14ac:dyDescent="0.3">
      <c r="A355" s="7" t="s">
        <v>7</v>
      </c>
      <c r="B355" s="7" t="s">
        <v>21</v>
      </c>
      <c r="C355" s="7">
        <v>26763.439999999999</v>
      </c>
      <c r="D355" s="15">
        <v>43731</v>
      </c>
      <c r="E355" s="7" t="s">
        <v>10</v>
      </c>
    </row>
    <row r="356" spans="1:5" x14ac:dyDescent="0.3">
      <c r="A356" s="7" t="s">
        <v>7</v>
      </c>
      <c r="B356" s="7" t="s">
        <v>21</v>
      </c>
      <c r="C356" s="7">
        <v>39440.839999999997</v>
      </c>
      <c r="D356" s="15">
        <v>43182</v>
      </c>
      <c r="E356" s="7" t="s">
        <v>10</v>
      </c>
    </row>
    <row r="357" spans="1:5" x14ac:dyDescent="0.3">
      <c r="A357" s="7" t="s">
        <v>7</v>
      </c>
      <c r="B357" s="7" t="s">
        <v>21</v>
      </c>
      <c r="C357" s="7">
        <v>14274.76</v>
      </c>
      <c r="D357" s="15">
        <v>43778</v>
      </c>
      <c r="E357" s="7" t="s">
        <v>10</v>
      </c>
    </row>
    <row r="358" spans="1:5" x14ac:dyDescent="0.3">
      <c r="A358" s="7" t="s">
        <v>7</v>
      </c>
      <c r="B358" s="7" t="s">
        <v>21</v>
      </c>
      <c r="C358" s="7">
        <v>14274.76</v>
      </c>
      <c r="D358" s="15">
        <v>43870</v>
      </c>
      <c r="E358" s="7" t="s">
        <v>10</v>
      </c>
    </row>
    <row r="359" spans="1:5" x14ac:dyDescent="0.3">
      <c r="A359" s="7" t="s">
        <v>7</v>
      </c>
      <c r="B359" s="7" t="s">
        <v>21</v>
      </c>
      <c r="C359" s="7">
        <v>14274.76</v>
      </c>
      <c r="D359" s="15">
        <v>43960</v>
      </c>
      <c r="E359" s="7" t="s">
        <v>10</v>
      </c>
    </row>
    <row r="360" spans="1:5" x14ac:dyDescent="0.3">
      <c r="A360" s="7" t="s">
        <v>7</v>
      </c>
      <c r="B360" s="7" t="s">
        <v>21</v>
      </c>
      <c r="C360" s="7">
        <v>14274.76</v>
      </c>
      <c r="D360" s="15">
        <v>44052</v>
      </c>
      <c r="E360" s="7" t="s">
        <v>10</v>
      </c>
    </row>
    <row r="361" spans="1:5" x14ac:dyDescent="0.3">
      <c r="A361" s="7" t="s">
        <v>7</v>
      </c>
      <c r="B361" s="7" t="s">
        <v>21</v>
      </c>
      <c r="C361" s="7">
        <v>14274.76</v>
      </c>
      <c r="D361" s="15">
        <v>44144</v>
      </c>
      <c r="E361" s="7" t="s">
        <v>10</v>
      </c>
    </row>
    <row r="362" spans="1:5" x14ac:dyDescent="0.3">
      <c r="A362" s="7" t="s">
        <v>7</v>
      </c>
      <c r="B362" s="7" t="s">
        <v>21</v>
      </c>
      <c r="C362" s="7">
        <v>14274.76</v>
      </c>
      <c r="D362" s="15">
        <v>44236</v>
      </c>
      <c r="E362" s="7" t="s">
        <v>10</v>
      </c>
    </row>
    <row r="363" spans="1:5" x14ac:dyDescent="0.3">
      <c r="A363" s="7" t="s">
        <v>7</v>
      </c>
      <c r="B363" s="7" t="s">
        <v>21</v>
      </c>
      <c r="C363" s="7">
        <v>14274.76</v>
      </c>
      <c r="D363" s="15">
        <v>43505</v>
      </c>
      <c r="E363" s="7" t="s">
        <v>10</v>
      </c>
    </row>
    <row r="364" spans="1:5" x14ac:dyDescent="0.3">
      <c r="A364" s="7" t="s">
        <v>7</v>
      </c>
      <c r="B364" s="7" t="s">
        <v>21</v>
      </c>
      <c r="C364" s="7">
        <v>14274.76</v>
      </c>
      <c r="D364" s="15">
        <v>43594</v>
      </c>
      <c r="E364" s="7" t="s">
        <v>10</v>
      </c>
    </row>
    <row r="365" spans="1:5" x14ac:dyDescent="0.3">
      <c r="A365" s="7" t="s">
        <v>7</v>
      </c>
      <c r="B365" s="7" t="s">
        <v>21</v>
      </c>
      <c r="C365" s="7">
        <v>14274.76</v>
      </c>
      <c r="D365" s="15">
        <v>43686</v>
      </c>
      <c r="E365" s="7" t="s">
        <v>10</v>
      </c>
    </row>
    <row r="366" spans="1:5" x14ac:dyDescent="0.3">
      <c r="A366" s="7" t="s">
        <v>7</v>
      </c>
      <c r="B366" s="7" t="s">
        <v>21</v>
      </c>
      <c r="C366" s="7">
        <v>14274.8</v>
      </c>
      <c r="D366" s="15">
        <v>43413</v>
      </c>
      <c r="E366" s="7" t="s">
        <v>10</v>
      </c>
    </row>
    <row r="367" spans="1:5" x14ac:dyDescent="0.3">
      <c r="A367" s="7" t="s">
        <v>7</v>
      </c>
      <c r="B367" s="7" t="s">
        <v>21</v>
      </c>
      <c r="C367" s="7">
        <v>22539.08</v>
      </c>
      <c r="D367" s="15">
        <v>43321</v>
      </c>
      <c r="E367" s="7" t="s">
        <v>10</v>
      </c>
    </row>
    <row r="368" spans="1:5" x14ac:dyDescent="0.3">
      <c r="A368" s="7" t="s">
        <v>7</v>
      </c>
      <c r="B368" s="7" t="s">
        <v>21</v>
      </c>
      <c r="C368" s="7">
        <v>24072.23</v>
      </c>
      <c r="D368" s="15">
        <v>43812</v>
      </c>
      <c r="E368" s="7" t="s">
        <v>10</v>
      </c>
    </row>
    <row r="369" spans="1:5" x14ac:dyDescent="0.3">
      <c r="A369" s="7" t="s">
        <v>7</v>
      </c>
      <c r="B369" s="7" t="s">
        <v>21</v>
      </c>
      <c r="C369" s="7">
        <v>24072.23</v>
      </c>
      <c r="D369" s="15">
        <v>43903</v>
      </c>
      <c r="E369" s="7" t="s">
        <v>10</v>
      </c>
    </row>
    <row r="370" spans="1:5" x14ac:dyDescent="0.3">
      <c r="A370" s="7" t="s">
        <v>7</v>
      </c>
      <c r="B370" s="7" t="s">
        <v>21</v>
      </c>
      <c r="C370" s="7">
        <v>24072.23</v>
      </c>
      <c r="D370" s="15">
        <v>43995</v>
      </c>
      <c r="E370" s="7" t="s">
        <v>10</v>
      </c>
    </row>
    <row r="371" spans="1:5" x14ac:dyDescent="0.3">
      <c r="A371" s="7" t="s">
        <v>7</v>
      </c>
      <c r="B371" s="7" t="s">
        <v>21</v>
      </c>
      <c r="C371" s="7">
        <v>24072.23</v>
      </c>
      <c r="D371" s="15">
        <v>44087</v>
      </c>
      <c r="E371" s="7" t="s">
        <v>10</v>
      </c>
    </row>
    <row r="372" spans="1:5" x14ac:dyDescent="0.3">
      <c r="A372" s="7" t="s">
        <v>7</v>
      </c>
      <c r="B372" s="7" t="s">
        <v>21</v>
      </c>
      <c r="C372" s="7">
        <v>24072.23</v>
      </c>
      <c r="D372" s="15">
        <v>44178</v>
      </c>
      <c r="E372" s="7" t="s">
        <v>10</v>
      </c>
    </row>
    <row r="373" spans="1:5" x14ac:dyDescent="0.3">
      <c r="A373" s="7" t="s">
        <v>7</v>
      </c>
      <c r="B373" s="7" t="s">
        <v>21</v>
      </c>
      <c r="C373" s="7">
        <v>24072.23</v>
      </c>
      <c r="D373" s="15">
        <v>43629</v>
      </c>
      <c r="E373" s="7" t="s">
        <v>10</v>
      </c>
    </row>
    <row r="374" spans="1:5" x14ac:dyDescent="0.3">
      <c r="A374" s="7" t="s">
        <v>7</v>
      </c>
      <c r="B374" s="7" t="s">
        <v>21</v>
      </c>
      <c r="C374" s="7">
        <v>24072.23</v>
      </c>
      <c r="D374" s="15">
        <v>43721</v>
      </c>
      <c r="E374" s="7" t="s">
        <v>10</v>
      </c>
    </row>
    <row r="375" spans="1:5" x14ac:dyDescent="0.3">
      <c r="A375" s="7" t="s">
        <v>7</v>
      </c>
      <c r="B375" s="7" t="s">
        <v>21</v>
      </c>
      <c r="C375" s="7">
        <v>24072.26</v>
      </c>
      <c r="D375" s="15">
        <v>43537</v>
      </c>
      <c r="E375" s="7" t="s">
        <v>10</v>
      </c>
    </row>
    <row r="376" spans="1:5" x14ac:dyDescent="0.3">
      <c r="A376" s="7" t="s">
        <v>7</v>
      </c>
      <c r="B376" s="7" t="s">
        <v>21</v>
      </c>
      <c r="C376" s="7">
        <v>35521.53</v>
      </c>
      <c r="D376" s="15">
        <v>43447</v>
      </c>
      <c r="E376" s="7" t="s">
        <v>10</v>
      </c>
    </row>
    <row r="377" spans="1:5" x14ac:dyDescent="0.3">
      <c r="A377" s="7" t="s">
        <v>7</v>
      </c>
      <c r="B377" s="7" t="s">
        <v>21</v>
      </c>
      <c r="C377" s="7">
        <v>31816.79</v>
      </c>
      <c r="D377" s="15">
        <v>43810</v>
      </c>
      <c r="E377" s="7" t="s">
        <v>10</v>
      </c>
    </row>
    <row r="378" spans="1:5" x14ac:dyDescent="0.3">
      <c r="A378" s="7" t="s">
        <v>7</v>
      </c>
      <c r="B378" s="7" t="s">
        <v>21</v>
      </c>
      <c r="C378" s="7">
        <v>31816.79</v>
      </c>
      <c r="D378" s="15">
        <v>43901</v>
      </c>
      <c r="E378" s="7" t="s">
        <v>10</v>
      </c>
    </row>
    <row r="379" spans="1:5" x14ac:dyDescent="0.3">
      <c r="A379" s="7" t="s">
        <v>7</v>
      </c>
      <c r="B379" s="7" t="s">
        <v>21</v>
      </c>
      <c r="C379" s="7">
        <v>31816.79</v>
      </c>
      <c r="D379" s="15">
        <v>43993</v>
      </c>
      <c r="E379" s="7" t="s">
        <v>10</v>
      </c>
    </row>
    <row r="380" spans="1:5" x14ac:dyDescent="0.3">
      <c r="A380" s="7" t="s">
        <v>7</v>
      </c>
      <c r="B380" s="7" t="s">
        <v>21</v>
      </c>
      <c r="C380" s="7">
        <v>31816.79</v>
      </c>
      <c r="D380" s="15">
        <v>44085</v>
      </c>
      <c r="E380" s="7" t="s">
        <v>10</v>
      </c>
    </row>
    <row r="381" spans="1:5" x14ac:dyDescent="0.3">
      <c r="A381" s="7" t="s">
        <v>7</v>
      </c>
      <c r="B381" s="7" t="s">
        <v>21</v>
      </c>
      <c r="C381" s="7">
        <v>31816.79</v>
      </c>
      <c r="D381" s="15">
        <v>44176</v>
      </c>
      <c r="E381" s="7" t="s">
        <v>10</v>
      </c>
    </row>
    <row r="382" spans="1:5" x14ac:dyDescent="0.3">
      <c r="A382" s="7" t="s">
        <v>7</v>
      </c>
      <c r="B382" s="7" t="s">
        <v>21</v>
      </c>
      <c r="C382" s="7">
        <v>31816.79</v>
      </c>
      <c r="D382" s="15">
        <v>43719</v>
      </c>
      <c r="E382" s="7" t="s">
        <v>10</v>
      </c>
    </row>
    <row r="383" spans="1:5" x14ac:dyDescent="0.3">
      <c r="A383" s="7" t="s">
        <v>7</v>
      </c>
      <c r="B383" s="7" t="s">
        <v>21</v>
      </c>
      <c r="C383" s="7">
        <v>31816.83</v>
      </c>
      <c r="D383" s="15">
        <v>43535</v>
      </c>
      <c r="E383" s="7" t="s">
        <v>10</v>
      </c>
    </row>
    <row r="384" spans="1:5" x14ac:dyDescent="0.3">
      <c r="A384" s="7" t="s">
        <v>7</v>
      </c>
      <c r="B384" s="7" t="s">
        <v>21</v>
      </c>
      <c r="C384" s="7">
        <v>31816.83</v>
      </c>
      <c r="D384" s="15">
        <v>43627</v>
      </c>
      <c r="E384" s="7" t="s">
        <v>10</v>
      </c>
    </row>
    <row r="385" spans="1:5" x14ac:dyDescent="0.3">
      <c r="A385" s="7" t="s">
        <v>7</v>
      </c>
      <c r="B385" s="7" t="s">
        <v>21</v>
      </c>
      <c r="C385" s="7">
        <v>46888.34</v>
      </c>
      <c r="D385" s="15">
        <v>43445</v>
      </c>
      <c r="E385" s="7" t="s">
        <v>10</v>
      </c>
    </row>
    <row r="386" spans="1:5" x14ac:dyDescent="0.3">
      <c r="A386" s="7" t="s">
        <v>7</v>
      </c>
      <c r="B386" s="7" t="s">
        <v>21</v>
      </c>
      <c r="C386" s="7">
        <v>5712.04</v>
      </c>
      <c r="D386" s="15">
        <v>43752</v>
      </c>
      <c r="E386" s="7" t="s">
        <v>10</v>
      </c>
    </row>
    <row r="387" spans="1:5" x14ac:dyDescent="0.3">
      <c r="A387" s="7" t="s">
        <v>7</v>
      </c>
      <c r="B387" s="7" t="s">
        <v>21</v>
      </c>
      <c r="C387" s="7">
        <v>5712.04</v>
      </c>
      <c r="D387" s="15">
        <v>43844</v>
      </c>
      <c r="E387" s="7" t="s">
        <v>10</v>
      </c>
    </row>
    <row r="388" spans="1:5" x14ac:dyDescent="0.3">
      <c r="A388" s="7" t="s">
        <v>7</v>
      </c>
      <c r="B388" s="7" t="s">
        <v>21</v>
      </c>
      <c r="C388" s="7">
        <v>5712.04</v>
      </c>
      <c r="D388" s="15">
        <v>43935</v>
      </c>
      <c r="E388" s="7" t="s">
        <v>10</v>
      </c>
    </row>
    <row r="389" spans="1:5" x14ac:dyDescent="0.3">
      <c r="A389" s="7" t="s">
        <v>7</v>
      </c>
      <c r="B389" s="7" t="s">
        <v>21</v>
      </c>
      <c r="C389" s="7">
        <v>5712.04</v>
      </c>
      <c r="D389" s="15">
        <v>44026</v>
      </c>
      <c r="E389" s="7" t="s">
        <v>10</v>
      </c>
    </row>
    <row r="390" spans="1:5" x14ac:dyDescent="0.3">
      <c r="A390" s="7" t="s">
        <v>7</v>
      </c>
      <c r="B390" s="7" t="s">
        <v>21</v>
      </c>
      <c r="C390" s="7">
        <v>5712.04</v>
      </c>
      <c r="D390" s="15">
        <v>44118</v>
      </c>
      <c r="E390" s="7" t="s">
        <v>10</v>
      </c>
    </row>
    <row r="391" spans="1:5" x14ac:dyDescent="0.3">
      <c r="A391" s="7" t="s">
        <v>7</v>
      </c>
      <c r="B391" s="7" t="s">
        <v>21</v>
      </c>
      <c r="C391" s="7">
        <v>5712.04</v>
      </c>
      <c r="D391" s="15">
        <v>44210</v>
      </c>
      <c r="E391" s="7" t="s">
        <v>10</v>
      </c>
    </row>
    <row r="392" spans="1:5" x14ac:dyDescent="0.3">
      <c r="A392" s="7" t="s">
        <v>7</v>
      </c>
      <c r="B392" s="7" t="s">
        <v>21</v>
      </c>
      <c r="C392" s="7">
        <v>5712.04</v>
      </c>
      <c r="D392" s="15">
        <v>44300</v>
      </c>
      <c r="E392" s="7" t="s">
        <v>10</v>
      </c>
    </row>
    <row r="393" spans="1:5" x14ac:dyDescent="0.3">
      <c r="A393" s="7" t="s">
        <v>7</v>
      </c>
      <c r="B393" s="7" t="s">
        <v>21</v>
      </c>
      <c r="C393" s="7">
        <v>5712.04</v>
      </c>
      <c r="D393" s="15">
        <v>44391</v>
      </c>
      <c r="E393" s="7" t="s">
        <v>10</v>
      </c>
    </row>
    <row r="394" spans="1:5" x14ac:dyDescent="0.3">
      <c r="A394" s="7" t="s">
        <v>7</v>
      </c>
      <c r="B394" s="7" t="s">
        <v>21</v>
      </c>
      <c r="C394" s="7">
        <v>5712.04</v>
      </c>
      <c r="D394" s="15">
        <v>43387</v>
      </c>
      <c r="E394" s="7" t="s">
        <v>10</v>
      </c>
    </row>
    <row r="395" spans="1:5" x14ac:dyDescent="0.3">
      <c r="A395" s="7" t="s">
        <v>7</v>
      </c>
      <c r="B395" s="7" t="s">
        <v>21</v>
      </c>
      <c r="C395" s="7">
        <v>5712.04</v>
      </c>
      <c r="D395" s="15">
        <v>43479</v>
      </c>
      <c r="E395" s="7" t="s">
        <v>10</v>
      </c>
    </row>
    <row r="396" spans="1:5" x14ac:dyDescent="0.3">
      <c r="A396" s="7" t="s">
        <v>7</v>
      </c>
      <c r="B396" s="7" t="s">
        <v>21</v>
      </c>
      <c r="C396" s="7">
        <v>5712.04</v>
      </c>
      <c r="D396" s="15">
        <v>43569</v>
      </c>
      <c r="E396" s="7" t="s">
        <v>10</v>
      </c>
    </row>
    <row r="397" spans="1:5" x14ac:dyDescent="0.3">
      <c r="A397" s="7" t="s">
        <v>7</v>
      </c>
      <c r="B397" s="7" t="s">
        <v>21</v>
      </c>
      <c r="C397" s="7">
        <v>5712.04</v>
      </c>
      <c r="D397" s="15">
        <v>43660</v>
      </c>
      <c r="E397" s="7" t="s">
        <v>10</v>
      </c>
    </row>
    <row r="398" spans="1:5" x14ac:dyDescent="0.3">
      <c r="A398" s="7" t="s">
        <v>7</v>
      </c>
      <c r="B398" s="7" t="s">
        <v>21</v>
      </c>
      <c r="C398" s="7">
        <v>15832.08</v>
      </c>
      <c r="D398" s="15">
        <v>43295</v>
      </c>
      <c r="E398" s="7" t="s">
        <v>10</v>
      </c>
    </row>
    <row r="399" spans="1:5" x14ac:dyDescent="0.3">
      <c r="A399" s="7" t="s">
        <v>7</v>
      </c>
      <c r="B399" s="7" t="s">
        <v>21</v>
      </c>
      <c r="C399" s="7">
        <v>11198.33</v>
      </c>
      <c r="D399" s="15">
        <v>44391</v>
      </c>
      <c r="E399" s="7" t="s">
        <v>10</v>
      </c>
    </row>
    <row r="400" spans="1:5" x14ac:dyDescent="0.3">
      <c r="A400" s="7" t="s">
        <v>7</v>
      </c>
      <c r="B400" s="7" t="s">
        <v>21</v>
      </c>
      <c r="C400" s="7">
        <v>11279.55</v>
      </c>
      <c r="D400" s="15">
        <v>43844</v>
      </c>
      <c r="E400" s="7" t="s">
        <v>10</v>
      </c>
    </row>
    <row r="401" spans="1:5" x14ac:dyDescent="0.3">
      <c r="A401" s="7" t="s">
        <v>7</v>
      </c>
      <c r="B401" s="7" t="s">
        <v>21</v>
      </c>
      <c r="C401" s="7">
        <v>11279.55</v>
      </c>
      <c r="D401" s="15">
        <v>43935</v>
      </c>
      <c r="E401" s="7" t="s">
        <v>10</v>
      </c>
    </row>
    <row r="402" spans="1:5" x14ac:dyDescent="0.3">
      <c r="A402" s="7" t="s">
        <v>7</v>
      </c>
      <c r="B402" s="7" t="s">
        <v>21</v>
      </c>
      <c r="C402" s="7">
        <v>11279.55</v>
      </c>
      <c r="D402" s="15">
        <v>44026</v>
      </c>
      <c r="E402" s="7" t="s">
        <v>10</v>
      </c>
    </row>
    <row r="403" spans="1:5" x14ac:dyDescent="0.3">
      <c r="A403" s="7" t="s">
        <v>7</v>
      </c>
      <c r="B403" s="7" t="s">
        <v>21</v>
      </c>
      <c r="C403" s="7">
        <v>11279.55</v>
      </c>
      <c r="D403" s="15">
        <v>44118</v>
      </c>
      <c r="E403" s="7" t="s">
        <v>10</v>
      </c>
    </row>
    <row r="404" spans="1:5" x14ac:dyDescent="0.3">
      <c r="A404" s="7" t="s">
        <v>7</v>
      </c>
      <c r="B404" s="7" t="s">
        <v>21</v>
      </c>
      <c r="C404" s="7">
        <v>11279.55</v>
      </c>
      <c r="D404" s="15">
        <v>44210</v>
      </c>
      <c r="E404" s="7" t="s">
        <v>10</v>
      </c>
    </row>
    <row r="405" spans="1:5" x14ac:dyDescent="0.3">
      <c r="A405" s="7" t="s">
        <v>7</v>
      </c>
      <c r="B405" s="7" t="s">
        <v>21</v>
      </c>
      <c r="C405" s="7">
        <v>11279.55</v>
      </c>
      <c r="D405" s="15">
        <v>44300</v>
      </c>
      <c r="E405" s="7" t="s">
        <v>10</v>
      </c>
    </row>
    <row r="406" spans="1:5" x14ac:dyDescent="0.3">
      <c r="A406" s="7" t="s">
        <v>7</v>
      </c>
      <c r="B406" s="7" t="s">
        <v>21</v>
      </c>
      <c r="C406" s="7">
        <v>11279.55</v>
      </c>
      <c r="D406" s="15">
        <v>43387</v>
      </c>
      <c r="E406" s="7" t="s">
        <v>10</v>
      </c>
    </row>
    <row r="407" spans="1:5" x14ac:dyDescent="0.3">
      <c r="A407" s="7" t="s">
        <v>7</v>
      </c>
      <c r="B407" s="7" t="s">
        <v>21</v>
      </c>
      <c r="C407" s="7">
        <v>11279.55</v>
      </c>
      <c r="D407" s="15">
        <v>43479</v>
      </c>
      <c r="E407" s="7" t="s">
        <v>10</v>
      </c>
    </row>
    <row r="408" spans="1:5" x14ac:dyDescent="0.3">
      <c r="A408" s="7" t="s">
        <v>7</v>
      </c>
      <c r="B408" s="7" t="s">
        <v>21</v>
      </c>
      <c r="C408" s="7">
        <v>11279.55</v>
      </c>
      <c r="D408" s="15">
        <v>43569</v>
      </c>
      <c r="E408" s="7" t="s">
        <v>10</v>
      </c>
    </row>
    <row r="409" spans="1:5" x14ac:dyDescent="0.3">
      <c r="A409" s="7" t="s">
        <v>7</v>
      </c>
      <c r="B409" s="7" t="s">
        <v>21</v>
      </c>
      <c r="C409" s="7">
        <v>11279.55</v>
      </c>
      <c r="D409" s="15">
        <v>43660</v>
      </c>
      <c r="E409" s="7" t="s">
        <v>10</v>
      </c>
    </row>
    <row r="410" spans="1:5" x14ac:dyDescent="0.3">
      <c r="A410" s="7" t="s">
        <v>7</v>
      </c>
      <c r="B410" s="7" t="s">
        <v>21</v>
      </c>
      <c r="C410" s="7">
        <v>11279.55</v>
      </c>
      <c r="D410" s="15">
        <v>43752</v>
      </c>
      <c r="E410" s="7" t="s">
        <v>10</v>
      </c>
    </row>
    <row r="411" spans="1:5" x14ac:dyDescent="0.3">
      <c r="A411" s="7" t="s">
        <v>7</v>
      </c>
      <c r="B411" s="7" t="s">
        <v>21</v>
      </c>
      <c r="C411" s="7">
        <v>27256.2</v>
      </c>
      <c r="D411" s="15">
        <v>43295</v>
      </c>
      <c r="E411" s="7" t="s">
        <v>10</v>
      </c>
    </row>
    <row r="412" spans="1:5" x14ac:dyDescent="0.3">
      <c r="A412" s="7" t="s">
        <v>7</v>
      </c>
      <c r="B412" s="7" t="s">
        <v>21</v>
      </c>
      <c r="C412" s="7">
        <v>2426.0300000000002</v>
      </c>
      <c r="D412" s="15">
        <v>44179</v>
      </c>
      <c r="E412" s="7" t="s">
        <v>10</v>
      </c>
    </row>
    <row r="413" spans="1:5" x14ac:dyDescent="0.3">
      <c r="A413" s="7" t="s">
        <v>7</v>
      </c>
      <c r="B413" s="7" t="s">
        <v>21</v>
      </c>
      <c r="C413" s="7">
        <v>2426.06</v>
      </c>
      <c r="D413" s="15">
        <v>43813</v>
      </c>
      <c r="E413" s="7" t="s">
        <v>10</v>
      </c>
    </row>
    <row r="414" spans="1:5" x14ac:dyDescent="0.3">
      <c r="A414" s="7" t="s">
        <v>7</v>
      </c>
      <c r="B414" s="7" t="s">
        <v>21</v>
      </c>
      <c r="C414" s="7">
        <v>2426.06</v>
      </c>
      <c r="D414" s="15">
        <v>43904</v>
      </c>
      <c r="E414" s="7" t="s">
        <v>10</v>
      </c>
    </row>
    <row r="415" spans="1:5" x14ac:dyDescent="0.3">
      <c r="A415" s="7" t="s">
        <v>7</v>
      </c>
      <c r="B415" s="7" t="s">
        <v>21</v>
      </c>
      <c r="C415" s="7">
        <v>2426.06</v>
      </c>
      <c r="D415" s="15">
        <v>43996</v>
      </c>
      <c r="E415" s="7" t="s">
        <v>10</v>
      </c>
    </row>
    <row r="416" spans="1:5" x14ac:dyDescent="0.3">
      <c r="A416" s="7" t="s">
        <v>7</v>
      </c>
      <c r="B416" s="7" t="s">
        <v>21</v>
      </c>
      <c r="C416" s="7">
        <v>2426.06</v>
      </c>
      <c r="D416" s="15">
        <v>44088</v>
      </c>
      <c r="E416" s="7" t="s">
        <v>10</v>
      </c>
    </row>
    <row r="417" spans="1:5" x14ac:dyDescent="0.3">
      <c r="A417" s="7" t="s">
        <v>7</v>
      </c>
      <c r="B417" s="7" t="s">
        <v>21</v>
      </c>
      <c r="C417" s="7">
        <v>2426.06</v>
      </c>
      <c r="D417" s="15">
        <v>43538</v>
      </c>
      <c r="E417" s="7" t="s">
        <v>10</v>
      </c>
    </row>
    <row r="418" spans="1:5" x14ac:dyDescent="0.3">
      <c r="A418" s="7" t="s">
        <v>7</v>
      </c>
      <c r="B418" s="7" t="s">
        <v>21</v>
      </c>
      <c r="C418" s="7">
        <v>2426.06</v>
      </c>
      <c r="D418" s="15">
        <v>43630</v>
      </c>
      <c r="E418" s="7" t="s">
        <v>10</v>
      </c>
    </row>
    <row r="419" spans="1:5" x14ac:dyDescent="0.3">
      <c r="A419" s="7" t="s">
        <v>7</v>
      </c>
      <c r="B419" s="7" t="s">
        <v>21</v>
      </c>
      <c r="C419" s="7">
        <v>2426.06</v>
      </c>
      <c r="D419" s="15">
        <v>43722</v>
      </c>
      <c r="E419" s="7" t="s">
        <v>10</v>
      </c>
    </row>
    <row r="420" spans="1:5" x14ac:dyDescent="0.3">
      <c r="A420" s="7" t="s">
        <v>7</v>
      </c>
      <c r="B420" s="7" t="s">
        <v>21</v>
      </c>
      <c r="C420" s="7">
        <v>6203.49</v>
      </c>
      <c r="D420" s="15">
        <v>43448</v>
      </c>
      <c r="E420" s="7" t="s">
        <v>10</v>
      </c>
    </row>
    <row r="421" spans="1:5" x14ac:dyDescent="0.3">
      <c r="A421" s="7" t="s">
        <v>25</v>
      </c>
      <c r="B421" s="7" t="s">
        <v>21</v>
      </c>
      <c r="C421" s="7">
        <v>137712.39000000001</v>
      </c>
      <c r="D421" s="15">
        <v>43642</v>
      </c>
      <c r="E421" s="7" t="s">
        <v>10</v>
      </c>
    </row>
    <row r="422" spans="1:5" x14ac:dyDescent="0.3">
      <c r="A422" s="7" t="s">
        <v>7</v>
      </c>
      <c r="B422" s="7" t="s">
        <v>21</v>
      </c>
      <c r="C422" s="7">
        <v>21929.45</v>
      </c>
      <c r="D422" s="15">
        <v>43525</v>
      </c>
      <c r="E422" s="7" t="s">
        <v>10</v>
      </c>
    </row>
    <row r="423" spans="1:5" x14ac:dyDescent="0.3">
      <c r="A423" s="7" t="s">
        <v>7</v>
      </c>
      <c r="B423" s="7" t="s">
        <v>21</v>
      </c>
      <c r="C423" s="7">
        <v>55777.3</v>
      </c>
      <c r="D423" s="15">
        <v>42611</v>
      </c>
      <c r="E423" s="7" t="s">
        <v>10</v>
      </c>
    </row>
    <row r="424" spans="1:5" x14ac:dyDescent="0.3">
      <c r="A424" s="7" t="s">
        <v>7</v>
      </c>
      <c r="B424" s="7" t="s">
        <v>21</v>
      </c>
      <c r="C424" s="7">
        <v>101109.75</v>
      </c>
      <c r="D424" s="15">
        <v>43337</v>
      </c>
      <c r="E424" s="7" t="s">
        <v>10</v>
      </c>
    </row>
    <row r="425" spans="1:5" x14ac:dyDescent="0.3">
      <c r="A425" s="7" t="s">
        <v>7</v>
      </c>
      <c r="B425" s="7" t="s">
        <v>12</v>
      </c>
      <c r="C425" s="7">
        <v>31589.25</v>
      </c>
      <c r="D425" s="15">
        <v>43092</v>
      </c>
      <c r="E425" s="7" t="s">
        <v>10</v>
      </c>
    </row>
    <row r="426" spans="1:5" x14ac:dyDescent="0.3">
      <c r="A426" s="7" t="s">
        <v>7</v>
      </c>
      <c r="B426" s="7" t="s">
        <v>12</v>
      </c>
      <c r="C426" s="7">
        <v>31589.25</v>
      </c>
      <c r="D426" s="15">
        <v>43182</v>
      </c>
      <c r="E426" s="7" t="s">
        <v>10</v>
      </c>
    </row>
    <row r="427" spans="1:5" x14ac:dyDescent="0.3">
      <c r="A427" s="7" t="s">
        <v>7</v>
      </c>
      <c r="B427" s="7" t="s">
        <v>12</v>
      </c>
      <c r="C427" s="7">
        <v>31589.25</v>
      </c>
      <c r="D427" s="15">
        <v>43274</v>
      </c>
      <c r="E427" s="7" t="s">
        <v>10</v>
      </c>
    </row>
    <row r="428" spans="1:5" x14ac:dyDescent="0.3">
      <c r="A428" s="7" t="s">
        <v>7</v>
      </c>
      <c r="B428" s="7" t="s">
        <v>12</v>
      </c>
      <c r="C428" s="7">
        <v>31589.25</v>
      </c>
      <c r="D428" s="15">
        <v>43366</v>
      </c>
      <c r="E428" s="7" t="s">
        <v>10</v>
      </c>
    </row>
    <row r="429" spans="1:5" x14ac:dyDescent="0.3">
      <c r="A429" s="7" t="s">
        <v>7</v>
      </c>
      <c r="B429" s="7" t="s">
        <v>12</v>
      </c>
      <c r="C429" s="7">
        <v>31589.25</v>
      </c>
      <c r="D429" s="15">
        <v>43457</v>
      </c>
      <c r="E429" s="7" t="s">
        <v>10</v>
      </c>
    </row>
    <row r="430" spans="1:5" x14ac:dyDescent="0.3">
      <c r="A430" s="7" t="s">
        <v>7</v>
      </c>
      <c r="B430" s="7" t="s">
        <v>12</v>
      </c>
      <c r="C430" s="7">
        <v>31589.25</v>
      </c>
      <c r="D430" s="15">
        <v>43547</v>
      </c>
      <c r="E430" s="7" t="s">
        <v>10</v>
      </c>
    </row>
    <row r="431" spans="1:5" x14ac:dyDescent="0.3">
      <c r="A431" s="7" t="s">
        <v>7</v>
      </c>
      <c r="B431" s="7" t="s">
        <v>12</v>
      </c>
      <c r="C431" s="7">
        <v>31589.3</v>
      </c>
      <c r="D431" s="15">
        <v>42727</v>
      </c>
      <c r="E431" s="7" t="s">
        <v>10</v>
      </c>
    </row>
    <row r="432" spans="1:5" x14ac:dyDescent="0.3">
      <c r="A432" s="7" t="s">
        <v>7</v>
      </c>
      <c r="B432" s="7" t="s">
        <v>12</v>
      </c>
      <c r="C432" s="7">
        <v>31589.3</v>
      </c>
      <c r="D432" s="15">
        <v>42817</v>
      </c>
      <c r="E432" s="7" t="s">
        <v>10</v>
      </c>
    </row>
    <row r="433" spans="1:5" x14ac:dyDescent="0.3">
      <c r="A433" s="7" t="s">
        <v>7</v>
      </c>
      <c r="B433" s="7" t="s">
        <v>12</v>
      </c>
      <c r="C433" s="7">
        <v>31589.3</v>
      </c>
      <c r="D433" s="15">
        <v>42909</v>
      </c>
      <c r="E433" s="7" t="s">
        <v>10</v>
      </c>
    </row>
    <row r="434" spans="1:5" x14ac:dyDescent="0.3">
      <c r="A434" s="7" t="s">
        <v>7</v>
      </c>
      <c r="B434" s="7" t="s">
        <v>12</v>
      </c>
      <c r="C434" s="7">
        <v>31589.3</v>
      </c>
      <c r="D434" s="15">
        <v>43001</v>
      </c>
      <c r="E434" s="7" t="s">
        <v>10</v>
      </c>
    </row>
    <row r="435" spans="1:5" x14ac:dyDescent="0.3">
      <c r="A435" s="7" t="s">
        <v>7</v>
      </c>
      <c r="B435" s="7" t="s">
        <v>12</v>
      </c>
      <c r="C435" s="7">
        <v>183374.9</v>
      </c>
      <c r="D435" s="15">
        <v>42636</v>
      </c>
      <c r="E435" s="7" t="s">
        <v>10</v>
      </c>
    </row>
    <row r="436" spans="1:5" x14ac:dyDescent="0.3">
      <c r="A436" s="7" t="s">
        <v>7</v>
      </c>
      <c r="B436" s="7" t="s">
        <v>12</v>
      </c>
      <c r="C436" s="7">
        <v>0</v>
      </c>
      <c r="D436" s="15" t="s">
        <v>30</v>
      </c>
      <c r="E436" s="7" t="s">
        <v>18</v>
      </c>
    </row>
    <row r="437" spans="1:5" x14ac:dyDescent="0.3">
      <c r="A437" s="7" t="s">
        <v>7</v>
      </c>
      <c r="B437" s="7" t="s">
        <v>21</v>
      </c>
      <c r="C437" s="7">
        <v>10118.39</v>
      </c>
      <c r="D437" s="15">
        <v>43029</v>
      </c>
      <c r="E437" s="7" t="s">
        <v>10</v>
      </c>
    </row>
    <row r="438" spans="1:5" x14ac:dyDescent="0.3">
      <c r="A438" s="7" t="s">
        <v>7</v>
      </c>
      <c r="B438" s="7" t="s">
        <v>21</v>
      </c>
      <c r="C438" s="7">
        <v>2254.63</v>
      </c>
      <c r="D438" s="15">
        <v>43029</v>
      </c>
      <c r="E438" s="7" t="s">
        <v>10</v>
      </c>
    </row>
    <row r="439" spans="1:5" x14ac:dyDescent="0.3">
      <c r="A439" s="7" t="s">
        <v>25</v>
      </c>
      <c r="B439" s="7" t="s">
        <v>21</v>
      </c>
      <c r="C439" s="7">
        <v>0</v>
      </c>
      <c r="D439" s="15">
        <v>42290</v>
      </c>
      <c r="E439" s="7" t="s">
        <v>10</v>
      </c>
    </row>
    <row r="440" spans="1:5" x14ac:dyDescent="0.3">
      <c r="A440" s="7" t="s">
        <v>25</v>
      </c>
      <c r="B440" s="7" t="s">
        <v>21</v>
      </c>
      <c r="C440" s="7">
        <v>0</v>
      </c>
      <c r="D440" s="15">
        <v>42874</v>
      </c>
      <c r="E440" s="7" t="s">
        <v>10</v>
      </c>
    </row>
    <row r="441" spans="1:5" x14ac:dyDescent="0.3">
      <c r="A441" s="7" t="s">
        <v>7</v>
      </c>
      <c r="B441" s="7" t="s">
        <v>21</v>
      </c>
      <c r="C441" s="7">
        <v>118750</v>
      </c>
      <c r="D441" s="15">
        <v>43249</v>
      </c>
      <c r="E441" s="7" t="s">
        <v>10</v>
      </c>
    </row>
    <row r="442" spans="1:5" x14ac:dyDescent="0.3">
      <c r="A442" s="7" t="s">
        <v>7</v>
      </c>
      <c r="B442" s="7" t="s">
        <v>12</v>
      </c>
      <c r="C442" s="7">
        <v>93516.75</v>
      </c>
      <c r="D442" s="15">
        <v>43958</v>
      </c>
      <c r="E442" s="7" t="s">
        <v>10</v>
      </c>
    </row>
    <row r="443" spans="1:5" x14ac:dyDescent="0.3">
      <c r="A443" s="7" t="s">
        <v>7</v>
      </c>
      <c r="B443" s="7" t="s">
        <v>12</v>
      </c>
      <c r="C443" s="7">
        <v>93517.25</v>
      </c>
      <c r="D443" s="15">
        <v>43855</v>
      </c>
      <c r="E443" s="7" t="s">
        <v>10</v>
      </c>
    </row>
    <row r="444" spans="1:5" x14ac:dyDescent="0.3">
      <c r="A444" s="7" t="s">
        <v>7</v>
      </c>
      <c r="B444" s="7" t="s">
        <v>12</v>
      </c>
      <c r="C444" s="7">
        <v>100710.88</v>
      </c>
      <c r="D444" s="15">
        <v>43443</v>
      </c>
      <c r="E444" s="7" t="s">
        <v>10</v>
      </c>
    </row>
    <row r="445" spans="1:5" x14ac:dyDescent="0.3">
      <c r="A445" s="7" t="s">
        <v>7</v>
      </c>
      <c r="B445" s="7" t="s">
        <v>12</v>
      </c>
      <c r="C445" s="7">
        <v>100710.88</v>
      </c>
      <c r="D445" s="15">
        <v>43546</v>
      </c>
      <c r="E445" s="7" t="s">
        <v>10</v>
      </c>
    </row>
    <row r="446" spans="1:5" x14ac:dyDescent="0.3">
      <c r="A446" s="7" t="s">
        <v>7</v>
      </c>
      <c r="B446" s="7" t="s">
        <v>12</v>
      </c>
      <c r="C446" s="7">
        <v>100710.88</v>
      </c>
      <c r="D446" s="15">
        <v>43649</v>
      </c>
      <c r="E446" s="7" t="s">
        <v>10</v>
      </c>
    </row>
    <row r="447" spans="1:5" x14ac:dyDescent="0.3">
      <c r="A447" s="7" t="s">
        <v>7</v>
      </c>
      <c r="B447" s="7" t="s">
        <v>12</v>
      </c>
      <c r="C447" s="7">
        <v>100710.88</v>
      </c>
      <c r="D447" s="15">
        <v>43752</v>
      </c>
      <c r="E447" s="7" t="s">
        <v>10</v>
      </c>
    </row>
    <row r="448" spans="1:5" x14ac:dyDescent="0.3">
      <c r="A448" s="7" t="s">
        <v>7</v>
      </c>
      <c r="B448" s="7" t="s">
        <v>12</v>
      </c>
      <c r="C448" s="7">
        <v>129485.38</v>
      </c>
      <c r="D448" s="15">
        <v>43340</v>
      </c>
      <c r="E448" s="7" t="s">
        <v>10</v>
      </c>
    </row>
    <row r="449" spans="1:5" x14ac:dyDescent="0.3">
      <c r="A449" s="7" t="s">
        <v>7</v>
      </c>
      <c r="B449" s="7" t="s">
        <v>21</v>
      </c>
      <c r="C449" s="7">
        <v>53711</v>
      </c>
      <c r="D449" s="15">
        <v>43440</v>
      </c>
      <c r="E449" s="7" t="s">
        <v>10</v>
      </c>
    </row>
    <row r="450" spans="1:5" x14ac:dyDescent="0.3">
      <c r="A450" s="7" t="s">
        <v>7</v>
      </c>
      <c r="B450" s="7" t="s">
        <v>21</v>
      </c>
      <c r="C450" s="7">
        <v>49576</v>
      </c>
      <c r="D450" s="15">
        <v>43550</v>
      </c>
      <c r="E450" s="7" t="s">
        <v>10</v>
      </c>
    </row>
    <row r="451" spans="1:5" x14ac:dyDescent="0.3">
      <c r="A451" s="7" t="s">
        <v>7</v>
      </c>
      <c r="B451" s="7" t="s">
        <v>21</v>
      </c>
      <c r="C451" s="7">
        <v>0</v>
      </c>
      <c r="D451" s="15">
        <v>42634</v>
      </c>
      <c r="E451" s="7" t="s">
        <v>10</v>
      </c>
    </row>
    <row r="452" spans="1:5" x14ac:dyDescent="0.3">
      <c r="A452" s="7" t="s">
        <v>7</v>
      </c>
      <c r="B452" s="7" t="s">
        <v>21</v>
      </c>
      <c r="C452" s="7">
        <v>0</v>
      </c>
      <c r="D452" s="15">
        <v>43364</v>
      </c>
      <c r="E452" s="7" t="s">
        <v>18</v>
      </c>
    </row>
    <row r="453" spans="1:5" x14ac:dyDescent="0.3">
      <c r="A453" s="7" t="s">
        <v>7</v>
      </c>
      <c r="B453" s="7" t="s">
        <v>21</v>
      </c>
      <c r="C453" s="7">
        <v>0</v>
      </c>
      <c r="D453" s="15">
        <v>43455</v>
      </c>
      <c r="E453" s="7" t="s">
        <v>18</v>
      </c>
    </row>
    <row r="454" spans="1:5" x14ac:dyDescent="0.3">
      <c r="A454" s="7" t="s">
        <v>7</v>
      </c>
      <c r="B454" s="7" t="s">
        <v>21</v>
      </c>
      <c r="C454" s="7">
        <v>64971</v>
      </c>
      <c r="D454" s="15">
        <v>43435</v>
      </c>
      <c r="E454" s="7" t="s">
        <v>10</v>
      </c>
    </row>
    <row r="455" spans="1:5" x14ac:dyDescent="0.3">
      <c r="A455" s="7" t="s">
        <v>7</v>
      </c>
      <c r="B455" s="7" t="s">
        <v>9</v>
      </c>
      <c r="C455" s="7">
        <v>66188.759999999995</v>
      </c>
      <c r="D455" s="15">
        <v>43646</v>
      </c>
      <c r="E455" s="7" t="s">
        <v>10</v>
      </c>
    </row>
    <row r="456" spans="1:5" x14ac:dyDescent="0.3">
      <c r="A456" s="7" t="s">
        <v>7</v>
      </c>
      <c r="B456" s="7" t="s">
        <v>21</v>
      </c>
      <c r="C456" s="7">
        <v>37754.15</v>
      </c>
      <c r="D456" s="15">
        <v>43281</v>
      </c>
      <c r="E456" s="7" t="s">
        <v>10</v>
      </c>
    </row>
    <row r="457" spans="1:5" x14ac:dyDescent="0.3">
      <c r="A457" s="7" t="s">
        <v>7</v>
      </c>
      <c r="B457" s="7" t="s">
        <v>9</v>
      </c>
      <c r="C457" s="7">
        <v>48325.760000000002</v>
      </c>
      <c r="D457" s="15">
        <v>43709</v>
      </c>
      <c r="E457" s="7" t="s">
        <v>10</v>
      </c>
    </row>
    <row r="458" spans="1:5" x14ac:dyDescent="0.3">
      <c r="A458" s="7" t="s">
        <v>7</v>
      </c>
      <c r="B458" s="7" t="s">
        <v>9</v>
      </c>
      <c r="C458" s="7">
        <v>5763.57</v>
      </c>
      <c r="D458" s="15">
        <v>43344</v>
      </c>
      <c r="E458" s="7" t="s">
        <v>10</v>
      </c>
    </row>
    <row r="459" spans="1:5" x14ac:dyDescent="0.3">
      <c r="A459" s="7" t="s">
        <v>7</v>
      </c>
      <c r="B459" s="7" t="s">
        <v>9</v>
      </c>
      <c r="C459" s="7">
        <v>5721.71</v>
      </c>
      <c r="D459" s="15">
        <v>43344</v>
      </c>
      <c r="E459" s="7" t="s">
        <v>10</v>
      </c>
    </row>
    <row r="460" spans="1:5" x14ac:dyDescent="0.3">
      <c r="A460" s="7" t="s">
        <v>24</v>
      </c>
      <c r="B460" s="7" t="s">
        <v>9</v>
      </c>
      <c r="C460" s="7">
        <v>50101.73</v>
      </c>
      <c r="D460" s="15">
        <v>43281</v>
      </c>
      <c r="E460" s="7" t="s">
        <v>10</v>
      </c>
    </row>
    <row r="461" spans="1:5" x14ac:dyDescent="0.3">
      <c r="A461" s="7" t="s">
        <v>7</v>
      </c>
      <c r="B461" s="7" t="s">
        <v>9</v>
      </c>
      <c r="C461" s="7">
        <v>2940.49</v>
      </c>
      <c r="D461" s="15">
        <v>43112</v>
      </c>
      <c r="E461" s="7" t="s">
        <v>10</v>
      </c>
    </row>
    <row r="462" spans="1:5" x14ac:dyDescent="0.3">
      <c r="A462" s="7" t="s">
        <v>7</v>
      </c>
      <c r="B462" s="7" t="s">
        <v>9</v>
      </c>
      <c r="C462" s="7">
        <v>3073.94</v>
      </c>
      <c r="D462" s="15">
        <v>43477</v>
      </c>
      <c r="E462" s="7" t="s">
        <v>10</v>
      </c>
    </row>
    <row r="463" spans="1:5" x14ac:dyDescent="0.3">
      <c r="A463" s="7" t="s">
        <v>7</v>
      </c>
      <c r="B463" s="7" t="s">
        <v>21</v>
      </c>
      <c r="C463" s="7">
        <v>330</v>
      </c>
      <c r="D463" s="15">
        <v>43116</v>
      </c>
      <c r="E463" s="7" t="s">
        <v>10</v>
      </c>
    </row>
    <row r="464" spans="1:5" x14ac:dyDescent="0.3">
      <c r="A464" s="7" t="s">
        <v>7</v>
      </c>
      <c r="B464" s="7" t="s">
        <v>9</v>
      </c>
      <c r="C464" s="7">
        <v>20327.63</v>
      </c>
      <c r="D464" s="15">
        <v>43709</v>
      </c>
      <c r="E464" s="7" t="s">
        <v>10</v>
      </c>
    </row>
    <row r="465" spans="1:5" x14ac:dyDescent="0.3">
      <c r="A465" s="7" t="s">
        <v>7</v>
      </c>
      <c r="B465" s="7" t="s">
        <v>9</v>
      </c>
      <c r="C465" s="7">
        <v>2164.3000000000002</v>
      </c>
      <c r="D465" s="15">
        <v>43344</v>
      </c>
      <c r="E465" s="7" t="s">
        <v>10</v>
      </c>
    </row>
    <row r="466" spans="1:5" x14ac:dyDescent="0.3">
      <c r="A466" s="7" t="s">
        <v>7</v>
      </c>
      <c r="B466" s="7" t="s">
        <v>9</v>
      </c>
      <c r="C466" s="7">
        <v>27258.799999999999</v>
      </c>
      <c r="D466" s="15">
        <v>43709</v>
      </c>
      <c r="E466" s="7" t="s">
        <v>10</v>
      </c>
    </row>
    <row r="467" spans="1:5" x14ac:dyDescent="0.3">
      <c r="A467" s="7" t="s">
        <v>7</v>
      </c>
      <c r="B467" s="7" t="s">
        <v>9</v>
      </c>
      <c r="C467" s="7">
        <v>5105.2</v>
      </c>
      <c r="D467" s="15">
        <v>43344</v>
      </c>
      <c r="E467" s="7" t="s">
        <v>10</v>
      </c>
    </row>
    <row r="468" spans="1:5" x14ac:dyDescent="0.3">
      <c r="A468" s="7" t="s">
        <v>7</v>
      </c>
      <c r="B468" s="7" t="s">
        <v>21</v>
      </c>
      <c r="C468" s="7">
        <v>95.85</v>
      </c>
      <c r="D468" s="15">
        <v>43847</v>
      </c>
      <c r="E468" s="7" t="s">
        <v>10</v>
      </c>
    </row>
    <row r="469" spans="1:5" x14ac:dyDescent="0.3">
      <c r="A469" s="7" t="s">
        <v>7</v>
      </c>
      <c r="B469" s="7" t="s">
        <v>9</v>
      </c>
      <c r="C469" s="7">
        <v>153.76</v>
      </c>
      <c r="D469" s="15">
        <v>43344</v>
      </c>
      <c r="E469" s="7" t="s">
        <v>10</v>
      </c>
    </row>
    <row r="470" spans="1:5" x14ac:dyDescent="0.3">
      <c r="A470" s="7" t="s">
        <v>7</v>
      </c>
      <c r="B470" s="7" t="s">
        <v>9</v>
      </c>
      <c r="C470" s="7">
        <v>3842.38</v>
      </c>
      <c r="D470" s="15">
        <v>43344</v>
      </c>
      <c r="E470" s="7" t="s">
        <v>10</v>
      </c>
    </row>
    <row r="471" spans="1:5" x14ac:dyDescent="0.3">
      <c r="A471" s="7" t="s">
        <v>7</v>
      </c>
      <c r="B471" s="7" t="s">
        <v>9</v>
      </c>
      <c r="C471" s="7">
        <v>3300</v>
      </c>
      <c r="D471" s="15">
        <v>43720</v>
      </c>
      <c r="E471" s="7" t="s">
        <v>10</v>
      </c>
    </row>
    <row r="472" spans="1:5" x14ac:dyDescent="0.3">
      <c r="A472" s="7" t="s">
        <v>7</v>
      </c>
      <c r="B472" s="7" t="s">
        <v>9</v>
      </c>
      <c r="C472" s="7">
        <v>7424.84</v>
      </c>
      <c r="D472" s="15">
        <v>43405</v>
      </c>
      <c r="E472" s="7" t="s">
        <v>10</v>
      </c>
    </row>
    <row r="473" spans="1:5" x14ac:dyDescent="0.3">
      <c r="A473" s="7" t="s">
        <v>7</v>
      </c>
      <c r="B473" s="7" t="s">
        <v>9</v>
      </c>
      <c r="C473" s="7">
        <v>55687.5</v>
      </c>
      <c r="D473" s="15">
        <v>43040</v>
      </c>
      <c r="E473" s="7" t="s">
        <v>10</v>
      </c>
    </row>
    <row r="474" spans="1:5" x14ac:dyDescent="0.3">
      <c r="A474" s="7" t="s">
        <v>24</v>
      </c>
      <c r="B474" s="7" t="s">
        <v>9</v>
      </c>
      <c r="C474" s="7">
        <v>8745.18</v>
      </c>
      <c r="D474" s="15">
        <v>43355</v>
      </c>
      <c r="E474" s="7" t="s">
        <v>10</v>
      </c>
    </row>
    <row r="475" spans="1:5" x14ac:dyDescent="0.3">
      <c r="A475" s="7" t="s">
        <v>19</v>
      </c>
      <c r="B475" s="7" t="s">
        <v>21</v>
      </c>
      <c r="C475" s="7">
        <v>10578.39</v>
      </c>
      <c r="D475" s="15">
        <v>43511</v>
      </c>
      <c r="E475" s="7" t="s">
        <v>10</v>
      </c>
    </row>
    <row r="476" spans="1:5" x14ac:dyDescent="0.3">
      <c r="A476" s="7" t="s">
        <v>7</v>
      </c>
      <c r="B476" s="7" t="s">
        <v>9</v>
      </c>
      <c r="C476" s="7">
        <v>10279.51</v>
      </c>
      <c r="D476" s="15">
        <v>43709</v>
      </c>
      <c r="E476" s="7" t="s">
        <v>10</v>
      </c>
    </row>
    <row r="477" spans="1:5" x14ac:dyDescent="0.3">
      <c r="A477" s="7" t="s">
        <v>7</v>
      </c>
      <c r="B477" s="7" t="s">
        <v>9</v>
      </c>
      <c r="C477" s="7">
        <v>610.77</v>
      </c>
      <c r="D477" s="15">
        <v>43344</v>
      </c>
      <c r="E477" s="7" t="s">
        <v>10</v>
      </c>
    </row>
    <row r="478" spans="1:5" x14ac:dyDescent="0.3">
      <c r="A478" s="7" t="s">
        <v>22</v>
      </c>
      <c r="B478" s="7" t="s">
        <v>9</v>
      </c>
      <c r="C478" s="7">
        <v>25000</v>
      </c>
      <c r="D478" s="15">
        <v>43168</v>
      </c>
      <c r="E478" s="7" t="s">
        <v>10</v>
      </c>
    </row>
    <row r="479" spans="1:5" x14ac:dyDescent="0.3">
      <c r="A479" s="7" t="s">
        <v>20</v>
      </c>
      <c r="B479" s="7" t="s">
        <v>9</v>
      </c>
      <c r="C479" s="7">
        <v>23750</v>
      </c>
      <c r="D479" s="15">
        <v>43533</v>
      </c>
      <c r="E479" s="7" t="s">
        <v>10</v>
      </c>
    </row>
    <row r="480" spans="1:5" x14ac:dyDescent="0.3">
      <c r="A480" s="7" t="s">
        <v>27</v>
      </c>
      <c r="B480" s="7" t="s">
        <v>21</v>
      </c>
      <c r="C480" s="7">
        <v>0</v>
      </c>
      <c r="D480" s="15">
        <v>43414</v>
      </c>
      <c r="E480" s="7" t="s">
        <v>10</v>
      </c>
    </row>
    <row r="481" spans="1:5" x14ac:dyDescent="0.3">
      <c r="A481" s="7" t="s">
        <v>27</v>
      </c>
      <c r="B481" s="7" t="s">
        <v>21</v>
      </c>
      <c r="C481" s="7">
        <v>10395</v>
      </c>
      <c r="D481" s="15">
        <v>43112</v>
      </c>
      <c r="E481" s="7" t="s">
        <v>10</v>
      </c>
    </row>
    <row r="482" spans="1:5" x14ac:dyDescent="0.3">
      <c r="A482" s="7" t="s">
        <v>27</v>
      </c>
      <c r="B482" s="7" t="s">
        <v>21</v>
      </c>
      <c r="C482" s="7">
        <v>0</v>
      </c>
      <c r="D482" s="15" t="s">
        <v>30</v>
      </c>
      <c r="E482" s="7" t="s">
        <v>18</v>
      </c>
    </row>
    <row r="483" spans="1:5" x14ac:dyDescent="0.3">
      <c r="A483" s="7" t="s">
        <v>27</v>
      </c>
      <c r="B483" s="7" t="s">
        <v>21</v>
      </c>
      <c r="C483" s="7">
        <v>15592.5</v>
      </c>
      <c r="D483" s="15">
        <v>43477</v>
      </c>
      <c r="E483" s="7" t="s">
        <v>10</v>
      </c>
    </row>
    <row r="484" spans="1:5" x14ac:dyDescent="0.3">
      <c r="A484" s="7" t="s">
        <v>27</v>
      </c>
      <c r="B484" s="7" t="s">
        <v>21</v>
      </c>
      <c r="C484" s="7">
        <v>11310.75</v>
      </c>
      <c r="D484" s="15">
        <v>43842</v>
      </c>
      <c r="E484" s="7" t="s">
        <v>10</v>
      </c>
    </row>
    <row r="485" spans="1:5" x14ac:dyDescent="0.3">
      <c r="A485" s="7" t="s">
        <v>27</v>
      </c>
      <c r="B485" s="7" t="s">
        <v>9</v>
      </c>
      <c r="C485" s="7">
        <v>48928.73</v>
      </c>
      <c r="D485" s="15">
        <v>43779</v>
      </c>
      <c r="E485" s="7" t="s">
        <v>10</v>
      </c>
    </row>
    <row r="486" spans="1:5" x14ac:dyDescent="0.3">
      <c r="A486" s="7" t="s">
        <v>27</v>
      </c>
      <c r="B486" s="7" t="s">
        <v>9</v>
      </c>
      <c r="C486" s="7">
        <v>18975</v>
      </c>
      <c r="D486" s="15">
        <v>43794</v>
      </c>
      <c r="E486" s="7" t="s">
        <v>10</v>
      </c>
    </row>
    <row r="487" spans="1:5" x14ac:dyDescent="0.3">
      <c r="A487" s="7" t="s">
        <v>27</v>
      </c>
      <c r="B487" s="7" t="s">
        <v>21</v>
      </c>
      <c r="C487" s="7">
        <v>16170</v>
      </c>
      <c r="D487" s="15">
        <v>43292</v>
      </c>
      <c r="E487" s="7" t="s">
        <v>10</v>
      </c>
    </row>
    <row r="488" spans="1:5" x14ac:dyDescent="0.3">
      <c r="A488" s="7" t="s">
        <v>27</v>
      </c>
      <c r="B488" s="7" t="s">
        <v>21</v>
      </c>
      <c r="C488" s="7">
        <v>9056.48</v>
      </c>
      <c r="D488" s="15">
        <v>43655</v>
      </c>
      <c r="E488" s="7" t="s">
        <v>10</v>
      </c>
    </row>
    <row r="489" spans="1:5" x14ac:dyDescent="0.3">
      <c r="A489" s="7" t="s">
        <v>27</v>
      </c>
      <c r="B489" s="7" t="s">
        <v>21</v>
      </c>
      <c r="C489" s="7">
        <v>18357</v>
      </c>
      <c r="D489" s="15">
        <v>43291</v>
      </c>
      <c r="E489" s="7" t="s">
        <v>10</v>
      </c>
    </row>
    <row r="490" spans="1:5" x14ac:dyDescent="0.3">
      <c r="A490" s="7" t="s">
        <v>27</v>
      </c>
      <c r="B490" s="7" t="s">
        <v>21</v>
      </c>
      <c r="C490" s="7">
        <v>10416.75</v>
      </c>
      <c r="D490" s="15">
        <v>43291</v>
      </c>
      <c r="E490" s="7" t="s">
        <v>10</v>
      </c>
    </row>
    <row r="491" spans="1:5" x14ac:dyDescent="0.3">
      <c r="A491" s="7" t="s">
        <v>27</v>
      </c>
      <c r="B491" s="7" t="s">
        <v>21</v>
      </c>
      <c r="C491" s="7">
        <v>1232</v>
      </c>
      <c r="D491" s="15">
        <v>43291</v>
      </c>
      <c r="E491" s="7" t="s">
        <v>10</v>
      </c>
    </row>
    <row r="492" spans="1:5" x14ac:dyDescent="0.3">
      <c r="A492" s="7" t="s">
        <v>27</v>
      </c>
      <c r="B492" s="7" t="s">
        <v>21</v>
      </c>
      <c r="C492" s="7">
        <v>242.5</v>
      </c>
      <c r="D492" s="15">
        <v>43291</v>
      </c>
      <c r="E492" s="7" t="s">
        <v>10</v>
      </c>
    </row>
    <row r="493" spans="1:5" x14ac:dyDescent="0.3">
      <c r="A493" s="7" t="s">
        <v>27</v>
      </c>
      <c r="B493" s="7" t="s">
        <v>21</v>
      </c>
      <c r="C493" s="7">
        <v>643.75</v>
      </c>
      <c r="D493" s="15">
        <v>43474</v>
      </c>
      <c r="E493" s="7" t="s">
        <v>10</v>
      </c>
    </row>
    <row r="494" spans="1:5" x14ac:dyDescent="0.3">
      <c r="A494" s="7" t="s">
        <v>27</v>
      </c>
      <c r="B494" s="7" t="s">
        <v>21</v>
      </c>
      <c r="C494" s="7">
        <v>4595.75</v>
      </c>
      <c r="D494" s="15">
        <v>43601</v>
      </c>
      <c r="E494" s="7" t="s">
        <v>10</v>
      </c>
    </row>
    <row r="495" spans="1:5" x14ac:dyDescent="0.3">
      <c r="A495" s="7" t="s">
        <v>27</v>
      </c>
      <c r="B495" s="7" t="s">
        <v>21</v>
      </c>
      <c r="C495" s="7">
        <v>21905.200000000001</v>
      </c>
      <c r="D495" s="15">
        <v>43657</v>
      </c>
      <c r="E495" s="7" t="s">
        <v>10</v>
      </c>
    </row>
    <row r="496" spans="1:5" x14ac:dyDescent="0.3">
      <c r="A496" s="7" t="s">
        <v>27</v>
      </c>
      <c r="B496" s="7" t="s">
        <v>21</v>
      </c>
      <c r="C496" s="7">
        <v>337.5</v>
      </c>
      <c r="D496" s="15">
        <v>43656</v>
      </c>
      <c r="E496" s="7" t="s">
        <v>10</v>
      </c>
    </row>
    <row r="497" spans="1:5" x14ac:dyDescent="0.3">
      <c r="A497" s="7" t="s">
        <v>7</v>
      </c>
      <c r="B497" s="7" t="s">
        <v>21</v>
      </c>
      <c r="C497" s="7">
        <v>6112.76</v>
      </c>
      <c r="D497" s="15">
        <v>43462</v>
      </c>
      <c r="E497" s="7" t="s">
        <v>10</v>
      </c>
    </row>
    <row r="498" spans="1:5" x14ac:dyDescent="0.3">
      <c r="A498" s="7" t="s">
        <v>7</v>
      </c>
      <c r="B498" s="7" t="s">
        <v>21</v>
      </c>
      <c r="C498" s="7">
        <v>0</v>
      </c>
      <c r="D498" s="15" t="s">
        <v>30</v>
      </c>
      <c r="E498" s="7" t="s">
        <v>18</v>
      </c>
    </row>
    <row r="499" spans="1:5" x14ac:dyDescent="0.3">
      <c r="A499" s="7" t="s">
        <v>7</v>
      </c>
      <c r="B499" s="7" t="s">
        <v>21</v>
      </c>
      <c r="C499" s="7">
        <v>10725</v>
      </c>
      <c r="D499" s="15">
        <v>43440</v>
      </c>
      <c r="E499" s="7" t="s">
        <v>10</v>
      </c>
    </row>
    <row r="500" spans="1:5" x14ac:dyDescent="0.3">
      <c r="A500" s="7" t="s">
        <v>11</v>
      </c>
      <c r="B500" s="7" t="s">
        <v>21</v>
      </c>
      <c r="C500" s="7">
        <v>27530.38</v>
      </c>
      <c r="D500" s="15">
        <v>43533</v>
      </c>
      <c r="E500" s="7" t="s">
        <v>10</v>
      </c>
    </row>
    <row r="501" spans="1:5" x14ac:dyDescent="0.3">
      <c r="A501" s="7" t="s">
        <v>7</v>
      </c>
      <c r="B501" s="7" t="s">
        <v>21</v>
      </c>
      <c r="C501" s="7">
        <v>106033.91</v>
      </c>
      <c r="D501" s="15">
        <v>43191</v>
      </c>
      <c r="E501" s="7" t="s">
        <v>10</v>
      </c>
    </row>
    <row r="502" spans="1:5" x14ac:dyDescent="0.3">
      <c r="A502" s="7" t="s">
        <v>11</v>
      </c>
      <c r="B502" s="7" t="s">
        <v>21</v>
      </c>
      <c r="C502" s="7">
        <v>3978.77</v>
      </c>
      <c r="D502" s="15">
        <v>43473</v>
      </c>
      <c r="E502" s="7" t="s">
        <v>10</v>
      </c>
    </row>
    <row r="503" spans="1:5" x14ac:dyDescent="0.3">
      <c r="A503" s="7" t="s">
        <v>11</v>
      </c>
      <c r="B503" s="7" t="s">
        <v>21</v>
      </c>
      <c r="C503" s="7">
        <v>9453.35</v>
      </c>
      <c r="D503" s="15">
        <v>43484</v>
      </c>
      <c r="E503" s="7" t="s">
        <v>10</v>
      </c>
    </row>
    <row r="504" spans="1:5" x14ac:dyDescent="0.3">
      <c r="A504" s="7" t="s">
        <v>11</v>
      </c>
      <c r="B504" s="7" t="s">
        <v>21</v>
      </c>
      <c r="C504" s="7">
        <v>4156.79</v>
      </c>
      <c r="D504" s="15">
        <v>43522</v>
      </c>
      <c r="E504" s="7" t="s">
        <v>10</v>
      </c>
    </row>
    <row r="505" spans="1:5" x14ac:dyDescent="0.3">
      <c r="A505" s="7" t="s">
        <v>27</v>
      </c>
      <c r="B505" s="7" t="s">
        <v>12</v>
      </c>
      <c r="C505" s="7">
        <v>7451.24</v>
      </c>
      <c r="D505" s="15">
        <v>43577</v>
      </c>
      <c r="E505" s="7" t="s">
        <v>10</v>
      </c>
    </row>
    <row r="506" spans="1:5" x14ac:dyDescent="0.3">
      <c r="A506" s="7" t="s">
        <v>7</v>
      </c>
      <c r="B506" s="7" t="s">
        <v>21</v>
      </c>
      <c r="C506" s="7">
        <v>3630</v>
      </c>
      <c r="D506" s="15">
        <v>43816</v>
      </c>
      <c r="E506" s="7" t="s">
        <v>10</v>
      </c>
    </row>
    <row r="507" spans="1:5" x14ac:dyDescent="0.3">
      <c r="A507" s="7" t="s">
        <v>7</v>
      </c>
      <c r="B507" s="7" t="s">
        <v>9</v>
      </c>
      <c r="C507" s="7">
        <v>1072.5</v>
      </c>
      <c r="D507" s="15">
        <v>43719</v>
      </c>
      <c r="E507" s="7" t="s">
        <v>10</v>
      </c>
    </row>
    <row r="508" spans="1:5" x14ac:dyDescent="0.3">
      <c r="A508" s="7" t="s">
        <v>20</v>
      </c>
      <c r="B508" s="7" t="s">
        <v>21</v>
      </c>
      <c r="C508" s="7">
        <v>49401.25</v>
      </c>
      <c r="D508" s="15">
        <v>43468</v>
      </c>
      <c r="E508" s="7" t="s">
        <v>10</v>
      </c>
    </row>
    <row r="509" spans="1:5" x14ac:dyDescent="0.3">
      <c r="A509" s="7" t="s">
        <v>20</v>
      </c>
      <c r="B509" s="7" t="s">
        <v>21</v>
      </c>
      <c r="C509" s="7">
        <v>45000</v>
      </c>
      <c r="D509" s="15">
        <v>43468</v>
      </c>
      <c r="E509" s="7" t="s">
        <v>10</v>
      </c>
    </row>
    <row r="510" spans="1:5" x14ac:dyDescent="0.3">
      <c r="A510" s="7" t="s">
        <v>17</v>
      </c>
      <c r="B510" s="7" t="s">
        <v>9</v>
      </c>
      <c r="C510" s="7">
        <v>54000</v>
      </c>
      <c r="D510" s="15">
        <v>43373</v>
      </c>
      <c r="E510" s="7" t="s">
        <v>10</v>
      </c>
    </row>
    <row r="511" spans="1:5" x14ac:dyDescent="0.3">
      <c r="A511" s="7" t="s">
        <v>22</v>
      </c>
      <c r="B511" s="7" t="s">
        <v>21</v>
      </c>
      <c r="C511" s="7">
        <v>5659.5</v>
      </c>
      <c r="D511" s="15">
        <v>43448</v>
      </c>
      <c r="E511" s="7" t="s">
        <v>10</v>
      </c>
    </row>
    <row r="512" spans="1:5" x14ac:dyDescent="0.3">
      <c r="A512" s="7" t="s">
        <v>20</v>
      </c>
      <c r="B512" s="7" t="s">
        <v>21</v>
      </c>
      <c r="C512" s="7">
        <v>2942.25</v>
      </c>
      <c r="D512" s="15">
        <v>43566</v>
      </c>
      <c r="E512" s="7" t="s">
        <v>10</v>
      </c>
    </row>
    <row r="513" spans="1:5" x14ac:dyDescent="0.3">
      <c r="A513" s="7" t="s">
        <v>20</v>
      </c>
      <c r="B513" s="7" t="s">
        <v>9</v>
      </c>
      <c r="C513" s="7">
        <v>6335.5</v>
      </c>
      <c r="D513" s="15">
        <v>43761</v>
      </c>
      <c r="E513" s="7" t="s">
        <v>10</v>
      </c>
    </row>
    <row r="514" spans="1:5" x14ac:dyDescent="0.3">
      <c r="A514" s="7" t="s">
        <v>20</v>
      </c>
      <c r="B514" s="7" t="s">
        <v>9</v>
      </c>
      <c r="C514" s="7">
        <v>2436.75</v>
      </c>
      <c r="D514" s="15">
        <v>43764</v>
      </c>
      <c r="E514" s="7" t="s">
        <v>10</v>
      </c>
    </row>
    <row r="515" spans="1:5" x14ac:dyDescent="0.3">
      <c r="A515" s="7" t="s">
        <v>20</v>
      </c>
      <c r="B515" s="7" t="s">
        <v>9</v>
      </c>
      <c r="C515" s="7">
        <v>18321.23</v>
      </c>
      <c r="D515" s="15">
        <v>43397</v>
      </c>
      <c r="E515" s="7" t="s">
        <v>10</v>
      </c>
    </row>
    <row r="516" spans="1:5" x14ac:dyDescent="0.3">
      <c r="A516" s="7" t="s">
        <v>20</v>
      </c>
      <c r="B516" s="7" t="s">
        <v>9</v>
      </c>
      <c r="C516" s="7">
        <v>26967.39</v>
      </c>
      <c r="D516" s="15">
        <v>43763</v>
      </c>
      <c r="E516" s="7" t="s">
        <v>10</v>
      </c>
    </row>
    <row r="517" spans="1:5" x14ac:dyDescent="0.3">
      <c r="A517" s="7" t="s">
        <v>20</v>
      </c>
      <c r="B517" s="7" t="s">
        <v>9</v>
      </c>
      <c r="C517" s="7">
        <v>159956.76</v>
      </c>
      <c r="D517" s="15">
        <v>43101</v>
      </c>
      <c r="E517" s="7" t="s">
        <v>10</v>
      </c>
    </row>
    <row r="518" spans="1:5" x14ac:dyDescent="0.3">
      <c r="A518" s="7" t="s">
        <v>20</v>
      </c>
      <c r="B518" s="7" t="s">
        <v>9</v>
      </c>
      <c r="C518" s="7">
        <v>0</v>
      </c>
      <c r="D518" s="15">
        <v>43466</v>
      </c>
      <c r="E518" s="7" t="s">
        <v>10</v>
      </c>
    </row>
    <row r="519" spans="1:5" x14ac:dyDescent="0.3">
      <c r="A519" s="7" t="s">
        <v>20</v>
      </c>
      <c r="B519" s="7" t="s">
        <v>9</v>
      </c>
      <c r="C519" s="7">
        <v>8268.1299999999992</v>
      </c>
      <c r="D519" s="15">
        <v>43373</v>
      </c>
      <c r="E519" s="7" t="s">
        <v>10</v>
      </c>
    </row>
    <row r="520" spans="1:5" x14ac:dyDescent="0.3">
      <c r="A520" s="7" t="s">
        <v>20</v>
      </c>
      <c r="B520" s="7" t="s">
        <v>9</v>
      </c>
      <c r="C520" s="7">
        <v>12500.13</v>
      </c>
      <c r="D520" s="15">
        <v>43727</v>
      </c>
      <c r="E520" s="7" t="s">
        <v>10</v>
      </c>
    </row>
    <row r="521" spans="1:5" x14ac:dyDescent="0.3">
      <c r="A521" s="7" t="s">
        <v>20</v>
      </c>
      <c r="B521" s="7" t="s">
        <v>9</v>
      </c>
      <c r="C521" s="7">
        <v>10584.15</v>
      </c>
      <c r="D521" s="15">
        <v>43186</v>
      </c>
      <c r="E521" s="7" t="s">
        <v>10</v>
      </c>
    </row>
    <row r="522" spans="1:5" x14ac:dyDescent="0.3">
      <c r="A522" s="7" t="s">
        <v>20</v>
      </c>
      <c r="B522" s="7" t="s">
        <v>9</v>
      </c>
      <c r="C522" s="7">
        <v>14393.8</v>
      </c>
      <c r="D522" s="15">
        <v>43467</v>
      </c>
      <c r="E522" s="7" t="s">
        <v>10</v>
      </c>
    </row>
    <row r="523" spans="1:5" x14ac:dyDescent="0.3">
      <c r="A523" s="7" t="s">
        <v>20</v>
      </c>
      <c r="B523" s="7" t="s">
        <v>9</v>
      </c>
      <c r="C523" s="7">
        <v>691.85</v>
      </c>
      <c r="D523" s="15">
        <v>43235</v>
      </c>
      <c r="E523" s="7" t="s">
        <v>10</v>
      </c>
    </row>
    <row r="524" spans="1:5" x14ac:dyDescent="0.3">
      <c r="A524" s="7" t="s">
        <v>20</v>
      </c>
      <c r="B524" s="7" t="s">
        <v>9</v>
      </c>
      <c r="C524" s="7">
        <v>691.85</v>
      </c>
      <c r="D524" s="15">
        <v>43600</v>
      </c>
      <c r="E524" s="7" t="s">
        <v>10</v>
      </c>
    </row>
    <row r="525" spans="1:5" x14ac:dyDescent="0.3">
      <c r="A525" s="7" t="s">
        <v>20</v>
      </c>
      <c r="B525" s="7" t="s">
        <v>9</v>
      </c>
      <c r="C525" s="7">
        <v>10964.79</v>
      </c>
      <c r="D525" s="15">
        <v>42969</v>
      </c>
      <c r="E525" s="7" t="s">
        <v>10</v>
      </c>
    </row>
    <row r="526" spans="1:5" x14ac:dyDescent="0.3">
      <c r="A526" s="7" t="s">
        <v>20</v>
      </c>
      <c r="B526" s="7" t="s">
        <v>9</v>
      </c>
      <c r="C526" s="7">
        <v>13630.7</v>
      </c>
      <c r="D526" s="15">
        <v>43698</v>
      </c>
      <c r="E526" s="7" t="s">
        <v>10</v>
      </c>
    </row>
    <row r="527" spans="1:5" x14ac:dyDescent="0.3">
      <c r="A527" s="7" t="s">
        <v>17</v>
      </c>
      <c r="B527" s="7" t="s">
        <v>9</v>
      </c>
      <c r="C527" s="7">
        <v>123750</v>
      </c>
      <c r="D527" s="15">
        <v>43738</v>
      </c>
      <c r="E527" s="7" t="s">
        <v>10</v>
      </c>
    </row>
    <row r="528" spans="1:5" x14ac:dyDescent="0.3">
      <c r="A528" s="7" t="s">
        <v>22</v>
      </c>
      <c r="B528" s="7" t="s">
        <v>9</v>
      </c>
      <c r="C528" s="7">
        <v>869.63</v>
      </c>
      <c r="D528" s="15">
        <v>43246</v>
      </c>
      <c r="E528" s="7" t="s">
        <v>10</v>
      </c>
    </row>
    <row r="529" spans="1:5" x14ac:dyDescent="0.3">
      <c r="A529" s="7" t="s">
        <v>20</v>
      </c>
      <c r="B529" s="7" t="s">
        <v>9</v>
      </c>
      <c r="C529" s="7">
        <v>869.63</v>
      </c>
      <c r="D529" s="15">
        <v>43611</v>
      </c>
      <c r="E529" s="7" t="s">
        <v>10</v>
      </c>
    </row>
    <row r="530" spans="1:5" x14ac:dyDescent="0.3">
      <c r="A530" s="7" t="s">
        <v>20</v>
      </c>
      <c r="B530" s="7" t="s">
        <v>9</v>
      </c>
      <c r="C530" s="7">
        <v>1562.5</v>
      </c>
      <c r="D530" s="15">
        <v>43512</v>
      </c>
      <c r="E530" s="7" t="s">
        <v>10</v>
      </c>
    </row>
    <row r="531" spans="1:5" x14ac:dyDescent="0.3">
      <c r="A531" s="7" t="s">
        <v>29</v>
      </c>
      <c r="B531" s="7" t="s">
        <v>9</v>
      </c>
      <c r="C531" s="7">
        <v>43367</v>
      </c>
      <c r="D531" s="15">
        <v>43647</v>
      </c>
      <c r="E531" s="7" t="s">
        <v>10</v>
      </c>
    </row>
    <row r="532" spans="1:5" x14ac:dyDescent="0.3">
      <c r="A532" s="7" t="s">
        <v>29</v>
      </c>
      <c r="B532" s="7" t="s">
        <v>9</v>
      </c>
      <c r="C532" s="7">
        <v>43367</v>
      </c>
      <c r="D532" s="15">
        <v>43739</v>
      </c>
      <c r="E532" s="7" t="s">
        <v>10</v>
      </c>
    </row>
    <row r="533" spans="1:5" x14ac:dyDescent="0.3">
      <c r="A533" s="7" t="s">
        <v>29</v>
      </c>
      <c r="B533" s="7" t="s">
        <v>9</v>
      </c>
      <c r="C533" s="7">
        <v>65050.5</v>
      </c>
      <c r="D533" s="15">
        <v>43466</v>
      </c>
      <c r="E533" s="7" t="s">
        <v>10</v>
      </c>
    </row>
    <row r="534" spans="1:5" x14ac:dyDescent="0.3">
      <c r="A534" s="7" t="s">
        <v>29</v>
      </c>
      <c r="B534" s="7" t="s">
        <v>9</v>
      </c>
      <c r="C534" s="7">
        <v>65050.5</v>
      </c>
      <c r="D534" s="15">
        <v>43556</v>
      </c>
      <c r="E534" s="7" t="s">
        <v>10</v>
      </c>
    </row>
    <row r="535" spans="1:5" x14ac:dyDescent="0.3">
      <c r="A535" s="7" t="s">
        <v>29</v>
      </c>
      <c r="B535" s="7" t="s">
        <v>9</v>
      </c>
      <c r="C535" s="7">
        <v>10824.4</v>
      </c>
      <c r="D535" s="15">
        <v>43647</v>
      </c>
      <c r="E535" s="7" t="s">
        <v>10</v>
      </c>
    </row>
    <row r="536" spans="1:5" x14ac:dyDescent="0.3">
      <c r="A536" s="7" t="s">
        <v>29</v>
      </c>
      <c r="B536" s="7" t="s">
        <v>9</v>
      </c>
      <c r="C536" s="7">
        <v>10824.4</v>
      </c>
      <c r="D536" s="15">
        <v>43739</v>
      </c>
      <c r="E536" s="7" t="s">
        <v>10</v>
      </c>
    </row>
    <row r="537" spans="1:5" x14ac:dyDescent="0.3">
      <c r="A537" s="7" t="s">
        <v>29</v>
      </c>
      <c r="B537" s="7" t="s">
        <v>9</v>
      </c>
      <c r="C537" s="7">
        <v>16236.6</v>
      </c>
      <c r="D537" s="15">
        <v>43466</v>
      </c>
      <c r="E537" s="7" t="s">
        <v>10</v>
      </c>
    </row>
    <row r="538" spans="1:5" x14ac:dyDescent="0.3">
      <c r="A538" s="7" t="s">
        <v>29</v>
      </c>
      <c r="B538" s="7" t="s">
        <v>9</v>
      </c>
      <c r="C538" s="7">
        <v>16236.6</v>
      </c>
      <c r="D538" s="15">
        <v>43556</v>
      </c>
      <c r="E538" s="7" t="s">
        <v>10</v>
      </c>
    </row>
    <row r="539" spans="1:5" x14ac:dyDescent="0.3">
      <c r="A539" s="7" t="s">
        <v>20</v>
      </c>
      <c r="B539" s="7" t="s">
        <v>9</v>
      </c>
      <c r="C539" s="7">
        <v>36612.18</v>
      </c>
      <c r="D539" s="15">
        <v>43101</v>
      </c>
      <c r="E539" s="7" t="s">
        <v>10</v>
      </c>
    </row>
    <row r="540" spans="1:5" x14ac:dyDescent="0.3">
      <c r="A540" s="7" t="s">
        <v>20</v>
      </c>
      <c r="B540" s="7" t="s">
        <v>9</v>
      </c>
      <c r="C540" s="7">
        <v>28735.65</v>
      </c>
      <c r="D540" s="15">
        <v>43101</v>
      </c>
      <c r="E540" s="7" t="s">
        <v>10</v>
      </c>
    </row>
    <row r="541" spans="1:5" x14ac:dyDescent="0.3">
      <c r="A541" s="7" t="s">
        <v>20</v>
      </c>
      <c r="B541" s="7" t="s">
        <v>9</v>
      </c>
      <c r="C541" s="7">
        <v>53277.919999999998</v>
      </c>
      <c r="D541" s="15">
        <v>43466</v>
      </c>
      <c r="E541" s="7" t="s">
        <v>10</v>
      </c>
    </row>
    <row r="542" spans="1:5" x14ac:dyDescent="0.3">
      <c r="A542" s="7" t="s">
        <v>20</v>
      </c>
      <c r="B542" s="7" t="s">
        <v>9</v>
      </c>
      <c r="C542" s="7">
        <v>30048.080000000002</v>
      </c>
      <c r="D542" s="15">
        <v>43466</v>
      </c>
      <c r="E542" s="7" t="s">
        <v>10</v>
      </c>
    </row>
    <row r="543" spans="1:5" x14ac:dyDescent="0.3">
      <c r="A543" s="7" t="s">
        <v>20</v>
      </c>
      <c r="B543" s="7" t="s">
        <v>21</v>
      </c>
      <c r="C543" s="7">
        <v>15084.15</v>
      </c>
      <c r="D543" s="15">
        <v>43486</v>
      </c>
      <c r="E543" s="7" t="s">
        <v>10</v>
      </c>
    </row>
    <row r="544" spans="1:5" x14ac:dyDescent="0.3">
      <c r="A544" s="7" t="s">
        <v>7</v>
      </c>
      <c r="B544" s="7" t="s">
        <v>21</v>
      </c>
      <c r="C544" s="7">
        <v>1013.88</v>
      </c>
      <c r="D544" s="15">
        <v>43138</v>
      </c>
      <c r="E544" s="7" t="s">
        <v>10</v>
      </c>
    </row>
    <row r="545" spans="1:5" x14ac:dyDescent="0.3">
      <c r="A545" s="7" t="s">
        <v>7</v>
      </c>
      <c r="B545" s="7" t="s">
        <v>21</v>
      </c>
      <c r="C545" s="7">
        <v>1601.5</v>
      </c>
      <c r="D545" s="15">
        <v>43138</v>
      </c>
      <c r="E545" s="7" t="s">
        <v>10</v>
      </c>
    </row>
    <row r="546" spans="1:5" x14ac:dyDescent="0.3">
      <c r="A546" s="7" t="s">
        <v>7</v>
      </c>
      <c r="B546" s="7" t="s">
        <v>9</v>
      </c>
      <c r="C546" s="7">
        <v>37500</v>
      </c>
      <c r="D546" s="15">
        <v>43284</v>
      </c>
      <c r="E546" s="7" t="s">
        <v>10</v>
      </c>
    </row>
    <row r="547" spans="1:5" x14ac:dyDescent="0.3">
      <c r="A547" s="7" t="s">
        <v>7</v>
      </c>
      <c r="B547" s="7" t="s">
        <v>9</v>
      </c>
      <c r="C547" s="7">
        <v>35000</v>
      </c>
      <c r="D547" s="15">
        <v>43649</v>
      </c>
      <c r="E547" s="7" t="s">
        <v>10</v>
      </c>
    </row>
    <row r="548" spans="1:5" x14ac:dyDescent="0.3">
      <c r="A548" s="7" t="s">
        <v>7</v>
      </c>
      <c r="B548" s="7" t="s">
        <v>21</v>
      </c>
      <c r="C548" s="7">
        <v>992.51</v>
      </c>
      <c r="D548" s="15">
        <v>43156</v>
      </c>
      <c r="E548" s="7" t="s">
        <v>10</v>
      </c>
    </row>
    <row r="549" spans="1:5" x14ac:dyDescent="0.3">
      <c r="A549" s="7" t="s">
        <v>7</v>
      </c>
      <c r="B549" s="7" t="s">
        <v>21</v>
      </c>
      <c r="C549" s="7">
        <v>992.51</v>
      </c>
      <c r="D549" s="15">
        <v>43156</v>
      </c>
      <c r="E549" s="7" t="s">
        <v>10</v>
      </c>
    </row>
    <row r="550" spans="1:5" x14ac:dyDescent="0.3">
      <c r="A550" s="7" t="s">
        <v>7</v>
      </c>
      <c r="B550" s="7" t="s">
        <v>21</v>
      </c>
      <c r="C550" s="7">
        <v>377079.15</v>
      </c>
      <c r="D550" s="15">
        <v>42735</v>
      </c>
      <c r="E550" s="7" t="s">
        <v>10</v>
      </c>
    </row>
    <row r="551" spans="1:5" x14ac:dyDescent="0.3">
      <c r="A551" s="7" t="s">
        <v>7</v>
      </c>
      <c r="B551" s="7" t="s">
        <v>21</v>
      </c>
      <c r="C551" s="7">
        <v>61251.58</v>
      </c>
      <c r="D551" s="15">
        <v>42914</v>
      </c>
      <c r="E551" s="7" t="s">
        <v>10</v>
      </c>
    </row>
    <row r="552" spans="1:5" x14ac:dyDescent="0.3">
      <c r="A552" s="7" t="s">
        <v>7</v>
      </c>
      <c r="B552" s="7" t="s">
        <v>21</v>
      </c>
      <c r="C552" s="7">
        <v>62070.81</v>
      </c>
      <c r="D552" s="15">
        <v>42914</v>
      </c>
      <c r="E552" s="7" t="s">
        <v>10</v>
      </c>
    </row>
    <row r="553" spans="1:5" x14ac:dyDescent="0.3">
      <c r="A553" s="7" t="s">
        <v>7</v>
      </c>
      <c r="B553" s="7" t="s">
        <v>21</v>
      </c>
      <c r="C553" s="7">
        <v>1261.8399999999999</v>
      </c>
      <c r="D553" s="15">
        <v>42922</v>
      </c>
      <c r="E553" s="7" t="s">
        <v>10</v>
      </c>
    </row>
    <row r="554" spans="1:5" x14ac:dyDescent="0.3">
      <c r="A554" s="7" t="s">
        <v>7</v>
      </c>
      <c r="B554" s="7" t="s">
        <v>21</v>
      </c>
      <c r="C554" s="7">
        <v>349157.16</v>
      </c>
      <c r="D554" s="15">
        <v>43101</v>
      </c>
      <c r="E554" s="7" t="s">
        <v>10</v>
      </c>
    </row>
    <row r="555" spans="1:5" x14ac:dyDescent="0.3">
      <c r="A555" s="7" t="s">
        <v>7</v>
      </c>
      <c r="B555" s="7" t="s">
        <v>9</v>
      </c>
      <c r="C555" s="7">
        <v>107689.68</v>
      </c>
      <c r="D555" s="15">
        <v>43145</v>
      </c>
      <c r="E555" s="7" t="s">
        <v>10</v>
      </c>
    </row>
    <row r="556" spans="1:5" x14ac:dyDescent="0.3">
      <c r="A556" s="7" t="s">
        <v>7</v>
      </c>
      <c r="B556" s="7" t="s">
        <v>9</v>
      </c>
      <c r="C556" s="7">
        <v>5417.97</v>
      </c>
      <c r="D556" s="15">
        <v>43301</v>
      </c>
      <c r="E556" s="7" t="s">
        <v>10</v>
      </c>
    </row>
    <row r="557" spans="1:5" x14ac:dyDescent="0.3">
      <c r="A557" s="7" t="s">
        <v>7</v>
      </c>
      <c r="B557" s="7" t="s">
        <v>21</v>
      </c>
      <c r="C557" s="7">
        <v>61936.46</v>
      </c>
      <c r="D557" s="15">
        <v>43279</v>
      </c>
      <c r="E557" s="7" t="s">
        <v>10</v>
      </c>
    </row>
    <row r="558" spans="1:5" x14ac:dyDescent="0.3">
      <c r="A558" s="7" t="s">
        <v>7</v>
      </c>
      <c r="B558" s="7" t="s">
        <v>21</v>
      </c>
      <c r="C558" s="7">
        <v>56276.26</v>
      </c>
      <c r="D558" s="15">
        <v>43279</v>
      </c>
      <c r="E558" s="7" t="s">
        <v>10</v>
      </c>
    </row>
    <row r="559" spans="1:5" x14ac:dyDescent="0.3">
      <c r="A559" s="7" t="s">
        <v>7</v>
      </c>
      <c r="B559" s="7" t="s">
        <v>21</v>
      </c>
      <c r="C559" s="7">
        <v>399509.89</v>
      </c>
      <c r="D559" s="15">
        <v>43466</v>
      </c>
      <c r="E559" s="7" t="s">
        <v>10</v>
      </c>
    </row>
    <row r="560" spans="1:5" x14ac:dyDescent="0.3">
      <c r="A560" s="7" t="s">
        <v>7</v>
      </c>
      <c r="B560" s="7" t="s">
        <v>9</v>
      </c>
      <c r="C560" s="7">
        <v>98931.05</v>
      </c>
      <c r="D560" s="15">
        <v>43481</v>
      </c>
      <c r="E560" s="7" t="s">
        <v>10</v>
      </c>
    </row>
    <row r="561" spans="1:5" x14ac:dyDescent="0.3">
      <c r="A561" s="7" t="s">
        <v>7</v>
      </c>
      <c r="B561" s="7" t="s">
        <v>9</v>
      </c>
      <c r="C561" s="7">
        <v>1610</v>
      </c>
      <c r="D561" s="15">
        <v>43510</v>
      </c>
      <c r="E561" s="7" t="s">
        <v>10</v>
      </c>
    </row>
    <row r="562" spans="1:5" x14ac:dyDescent="0.3">
      <c r="A562" s="7" t="s">
        <v>7</v>
      </c>
      <c r="B562" s="7" t="s">
        <v>9</v>
      </c>
      <c r="C562" s="7">
        <v>131090.46</v>
      </c>
      <c r="D562" s="15">
        <v>43522</v>
      </c>
      <c r="E562" s="7" t="s">
        <v>10</v>
      </c>
    </row>
    <row r="563" spans="1:5" x14ac:dyDescent="0.3">
      <c r="A563" s="7" t="s">
        <v>7</v>
      </c>
      <c r="B563" s="7" t="s">
        <v>9</v>
      </c>
      <c r="C563" s="7">
        <v>2056.4299999999998</v>
      </c>
      <c r="D563" s="15">
        <v>43540</v>
      </c>
      <c r="E563" s="7" t="s">
        <v>10</v>
      </c>
    </row>
    <row r="564" spans="1:5" x14ac:dyDescent="0.3">
      <c r="A564" s="7" t="s">
        <v>7</v>
      </c>
      <c r="B564" s="7" t="s">
        <v>9</v>
      </c>
      <c r="C564" s="7">
        <v>1194.28</v>
      </c>
      <c r="D564" s="15">
        <v>43536</v>
      </c>
      <c r="E564" s="7" t="s">
        <v>10</v>
      </c>
    </row>
    <row r="565" spans="1:5" x14ac:dyDescent="0.3">
      <c r="A565" s="7" t="s">
        <v>7</v>
      </c>
      <c r="B565" s="7" t="s">
        <v>21</v>
      </c>
      <c r="C565" s="7">
        <v>75395.039999999994</v>
      </c>
      <c r="D565" s="15">
        <v>43644</v>
      </c>
      <c r="E565" s="7" t="s">
        <v>10</v>
      </c>
    </row>
    <row r="566" spans="1:5" x14ac:dyDescent="0.3">
      <c r="A566" s="7" t="s">
        <v>7</v>
      </c>
      <c r="B566" s="7" t="s">
        <v>21</v>
      </c>
      <c r="C566" s="7">
        <v>53595</v>
      </c>
      <c r="D566" s="15">
        <v>43644</v>
      </c>
      <c r="E566" s="7" t="s">
        <v>10</v>
      </c>
    </row>
    <row r="567" spans="1:5" x14ac:dyDescent="0.3">
      <c r="A567" s="7" t="s">
        <v>7</v>
      </c>
      <c r="B567" s="7" t="s">
        <v>9</v>
      </c>
      <c r="C567" s="7">
        <v>6595.25</v>
      </c>
      <c r="D567" s="15">
        <v>43666</v>
      </c>
      <c r="E567" s="7" t="s">
        <v>10</v>
      </c>
    </row>
    <row r="568" spans="1:5" x14ac:dyDescent="0.3">
      <c r="A568" s="7" t="s">
        <v>7</v>
      </c>
      <c r="B568" s="7" t="s">
        <v>21</v>
      </c>
      <c r="C568" s="7">
        <v>2887.38</v>
      </c>
      <c r="D568" s="15">
        <v>42922</v>
      </c>
      <c r="E568" s="7" t="s">
        <v>10</v>
      </c>
    </row>
    <row r="569" spans="1:5" x14ac:dyDescent="0.3">
      <c r="A569" s="7" t="s">
        <v>7</v>
      </c>
      <c r="B569" s="7" t="s">
        <v>21</v>
      </c>
      <c r="C569" s="7">
        <v>11539.77</v>
      </c>
      <c r="D569" s="15">
        <v>43494</v>
      </c>
      <c r="E569" s="7" t="s">
        <v>10</v>
      </c>
    </row>
    <row r="570" spans="1:5" x14ac:dyDescent="0.3">
      <c r="A570" s="7" t="s">
        <v>7</v>
      </c>
      <c r="B570" s="7" t="s">
        <v>21</v>
      </c>
      <c r="C570" s="7">
        <v>21875</v>
      </c>
      <c r="D570" s="15">
        <v>43497</v>
      </c>
      <c r="E570" s="7" t="s">
        <v>10</v>
      </c>
    </row>
    <row r="571" spans="1:5" x14ac:dyDescent="0.3">
      <c r="A571" s="7" t="s">
        <v>7</v>
      </c>
      <c r="B571" s="7" t="s">
        <v>21</v>
      </c>
      <c r="C571" s="7">
        <v>8588.56</v>
      </c>
      <c r="D571" s="15">
        <v>42835</v>
      </c>
      <c r="E571" s="7" t="s">
        <v>10</v>
      </c>
    </row>
    <row r="572" spans="1:5" x14ac:dyDescent="0.3">
      <c r="A572" s="7" t="s">
        <v>7</v>
      </c>
      <c r="B572" s="7" t="s">
        <v>21</v>
      </c>
      <c r="C572" s="7">
        <v>3050.6</v>
      </c>
      <c r="D572" s="15">
        <v>42774</v>
      </c>
      <c r="E572" s="7" t="s">
        <v>10</v>
      </c>
    </row>
    <row r="573" spans="1:5" x14ac:dyDescent="0.3">
      <c r="A573" s="7" t="s">
        <v>7</v>
      </c>
      <c r="B573" s="7" t="s">
        <v>21</v>
      </c>
      <c r="C573" s="7">
        <v>3050.6</v>
      </c>
      <c r="D573" s="15">
        <v>42954</v>
      </c>
      <c r="E573" s="7" t="s">
        <v>10</v>
      </c>
    </row>
    <row r="574" spans="1:5" x14ac:dyDescent="0.3">
      <c r="A574" s="7" t="s">
        <v>7</v>
      </c>
      <c r="B574" s="7" t="s">
        <v>21</v>
      </c>
      <c r="C574" s="7">
        <v>40309.5</v>
      </c>
      <c r="D574" s="15">
        <v>43099</v>
      </c>
      <c r="E574" s="7" t="s">
        <v>10</v>
      </c>
    </row>
    <row r="575" spans="1:5" x14ac:dyDescent="0.3">
      <c r="A575" s="7" t="s">
        <v>7</v>
      </c>
      <c r="B575" s="7" t="s">
        <v>21</v>
      </c>
      <c r="C575" s="7">
        <v>40309.68</v>
      </c>
      <c r="D575" s="15">
        <v>42772</v>
      </c>
      <c r="E575" s="7" t="s">
        <v>10</v>
      </c>
    </row>
    <row r="576" spans="1:5" x14ac:dyDescent="0.3">
      <c r="A576" s="7" t="s">
        <v>7</v>
      </c>
      <c r="B576" s="7" t="s">
        <v>21</v>
      </c>
      <c r="C576" s="7">
        <v>40309.68</v>
      </c>
      <c r="D576" s="15">
        <v>42880</v>
      </c>
      <c r="E576" s="7" t="s">
        <v>10</v>
      </c>
    </row>
    <row r="577" spans="1:5" x14ac:dyDescent="0.3">
      <c r="A577" s="7" t="s">
        <v>7</v>
      </c>
      <c r="B577" s="7" t="s">
        <v>21</v>
      </c>
      <c r="C577" s="7">
        <v>40309.68</v>
      </c>
      <c r="D577" s="15">
        <v>42990</v>
      </c>
      <c r="E577" s="7" t="s">
        <v>10</v>
      </c>
    </row>
    <row r="578" spans="1:5" x14ac:dyDescent="0.3">
      <c r="A578" s="7" t="s">
        <v>7</v>
      </c>
      <c r="B578" s="7" t="s">
        <v>21</v>
      </c>
      <c r="C578" s="7">
        <v>50909.599999999999</v>
      </c>
      <c r="D578" s="15">
        <v>42663</v>
      </c>
      <c r="E578" s="7" t="s">
        <v>10</v>
      </c>
    </row>
    <row r="579" spans="1:5" x14ac:dyDescent="0.3">
      <c r="A579" s="7" t="s">
        <v>7</v>
      </c>
      <c r="B579" s="7" t="s">
        <v>21</v>
      </c>
      <c r="C579" s="7">
        <v>31079.56</v>
      </c>
      <c r="D579" s="15">
        <v>42821</v>
      </c>
      <c r="E579" s="7" t="s">
        <v>10</v>
      </c>
    </row>
    <row r="580" spans="1:5" x14ac:dyDescent="0.3">
      <c r="A580" s="7" t="s">
        <v>7</v>
      </c>
      <c r="B580" s="7" t="s">
        <v>21</v>
      </c>
      <c r="C580" s="7">
        <v>31079.56</v>
      </c>
      <c r="D580" s="15">
        <v>42913</v>
      </c>
      <c r="E580" s="7" t="s">
        <v>10</v>
      </c>
    </row>
    <row r="581" spans="1:5" x14ac:dyDescent="0.3">
      <c r="A581" s="7" t="s">
        <v>7</v>
      </c>
      <c r="B581" s="7" t="s">
        <v>21</v>
      </c>
      <c r="C581" s="7">
        <v>31079.56</v>
      </c>
      <c r="D581" s="15">
        <v>43005</v>
      </c>
      <c r="E581" s="7" t="s">
        <v>10</v>
      </c>
    </row>
    <row r="582" spans="1:5" x14ac:dyDescent="0.3">
      <c r="A582" s="7" t="s">
        <v>7</v>
      </c>
      <c r="B582" s="7" t="s">
        <v>21</v>
      </c>
      <c r="C582" s="7">
        <v>31088.49</v>
      </c>
      <c r="D582" s="15">
        <v>43096</v>
      </c>
      <c r="E582" s="7" t="s">
        <v>10</v>
      </c>
    </row>
    <row r="583" spans="1:5" x14ac:dyDescent="0.3">
      <c r="A583" s="7" t="s">
        <v>7</v>
      </c>
      <c r="B583" s="7" t="s">
        <v>21</v>
      </c>
      <c r="C583" s="7">
        <v>39249.53</v>
      </c>
      <c r="D583" s="15">
        <v>42731</v>
      </c>
      <c r="E583" s="7" t="s">
        <v>10</v>
      </c>
    </row>
    <row r="584" spans="1:5" x14ac:dyDescent="0.3">
      <c r="A584" s="7" t="s">
        <v>7</v>
      </c>
      <c r="B584" s="7" t="s">
        <v>21</v>
      </c>
      <c r="C584" s="7">
        <v>8961.75</v>
      </c>
      <c r="D584" s="15">
        <v>42823</v>
      </c>
      <c r="E584" s="7" t="s">
        <v>10</v>
      </c>
    </row>
    <row r="585" spans="1:5" x14ac:dyDescent="0.3">
      <c r="A585" s="7" t="s">
        <v>7</v>
      </c>
      <c r="B585" s="7" t="s">
        <v>21</v>
      </c>
      <c r="C585" s="7">
        <v>877.71</v>
      </c>
      <c r="D585" s="15">
        <v>43318</v>
      </c>
      <c r="E585" s="7" t="s">
        <v>10</v>
      </c>
    </row>
    <row r="586" spans="1:5" x14ac:dyDescent="0.3">
      <c r="A586" s="7" t="s">
        <v>7</v>
      </c>
      <c r="B586" s="7" t="s">
        <v>21</v>
      </c>
      <c r="C586" s="7">
        <v>8107.49</v>
      </c>
      <c r="D586" s="15">
        <v>43297</v>
      </c>
      <c r="E586" s="7" t="s">
        <v>10</v>
      </c>
    </row>
    <row r="587" spans="1:5" x14ac:dyDescent="0.3">
      <c r="A587" s="7" t="s">
        <v>7</v>
      </c>
      <c r="B587" s="7" t="s">
        <v>21</v>
      </c>
      <c r="C587" s="7">
        <v>7398.74</v>
      </c>
      <c r="D587" s="15">
        <v>43286</v>
      </c>
      <c r="E587" s="7" t="s">
        <v>10</v>
      </c>
    </row>
    <row r="588" spans="1:5" x14ac:dyDescent="0.3">
      <c r="A588" s="7" t="s">
        <v>7</v>
      </c>
      <c r="B588" s="7" t="s">
        <v>21</v>
      </c>
      <c r="C588" s="7">
        <v>15429.84</v>
      </c>
      <c r="D588" s="15">
        <v>43017</v>
      </c>
      <c r="E588" s="7" t="s">
        <v>10</v>
      </c>
    </row>
    <row r="589" spans="1:5" x14ac:dyDescent="0.3">
      <c r="A589" s="7" t="s">
        <v>7</v>
      </c>
      <c r="B589" s="7" t="s">
        <v>21</v>
      </c>
      <c r="C589" s="7">
        <v>3120.25</v>
      </c>
      <c r="D589" s="15">
        <v>43145</v>
      </c>
      <c r="E589" s="7" t="s">
        <v>10</v>
      </c>
    </row>
    <row r="590" spans="1:5" x14ac:dyDescent="0.3">
      <c r="A590" s="7" t="s">
        <v>7</v>
      </c>
      <c r="B590" s="7" t="s">
        <v>21</v>
      </c>
      <c r="C590" s="7">
        <v>70725.990000000005</v>
      </c>
      <c r="D590" s="15">
        <v>43210</v>
      </c>
      <c r="E590" s="7" t="s">
        <v>10</v>
      </c>
    </row>
    <row r="591" spans="1:5" x14ac:dyDescent="0.3">
      <c r="A591" s="7" t="s">
        <v>7</v>
      </c>
      <c r="B591" s="7" t="s">
        <v>21</v>
      </c>
      <c r="C591" s="7">
        <v>4278.13</v>
      </c>
      <c r="D591" s="15">
        <v>43826</v>
      </c>
      <c r="E591" s="7" t="s">
        <v>10</v>
      </c>
    </row>
    <row r="592" spans="1:5" x14ac:dyDescent="0.3">
      <c r="A592" s="7" t="s">
        <v>7</v>
      </c>
      <c r="B592" s="7" t="s">
        <v>21</v>
      </c>
      <c r="C592" s="7">
        <v>4278.13</v>
      </c>
      <c r="D592" s="15">
        <v>43927</v>
      </c>
      <c r="E592" s="7" t="s">
        <v>10</v>
      </c>
    </row>
    <row r="593" spans="1:5" x14ac:dyDescent="0.3">
      <c r="A593" s="7" t="s">
        <v>7</v>
      </c>
      <c r="B593" s="7" t="s">
        <v>21</v>
      </c>
      <c r="C593" s="7">
        <v>4278.25</v>
      </c>
      <c r="D593" s="15">
        <v>44028</v>
      </c>
      <c r="E593" s="7" t="s">
        <v>10</v>
      </c>
    </row>
    <row r="594" spans="1:5" x14ac:dyDescent="0.3">
      <c r="A594" s="7" t="s">
        <v>7</v>
      </c>
      <c r="B594" s="7" t="s">
        <v>21</v>
      </c>
      <c r="C594" s="7">
        <v>4705.88</v>
      </c>
      <c r="D594" s="15">
        <v>43321</v>
      </c>
      <c r="E594" s="7" t="s">
        <v>10</v>
      </c>
    </row>
    <row r="595" spans="1:5" x14ac:dyDescent="0.3">
      <c r="A595" s="7" t="s">
        <v>7</v>
      </c>
      <c r="B595" s="7" t="s">
        <v>21</v>
      </c>
      <c r="C595" s="7">
        <v>4705.88</v>
      </c>
      <c r="D595" s="15">
        <v>43422</v>
      </c>
      <c r="E595" s="7" t="s">
        <v>10</v>
      </c>
    </row>
    <row r="596" spans="1:5" x14ac:dyDescent="0.3">
      <c r="A596" s="7" t="s">
        <v>7</v>
      </c>
      <c r="B596" s="7" t="s">
        <v>21</v>
      </c>
      <c r="C596" s="7">
        <v>4705.88</v>
      </c>
      <c r="D596" s="15">
        <v>43523</v>
      </c>
      <c r="E596" s="7" t="s">
        <v>10</v>
      </c>
    </row>
    <row r="597" spans="1:5" x14ac:dyDescent="0.3">
      <c r="A597" s="7" t="s">
        <v>7</v>
      </c>
      <c r="B597" s="7" t="s">
        <v>21</v>
      </c>
      <c r="C597" s="7">
        <v>4705.88</v>
      </c>
      <c r="D597" s="15">
        <v>43624</v>
      </c>
      <c r="E597" s="7" t="s">
        <v>10</v>
      </c>
    </row>
    <row r="598" spans="1:5" x14ac:dyDescent="0.3">
      <c r="A598" s="7" t="s">
        <v>7</v>
      </c>
      <c r="B598" s="7" t="s">
        <v>21</v>
      </c>
      <c r="C598" s="7">
        <v>4705.88</v>
      </c>
      <c r="D598" s="15">
        <v>43725</v>
      </c>
      <c r="E598" s="7" t="s">
        <v>10</v>
      </c>
    </row>
    <row r="599" spans="1:5" x14ac:dyDescent="0.3">
      <c r="A599" s="7" t="s">
        <v>7</v>
      </c>
      <c r="B599" s="7" t="s">
        <v>21</v>
      </c>
      <c r="C599" s="7">
        <v>6417.13</v>
      </c>
      <c r="D599" s="15">
        <v>43220</v>
      </c>
      <c r="E599" s="7" t="s">
        <v>10</v>
      </c>
    </row>
    <row r="600" spans="1:5" x14ac:dyDescent="0.3">
      <c r="A600" s="7" t="s">
        <v>7</v>
      </c>
      <c r="B600" s="7" t="s">
        <v>21</v>
      </c>
      <c r="C600" s="7">
        <v>81783.89</v>
      </c>
      <c r="D600" s="15">
        <v>43278</v>
      </c>
      <c r="E600" s="7" t="s">
        <v>10</v>
      </c>
    </row>
    <row r="601" spans="1:5" x14ac:dyDescent="0.3">
      <c r="A601" s="7" t="s">
        <v>7</v>
      </c>
      <c r="B601" s="7" t="s">
        <v>21</v>
      </c>
      <c r="C601" s="7">
        <v>70935.55</v>
      </c>
      <c r="D601" s="15">
        <v>43888</v>
      </c>
      <c r="E601" s="7" t="s">
        <v>10</v>
      </c>
    </row>
    <row r="602" spans="1:5" x14ac:dyDescent="0.3">
      <c r="A602" s="7" t="s">
        <v>7</v>
      </c>
      <c r="B602" s="7" t="s">
        <v>21</v>
      </c>
      <c r="C602" s="7">
        <v>90281.89</v>
      </c>
      <c r="D602" s="15">
        <v>43431</v>
      </c>
      <c r="E602" s="7" t="s">
        <v>10</v>
      </c>
    </row>
    <row r="603" spans="1:5" x14ac:dyDescent="0.3">
      <c r="A603" s="7" t="s">
        <v>7</v>
      </c>
      <c r="B603" s="7" t="s">
        <v>21</v>
      </c>
      <c r="C603" s="7">
        <v>90281.89</v>
      </c>
      <c r="D603" s="15">
        <v>43523</v>
      </c>
      <c r="E603" s="7" t="s">
        <v>10</v>
      </c>
    </row>
    <row r="604" spans="1:5" x14ac:dyDescent="0.3">
      <c r="A604" s="7" t="s">
        <v>7</v>
      </c>
      <c r="B604" s="7" t="s">
        <v>21</v>
      </c>
      <c r="C604" s="7">
        <v>90281.89</v>
      </c>
      <c r="D604" s="15">
        <v>43612</v>
      </c>
      <c r="E604" s="7" t="s">
        <v>10</v>
      </c>
    </row>
    <row r="605" spans="1:5" x14ac:dyDescent="0.3">
      <c r="A605" s="7" t="s">
        <v>7</v>
      </c>
      <c r="B605" s="7" t="s">
        <v>21</v>
      </c>
      <c r="C605" s="7">
        <v>90281.89</v>
      </c>
      <c r="D605" s="15">
        <v>43704</v>
      </c>
      <c r="E605" s="7" t="s">
        <v>10</v>
      </c>
    </row>
    <row r="606" spans="1:5" x14ac:dyDescent="0.3">
      <c r="A606" s="7" t="s">
        <v>7</v>
      </c>
      <c r="B606" s="7" t="s">
        <v>21</v>
      </c>
      <c r="C606" s="7">
        <v>90281.89</v>
      </c>
      <c r="D606" s="15">
        <v>43796</v>
      </c>
      <c r="E606" s="7" t="s">
        <v>10</v>
      </c>
    </row>
    <row r="607" spans="1:5" x14ac:dyDescent="0.3">
      <c r="A607" s="7" t="s">
        <v>7</v>
      </c>
      <c r="B607" s="7" t="s">
        <v>21</v>
      </c>
      <c r="C607" s="7">
        <v>122525.38</v>
      </c>
      <c r="D607" s="15">
        <v>43339</v>
      </c>
      <c r="E607" s="7" t="s">
        <v>10</v>
      </c>
    </row>
    <row r="608" spans="1:5" x14ac:dyDescent="0.3">
      <c r="A608" s="7" t="s">
        <v>7</v>
      </c>
      <c r="B608" s="7" t="s">
        <v>21</v>
      </c>
      <c r="C608" s="7">
        <v>0</v>
      </c>
      <c r="D608" s="15">
        <v>43888</v>
      </c>
      <c r="E608" s="7" t="s">
        <v>10</v>
      </c>
    </row>
    <row r="609" spans="1:5" x14ac:dyDescent="0.3">
      <c r="A609" s="7" t="s">
        <v>7</v>
      </c>
      <c r="B609" s="7" t="s">
        <v>21</v>
      </c>
      <c r="C609" s="7">
        <v>0</v>
      </c>
      <c r="D609" s="15">
        <v>43431</v>
      </c>
      <c r="E609" s="7" t="s">
        <v>10</v>
      </c>
    </row>
    <row r="610" spans="1:5" x14ac:dyDescent="0.3">
      <c r="A610" s="7" t="s">
        <v>7</v>
      </c>
      <c r="B610" s="7" t="s">
        <v>21</v>
      </c>
      <c r="C610" s="7">
        <v>0</v>
      </c>
      <c r="D610" s="15">
        <v>43523</v>
      </c>
      <c r="E610" s="7" t="s">
        <v>10</v>
      </c>
    </row>
    <row r="611" spans="1:5" x14ac:dyDescent="0.3">
      <c r="A611" s="7" t="s">
        <v>7</v>
      </c>
      <c r="B611" s="7" t="s">
        <v>21</v>
      </c>
      <c r="C611" s="7">
        <v>0</v>
      </c>
      <c r="D611" s="15">
        <v>43612</v>
      </c>
      <c r="E611" s="7" t="s">
        <v>10</v>
      </c>
    </row>
    <row r="612" spans="1:5" x14ac:dyDescent="0.3">
      <c r="A612" s="7" t="s">
        <v>7</v>
      </c>
      <c r="B612" s="7" t="s">
        <v>21</v>
      </c>
      <c r="C612" s="7">
        <v>0</v>
      </c>
      <c r="D612" s="15">
        <v>43704</v>
      </c>
      <c r="E612" s="7" t="s">
        <v>10</v>
      </c>
    </row>
    <row r="613" spans="1:5" x14ac:dyDescent="0.3">
      <c r="A613" s="7" t="s">
        <v>7</v>
      </c>
      <c r="B613" s="7" t="s">
        <v>21</v>
      </c>
      <c r="C613" s="7">
        <v>0</v>
      </c>
      <c r="D613" s="15">
        <v>43796</v>
      </c>
      <c r="E613" s="7" t="s">
        <v>10</v>
      </c>
    </row>
    <row r="614" spans="1:5" x14ac:dyDescent="0.3">
      <c r="A614" s="7" t="s">
        <v>7</v>
      </c>
      <c r="B614" s="7" t="s">
        <v>21</v>
      </c>
      <c r="C614" s="7">
        <v>0</v>
      </c>
      <c r="D614" s="15">
        <v>43339</v>
      </c>
      <c r="E614" s="7" t="s">
        <v>10</v>
      </c>
    </row>
    <row r="615" spans="1:5" x14ac:dyDescent="0.3">
      <c r="A615" s="7" t="s">
        <v>7</v>
      </c>
      <c r="B615" s="7" t="s">
        <v>21</v>
      </c>
      <c r="C615" s="7">
        <v>62399.23</v>
      </c>
      <c r="D615" s="15">
        <v>44057</v>
      </c>
      <c r="E615" s="7" t="s">
        <v>10</v>
      </c>
    </row>
    <row r="616" spans="1:5" x14ac:dyDescent="0.3">
      <c r="A616" s="7" t="s">
        <v>7</v>
      </c>
      <c r="B616" s="7" t="s">
        <v>21</v>
      </c>
      <c r="C616" s="7">
        <v>62399.4</v>
      </c>
      <c r="D616" s="15">
        <v>43875</v>
      </c>
      <c r="E616" s="7" t="s">
        <v>10</v>
      </c>
    </row>
    <row r="617" spans="1:5" x14ac:dyDescent="0.3">
      <c r="A617" s="7" t="s">
        <v>7</v>
      </c>
      <c r="B617" s="7" t="s">
        <v>21</v>
      </c>
      <c r="C617" s="7">
        <v>62399.4</v>
      </c>
      <c r="D617" s="15">
        <v>43965</v>
      </c>
      <c r="E617" s="7" t="s">
        <v>10</v>
      </c>
    </row>
    <row r="618" spans="1:5" x14ac:dyDescent="0.3">
      <c r="A618" s="7" t="s">
        <v>7</v>
      </c>
      <c r="B618" s="7" t="s">
        <v>21</v>
      </c>
      <c r="C618" s="7">
        <v>62399.4</v>
      </c>
      <c r="D618" s="15">
        <v>43783</v>
      </c>
      <c r="E618" s="7" t="s">
        <v>10</v>
      </c>
    </row>
    <row r="619" spans="1:5" x14ac:dyDescent="0.3">
      <c r="A619" s="7" t="s">
        <v>7</v>
      </c>
      <c r="B619" s="7" t="s">
        <v>21</v>
      </c>
      <c r="C619" s="7">
        <v>68639.38</v>
      </c>
      <c r="D619" s="15">
        <v>43418</v>
      </c>
      <c r="E619" s="7" t="s">
        <v>10</v>
      </c>
    </row>
    <row r="620" spans="1:5" x14ac:dyDescent="0.3">
      <c r="A620" s="7" t="s">
        <v>7</v>
      </c>
      <c r="B620" s="7" t="s">
        <v>21</v>
      </c>
      <c r="C620" s="7">
        <v>68639.38</v>
      </c>
      <c r="D620" s="15">
        <v>43510</v>
      </c>
      <c r="E620" s="7" t="s">
        <v>10</v>
      </c>
    </row>
    <row r="621" spans="1:5" x14ac:dyDescent="0.3">
      <c r="A621" s="7" t="s">
        <v>7</v>
      </c>
      <c r="B621" s="7" t="s">
        <v>21</v>
      </c>
      <c r="C621" s="7">
        <v>68639.38</v>
      </c>
      <c r="D621" s="15">
        <v>43599</v>
      </c>
      <c r="E621" s="7" t="s">
        <v>10</v>
      </c>
    </row>
    <row r="622" spans="1:5" x14ac:dyDescent="0.3">
      <c r="A622" s="7" t="s">
        <v>7</v>
      </c>
      <c r="B622" s="7" t="s">
        <v>21</v>
      </c>
      <c r="C622" s="7">
        <v>68639.38</v>
      </c>
      <c r="D622" s="15">
        <v>43691</v>
      </c>
      <c r="E622" s="7" t="s">
        <v>10</v>
      </c>
    </row>
    <row r="623" spans="1:5" x14ac:dyDescent="0.3">
      <c r="A623" s="7" t="s">
        <v>7</v>
      </c>
      <c r="B623" s="7" t="s">
        <v>21</v>
      </c>
      <c r="C623" s="7">
        <v>99839.08</v>
      </c>
      <c r="D623" s="15">
        <v>43326</v>
      </c>
      <c r="E623" s="7" t="s">
        <v>10</v>
      </c>
    </row>
    <row r="624" spans="1:5" x14ac:dyDescent="0.3">
      <c r="A624" s="7" t="s">
        <v>7</v>
      </c>
      <c r="B624" s="7" t="s">
        <v>21</v>
      </c>
      <c r="C624" s="7">
        <v>0</v>
      </c>
      <c r="D624" s="15">
        <v>44057</v>
      </c>
      <c r="E624" s="7" t="s">
        <v>10</v>
      </c>
    </row>
    <row r="625" spans="1:5" x14ac:dyDescent="0.3">
      <c r="A625" s="7" t="s">
        <v>7</v>
      </c>
      <c r="B625" s="7" t="s">
        <v>21</v>
      </c>
      <c r="C625" s="7">
        <v>0</v>
      </c>
      <c r="D625" s="15">
        <v>43875</v>
      </c>
      <c r="E625" s="7" t="s">
        <v>10</v>
      </c>
    </row>
    <row r="626" spans="1:5" x14ac:dyDescent="0.3">
      <c r="A626" s="7" t="s">
        <v>7</v>
      </c>
      <c r="B626" s="7" t="s">
        <v>21</v>
      </c>
      <c r="C626" s="7">
        <v>0</v>
      </c>
      <c r="D626" s="15">
        <v>43965</v>
      </c>
      <c r="E626" s="7" t="s">
        <v>10</v>
      </c>
    </row>
    <row r="627" spans="1:5" x14ac:dyDescent="0.3">
      <c r="A627" s="7" t="s">
        <v>7</v>
      </c>
      <c r="B627" s="7" t="s">
        <v>21</v>
      </c>
      <c r="C627" s="7">
        <v>0</v>
      </c>
      <c r="D627" s="15">
        <v>43783</v>
      </c>
      <c r="E627" s="7" t="s">
        <v>10</v>
      </c>
    </row>
    <row r="628" spans="1:5" x14ac:dyDescent="0.3">
      <c r="A628" s="7" t="s">
        <v>7</v>
      </c>
      <c r="B628" s="7" t="s">
        <v>21</v>
      </c>
      <c r="C628" s="7">
        <v>0</v>
      </c>
      <c r="D628" s="15">
        <v>43418</v>
      </c>
      <c r="E628" s="7" t="s">
        <v>10</v>
      </c>
    </row>
    <row r="629" spans="1:5" x14ac:dyDescent="0.3">
      <c r="A629" s="7" t="s">
        <v>7</v>
      </c>
      <c r="B629" s="7" t="s">
        <v>21</v>
      </c>
      <c r="C629" s="7">
        <v>0</v>
      </c>
      <c r="D629" s="15">
        <v>43510</v>
      </c>
      <c r="E629" s="7" t="s">
        <v>10</v>
      </c>
    </row>
    <row r="630" spans="1:5" x14ac:dyDescent="0.3">
      <c r="A630" s="7" t="s">
        <v>7</v>
      </c>
      <c r="B630" s="7" t="s">
        <v>21</v>
      </c>
      <c r="C630" s="7">
        <v>0</v>
      </c>
      <c r="D630" s="15">
        <v>43599</v>
      </c>
      <c r="E630" s="7" t="s">
        <v>10</v>
      </c>
    </row>
    <row r="631" spans="1:5" x14ac:dyDescent="0.3">
      <c r="A631" s="7" t="s">
        <v>7</v>
      </c>
      <c r="B631" s="7" t="s">
        <v>21</v>
      </c>
      <c r="C631" s="7">
        <v>0</v>
      </c>
      <c r="D631" s="15">
        <v>43691</v>
      </c>
      <c r="E631" s="7" t="s">
        <v>10</v>
      </c>
    </row>
    <row r="632" spans="1:5" x14ac:dyDescent="0.3">
      <c r="A632" s="7" t="s">
        <v>7</v>
      </c>
      <c r="B632" s="7" t="s">
        <v>21</v>
      </c>
      <c r="C632" s="7">
        <v>0</v>
      </c>
      <c r="D632" s="15">
        <v>43326</v>
      </c>
      <c r="E632" s="7" t="s">
        <v>10</v>
      </c>
    </row>
    <row r="633" spans="1:5" x14ac:dyDescent="0.3">
      <c r="A633" s="7" t="s">
        <v>7</v>
      </c>
      <c r="B633" s="7" t="s">
        <v>21</v>
      </c>
      <c r="C633" s="7">
        <v>65412.72</v>
      </c>
      <c r="D633" s="15">
        <v>43915</v>
      </c>
      <c r="E633" s="7" t="s">
        <v>10</v>
      </c>
    </row>
    <row r="634" spans="1:5" x14ac:dyDescent="0.3">
      <c r="A634" s="7" t="s">
        <v>7</v>
      </c>
      <c r="B634" s="7" t="s">
        <v>21</v>
      </c>
      <c r="C634" s="7">
        <v>83253.179999999993</v>
      </c>
      <c r="D634" s="15">
        <v>43459</v>
      </c>
      <c r="E634" s="7" t="s">
        <v>10</v>
      </c>
    </row>
    <row r="635" spans="1:5" x14ac:dyDescent="0.3">
      <c r="A635" s="7" t="s">
        <v>7</v>
      </c>
      <c r="B635" s="7" t="s">
        <v>21</v>
      </c>
      <c r="C635" s="7">
        <v>83253.179999999993</v>
      </c>
      <c r="D635" s="15">
        <v>43549</v>
      </c>
      <c r="E635" s="7" t="s">
        <v>10</v>
      </c>
    </row>
    <row r="636" spans="1:5" x14ac:dyDescent="0.3">
      <c r="A636" s="7" t="s">
        <v>7</v>
      </c>
      <c r="B636" s="7" t="s">
        <v>21</v>
      </c>
      <c r="C636" s="7">
        <v>83253.179999999993</v>
      </c>
      <c r="D636" s="15">
        <v>43641</v>
      </c>
      <c r="E636" s="7" t="s">
        <v>10</v>
      </c>
    </row>
    <row r="637" spans="1:5" x14ac:dyDescent="0.3">
      <c r="A637" s="7" t="s">
        <v>7</v>
      </c>
      <c r="B637" s="7" t="s">
        <v>21</v>
      </c>
      <c r="C637" s="7">
        <v>83253.179999999993</v>
      </c>
      <c r="D637" s="15">
        <v>43733</v>
      </c>
      <c r="E637" s="7" t="s">
        <v>10</v>
      </c>
    </row>
    <row r="638" spans="1:5" x14ac:dyDescent="0.3">
      <c r="A638" s="7" t="s">
        <v>7</v>
      </c>
      <c r="B638" s="7" t="s">
        <v>21</v>
      </c>
      <c r="C638" s="7">
        <v>83253.179999999993</v>
      </c>
      <c r="D638" s="15">
        <v>43824</v>
      </c>
      <c r="E638" s="7" t="s">
        <v>10</v>
      </c>
    </row>
    <row r="639" spans="1:5" x14ac:dyDescent="0.3">
      <c r="A639" s="7" t="s">
        <v>7</v>
      </c>
      <c r="B639" s="7" t="s">
        <v>21</v>
      </c>
      <c r="C639" s="7">
        <v>112986.38</v>
      </c>
      <c r="D639" s="15">
        <v>43368</v>
      </c>
      <c r="E639" s="7" t="s">
        <v>10</v>
      </c>
    </row>
    <row r="640" spans="1:5" x14ac:dyDescent="0.3">
      <c r="A640" s="7" t="s">
        <v>7</v>
      </c>
      <c r="B640" s="7" t="s">
        <v>21</v>
      </c>
      <c r="C640" s="7">
        <v>0</v>
      </c>
      <c r="D640" s="15">
        <v>43915</v>
      </c>
      <c r="E640" s="7" t="s">
        <v>10</v>
      </c>
    </row>
    <row r="641" spans="1:5" x14ac:dyDescent="0.3">
      <c r="A641" s="7" t="s">
        <v>7</v>
      </c>
      <c r="B641" s="7" t="s">
        <v>21</v>
      </c>
      <c r="C641" s="7">
        <v>0</v>
      </c>
      <c r="D641" s="15">
        <v>43459</v>
      </c>
      <c r="E641" s="7" t="s">
        <v>10</v>
      </c>
    </row>
    <row r="642" spans="1:5" x14ac:dyDescent="0.3">
      <c r="A642" s="7" t="s">
        <v>7</v>
      </c>
      <c r="B642" s="7" t="s">
        <v>21</v>
      </c>
      <c r="C642" s="7">
        <v>0</v>
      </c>
      <c r="D642" s="15">
        <v>43549</v>
      </c>
      <c r="E642" s="7" t="s">
        <v>10</v>
      </c>
    </row>
    <row r="643" spans="1:5" x14ac:dyDescent="0.3">
      <c r="A643" s="7" t="s">
        <v>7</v>
      </c>
      <c r="B643" s="7" t="s">
        <v>21</v>
      </c>
      <c r="C643" s="7">
        <v>0</v>
      </c>
      <c r="D643" s="15">
        <v>43641</v>
      </c>
      <c r="E643" s="7" t="s">
        <v>10</v>
      </c>
    </row>
    <row r="644" spans="1:5" x14ac:dyDescent="0.3">
      <c r="A644" s="7" t="s">
        <v>7</v>
      </c>
      <c r="B644" s="7" t="s">
        <v>21</v>
      </c>
      <c r="C644" s="7">
        <v>0</v>
      </c>
      <c r="D644" s="15">
        <v>43733</v>
      </c>
      <c r="E644" s="7" t="s">
        <v>10</v>
      </c>
    </row>
    <row r="645" spans="1:5" x14ac:dyDescent="0.3">
      <c r="A645" s="7" t="s">
        <v>7</v>
      </c>
      <c r="B645" s="7" t="s">
        <v>21</v>
      </c>
      <c r="C645" s="7">
        <v>0</v>
      </c>
      <c r="D645" s="15">
        <v>43824</v>
      </c>
      <c r="E645" s="7" t="s">
        <v>10</v>
      </c>
    </row>
    <row r="646" spans="1:5" x14ac:dyDescent="0.3">
      <c r="A646" s="7" t="s">
        <v>7</v>
      </c>
      <c r="B646" s="7" t="s">
        <v>21</v>
      </c>
      <c r="C646" s="7">
        <v>0</v>
      </c>
      <c r="D646" s="15">
        <v>43368</v>
      </c>
      <c r="E646" s="7" t="s">
        <v>10</v>
      </c>
    </row>
    <row r="647" spans="1:5" x14ac:dyDescent="0.3">
      <c r="A647" s="7" t="s">
        <v>7</v>
      </c>
      <c r="B647" s="7" t="s">
        <v>21</v>
      </c>
      <c r="C647" s="7">
        <v>101037</v>
      </c>
      <c r="D647" s="15">
        <v>43393</v>
      </c>
      <c r="E647" s="7" t="s">
        <v>10</v>
      </c>
    </row>
    <row r="648" spans="1:5" x14ac:dyDescent="0.3">
      <c r="A648" s="7" t="s">
        <v>7</v>
      </c>
      <c r="B648" s="7" t="s">
        <v>21</v>
      </c>
      <c r="C648" s="7">
        <v>16455</v>
      </c>
      <c r="D648" s="15">
        <v>43474</v>
      </c>
      <c r="E648" s="7" t="s">
        <v>10</v>
      </c>
    </row>
    <row r="649" spans="1:5" x14ac:dyDescent="0.3">
      <c r="A649" s="7" t="s">
        <v>7</v>
      </c>
      <c r="B649" s="7" t="s">
        <v>21</v>
      </c>
      <c r="C649" s="7">
        <v>0</v>
      </c>
      <c r="D649" s="15">
        <v>43474</v>
      </c>
      <c r="E649" s="7" t="s">
        <v>10</v>
      </c>
    </row>
    <row r="650" spans="1:5" x14ac:dyDescent="0.3">
      <c r="A650" s="7" t="s">
        <v>7</v>
      </c>
      <c r="B650" s="7" t="s">
        <v>21</v>
      </c>
      <c r="C650" s="7">
        <v>11360</v>
      </c>
      <c r="D650" s="15">
        <v>43531</v>
      </c>
      <c r="E650" s="7" t="s">
        <v>10</v>
      </c>
    </row>
    <row r="651" spans="1:5" x14ac:dyDescent="0.3">
      <c r="A651" s="7" t="s">
        <v>7</v>
      </c>
      <c r="B651" s="7" t="s">
        <v>21</v>
      </c>
      <c r="C651" s="7">
        <v>67102</v>
      </c>
      <c r="D651" s="15">
        <v>43551</v>
      </c>
      <c r="E651" s="7" t="s">
        <v>10</v>
      </c>
    </row>
    <row r="652" spans="1:5" x14ac:dyDescent="0.3">
      <c r="A652" s="7" t="s">
        <v>7</v>
      </c>
      <c r="B652" s="7" t="s">
        <v>21</v>
      </c>
      <c r="C652" s="7">
        <v>0</v>
      </c>
      <c r="D652" s="15">
        <v>43551</v>
      </c>
      <c r="E652" s="7" t="s">
        <v>10</v>
      </c>
    </row>
    <row r="653" spans="1:5" x14ac:dyDescent="0.3">
      <c r="A653" s="7" t="s">
        <v>7</v>
      </c>
      <c r="B653" s="7" t="s">
        <v>21</v>
      </c>
      <c r="C653" s="7">
        <v>120474.73</v>
      </c>
      <c r="D653" s="15">
        <v>44173</v>
      </c>
      <c r="E653" s="7" t="s">
        <v>10</v>
      </c>
    </row>
    <row r="654" spans="1:5" x14ac:dyDescent="0.3">
      <c r="A654" s="7" t="s">
        <v>7</v>
      </c>
      <c r="B654" s="7" t="s">
        <v>21</v>
      </c>
      <c r="C654" s="7">
        <v>153332.03</v>
      </c>
      <c r="D654" s="15">
        <v>43861</v>
      </c>
      <c r="E654" s="7" t="s">
        <v>10</v>
      </c>
    </row>
    <row r="655" spans="1:5" x14ac:dyDescent="0.3">
      <c r="A655" s="7" t="s">
        <v>7</v>
      </c>
      <c r="B655" s="7" t="s">
        <v>21</v>
      </c>
      <c r="C655" s="7">
        <v>153332.03</v>
      </c>
      <c r="D655" s="15">
        <v>43965</v>
      </c>
      <c r="E655" s="7" t="s">
        <v>10</v>
      </c>
    </row>
    <row r="656" spans="1:5" x14ac:dyDescent="0.3">
      <c r="A656" s="7" t="s">
        <v>7</v>
      </c>
      <c r="B656" s="7" t="s">
        <v>21</v>
      </c>
      <c r="C656" s="7">
        <v>153332.03</v>
      </c>
      <c r="D656" s="15">
        <v>44069</v>
      </c>
      <c r="E656" s="7" t="s">
        <v>10</v>
      </c>
    </row>
    <row r="657" spans="1:5" x14ac:dyDescent="0.3">
      <c r="A657" s="7" t="s">
        <v>7</v>
      </c>
      <c r="B657" s="7" t="s">
        <v>21</v>
      </c>
      <c r="C657" s="7">
        <v>153332.03</v>
      </c>
      <c r="D657" s="15">
        <v>43653</v>
      </c>
      <c r="E657" s="7" t="s">
        <v>10</v>
      </c>
    </row>
    <row r="658" spans="1:5" x14ac:dyDescent="0.3">
      <c r="A658" s="7" t="s">
        <v>7</v>
      </c>
      <c r="B658" s="7" t="s">
        <v>21</v>
      </c>
      <c r="C658" s="7">
        <v>153332.03</v>
      </c>
      <c r="D658" s="15">
        <v>43757</v>
      </c>
      <c r="E658" s="7" t="s">
        <v>10</v>
      </c>
    </row>
    <row r="659" spans="1:5" x14ac:dyDescent="0.3">
      <c r="A659" s="7" t="s">
        <v>7</v>
      </c>
      <c r="B659" s="7" t="s">
        <v>21</v>
      </c>
      <c r="C659" s="7">
        <v>208093.46</v>
      </c>
      <c r="D659" s="15">
        <v>43549</v>
      </c>
      <c r="E659" s="7" t="s">
        <v>10</v>
      </c>
    </row>
    <row r="660" spans="1:5" x14ac:dyDescent="0.3">
      <c r="A660" s="7" t="s">
        <v>7</v>
      </c>
      <c r="B660" s="7" t="s">
        <v>21</v>
      </c>
      <c r="C660" s="7">
        <v>0</v>
      </c>
      <c r="D660" s="15">
        <v>44173</v>
      </c>
      <c r="E660" s="7" t="s">
        <v>10</v>
      </c>
    </row>
    <row r="661" spans="1:5" x14ac:dyDescent="0.3">
      <c r="A661" s="7" t="s">
        <v>7</v>
      </c>
      <c r="B661" s="7" t="s">
        <v>21</v>
      </c>
      <c r="C661" s="7">
        <v>0</v>
      </c>
      <c r="D661" s="15">
        <v>43861</v>
      </c>
      <c r="E661" s="7" t="s">
        <v>10</v>
      </c>
    </row>
    <row r="662" spans="1:5" x14ac:dyDescent="0.3">
      <c r="A662" s="7" t="s">
        <v>7</v>
      </c>
      <c r="B662" s="7" t="s">
        <v>21</v>
      </c>
      <c r="C662" s="7">
        <v>0</v>
      </c>
      <c r="D662" s="15">
        <v>43965</v>
      </c>
      <c r="E662" s="7" t="s">
        <v>10</v>
      </c>
    </row>
    <row r="663" spans="1:5" x14ac:dyDescent="0.3">
      <c r="A663" s="7" t="s">
        <v>7</v>
      </c>
      <c r="B663" s="7" t="s">
        <v>21</v>
      </c>
      <c r="C663" s="7">
        <v>0</v>
      </c>
      <c r="D663" s="15">
        <v>44069</v>
      </c>
      <c r="E663" s="7" t="s">
        <v>10</v>
      </c>
    </row>
    <row r="664" spans="1:5" x14ac:dyDescent="0.3">
      <c r="A664" s="7" t="s">
        <v>7</v>
      </c>
      <c r="B664" s="7" t="s">
        <v>21</v>
      </c>
      <c r="C664" s="7">
        <v>0</v>
      </c>
      <c r="D664" s="15">
        <v>43653</v>
      </c>
      <c r="E664" s="7" t="s">
        <v>10</v>
      </c>
    </row>
    <row r="665" spans="1:5" x14ac:dyDescent="0.3">
      <c r="A665" s="7" t="s">
        <v>7</v>
      </c>
      <c r="B665" s="7" t="s">
        <v>21</v>
      </c>
      <c r="C665" s="7">
        <v>0</v>
      </c>
      <c r="D665" s="15">
        <v>43757</v>
      </c>
      <c r="E665" s="7" t="s">
        <v>10</v>
      </c>
    </row>
    <row r="666" spans="1:5" x14ac:dyDescent="0.3">
      <c r="A666" s="7" t="s">
        <v>7</v>
      </c>
      <c r="B666" s="7" t="s">
        <v>21</v>
      </c>
      <c r="C666" s="7">
        <v>0</v>
      </c>
      <c r="D666" s="15">
        <v>43549</v>
      </c>
      <c r="E666" s="7" t="s">
        <v>10</v>
      </c>
    </row>
    <row r="667" spans="1:5" x14ac:dyDescent="0.3">
      <c r="A667" s="7" t="s">
        <v>7</v>
      </c>
      <c r="B667" s="7" t="s">
        <v>9</v>
      </c>
      <c r="C667" s="7">
        <v>8107.49</v>
      </c>
      <c r="D667" s="15">
        <v>43299</v>
      </c>
      <c r="E667" s="7" t="s">
        <v>10</v>
      </c>
    </row>
    <row r="668" spans="1:5" x14ac:dyDescent="0.3">
      <c r="A668" s="7" t="s">
        <v>7</v>
      </c>
      <c r="B668" s="7" t="s">
        <v>21</v>
      </c>
      <c r="C668" s="7">
        <v>19113.41</v>
      </c>
      <c r="D668" s="15">
        <v>43514</v>
      </c>
      <c r="E668" s="7" t="s">
        <v>10</v>
      </c>
    </row>
    <row r="669" spans="1:5" x14ac:dyDescent="0.3">
      <c r="A669" s="7" t="s">
        <v>7</v>
      </c>
      <c r="B669" s="7" t="s">
        <v>9</v>
      </c>
      <c r="C669" s="7">
        <v>12055.25</v>
      </c>
      <c r="D669" s="15">
        <v>43510</v>
      </c>
      <c r="E669" s="7" t="s">
        <v>10</v>
      </c>
    </row>
    <row r="670" spans="1:5" x14ac:dyDescent="0.3">
      <c r="A670" s="7" t="s">
        <v>7</v>
      </c>
      <c r="B670" s="7" t="s">
        <v>9</v>
      </c>
      <c r="C670" s="7">
        <v>484.75</v>
      </c>
      <c r="D670" s="15">
        <v>43353</v>
      </c>
      <c r="E670" s="7" t="s">
        <v>10</v>
      </c>
    </row>
    <row r="671" spans="1:5" x14ac:dyDescent="0.3">
      <c r="A671" s="7" t="s">
        <v>7</v>
      </c>
      <c r="B671" s="7" t="s">
        <v>9</v>
      </c>
      <c r="C671" s="7">
        <v>109.88</v>
      </c>
      <c r="D671" s="15">
        <v>43353</v>
      </c>
      <c r="E671" s="7" t="s">
        <v>10</v>
      </c>
    </row>
    <row r="672" spans="1:5" x14ac:dyDescent="0.3">
      <c r="A672" s="7" t="s">
        <v>7</v>
      </c>
      <c r="B672" s="7" t="s">
        <v>9</v>
      </c>
      <c r="C672" s="7">
        <v>27069</v>
      </c>
      <c r="D672" s="15">
        <v>43510</v>
      </c>
      <c r="E672" s="7" t="s">
        <v>10</v>
      </c>
    </row>
    <row r="673" spans="1:5" x14ac:dyDescent="0.3">
      <c r="A673" s="7" t="s">
        <v>7</v>
      </c>
      <c r="B673" s="7" t="s">
        <v>21</v>
      </c>
      <c r="C673" s="7">
        <v>66556.88</v>
      </c>
      <c r="D673" s="15">
        <v>43326</v>
      </c>
      <c r="E673" s="7" t="s">
        <v>10</v>
      </c>
    </row>
    <row r="674" spans="1:5" x14ac:dyDescent="0.3">
      <c r="A674" s="7" t="s">
        <v>7</v>
      </c>
      <c r="B674" s="7" t="s">
        <v>21</v>
      </c>
      <c r="C674" s="7">
        <v>40959.629999999997</v>
      </c>
      <c r="D674" s="15">
        <v>43575</v>
      </c>
      <c r="E674" s="7" t="s">
        <v>10</v>
      </c>
    </row>
    <row r="675" spans="1:5" x14ac:dyDescent="0.3">
      <c r="A675" s="7" t="s">
        <v>25</v>
      </c>
      <c r="B675" s="7" t="s">
        <v>21</v>
      </c>
      <c r="C675" s="7">
        <v>8263.94</v>
      </c>
      <c r="D675" s="15">
        <v>43655</v>
      </c>
      <c r="E675" s="7" t="s">
        <v>10</v>
      </c>
    </row>
    <row r="676" spans="1:5" x14ac:dyDescent="0.3">
      <c r="A676" s="7" t="s">
        <v>25</v>
      </c>
      <c r="B676" s="7" t="s">
        <v>21</v>
      </c>
      <c r="C676" s="7">
        <v>0</v>
      </c>
      <c r="D676" s="15">
        <v>43655</v>
      </c>
      <c r="E676" s="7" t="s">
        <v>10</v>
      </c>
    </row>
    <row r="677" spans="1:5" x14ac:dyDescent="0.3">
      <c r="A677" s="7" t="s">
        <v>25</v>
      </c>
      <c r="B677" s="7" t="s">
        <v>21</v>
      </c>
      <c r="C677" s="7">
        <v>67102.13</v>
      </c>
      <c r="D677" s="15">
        <v>43735</v>
      </c>
      <c r="E677" s="7" t="s">
        <v>10</v>
      </c>
    </row>
    <row r="678" spans="1:5" x14ac:dyDescent="0.3">
      <c r="A678" s="7" t="s">
        <v>25</v>
      </c>
      <c r="B678" s="7" t="s">
        <v>9</v>
      </c>
      <c r="C678" s="7">
        <v>90663.25</v>
      </c>
      <c r="D678" s="15">
        <v>43556</v>
      </c>
      <c r="E678" s="7" t="s">
        <v>10</v>
      </c>
    </row>
    <row r="679" spans="1:5" x14ac:dyDescent="0.3">
      <c r="A679" s="7" t="s">
        <v>25</v>
      </c>
      <c r="B679" s="7" t="s">
        <v>21</v>
      </c>
      <c r="C679" s="7">
        <v>90663.25</v>
      </c>
      <c r="D679" s="15">
        <v>43556</v>
      </c>
      <c r="E679" s="7" t="s">
        <v>10</v>
      </c>
    </row>
    <row r="680" spans="1:5" x14ac:dyDescent="0.3">
      <c r="A680" s="7" t="s">
        <v>7</v>
      </c>
      <c r="B680" s="7" t="s">
        <v>9</v>
      </c>
      <c r="C680" s="7">
        <v>8854.8799999999992</v>
      </c>
      <c r="D680" s="15">
        <v>43664</v>
      </c>
      <c r="E680" s="7" t="s">
        <v>10</v>
      </c>
    </row>
    <row r="681" spans="1:5" x14ac:dyDescent="0.3">
      <c r="A681" s="7" t="s">
        <v>7</v>
      </c>
      <c r="B681" s="7" t="s">
        <v>9</v>
      </c>
      <c r="C681" s="7">
        <v>7187.34</v>
      </c>
      <c r="D681" s="15">
        <v>43556</v>
      </c>
      <c r="E681" s="7" t="s">
        <v>10</v>
      </c>
    </row>
    <row r="682" spans="1:5" x14ac:dyDescent="0.3">
      <c r="A682" s="7" t="s">
        <v>7</v>
      </c>
      <c r="B682" s="7" t="s">
        <v>9</v>
      </c>
      <c r="C682" s="7">
        <v>0</v>
      </c>
      <c r="D682" s="15">
        <v>43556</v>
      </c>
      <c r="E682" s="7" t="s">
        <v>10</v>
      </c>
    </row>
    <row r="683" spans="1:5" x14ac:dyDescent="0.3">
      <c r="A683" s="7" t="s">
        <v>7</v>
      </c>
      <c r="B683" s="7" t="s">
        <v>21</v>
      </c>
      <c r="C683" s="7">
        <v>121755.9</v>
      </c>
      <c r="D683" s="15">
        <v>42852</v>
      </c>
      <c r="E683" s="7" t="s">
        <v>10</v>
      </c>
    </row>
    <row r="684" spans="1:5" x14ac:dyDescent="0.3">
      <c r="A684" s="7" t="s">
        <v>7</v>
      </c>
      <c r="B684" s="7" t="s">
        <v>21</v>
      </c>
      <c r="C684" s="7">
        <v>96758.81</v>
      </c>
      <c r="D684" s="15">
        <v>43191</v>
      </c>
      <c r="E684" s="7" t="s">
        <v>10</v>
      </c>
    </row>
    <row r="685" spans="1:5" x14ac:dyDescent="0.3">
      <c r="A685" s="7" t="s">
        <v>7</v>
      </c>
      <c r="B685" s="7" t="s">
        <v>9</v>
      </c>
      <c r="C685" s="7">
        <v>149758.53</v>
      </c>
      <c r="D685" s="15">
        <v>43247</v>
      </c>
      <c r="E685" s="7" t="s">
        <v>10</v>
      </c>
    </row>
    <row r="686" spans="1:5" x14ac:dyDescent="0.3">
      <c r="A686" s="7" t="s">
        <v>7</v>
      </c>
      <c r="B686" s="7" t="s">
        <v>21</v>
      </c>
      <c r="C686" s="7">
        <v>9277.1</v>
      </c>
      <c r="D686" s="15">
        <v>43258</v>
      </c>
      <c r="E686" s="7" t="s">
        <v>10</v>
      </c>
    </row>
    <row r="687" spans="1:5" x14ac:dyDescent="0.3">
      <c r="A687" s="7" t="s">
        <v>7</v>
      </c>
      <c r="B687" s="7" t="s">
        <v>21</v>
      </c>
      <c r="C687" s="7">
        <v>16533.25</v>
      </c>
      <c r="D687" s="15">
        <v>43297</v>
      </c>
      <c r="E687" s="7" t="s">
        <v>10</v>
      </c>
    </row>
    <row r="688" spans="1:5" x14ac:dyDescent="0.3">
      <c r="A688" s="7" t="s">
        <v>7</v>
      </c>
      <c r="B688" s="7" t="s">
        <v>21</v>
      </c>
      <c r="C688" s="7">
        <v>15408.4</v>
      </c>
      <c r="D688" s="15">
        <v>43297</v>
      </c>
      <c r="E688" s="7" t="s">
        <v>10</v>
      </c>
    </row>
    <row r="689" spans="1:5" x14ac:dyDescent="0.3">
      <c r="A689" s="7" t="s">
        <v>7</v>
      </c>
      <c r="B689" s="7" t="s">
        <v>21</v>
      </c>
      <c r="C689" s="7">
        <v>56757.75</v>
      </c>
      <c r="D689" s="15">
        <v>43297</v>
      </c>
      <c r="E689" s="7" t="s">
        <v>10</v>
      </c>
    </row>
    <row r="690" spans="1:5" x14ac:dyDescent="0.3">
      <c r="A690" s="7" t="s">
        <v>7</v>
      </c>
      <c r="B690" s="7" t="s">
        <v>9</v>
      </c>
      <c r="C690" s="7">
        <v>60229.25</v>
      </c>
      <c r="D690" s="15">
        <v>43556</v>
      </c>
      <c r="E690" s="7" t="s">
        <v>10</v>
      </c>
    </row>
    <row r="691" spans="1:5" x14ac:dyDescent="0.3">
      <c r="A691" s="7" t="s">
        <v>7</v>
      </c>
      <c r="B691" s="7" t="s">
        <v>9</v>
      </c>
      <c r="C691" s="7">
        <v>21358.38</v>
      </c>
      <c r="D691" s="15">
        <v>43582</v>
      </c>
      <c r="E691" s="7" t="s">
        <v>10</v>
      </c>
    </row>
    <row r="692" spans="1:5" x14ac:dyDescent="0.3">
      <c r="A692" s="7" t="s">
        <v>7</v>
      </c>
      <c r="B692" s="7" t="s">
        <v>21</v>
      </c>
      <c r="C692" s="7">
        <v>10937.5</v>
      </c>
      <c r="D692" s="15">
        <v>43628</v>
      </c>
      <c r="E692" s="7" t="s">
        <v>10</v>
      </c>
    </row>
    <row r="693" spans="1:5" x14ac:dyDescent="0.3">
      <c r="A693" s="7" t="s">
        <v>7</v>
      </c>
      <c r="B693" s="7" t="s">
        <v>21</v>
      </c>
      <c r="C693" s="7">
        <v>16474.5</v>
      </c>
      <c r="D693" s="15">
        <v>43662</v>
      </c>
      <c r="E693" s="7" t="s">
        <v>10</v>
      </c>
    </row>
    <row r="694" spans="1:5" x14ac:dyDescent="0.3">
      <c r="A694" s="7" t="s">
        <v>7</v>
      </c>
      <c r="B694" s="7" t="s">
        <v>21</v>
      </c>
      <c r="C694" s="7">
        <v>10776.25</v>
      </c>
      <c r="D694" s="15">
        <v>43662</v>
      </c>
      <c r="E694" s="7" t="s">
        <v>10</v>
      </c>
    </row>
    <row r="695" spans="1:5" x14ac:dyDescent="0.3">
      <c r="A695" s="7" t="s">
        <v>7</v>
      </c>
      <c r="B695" s="7" t="s">
        <v>21</v>
      </c>
      <c r="C695" s="7">
        <v>61042.25</v>
      </c>
      <c r="D695" s="15">
        <v>43662</v>
      </c>
      <c r="E695" s="7" t="s">
        <v>10</v>
      </c>
    </row>
    <row r="696" spans="1:5" x14ac:dyDescent="0.3">
      <c r="A696" s="7" t="s">
        <v>25</v>
      </c>
      <c r="B696" s="7" t="s">
        <v>21</v>
      </c>
      <c r="C696" s="7">
        <v>15601.02</v>
      </c>
      <c r="D696" s="15">
        <v>43661</v>
      </c>
      <c r="E696" s="7" t="s">
        <v>10</v>
      </c>
    </row>
    <row r="697" spans="1:5" x14ac:dyDescent="0.3">
      <c r="A697" s="7" t="s">
        <v>7</v>
      </c>
      <c r="B697" s="7" t="s">
        <v>21</v>
      </c>
      <c r="C697" s="7">
        <v>7000</v>
      </c>
      <c r="D697" s="15">
        <v>43216</v>
      </c>
      <c r="E697" s="7" t="s">
        <v>10</v>
      </c>
    </row>
    <row r="698" spans="1:5" x14ac:dyDescent="0.3">
      <c r="A698" s="7" t="s">
        <v>27</v>
      </c>
      <c r="B698" s="7" t="s">
        <v>9</v>
      </c>
      <c r="C698" s="7">
        <v>21000</v>
      </c>
      <c r="D698" s="15">
        <v>43318</v>
      </c>
      <c r="E698" s="7" t="s">
        <v>10</v>
      </c>
    </row>
    <row r="699" spans="1:5" x14ac:dyDescent="0.3">
      <c r="A699" s="7" t="s">
        <v>27</v>
      </c>
      <c r="B699" s="7" t="s">
        <v>21</v>
      </c>
      <c r="C699" s="7">
        <v>28069.13</v>
      </c>
      <c r="D699" s="15">
        <v>43687</v>
      </c>
      <c r="E699" s="7" t="s">
        <v>10</v>
      </c>
    </row>
    <row r="700" spans="1:5" x14ac:dyDescent="0.3">
      <c r="A700" s="7" t="s">
        <v>11</v>
      </c>
      <c r="B700" s="7" t="s">
        <v>12</v>
      </c>
      <c r="C700" s="7">
        <v>72675</v>
      </c>
      <c r="D700" s="15">
        <v>43651</v>
      </c>
      <c r="E700" s="7" t="s">
        <v>10</v>
      </c>
    </row>
    <row r="701" spans="1:5" x14ac:dyDescent="0.3">
      <c r="A701" s="7" t="s">
        <v>23</v>
      </c>
      <c r="B701" s="7" t="s">
        <v>9</v>
      </c>
      <c r="C701" s="7">
        <v>23771.05</v>
      </c>
      <c r="D701" s="15">
        <v>43191</v>
      </c>
      <c r="E701" s="7" t="s">
        <v>10</v>
      </c>
    </row>
    <row r="702" spans="1:5" x14ac:dyDescent="0.3">
      <c r="A702" s="7" t="s">
        <v>23</v>
      </c>
      <c r="B702" s="7" t="s">
        <v>9</v>
      </c>
      <c r="C702" s="7">
        <v>21399.439999999999</v>
      </c>
      <c r="D702" s="15">
        <v>43616</v>
      </c>
      <c r="E702" s="7" t="s">
        <v>10</v>
      </c>
    </row>
    <row r="703" spans="1:5" x14ac:dyDescent="0.3">
      <c r="A703" s="7" t="s">
        <v>7</v>
      </c>
      <c r="B703" s="7" t="s">
        <v>9</v>
      </c>
      <c r="C703" s="7">
        <v>23100.17</v>
      </c>
      <c r="D703" s="15">
        <v>43769</v>
      </c>
      <c r="E703" s="7" t="s">
        <v>10</v>
      </c>
    </row>
    <row r="704" spans="1:5" x14ac:dyDescent="0.3">
      <c r="A704" s="7" t="s">
        <v>7</v>
      </c>
      <c r="B704" s="7" t="s">
        <v>9</v>
      </c>
      <c r="C704" s="7">
        <v>1113.92</v>
      </c>
      <c r="D704" s="15">
        <v>43458</v>
      </c>
      <c r="E704" s="7" t="s">
        <v>10</v>
      </c>
    </row>
    <row r="705" spans="1:5" x14ac:dyDescent="0.3">
      <c r="A705" s="7" t="s">
        <v>27</v>
      </c>
      <c r="B705" s="7" t="s">
        <v>21</v>
      </c>
      <c r="C705" s="7">
        <v>65000</v>
      </c>
      <c r="D705" s="15">
        <v>43349</v>
      </c>
      <c r="E705" s="7" t="s">
        <v>10</v>
      </c>
    </row>
    <row r="706" spans="1:5" x14ac:dyDescent="0.3">
      <c r="A706" s="7" t="s">
        <v>27</v>
      </c>
      <c r="B706" s="7" t="s">
        <v>21</v>
      </c>
      <c r="C706" s="7">
        <v>2077.5</v>
      </c>
      <c r="D706" s="15">
        <v>43522</v>
      </c>
      <c r="E706" s="7" t="s">
        <v>10</v>
      </c>
    </row>
    <row r="707" spans="1:5" x14ac:dyDescent="0.3">
      <c r="A707" s="7" t="s">
        <v>27</v>
      </c>
      <c r="B707" s="7" t="s">
        <v>21</v>
      </c>
      <c r="C707" s="7">
        <v>1566.2</v>
      </c>
      <c r="D707" s="15">
        <v>43049</v>
      </c>
      <c r="E707" s="7" t="s">
        <v>10</v>
      </c>
    </row>
    <row r="708" spans="1:5" x14ac:dyDescent="0.3">
      <c r="A708" s="7" t="s">
        <v>27</v>
      </c>
      <c r="B708" s="7" t="s">
        <v>21</v>
      </c>
      <c r="C708" s="7">
        <v>639.25</v>
      </c>
      <c r="D708" s="15">
        <v>43266</v>
      </c>
      <c r="E708" s="7" t="s">
        <v>10</v>
      </c>
    </row>
    <row r="709" spans="1:5" x14ac:dyDescent="0.3">
      <c r="A709" s="7" t="s">
        <v>27</v>
      </c>
      <c r="B709" s="7" t="s">
        <v>21</v>
      </c>
      <c r="C709" s="7">
        <v>1180.8800000000001</v>
      </c>
      <c r="D709" s="15">
        <v>43257</v>
      </c>
      <c r="E709" s="7" t="s">
        <v>10</v>
      </c>
    </row>
    <row r="710" spans="1:5" x14ac:dyDescent="0.3">
      <c r="A710" s="7" t="s">
        <v>27</v>
      </c>
      <c r="B710" s="7" t="s">
        <v>21</v>
      </c>
      <c r="C710" s="7">
        <v>1558.76</v>
      </c>
      <c r="D710" s="15">
        <v>43648</v>
      </c>
      <c r="E710" s="7" t="s">
        <v>10</v>
      </c>
    </row>
    <row r="711" spans="1:5" x14ac:dyDescent="0.3">
      <c r="A711" s="7" t="s">
        <v>27</v>
      </c>
      <c r="B711" s="7" t="s">
        <v>21</v>
      </c>
      <c r="C711" s="7">
        <v>59375</v>
      </c>
      <c r="D711" s="15">
        <v>43349</v>
      </c>
      <c r="E711" s="7" t="s">
        <v>10</v>
      </c>
    </row>
    <row r="712" spans="1:5" x14ac:dyDescent="0.3">
      <c r="A712" s="7" t="s">
        <v>27</v>
      </c>
      <c r="B712" s="7" t="s">
        <v>21</v>
      </c>
      <c r="C712" s="7">
        <v>56150.75</v>
      </c>
      <c r="D712" s="15">
        <v>42744</v>
      </c>
      <c r="E712" s="7" t="s">
        <v>10</v>
      </c>
    </row>
    <row r="713" spans="1:5" x14ac:dyDescent="0.3">
      <c r="A713" s="7" t="s">
        <v>27</v>
      </c>
      <c r="B713" s="7" t="s">
        <v>21</v>
      </c>
      <c r="C713" s="7">
        <v>3132.5</v>
      </c>
      <c r="D713" s="15">
        <v>43049</v>
      </c>
      <c r="E713" s="7" t="s">
        <v>10</v>
      </c>
    </row>
    <row r="714" spans="1:5" x14ac:dyDescent="0.3">
      <c r="A714" s="7" t="s">
        <v>27</v>
      </c>
      <c r="B714" s="7" t="s">
        <v>21</v>
      </c>
      <c r="C714" s="7">
        <v>30978.63</v>
      </c>
      <c r="D714" s="15">
        <v>43049</v>
      </c>
      <c r="E714" s="7" t="s">
        <v>10</v>
      </c>
    </row>
    <row r="715" spans="1:5" x14ac:dyDescent="0.3">
      <c r="A715" s="7" t="s">
        <v>27</v>
      </c>
      <c r="B715" s="7" t="s">
        <v>21</v>
      </c>
      <c r="C715" s="7">
        <v>17934.88</v>
      </c>
      <c r="D715" s="15">
        <v>43133</v>
      </c>
      <c r="E715" s="7" t="s">
        <v>10</v>
      </c>
    </row>
    <row r="716" spans="1:5" x14ac:dyDescent="0.3">
      <c r="A716" s="7" t="s">
        <v>27</v>
      </c>
      <c r="B716" s="7" t="s">
        <v>21</v>
      </c>
      <c r="C716" s="7">
        <v>15668.25</v>
      </c>
      <c r="D716" s="15">
        <v>43152</v>
      </c>
      <c r="E716" s="7" t="s">
        <v>10</v>
      </c>
    </row>
    <row r="717" spans="1:5" x14ac:dyDescent="0.3">
      <c r="A717" s="7" t="s">
        <v>27</v>
      </c>
      <c r="B717" s="7" t="s">
        <v>21</v>
      </c>
      <c r="C717" s="7">
        <v>11239.38</v>
      </c>
      <c r="D717" s="15">
        <v>43199</v>
      </c>
      <c r="E717" s="7" t="s">
        <v>10</v>
      </c>
    </row>
    <row r="718" spans="1:5" x14ac:dyDescent="0.3">
      <c r="A718" s="7" t="s">
        <v>27</v>
      </c>
      <c r="B718" s="7" t="s">
        <v>9</v>
      </c>
      <c r="C718" s="7">
        <v>11239.38</v>
      </c>
      <c r="D718" s="15">
        <v>43290</v>
      </c>
      <c r="E718" s="7" t="s">
        <v>10</v>
      </c>
    </row>
    <row r="719" spans="1:5" x14ac:dyDescent="0.3">
      <c r="A719" s="7" t="s">
        <v>27</v>
      </c>
      <c r="B719" s="7" t="s">
        <v>21</v>
      </c>
      <c r="C719" s="7">
        <v>21442.38</v>
      </c>
      <c r="D719" s="15">
        <v>43758</v>
      </c>
      <c r="E719" s="7" t="s">
        <v>10</v>
      </c>
    </row>
    <row r="720" spans="1:5" x14ac:dyDescent="0.3">
      <c r="A720" s="7" t="s">
        <v>27</v>
      </c>
      <c r="B720" s="7" t="s">
        <v>21</v>
      </c>
      <c r="C720" s="7">
        <v>21442.75</v>
      </c>
      <c r="D720" s="15">
        <v>43431</v>
      </c>
      <c r="E720" s="7" t="s">
        <v>10</v>
      </c>
    </row>
    <row r="721" spans="1:5" x14ac:dyDescent="0.3">
      <c r="A721" s="7" t="s">
        <v>27</v>
      </c>
      <c r="B721" s="7" t="s">
        <v>21</v>
      </c>
      <c r="C721" s="7">
        <v>21442.75</v>
      </c>
      <c r="D721" s="15">
        <v>43540</v>
      </c>
      <c r="E721" s="7" t="s">
        <v>10</v>
      </c>
    </row>
    <row r="722" spans="1:5" x14ac:dyDescent="0.3">
      <c r="A722" s="7" t="s">
        <v>27</v>
      </c>
      <c r="B722" s="7" t="s">
        <v>21</v>
      </c>
      <c r="C722" s="7">
        <v>21442.75</v>
      </c>
      <c r="D722" s="15">
        <v>43649</v>
      </c>
      <c r="E722" s="7" t="s">
        <v>10</v>
      </c>
    </row>
    <row r="723" spans="1:5" x14ac:dyDescent="0.3">
      <c r="A723" s="7" t="s">
        <v>27</v>
      </c>
      <c r="B723" s="7" t="s">
        <v>21</v>
      </c>
      <c r="C723" s="7">
        <v>27085.5</v>
      </c>
      <c r="D723" s="15">
        <v>43322</v>
      </c>
      <c r="E723" s="7" t="s">
        <v>10</v>
      </c>
    </row>
    <row r="724" spans="1:5" x14ac:dyDescent="0.3">
      <c r="A724" s="7" t="s">
        <v>27</v>
      </c>
      <c r="B724" s="7" t="s">
        <v>21</v>
      </c>
      <c r="C724" s="7">
        <v>17949.04</v>
      </c>
      <c r="D724" s="15">
        <v>43431</v>
      </c>
      <c r="E724" s="7" t="s">
        <v>10</v>
      </c>
    </row>
    <row r="725" spans="1:5" x14ac:dyDescent="0.3">
      <c r="A725" s="7" t="s">
        <v>27</v>
      </c>
      <c r="B725" s="7" t="s">
        <v>21</v>
      </c>
      <c r="C725" s="7">
        <v>17949.04</v>
      </c>
      <c r="D725" s="15">
        <v>43540</v>
      </c>
      <c r="E725" s="7" t="s">
        <v>10</v>
      </c>
    </row>
    <row r="726" spans="1:5" x14ac:dyDescent="0.3">
      <c r="A726" s="7" t="s">
        <v>27</v>
      </c>
      <c r="B726" s="7" t="s">
        <v>21</v>
      </c>
      <c r="C726" s="7">
        <v>17949.04</v>
      </c>
      <c r="D726" s="15">
        <v>43649</v>
      </c>
      <c r="E726" s="7" t="s">
        <v>10</v>
      </c>
    </row>
    <row r="727" spans="1:5" x14ac:dyDescent="0.3">
      <c r="A727" s="7" t="s">
        <v>27</v>
      </c>
      <c r="B727" s="7" t="s">
        <v>21</v>
      </c>
      <c r="C727" s="7">
        <v>17949.04</v>
      </c>
      <c r="D727" s="15">
        <v>43758</v>
      </c>
      <c r="E727" s="7" t="s">
        <v>10</v>
      </c>
    </row>
    <row r="728" spans="1:5" x14ac:dyDescent="0.3">
      <c r="A728" s="7" t="s">
        <v>27</v>
      </c>
      <c r="B728" s="7" t="s">
        <v>21</v>
      </c>
      <c r="C728" s="7">
        <v>22672.47</v>
      </c>
      <c r="D728" s="15">
        <v>43322</v>
      </c>
      <c r="E728" s="7" t="s">
        <v>10</v>
      </c>
    </row>
    <row r="729" spans="1:5" x14ac:dyDescent="0.3">
      <c r="A729" s="7" t="s">
        <v>27</v>
      </c>
      <c r="B729" s="7" t="s">
        <v>21</v>
      </c>
      <c r="C729" s="7">
        <v>11239.38</v>
      </c>
      <c r="D729" s="15">
        <v>43382</v>
      </c>
      <c r="E729" s="7" t="s">
        <v>10</v>
      </c>
    </row>
    <row r="730" spans="1:5" x14ac:dyDescent="0.3">
      <c r="A730" s="7" t="s">
        <v>27</v>
      </c>
      <c r="B730" s="7" t="s">
        <v>21</v>
      </c>
      <c r="C730" s="7">
        <v>2212.38</v>
      </c>
      <c r="D730" s="15">
        <v>43565</v>
      </c>
      <c r="E730" s="7" t="s">
        <v>10</v>
      </c>
    </row>
    <row r="731" spans="1:5" x14ac:dyDescent="0.3">
      <c r="A731" s="7" t="s">
        <v>27</v>
      </c>
      <c r="B731" s="7" t="s">
        <v>21</v>
      </c>
      <c r="C731" s="7">
        <v>1363</v>
      </c>
      <c r="D731" s="15">
        <v>43291</v>
      </c>
      <c r="E731" s="7" t="s">
        <v>10</v>
      </c>
    </row>
    <row r="732" spans="1:5" x14ac:dyDescent="0.3">
      <c r="A732" s="7" t="s">
        <v>27</v>
      </c>
      <c r="B732" s="7" t="s">
        <v>21</v>
      </c>
      <c r="C732" s="7">
        <v>157.5</v>
      </c>
      <c r="D732" s="15">
        <v>43549</v>
      </c>
      <c r="E732" s="7" t="s">
        <v>10</v>
      </c>
    </row>
    <row r="733" spans="1:5" x14ac:dyDescent="0.3">
      <c r="A733" s="7" t="s">
        <v>27</v>
      </c>
      <c r="B733" s="7" t="s">
        <v>21</v>
      </c>
      <c r="C733" s="7">
        <v>1749.45</v>
      </c>
      <c r="D733" s="15">
        <v>43553</v>
      </c>
      <c r="E733" s="7" t="s">
        <v>10</v>
      </c>
    </row>
    <row r="734" spans="1:5" x14ac:dyDescent="0.3">
      <c r="A734" s="7" t="s">
        <v>7</v>
      </c>
      <c r="B734" s="7" t="s">
        <v>9</v>
      </c>
      <c r="C734" s="7">
        <v>6250</v>
      </c>
      <c r="D734" s="15">
        <v>43184</v>
      </c>
      <c r="E734" s="7" t="s">
        <v>10</v>
      </c>
    </row>
    <row r="735" spans="1:5" x14ac:dyDescent="0.3">
      <c r="A735" s="7" t="s">
        <v>19</v>
      </c>
      <c r="B735" s="7" t="s">
        <v>9</v>
      </c>
      <c r="C735" s="7">
        <v>8125</v>
      </c>
      <c r="D735" s="15">
        <v>43549</v>
      </c>
      <c r="E735" s="7" t="s">
        <v>10</v>
      </c>
    </row>
    <row r="736" spans="1:5" x14ac:dyDescent="0.3">
      <c r="A736" s="7" t="s">
        <v>27</v>
      </c>
      <c r="B736" s="7" t="s">
        <v>21</v>
      </c>
      <c r="C736" s="7">
        <v>2788.75</v>
      </c>
      <c r="D736" s="15">
        <v>43661</v>
      </c>
      <c r="E736" s="7" t="s">
        <v>10</v>
      </c>
    </row>
    <row r="737" spans="1:5" x14ac:dyDescent="0.3">
      <c r="A737" s="7" t="s">
        <v>27</v>
      </c>
      <c r="B737" s="7" t="s">
        <v>12</v>
      </c>
      <c r="C737" s="7">
        <v>7827.77</v>
      </c>
      <c r="D737" s="15">
        <v>43322</v>
      </c>
      <c r="E737" s="7" t="s">
        <v>10</v>
      </c>
    </row>
    <row r="738" spans="1:5" x14ac:dyDescent="0.3">
      <c r="A738" s="7" t="s">
        <v>27</v>
      </c>
      <c r="B738" s="7" t="s">
        <v>12</v>
      </c>
      <c r="C738" s="7">
        <v>0</v>
      </c>
      <c r="D738" s="15">
        <v>43398</v>
      </c>
      <c r="E738" s="7" t="s">
        <v>18</v>
      </c>
    </row>
    <row r="739" spans="1:5" x14ac:dyDescent="0.3">
      <c r="A739" s="7" t="s">
        <v>27</v>
      </c>
      <c r="B739" s="7" t="s">
        <v>12</v>
      </c>
      <c r="C739" s="7">
        <v>4194.8</v>
      </c>
      <c r="D739" s="15">
        <v>43487</v>
      </c>
      <c r="E739" s="7" t="s">
        <v>18</v>
      </c>
    </row>
    <row r="740" spans="1:5" x14ac:dyDescent="0.3">
      <c r="A740" s="7" t="s">
        <v>27</v>
      </c>
      <c r="B740" s="7" t="s">
        <v>21</v>
      </c>
      <c r="C740" s="7">
        <v>1390.13</v>
      </c>
      <c r="D740" s="15">
        <v>43515</v>
      </c>
      <c r="E740" s="7" t="s">
        <v>10</v>
      </c>
    </row>
    <row r="741" spans="1:5" x14ac:dyDescent="0.3">
      <c r="A741" s="7" t="s">
        <v>27</v>
      </c>
      <c r="B741" s="7" t="s">
        <v>21</v>
      </c>
      <c r="C741" s="7">
        <v>1390.13</v>
      </c>
      <c r="D741" s="15">
        <v>43969</v>
      </c>
      <c r="E741" s="7" t="s">
        <v>10</v>
      </c>
    </row>
    <row r="742" spans="1:5" x14ac:dyDescent="0.3">
      <c r="A742" s="7" t="s">
        <v>27</v>
      </c>
      <c r="B742" s="7" t="s">
        <v>21</v>
      </c>
      <c r="C742" s="7">
        <v>7835.19</v>
      </c>
      <c r="D742" s="15">
        <v>43626</v>
      </c>
      <c r="E742" s="7" t="s">
        <v>10</v>
      </c>
    </row>
    <row r="743" spans="1:5" x14ac:dyDescent="0.3">
      <c r="A743" s="7" t="s">
        <v>27</v>
      </c>
      <c r="B743" s="7" t="s">
        <v>21</v>
      </c>
      <c r="C743" s="7">
        <v>7782.56</v>
      </c>
      <c r="D743" s="15">
        <v>43627</v>
      </c>
      <c r="E743" s="7" t="s">
        <v>10</v>
      </c>
    </row>
    <row r="744" spans="1:5" x14ac:dyDescent="0.3">
      <c r="A744" s="7" t="s">
        <v>27</v>
      </c>
      <c r="B744" s="7" t="s">
        <v>30</v>
      </c>
      <c r="C744" s="7">
        <v>1558.76</v>
      </c>
      <c r="D744" s="15">
        <v>43648</v>
      </c>
      <c r="E744" s="7" t="s">
        <v>10</v>
      </c>
    </row>
    <row r="745" spans="1:5" x14ac:dyDescent="0.3">
      <c r="A745" s="7" t="s">
        <v>27</v>
      </c>
      <c r="B745" s="7" t="s">
        <v>21</v>
      </c>
      <c r="C745" s="7">
        <v>3007.5</v>
      </c>
      <c r="D745" s="15">
        <v>43567</v>
      </c>
      <c r="E745" s="7" t="s">
        <v>10</v>
      </c>
    </row>
    <row r="746" spans="1:5" x14ac:dyDescent="0.3">
      <c r="A746" s="7" t="s">
        <v>27</v>
      </c>
      <c r="B746" s="7" t="s">
        <v>21</v>
      </c>
      <c r="C746" s="7">
        <v>26804.5</v>
      </c>
      <c r="D746" s="15">
        <v>43788</v>
      </c>
      <c r="E746" s="7" t="s">
        <v>10</v>
      </c>
    </row>
    <row r="747" spans="1:5" x14ac:dyDescent="0.3">
      <c r="A747" s="7" t="s">
        <v>20</v>
      </c>
      <c r="B747" s="7" t="s">
        <v>9</v>
      </c>
      <c r="C747" s="7">
        <v>1771.98</v>
      </c>
      <c r="D747" s="15">
        <v>43191</v>
      </c>
      <c r="E747" s="7" t="s">
        <v>10</v>
      </c>
    </row>
    <row r="748" spans="1:5" x14ac:dyDescent="0.3">
      <c r="A748" s="7" t="s">
        <v>20</v>
      </c>
      <c r="B748" s="7" t="s">
        <v>9</v>
      </c>
      <c r="C748" s="7">
        <v>681.53</v>
      </c>
      <c r="D748" s="15">
        <v>43191</v>
      </c>
      <c r="E748" s="7" t="s">
        <v>10</v>
      </c>
    </row>
    <row r="749" spans="1:5" x14ac:dyDescent="0.3">
      <c r="A749" s="7" t="s">
        <v>20</v>
      </c>
      <c r="B749" s="7" t="s">
        <v>9</v>
      </c>
      <c r="C749" s="7">
        <v>272.61</v>
      </c>
      <c r="D749" s="15">
        <v>43191</v>
      </c>
      <c r="E749" s="7" t="s">
        <v>10</v>
      </c>
    </row>
    <row r="750" spans="1:5" x14ac:dyDescent="0.3">
      <c r="A750" s="7" t="s">
        <v>20</v>
      </c>
      <c r="B750" s="7" t="s">
        <v>9</v>
      </c>
      <c r="C750" s="7">
        <v>4175.3599999999997</v>
      </c>
      <c r="D750" s="15">
        <v>43191</v>
      </c>
      <c r="E750" s="7" t="s">
        <v>10</v>
      </c>
    </row>
    <row r="751" spans="1:5" x14ac:dyDescent="0.3">
      <c r="A751" s="7" t="s">
        <v>20</v>
      </c>
      <c r="B751" s="7" t="s">
        <v>9</v>
      </c>
      <c r="C751" s="7">
        <v>1605.91</v>
      </c>
      <c r="D751" s="15">
        <v>43191</v>
      </c>
      <c r="E751" s="7" t="s">
        <v>10</v>
      </c>
    </row>
    <row r="752" spans="1:5" x14ac:dyDescent="0.3">
      <c r="A752" s="7" t="s">
        <v>20</v>
      </c>
      <c r="B752" s="7" t="s">
        <v>9</v>
      </c>
      <c r="C752" s="7">
        <v>642.36</v>
      </c>
      <c r="D752" s="15">
        <v>43191</v>
      </c>
      <c r="E752" s="7" t="s">
        <v>10</v>
      </c>
    </row>
    <row r="753" spans="1:5" x14ac:dyDescent="0.3">
      <c r="A753" s="7" t="s">
        <v>20</v>
      </c>
      <c r="B753" s="7" t="s">
        <v>9</v>
      </c>
      <c r="C753" s="7">
        <v>23863.13</v>
      </c>
      <c r="D753" s="15">
        <v>76062</v>
      </c>
      <c r="E753" s="7" t="s">
        <v>10</v>
      </c>
    </row>
    <row r="754" spans="1:5" x14ac:dyDescent="0.3">
      <c r="A754" s="7" t="s">
        <v>20</v>
      </c>
      <c r="B754" s="7" t="s">
        <v>9</v>
      </c>
      <c r="C754" s="7">
        <v>9178.1299999999992</v>
      </c>
      <c r="D754" s="15">
        <v>76062</v>
      </c>
      <c r="E754" s="7" t="s">
        <v>10</v>
      </c>
    </row>
    <row r="755" spans="1:5" x14ac:dyDescent="0.3">
      <c r="A755" s="7" t="s">
        <v>20</v>
      </c>
      <c r="B755" s="7" t="s">
        <v>9</v>
      </c>
      <c r="C755" s="7">
        <v>3671.25</v>
      </c>
      <c r="D755" s="15">
        <v>76062</v>
      </c>
      <c r="E755" s="7" t="s">
        <v>10</v>
      </c>
    </row>
    <row r="756" spans="1:5" x14ac:dyDescent="0.3">
      <c r="A756" s="7" t="s">
        <v>20</v>
      </c>
      <c r="B756" s="7" t="s">
        <v>9</v>
      </c>
      <c r="C756" s="7">
        <v>157.13999999999999</v>
      </c>
      <c r="D756" s="15">
        <v>43191</v>
      </c>
      <c r="E756" s="7" t="s">
        <v>10</v>
      </c>
    </row>
    <row r="757" spans="1:5" x14ac:dyDescent="0.3">
      <c r="A757" s="7" t="s">
        <v>20</v>
      </c>
      <c r="B757" s="7" t="s">
        <v>9</v>
      </c>
      <c r="C757" s="7">
        <v>60.44</v>
      </c>
      <c r="D757" s="15">
        <v>43191</v>
      </c>
      <c r="E757" s="7" t="s">
        <v>10</v>
      </c>
    </row>
    <row r="758" spans="1:5" x14ac:dyDescent="0.3">
      <c r="A758" s="7" t="s">
        <v>20</v>
      </c>
      <c r="B758" s="7" t="s">
        <v>9</v>
      </c>
      <c r="C758" s="7">
        <v>24.17</v>
      </c>
      <c r="D758" s="15">
        <v>43191</v>
      </c>
      <c r="E758" s="7" t="s">
        <v>10</v>
      </c>
    </row>
    <row r="759" spans="1:5" x14ac:dyDescent="0.3">
      <c r="A759" s="7" t="s">
        <v>20</v>
      </c>
      <c r="B759" s="7" t="s">
        <v>9</v>
      </c>
      <c r="C759" s="7">
        <v>23753.439999999999</v>
      </c>
      <c r="D759" s="15">
        <v>43191</v>
      </c>
      <c r="E759" s="7" t="s">
        <v>10</v>
      </c>
    </row>
    <row r="760" spans="1:5" x14ac:dyDescent="0.3">
      <c r="A760" s="7" t="s">
        <v>20</v>
      </c>
      <c r="B760" s="7" t="s">
        <v>9</v>
      </c>
      <c r="C760" s="7">
        <v>9135.94</v>
      </c>
      <c r="D760" s="15">
        <v>43191</v>
      </c>
      <c r="E760" s="7" t="s">
        <v>10</v>
      </c>
    </row>
    <row r="761" spans="1:5" x14ac:dyDescent="0.3">
      <c r="A761" s="7" t="s">
        <v>20</v>
      </c>
      <c r="B761" s="7" t="s">
        <v>9</v>
      </c>
      <c r="C761" s="7">
        <v>3654.37</v>
      </c>
      <c r="D761" s="15">
        <v>43191</v>
      </c>
      <c r="E761" s="7" t="s">
        <v>10</v>
      </c>
    </row>
    <row r="762" spans="1:5" x14ac:dyDescent="0.3">
      <c r="A762" s="7" t="s">
        <v>20</v>
      </c>
      <c r="B762" s="7" t="s">
        <v>9</v>
      </c>
      <c r="C762" s="7">
        <v>445.18</v>
      </c>
      <c r="D762" s="15">
        <v>43556</v>
      </c>
      <c r="E762" s="7" t="s">
        <v>10</v>
      </c>
    </row>
    <row r="763" spans="1:5" x14ac:dyDescent="0.3">
      <c r="A763" s="7" t="s">
        <v>20</v>
      </c>
      <c r="B763" s="7" t="s">
        <v>9</v>
      </c>
      <c r="C763" s="7">
        <v>1598.68</v>
      </c>
      <c r="D763" s="15">
        <v>43191</v>
      </c>
      <c r="E763" s="7" t="s">
        <v>10</v>
      </c>
    </row>
    <row r="764" spans="1:5" x14ac:dyDescent="0.3">
      <c r="A764" s="7" t="s">
        <v>20</v>
      </c>
      <c r="B764" s="7" t="s">
        <v>9</v>
      </c>
      <c r="C764" s="7">
        <v>614.88</v>
      </c>
      <c r="D764" s="15">
        <v>43191</v>
      </c>
      <c r="E764" s="7" t="s">
        <v>10</v>
      </c>
    </row>
    <row r="765" spans="1:5" x14ac:dyDescent="0.3">
      <c r="A765" s="7" t="s">
        <v>20</v>
      </c>
      <c r="B765" s="7" t="s">
        <v>9</v>
      </c>
      <c r="C765" s="7">
        <v>245.95</v>
      </c>
      <c r="D765" s="15">
        <v>43191</v>
      </c>
      <c r="E765" s="7" t="s">
        <v>10</v>
      </c>
    </row>
    <row r="766" spans="1:5" x14ac:dyDescent="0.3">
      <c r="A766" s="7" t="s">
        <v>20</v>
      </c>
      <c r="B766" s="7" t="s">
        <v>9</v>
      </c>
      <c r="C766" s="7">
        <v>2077.5100000000002</v>
      </c>
      <c r="D766" s="15">
        <v>43556</v>
      </c>
      <c r="E766" s="7" t="s">
        <v>10</v>
      </c>
    </row>
    <row r="767" spans="1:5" x14ac:dyDescent="0.3">
      <c r="A767" s="7" t="s">
        <v>7</v>
      </c>
      <c r="B767" s="7" t="s">
        <v>9</v>
      </c>
      <c r="C767" s="7">
        <v>33484.339999999997</v>
      </c>
      <c r="D767" s="15">
        <v>43450</v>
      </c>
      <c r="E767" s="7" t="s">
        <v>10</v>
      </c>
    </row>
    <row r="768" spans="1:5" x14ac:dyDescent="0.3">
      <c r="A768" s="7" t="s">
        <v>11</v>
      </c>
      <c r="B768" s="7" t="s">
        <v>9</v>
      </c>
      <c r="C768" s="7">
        <v>109812.12</v>
      </c>
      <c r="D768" s="15">
        <v>43815</v>
      </c>
      <c r="E768" s="7" t="s">
        <v>10</v>
      </c>
    </row>
    <row r="769" spans="1:5" x14ac:dyDescent="0.3">
      <c r="A769" s="7" t="s">
        <v>22</v>
      </c>
      <c r="B769" s="7" t="s">
        <v>9</v>
      </c>
      <c r="C769" s="7">
        <v>12084.5</v>
      </c>
      <c r="D769" s="15">
        <v>43110</v>
      </c>
      <c r="E769" s="7" t="s">
        <v>10</v>
      </c>
    </row>
    <row r="770" spans="1:5" x14ac:dyDescent="0.3">
      <c r="A770" s="7" t="s">
        <v>27</v>
      </c>
      <c r="B770" s="7" t="s">
        <v>12</v>
      </c>
      <c r="C770" s="7">
        <v>51965.88</v>
      </c>
      <c r="D770" s="15">
        <v>43185</v>
      </c>
      <c r="E770" s="7" t="s">
        <v>10</v>
      </c>
    </row>
    <row r="771" spans="1:5" x14ac:dyDescent="0.3">
      <c r="A771" s="7" t="s">
        <v>27</v>
      </c>
      <c r="B771" s="7" t="s">
        <v>21</v>
      </c>
      <c r="C771" s="7">
        <v>25619.25</v>
      </c>
      <c r="D771" s="15">
        <v>43258</v>
      </c>
      <c r="E771" s="7" t="s">
        <v>10</v>
      </c>
    </row>
    <row r="772" spans="1:5" x14ac:dyDescent="0.3">
      <c r="A772" s="7" t="s">
        <v>27</v>
      </c>
      <c r="B772" s="7" t="s">
        <v>21</v>
      </c>
      <c r="C772" s="7">
        <v>25598</v>
      </c>
      <c r="D772" s="15">
        <v>43642</v>
      </c>
      <c r="E772" s="7" t="s">
        <v>10</v>
      </c>
    </row>
    <row r="773" spans="1:5" x14ac:dyDescent="0.3">
      <c r="A773" s="7" t="s">
        <v>27</v>
      </c>
      <c r="B773" s="7" t="s">
        <v>12</v>
      </c>
      <c r="C773" s="7">
        <v>12643.38</v>
      </c>
      <c r="D773" s="15">
        <v>43791</v>
      </c>
      <c r="E773" s="7" t="s">
        <v>10</v>
      </c>
    </row>
    <row r="774" spans="1:5" x14ac:dyDescent="0.3">
      <c r="A774" s="7" t="s">
        <v>27</v>
      </c>
      <c r="B774" s="7" t="s">
        <v>21</v>
      </c>
      <c r="C774" s="7">
        <v>25598</v>
      </c>
      <c r="D774" s="15">
        <v>43825</v>
      </c>
      <c r="E774" s="7" t="s">
        <v>10</v>
      </c>
    </row>
    <row r="775" spans="1:5" x14ac:dyDescent="0.3">
      <c r="A775" s="7" t="s">
        <v>17</v>
      </c>
      <c r="B775" s="7" t="s">
        <v>9</v>
      </c>
      <c r="C775" s="7">
        <v>1474120.36</v>
      </c>
      <c r="D775" s="15">
        <v>43101</v>
      </c>
      <c r="E775" s="7" t="s">
        <v>10</v>
      </c>
    </row>
    <row r="776" spans="1:5" x14ac:dyDescent="0.3">
      <c r="A776" s="7" t="s">
        <v>17</v>
      </c>
      <c r="B776" s="7" t="s">
        <v>9</v>
      </c>
      <c r="C776" s="7">
        <v>0</v>
      </c>
      <c r="D776" s="15">
        <v>43371</v>
      </c>
      <c r="E776" s="7" t="s">
        <v>18</v>
      </c>
    </row>
    <row r="777" spans="1:5" x14ac:dyDescent="0.3">
      <c r="A777" s="7" t="s">
        <v>17</v>
      </c>
      <c r="B777" s="7" t="s">
        <v>9</v>
      </c>
      <c r="C777" s="7">
        <v>34349.81</v>
      </c>
      <c r="D777" s="15">
        <v>43101</v>
      </c>
      <c r="E777" s="7" t="s">
        <v>10</v>
      </c>
    </row>
    <row r="778" spans="1:5" x14ac:dyDescent="0.3">
      <c r="A778" s="7" t="s">
        <v>17</v>
      </c>
      <c r="B778" s="7" t="s">
        <v>9</v>
      </c>
      <c r="C778" s="7">
        <v>51883.58</v>
      </c>
      <c r="D778" s="15">
        <v>43101</v>
      </c>
      <c r="E778" s="7" t="s">
        <v>10</v>
      </c>
    </row>
    <row r="779" spans="1:5" x14ac:dyDescent="0.3">
      <c r="A779" s="7" t="s">
        <v>27</v>
      </c>
      <c r="B779" s="7" t="s">
        <v>9</v>
      </c>
      <c r="C779" s="7">
        <v>15963.92</v>
      </c>
      <c r="D779" s="15">
        <v>42919</v>
      </c>
      <c r="E779" s="7" t="s">
        <v>10</v>
      </c>
    </row>
    <row r="780" spans="1:5" x14ac:dyDescent="0.3">
      <c r="A780" s="7" t="s">
        <v>27</v>
      </c>
      <c r="B780" s="7" t="s">
        <v>9</v>
      </c>
      <c r="C780" s="7">
        <v>0</v>
      </c>
      <c r="D780" s="15">
        <v>43284</v>
      </c>
      <c r="E780" s="7" t="s">
        <v>10</v>
      </c>
    </row>
    <row r="781" spans="1:5" x14ac:dyDescent="0.3">
      <c r="A781" s="7" t="s">
        <v>27</v>
      </c>
      <c r="B781" s="7" t="s">
        <v>9</v>
      </c>
      <c r="C781" s="7">
        <v>956.34</v>
      </c>
      <c r="D781" s="15">
        <v>43649</v>
      </c>
      <c r="E781" s="7" t="s">
        <v>10</v>
      </c>
    </row>
    <row r="782" spans="1:5" x14ac:dyDescent="0.3">
      <c r="A782" s="7" t="s">
        <v>27</v>
      </c>
      <c r="B782" s="7" t="s">
        <v>12</v>
      </c>
      <c r="C782" s="7">
        <v>5416.62</v>
      </c>
      <c r="D782" s="15">
        <v>43112</v>
      </c>
      <c r="E782" s="7" t="s">
        <v>10</v>
      </c>
    </row>
    <row r="783" spans="1:5" x14ac:dyDescent="0.3">
      <c r="A783" s="7" t="s">
        <v>27</v>
      </c>
      <c r="B783" s="7" t="s">
        <v>12</v>
      </c>
      <c r="C783" s="7">
        <v>6195.75</v>
      </c>
      <c r="D783" s="15">
        <v>43112</v>
      </c>
      <c r="E783" s="7" t="s">
        <v>10</v>
      </c>
    </row>
    <row r="784" spans="1:5" x14ac:dyDescent="0.3">
      <c r="A784" s="7" t="s">
        <v>27</v>
      </c>
      <c r="B784" s="7" t="s">
        <v>21</v>
      </c>
      <c r="C784" s="7">
        <v>518.13</v>
      </c>
      <c r="D784" s="15">
        <v>43112</v>
      </c>
      <c r="E784" s="7" t="s">
        <v>10</v>
      </c>
    </row>
    <row r="785" spans="1:5" x14ac:dyDescent="0.3">
      <c r="A785" s="7" t="s">
        <v>27</v>
      </c>
      <c r="B785" s="7" t="s">
        <v>21</v>
      </c>
      <c r="C785" s="7">
        <v>2767.5</v>
      </c>
      <c r="D785" s="15">
        <v>43392</v>
      </c>
      <c r="E785" s="7" t="s">
        <v>10</v>
      </c>
    </row>
    <row r="786" spans="1:5" x14ac:dyDescent="0.3">
      <c r="A786" s="7" t="s">
        <v>27</v>
      </c>
      <c r="B786" s="7" t="s">
        <v>21</v>
      </c>
      <c r="C786" s="7">
        <v>8198.25</v>
      </c>
      <c r="D786" s="15">
        <v>43763</v>
      </c>
      <c r="E786" s="7" t="s">
        <v>10</v>
      </c>
    </row>
    <row r="787" spans="1:5" x14ac:dyDescent="0.3">
      <c r="A787" s="7" t="s">
        <v>27</v>
      </c>
      <c r="B787" s="7" t="s">
        <v>12</v>
      </c>
      <c r="C787" s="7">
        <v>9075</v>
      </c>
      <c r="D787" s="15">
        <v>43477</v>
      </c>
      <c r="E787" s="7" t="s">
        <v>10</v>
      </c>
    </row>
    <row r="788" spans="1:5" x14ac:dyDescent="0.3">
      <c r="A788" s="7" t="s">
        <v>27</v>
      </c>
      <c r="B788" s="7" t="s">
        <v>21</v>
      </c>
      <c r="C788" s="7">
        <v>521.25</v>
      </c>
      <c r="D788" s="15">
        <v>43477</v>
      </c>
      <c r="E788" s="7" t="s">
        <v>10</v>
      </c>
    </row>
    <row r="789" spans="1:5" x14ac:dyDescent="0.3">
      <c r="A789" s="7" t="s">
        <v>27</v>
      </c>
      <c r="B789" s="7" t="s">
        <v>12</v>
      </c>
      <c r="C789" s="7">
        <v>7889.31</v>
      </c>
      <c r="D789" s="15">
        <v>43477</v>
      </c>
      <c r="E789" s="7" t="s">
        <v>10</v>
      </c>
    </row>
    <row r="790" spans="1:5" x14ac:dyDescent="0.3">
      <c r="A790" s="7" t="s">
        <v>17</v>
      </c>
      <c r="B790" s="7" t="s">
        <v>9</v>
      </c>
      <c r="C790" s="7">
        <v>90307.75</v>
      </c>
      <c r="D790" s="15">
        <v>43405</v>
      </c>
      <c r="E790" s="7" t="s">
        <v>10</v>
      </c>
    </row>
    <row r="791" spans="1:5" x14ac:dyDescent="0.3">
      <c r="A791" s="7" t="s">
        <v>17</v>
      </c>
      <c r="B791" s="7" t="s">
        <v>9</v>
      </c>
      <c r="C791" s="7">
        <v>114751.5</v>
      </c>
      <c r="D791" s="15">
        <v>43770</v>
      </c>
      <c r="E791" s="7" t="s">
        <v>10</v>
      </c>
    </row>
    <row r="792" spans="1:5" x14ac:dyDescent="0.3">
      <c r="A792" s="7" t="s">
        <v>20</v>
      </c>
      <c r="B792" s="7" t="s">
        <v>9</v>
      </c>
      <c r="C792" s="7">
        <v>52751.13</v>
      </c>
      <c r="D792" s="15">
        <v>43405</v>
      </c>
      <c r="E792" s="7" t="s">
        <v>10</v>
      </c>
    </row>
    <row r="793" spans="1:5" x14ac:dyDescent="0.3">
      <c r="A793" s="7" t="s">
        <v>20</v>
      </c>
      <c r="B793" s="7" t="s">
        <v>9</v>
      </c>
      <c r="C793" s="7">
        <v>53125</v>
      </c>
      <c r="D793" s="15">
        <v>43405</v>
      </c>
      <c r="E793" s="7" t="s">
        <v>10</v>
      </c>
    </row>
    <row r="794" spans="1:5" x14ac:dyDescent="0.3">
      <c r="A794" s="7" t="s">
        <v>20</v>
      </c>
      <c r="B794" s="7" t="s">
        <v>9</v>
      </c>
      <c r="C794" s="7">
        <v>359.13</v>
      </c>
      <c r="D794" s="15">
        <v>43405</v>
      </c>
      <c r="E794" s="7" t="s">
        <v>10</v>
      </c>
    </row>
    <row r="795" spans="1:5" x14ac:dyDescent="0.3">
      <c r="A795" s="7" t="s">
        <v>20</v>
      </c>
      <c r="B795" s="7" t="s">
        <v>9</v>
      </c>
      <c r="C795" s="7">
        <v>0</v>
      </c>
      <c r="D795" s="15">
        <v>43405</v>
      </c>
      <c r="E795" s="7" t="s">
        <v>10</v>
      </c>
    </row>
    <row r="796" spans="1:5" x14ac:dyDescent="0.3">
      <c r="A796" s="7" t="s">
        <v>20</v>
      </c>
      <c r="B796" s="7" t="s">
        <v>9</v>
      </c>
      <c r="C796" s="7">
        <v>0</v>
      </c>
      <c r="D796" s="15">
        <v>43405</v>
      </c>
      <c r="E796" s="7" t="s">
        <v>10</v>
      </c>
    </row>
    <row r="797" spans="1:5" x14ac:dyDescent="0.3">
      <c r="A797" s="7" t="s">
        <v>20</v>
      </c>
      <c r="B797" s="7" t="s">
        <v>9</v>
      </c>
      <c r="C797" s="7">
        <v>0</v>
      </c>
      <c r="D797" s="15">
        <v>43405</v>
      </c>
      <c r="E797" s="7" t="s">
        <v>10</v>
      </c>
    </row>
    <row r="798" spans="1:5" x14ac:dyDescent="0.3">
      <c r="A798" s="7" t="s">
        <v>17</v>
      </c>
      <c r="B798" s="7" t="s">
        <v>9</v>
      </c>
      <c r="C798" s="7">
        <v>23387.4</v>
      </c>
      <c r="D798" s="15">
        <v>43466</v>
      </c>
      <c r="E798" s="7" t="s">
        <v>10</v>
      </c>
    </row>
    <row r="799" spans="1:5" x14ac:dyDescent="0.3">
      <c r="A799" s="7" t="s">
        <v>17</v>
      </c>
      <c r="B799" s="7" t="s">
        <v>9</v>
      </c>
      <c r="C799" s="7">
        <v>914998.58</v>
      </c>
      <c r="D799" s="15">
        <v>43466</v>
      </c>
      <c r="E799" s="7" t="s">
        <v>10</v>
      </c>
    </row>
    <row r="800" spans="1:5" x14ac:dyDescent="0.3">
      <c r="A800" s="7" t="s">
        <v>17</v>
      </c>
      <c r="B800" s="7" t="s">
        <v>9</v>
      </c>
      <c r="C800" s="7">
        <v>93906.08</v>
      </c>
      <c r="D800" s="15">
        <v>43531</v>
      </c>
      <c r="E800" s="7" t="s">
        <v>18</v>
      </c>
    </row>
    <row r="801" spans="1:5" x14ac:dyDescent="0.3">
      <c r="A801" s="7" t="s">
        <v>17</v>
      </c>
      <c r="B801" s="7" t="s">
        <v>9</v>
      </c>
      <c r="C801" s="7">
        <v>27435</v>
      </c>
      <c r="D801" s="15">
        <v>43488</v>
      </c>
      <c r="E801" s="7" t="s">
        <v>18</v>
      </c>
    </row>
    <row r="802" spans="1:5" x14ac:dyDescent="0.3">
      <c r="A802" s="7" t="s">
        <v>17</v>
      </c>
      <c r="B802" s="7" t="s">
        <v>9</v>
      </c>
      <c r="C802" s="7">
        <v>32391.85</v>
      </c>
      <c r="D802" s="15">
        <v>43595</v>
      </c>
      <c r="E802" s="7" t="s">
        <v>18</v>
      </c>
    </row>
    <row r="803" spans="1:5" x14ac:dyDescent="0.3">
      <c r="A803" s="7" t="s">
        <v>17</v>
      </c>
      <c r="B803" s="7" t="s">
        <v>9</v>
      </c>
      <c r="C803" s="7">
        <v>9941.16</v>
      </c>
      <c r="D803" s="15">
        <v>43656</v>
      </c>
      <c r="E803" s="7" t="s">
        <v>18</v>
      </c>
    </row>
    <row r="804" spans="1:5" x14ac:dyDescent="0.3">
      <c r="A804" s="7" t="s">
        <v>17</v>
      </c>
      <c r="B804" s="7" t="s">
        <v>9</v>
      </c>
      <c r="C804" s="7">
        <v>27681.48</v>
      </c>
      <c r="D804" s="15">
        <v>43691</v>
      </c>
      <c r="E804" s="7" t="s">
        <v>18</v>
      </c>
    </row>
    <row r="805" spans="1:5" x14ac:dyDescent="0.3">
      <c r="A805" s="7" t="s">
        <v>17</v>
      </c>
      <c r="B805" s="7" t="s">
        <v>9</v>
      </c>
      <c r="C805" s="7">
        <v>18901.02</v>
      </c>
      <c r="D805" s="15">
        <v>43722</v>
      </c>
      <c r="E805" s="7" t="s">
        <v>18</v>
      </c>
    </row>
    <row r="806" spans="1:5" x14ac:dyDescent="0.3">
      <c r="A806" s="7" t="s">
        <v>17</v>
      </c>
      <c r="B806" s="7" t="s">
        <v>9</v>
      </c>
      <c r="C806" s="7">
        <v>46994.85</v>
      </c>
      <c r="D806" s="15">
        <v>43494</v>
      </c>
      <c r="E806" s="7" t="s">
        <v>18</v>
      </c>
    </row>
    <row r="807" spans="1:5" x14ac:dyDescent="0.3">
      <c r="A807" s="7" t="s">
        <v>17</v>
      </c>
      <c r="B807" s="7" t="s">
        <v>9</v>
      </c>
      <c r="C807" s="7">
        <v>17139.5</v>
      </c>
      <c r="D807" s="15">
        <v>43749</v>
      </c>
      <c r="E807" s="7" t="s">
        <v>18</v>
      </c>
    </row>
    <row r="808" spans="1:5" x14ac:dyDescent="0.3">
      <c r="A808" s="7" t="s">
        <v>17</v>
      </c>
      <c r="B808" s="7" t="s">
        <v>9</v>
      </c>
      <c r="C808" s="7">
        <v>8560.86</v>
      </c>
      <c r="D808" s="15">
        <v>43783</v>
      </c>
      <c r="E808" s="7" t="s">
        <v>18</v>
      </c>
    </row>
    <row r="809" spans="1:5" x14ac:dyDescent="0.3">
      <c r="A809" s="7" t="s">
        <v>17</v>
      </c>
      <c r="B809" s="7" t="s">
        <v>9</v>
      </c>
      <c r="C809" s="7">
        <v>1288.6600000000001</v>
      </c>
      <c r="D809" s="15">
        <v>43802</v>
      </c>
      <c r="E809" s="7" t="s">
        <v>18</v>
      </c>
    </row>
    <row r="810" spans="1:5" x14ac:dyDescent="0.3">
      <c r="A810" s="7" t="s">
        <v>17</v>
      </c>
      <c r="B810" s="7" t="s">
        <v>9</v>
      </c>
      <c r="C810" s="7">
        <v>1208.3800000000001</v>
      </c>
      <c r="D810" s="15">
        <v>43818</v>
      </c>
      <c r="E810" s="7" t="s">
        <v>18</v>
      </c>
    </row>
    <row r="811" spans="1:5" x14ac:dyDescent="0.3">
      <c r="A811" s="7" t="s">
        <v>17</v>
      </c>
      <c r="B811" s="7" t="s">
        <v>9</v>
      </c>
      <c r="C811" s="7">
        <v>18696.68</v>
      </c>
      <c r="D811" s="15">
        <v>43535</v>
      </c>
      <c r="E811" s="7" t="s">
        <v>18</v>
      </c>
    </row>
    <row r="812" spans="1:5" x14ac:dyDescent="0.3">
      <c r="A812" s="7" t="s">
        <v>17</v>
      </c>
      <c r="B812" s="7" t="s">
        <v>9</v>
      </c>
      <c r="C812" s="7">
        <v>49788.75</v>
      </c>
      <c r="D812" s="15">
        <v>43466</v>
      </c>
      <c r="E812" s="7" t="s">
        <v>10</v>
      </c>
    </row>
    <row r="813" spans="1:5" x14ac:dyDescent="0.3">
      <c r="A813" s="7" t="s">
        <v>17</v>
      </c>
      <c r="B813" s="7" t="s">
        <v>9</v>
      </c>
      <c r="C813" s="7">
        <v>49026.75</v>
      </c>
      <c r="D813" s="15">
        <v>43494</v>
      </c>
      <c r="E813" s="7" t="s">
        <v>18</v>
      </c>
    </row>
    <row r="814" spans="1:5" x14ac:dyDescent="0.3">
      <c r="A814" s="7" t="s">
        <v>17</v>
      </c>
      <c r="B814" s="7" t="s">
        <v>9</v>
      </c>
      <c r="C814" s="7">
        <v>1613.78</v>
      </c>
      <c r="D814" s="15">
        <v>43535</v>
      </c>
      <c r="E814" s="7" t="s">
        <v>18</v>
      </c>
    </row>
    <row r="815" spans="1:5" x14ac:dyDescent="0.3">
      <c r="A815" s="7" t="s">
        <v>17</v>
      </c>
      <c r="B815" s="7" t="s">
        <v>9</v>
      </c>
      <c r="C815" s="7">
        <v>49026.66</v>
      </c>
      <c r="D815" s="15">
        <v>43500</v>
      </c>
      <c r="E815" s="7" t="s">
        <v>18</v>
      </c>
    </row>
    <row r="816" spans="1:5" x14ac:dyDescent="0.3">
      <c r="A816" s="7" t="s">
        <v>20</v>
      </c>
      <c r="B816" s="7" t="s">
        <v>9</v>
      </c>
      <c r="C816" s="7">
        <v>8117.5</v>
      </c>
      <c r="D816" s="15">
        <v>43259</v>
      </c>
      <c r="E816" s="7" t="s">
        <v>10</v>
      </c>
    </row>
    <row r="817" spans="1:5" x14ac:dyDescent="0.3">
      <c r="A817" s="7" t="s">
        <v>20</v>
      </c>
      <c r="B817" s="7" t="s">
        <v>9</v>
      </c>
      <c r="C817" s="7">
        <v>21614.86</v>
      </c>
      <c r="D817" s="15">
        <v>43254</v>
      </c>
      <c r="E817" s="7" t="s">
        <v>10</v>
      </c>
    </row>
    <row r="818" spans="1:5" x14ac:dyDescent="0.3">
      <c r="A818" s="7" t="s">
        <v>20</v>
      </c>
      <c r="B818" s="7" t="s">
        <v>9</v>
      </c>
      <c r="C818" s="7">
        <v>60990.71</v>
      </c>
      <c r="D818" s="15">
        <v>43254</v>
      </c>
      <c r="E818" s="7" t="s">
        <v>10</v>
      </c>
    </row>
    <row r="819" spans="1:5" x14ac:dyDescent="0.3">
      <c r="A819" s="7" t="s">
        <v>20</v>
      </c>
      <c r="B819" s="7" t="s">
        <v>9</v>
      </c>
      <c r="C819" s="7">
        <v>423.9</v>
      </c>
      <c r="D819" s="15">
        <v>43191</v>
      </c>
      <c r="E819" s="7" t="s">
        <v>10</v>
      </c>
    </row>
    <row r="820" spans="1:5" x14ac:dyDescent="0.3">
      <c r="A820" s="7" t="s">
        <v>20</v>
      </c>
      <c r="B820" s="7" t="s">
        <v>9</v>
      </c>
      <c r="C820" s="7">
        <v>105.98</v>
      </c>
      <c r="D820" s="15">
        <v>43191</v>
      </c>
      <c r="E820" s="7" t="s">
        <v>10</v>
      </c>
    </row>
    <row r="821" spans="1:5" x14ac:dyDescent="0.3">
      <c r="A821" s="7" t="s">
        <v>20</v>
      </c>
      <c r="B821" s="7" t="s">
        <v>9</v>
      </c>
      <c r="C821" s="7">
        <v>1897.66</v>
      </c>
      <c r="D821" s="15">
        <v>43191</v>
      </c>
      <c r="E821" s="7" t="s">
        <v>10</v>
      </c>
    </row>
    <row r="822" spans="1:5" x14ac:dyDescent="0.3">
      <c r="A822" s="7" t="s">
        <v>20</v>
      </c>
      <c r="B822" s="7" t="s">
        <v>9</v>
      </c>
      <c r="C822" s="7">
        <v>474.42</v>
      </c>
      <c r="D822" s="15">
        <v>43191</v>
      </c>
      <c r="E822" s="7" t="s">
        <v>10</v>
      </c>
    </row>
    <row r="823" spans="1:5" x14ac:dyDescent="0.3">
      <c r="A823" s="7" t="s">
        <v>20</v>
      </c>
      <c r="B823" s="7" t="s">
        <v>9</v>
      </c>
      <c r="C823" s="7">
        <v>44063.25</v>
      </c>
      <c r="D823" s="15">
        <v>43191</v>
      </c>
      <c r="E823" s="7" t="s">
        <v>10</v>
      </c>
    </row>
    <row r="824" spans="1:5" x14ac:dyDescent="0.3">
      <c r="A824" s="7" t="s">
        <v>22</v>
      </c>
      <c r="B824" s="7" t="s">
        <v>21</v>
      </c>
      <c r="C824" s="7">
        <v>16387.5</v>
      </c>
      <c r="D824" s="15">
        <v>43388</v>
      </c>
      <c r="E824" s="7" t="s">
        <v>10</v>
      </c>
    </row>
    <row r="825" spans="1:5" x14ac:dyDescent="0.3">
      <c r="A825" s="7" t="s">
        <v>20</v>
      </c>
      <c r="B825" s="7" t="s">
        <v>9</v>
      </c>
      <c r="C825" s="7">
        <v>15899.07</v>
      </c>
      <c r="D825" s="15">
        <v>43191</v>
      </c>
      <c r="E825" s="7" t="s">
        <v>10</v>
      </c>
    </row>
    <row r="826" spans="1:5" x14ac:dyDescent="0.3">
      <c r="A826" s="7" t="s">
        <v>20</v>
      </c>
      <c r="B826" s="7" t="s">
        <v>9</v>
      </c>
      <c r="C826" s="7">
        <v>3974.77</v>
      </c>
      <c r="D826" s="15">
        <v>43191</v>
      </c>
      <c r="E826" s="7" t="s">
        <v>10</v>
      </c>
    </row>
    <row r="827" spans="1:5" x14ac:dyDescent="0.3">
      <c r="A827" s="7" t="s">
        <v>20</v>
      </c>
      <c r="B827" s="7" t="s">
        <v>9</v>
      </c>
      <c r="C827" s="7">
        <v>6120.48</v>
      </c>
      <c r="D827" s="15">
        <v>43191</v>
      </c>
      <c r="E827" s="7" t="s">
        <v>10</v>
      </c>
    </row>
    <row r="828" spans="1:5" x14ac:dyDescent="0.3">
      <c r="A828" s="7" t="s">
        <v>20</v>
      </c>
      <c r="B828" s="7" t="s">
        <v>9</v>
      </c>
      <c r="C828" s="7">
        <v>1530.12</v>
      </c>
      <c r="D828" s="15">
        <v>43191</v>
      </c>
      <c r="E828" s="7" t="s">
        <v>10</v>
      </c>
    </row>
    <row r="829" spans="1:5" x14ac:dyDescent="0.3">
      <c r="A829" s="7" t="s">
        <v>20</v>
      </c>
      <c r="B829" s="7" t="s">
        <v>9</v>
      </c>
      <c r="C829" s="7">
        <v>32171.200000000001</v>
      </c>
      <c r="D829" s="15">
        <v>43191</v>
      </c>
      <c r="E829" s="7" t="s">
        <v>10</v>
      </c>
    </row>
    <row r="830" spans="1:5" x14ac:dyDescent="0.3">
      <c r="A830" s="7" t="s">
        <v>20</v>
      </c>
      <c r="B830" s="7" t="s">
        <v>9</v>
      </c>
      <c r="C830" s="7">
        <v>8042.8</v>
      </c>
      <c r="D830" s="15">
        <v>43191</v>
      </c>
      <c r="E830" s="7" t="s">
        <v>10</v>
      </c>
    </row>
    <row r="831" spans="1:5" x14ac:dyDescent="0.3">
      <c r="A831" s="7" t="s">
        <v>20</v>
      </c>
      <c r="B831" s="7" t="s">
        <v>9</v>
      </c>
      <c r="C831" s="7">
        <v>2925</v>
      </c>
      <c r="D831" s="15">
        <v>43191</v>
      </c>
      <c r="E831" s="7" t="s">
        <v>10</v>
      </c>
    </row>
    <row r="832" spans="1:5" x14ac:dyDescent="0.3">
      <c r="A832" s="7" t="s">
        <v>20</v>
      </c>
      <c r="B832" s="7" t="s">
        <v>9</v>
      </c>
      <c r="C832" s="7">
        <v>731.25</v>
      </c>
      <c r="D832" s="15">
        <v>43191</v>
      </c>
      <c r="E832" s="7" t="s">
        <v>10</v>
      </c>
    </row>
    <row r="833" spans="1:5" x14ac:dyDescent="0.3">
      <c r="A833" s="7" t="s">
        <v>20</v>
      </c>
      <c r="B833" s="7" t="s">
        <v>9</v>
      </c>
      <c r="C833" s="7">
        <v>627</v>
      </c>
      <c r="D833" s="15">
        <v>43191</v>
      </c>
      <c r="E833" s="7" t="s">
        <v>10</v>
      </c>
    </row>
    <row r="834" spans="1:5" x14ac:dyDescent="0.3">
      <c r="A834" s="7" t="s">
        <v>20</v>
      </c>
      <c r="B834" s="7" t="s">
        <v>9</v>
      </c>
      <c r="C834" s="7">
        <v>156.75</v>
      </c>
      <c r="D834" s="15">
        <v>43191</v>
      </c>
      <c r="E834" s="7" t="s">
        <v>10</v>
      </c>
    </row>
    <row r="835" spans="1:5" x14ac:dyDescent="0.3">
      <c r="A835" s="7" t="s">
        <v>20</v>
      </c>
      <c r="B835" s="7" t="s">
        <v>9</v>
      </c>
      <c r="C835" s="7">
        <v>1186</v>
      </c>
      <c r="D835" s="15">
        <v>43191</v>
      </c>
      <c r="E835" s="7" t="s">
        <v>10</v>
      </c>
    </row>
    <row r="836" spans="1:5" x14ac:dyDescent="0.3">
      <c r="A836" s="7" t="s">
        <v>20</v>
      </c>
      <c r="B836" s="7" t="s">
        <v>9</v>
      </c>
      <c r="C836" s="7">
        <v>465.9</v>
      </c>
      <c r="D836" s="15">
        <v>43191</v>
      </c>
      <c r="E836" s="7" t="s">
        <v>10</v>
      </c>
    </row>
    <row r="837" spans="1:5" x14ac:dyDescent="0.3">
      <c r="A837" s="7" t="s">
        <v>20</v>
      </c>
      <c r="B837" s="7" t="s">
        <v>9</v>
      </c>
      <c r="C837" s="7">
        <v>116.48</v>
      </c>
      <c r="D837" s="15">
        <v>43191</v>
      </c>
      <c r="E837" s="7" t="s">
        <v>10</v>
      </c>
    </row>
    <row r="838" spans="1:5" x14ac:dyDescent="0.3">
      <c r="A838" s="7" t="s">
        <v>20</v>
      </c>
      <c r="B838" s="7" t="s">
        <v>9</v>
      </c>
      <c r="C838" s="7">
        <v>3456.13</v>
      </c>
      <c r="D838" s="15">
        <v>43191</v>
      </c>
      <c r="E838" s="7" t="s">
        <v>10</v>
      </c>
    </row>
    <row r="839" spans="1:5" x14ac:dyDescent="0.3">
      <c r="A839" s="7" t="s">
        <v>17</v>
      </c>
      <c r="B839" s="7" t="s">
        <v>9</v>
      </c>
      <c r="C839" s="7">
        <v>0</v>
      </c>
      <c r="D839" s="15">
        <v>43191</v>
      </c>
      <c r="E839" s="7" t="s">
        <v>10</v>
      </c>
    </row>
    <row r="840" spans="1:5" x14ac:dyDescent="0.3">
      <c r="A840" s="7" t="s">
        <v>20</v>
      </c>
      <c r="B840" s="7" t="s">
        <v>9</v>
      </c>
      <c r="C840" s="7">
        <v>976.81</v>
      </c>
      <c r="D840" s="15">
        <v>43229</v>
      </c>
      <c r="E840" s="7" t="s">
        <v>10</v>
      </c>
    </row>
    <row r="841" spans="1:5" x14ac:dyDescent="0.3">
      <c r="A841" s="7" t="s">
        <v>17</v>
      </c>
      <c r="B841" s="7" t="s">
        <v>9</v>
      </c>
      <c r="C841" s="7">
        <v>26250</v>
      </c>
      <c r="D841" s="15">
        <v>43295</v>
      </c>
      <c r="E841" s="7" t="s">
        <v>10</v>
      </c>
    </row>
    <row r="842" spans="1:5" x14ac:dyDescent="0.3">
      <c r="A842" s="7" t="s">
        <v>17</v>
      </c>
      <c r="B842" s="7" t="s">
        <v>9</v>
      </c>
      <c r="C842" s="7">
        <v>22245.75</v>
      </c>
      <c r="D842" s="15">
        <v>43660</v>
      </c>
      <c r="E842" s="7" t="s">
        <v>10</v>
      </c>
    </row>
    <row r="843" spans="1:5" x14ac:dyDescent="0.3">
      <c r="A843" s="7" t="s">
        <v>17</v>
      </c>
      <c r="B843" s="7" t="s">
        <v>9</v>
      </c>
      <c r="C843" s="7">
        <v>3346.95</v>
      </c>
      <c r="D843" s="15">
        <v>43556</v>
      </c>
      <c r="E843" s="7" t="s">
        <v>10</v>
      </c>
    </row>
    <row r="844" spans="1:5" x14ac:dyDescent="0.3">
      <c r="A844" s="7" t="s">
        <v>20</v>
      </c>
      <c r="B844" s="7" t="s">
        <v>9</v>
      </c>
      <c r="C844" s="7">
        <v>0</v>
      </c>
      <c r="D844" s="15">
        <v>43304</v>
      </c>
      <c r="E844" s="7" t="s">
        <v>10</v>
      </c>
    </row>
    <row r="845" spans="1:5" x14ac:dyDescent="0.3">
      <c r="A845" s="7" t="s">
        <v>20</v>
      </c>
      <c r="B845" s="7" t="s">
        <v>9</v>
      </c>
      <c r="C845" s="7">
        <v>0</v>
      </c>
      <c r="D845" s="15">
        <v>43669</v>
      </c>
      <c r="E845" s="7" t="s">
        <v>10</v>
      </c>
    </row>
    <row r="846" spans="1:5" x14ac:dyDescent="0.3">
      <c r="A846" s="7" t="s">
        <v>20</v>
      </c>
      <c r="B846" s="7" t="s">
        <v>9</v>
      </c>
      <c r="C846" s="7">
        <v>19910.88</v>
      </c>
      <c r="D846" s="15">
        <v>43466</v>
      </c>
      <c r="E846" s="7" t="s">
        <v>10</v>
      </c>
    </row>
    <row r="847" spans="1:5" x14ac:dyDescent="0.3">
      <c r="A847" s="7" t="s">
        <v>20</v>
      </c>
      <c r="B847" s="7" t="s">
        <v>9</v>
      </c>
      <c r="C847" s="7">
        <v>2139.63</v>
      </c>
      <c r="D847" s="15">
        <v>43495</v>
      </c>
      <c r="E847" s="7" t="s">
        <v>18</v>
      </c>
    </row>
    <row r="848" spans="1:5" x14ac:dyDescent="0.3">
      <c r="A848" s="7" t="s">
        <v>20</v>
      </c>
      <c r="B848" s="7" t="s">
        <v>9</v>
      </c>
      <c r="C848" s="7">
        <v>20814.38</v>
      </c>
      <c r="D848" s="15">
        <v>43101</v>
      </c>
      <c r="E848" s="7" t="s">
        <v>10</v>
      </c>
    </row>
    <row r="849" spans="1:5" x14ac:dyDescent="0.3">
      <c r="A849" s="7" t="s">
        <v>20</v>
      </c>
      <c r="B849" s="7" t="s">
        <v>9</v>
      </c>
      <c r="C849" s="7">
        <v>126225</v>
      </c>
      <c r="D849" s="15">
        <v>43160</v>
      </c>
      <c r="E849" s="7" t="s">
        <v>10</v>
      </c>
    </row>
    <row r="850" spans="1:5" x14ac:dyDescent="0.3">
      <c r="A850" s="7" t="s">
        <v>20</v>
      </c>
      <c r="B850" s="7" t="s">
        <v>9</v>
      </c>
      <c r="C850" s="7">
        <v>63112.5</v>
      </c>
      <c r="D850" s="15">
        <v>43160</v>
      </c>
      <c r="E850" s="7" t="s">
        <v>10</v>
      </c>
    </row>
    <row r="851" spans="1:5" x14ac:dyDescent="0.3">
      <c r="A851" s="7" t="s">
        <v>20</v>
      </c>
      <c r="B851" s="7" t="s">
        <v>9</v>
      </c>
      <c r="C851" s="7">
        <v>148500</v>
      </c>
      <c r="D851" s="15">
        <v>43525</v>
      </c>
      <c r="E851" s="7" t="s">
        <v>10</v>
      </c>
    </row>
    <row r="852" spans="1:5" x14ac:dyDescent="0.3">
      <c r="A852" s="7" t="s">
        <v>7</v>
      </c>
      <c r="B852" s="7" t="s">
        <v>9</v>
      </c>
      <c r="C852" s="7">
        <v>39762.71</v>
      </c>
      <c r="D852" s="15">
        <v>43281</v>
      </c>
      <c r="E852" s="7" t="s">
        <v>10</v>
      </c>
    </row>
    <row r="853" spans="1:5" x14ac:dyDescent="0.3">
      <c r="A853" s="7" t="s">
        <v>11</v>
      </c>
      <c r="B853" s="7" t="s">
        <v>21</v>
      </c>
      <c r="C853" s="7">
        <v>28050</v>
      </c>
      <c r="D853" s="15">
        <v>43448</v>
      </c>
      <c r="E853" s="7" t="s">
        <v>10</v>
      </c>
    </row>
    <row r="854" spans="1:5" x14ac:dyDescent="0.3">
      <c r="A854" s="7" t="s">
        <v>11</v>
      </c>
      <c r="B854" s="7" t="s">
        <v>21</v>
      </c>
      <c r="C854" s="7">
        <v>56100</v>
      </c>
      <c r="D854" s="15">
        <v>43532</v>
      </c>
      <c r="E854" s="7" t="s">
        <v>18</v>
      </c>
    </row>
    <row r="855" spans="1:5" x14ac:dyDescent="0.3">
      <c r="A855" s="7" t="s">
        <v>11</v>
      </c>
      <c r="B855" s="7" t="s">
        <v>21</v>
      </c>
      <c r="C855" s="7">
        <v>14025</v>
      </c>
      <c r="D855" s="15">
        <v>43760</v>
      </c>
      <c r="E855" s="7" t="s">
        <v>18</v>
      </c>
    </row>
    <row r="856" spans="1:5" x14ac:dyDescent="0.3">
      <c r="A856" s="7" t="s">
        <v>25</v>
      </c>
      <c r="B856" s="7" t="s">
        <v>9</v>
      </c>
      <c r="C856" s="7">
        <v>59851.63</v>
      </c>
      <c r="D856" s="15">
        <v>43199</v>
      </c>
      <c r="E856" s="7" t="s">
        <v>10</v>
      </c>
    </row>
    <row r="857" spans="1:5" x14ac:dyDescent="0.3">
      <c r="A857" s="7" t="s">
        <v>7</v>
      </c>
      <c r="B857" s="7" t="s">
        <v>9</v>
      </c>
      <c r="C857" s="7">
        <v>74250</v>
      </c>
      <c r="D857" s="15">
        <v>43564</v>
      </c>
      <c r="E857" s="7" t="s">
        <v>10</v>
      </c>
    </row>
    <row r="858" spans="1:5" x14ac:dyDescent="0.3">
      <c r="A858" s="7" t="s">
        <v>25</v>
      </c>
      <c r="B858" s="7" t="s">
        <v>9</v>
      </c>
      <c r="C858" s="7">
        <v>68125</v>
      </c>
      <c r="D858" s="15">
        <v>43564</v>
      </c>
      <c r="E858" s="7" t="s">
        <v>10</v>
      </c>
    </row>
    <row r="859" spans="1:5" x14ac:dyDescent="0.3">
      <c r="A859" s="7" t="s">
        <v>23</v>
      </c>
      <c r="B859" s="7" t="s">
        <v>12</v>
      </c>
      <c r="C859" s="7">
        <v>117812.5</v>
      </c>
      <c r="D859" s="15">
        <v>43191</v>
      </c>
      <c r="E859" s="7" t="s">
        <v>10</v>
      </c>
    </row>
    <row r="860" spans="1:5" x14ac:dyDescent="0.3">
      <c r="A860" s="7" t="s">
        <v>23</v>
      </c>
      <c r="B860" s="7" t="s">
        <v>9</v>
      </c>
      <c r="C860" s="7">
        <v>115625</v>
      </c>
      <c r="D860" s="15">
        <v>43556</v>
      </c>
      <c r="E860" s="7" t="s">
        <v>10</v>
      </c>
    </row>
    <row r="861" spans="1:5" x14ac:dyDescent="0.3">
      <c r="A861" s="7" t="s">
        <v>7</v>
      </c>
      <c r="B861" s="7" t="s">
        <v>9</v>
      </c>
      <c r="C861" s="7">
        <v>10427</v>
      </c>
      <c r="D861" s="15">
        <v>43588</v>
      </c>
      <c r="E861" s="7" t="s">
        <v>10</v>
      </c>
    </row>
    <row r="862" spans="1:5" x14ac:dyDescent="0.3">
      <c r="A862" s="7" t="s">
        <v>27</v>
      </c>
      <c r="B862" s="7" t="s">
        <v>9</v>
      </c>
      <c r="C862" s="7">
        <v>2930.9</v>
      </c>
      <c r="D862" s="15">
        <v>43254</v>
      </c>
      <c r="E862" s="7" t="s">
        <v>10</v>
      </c>
    </row>
    <row r="863" spans="1:5" x14ac:dyDescent="0.3">
      <c r="A863" s="7" t="s">
        <v>27</v>
      </c>
      <c r="B863" s="7" t="s">
        <v>9</v>
      </c>
      <c r="C863" s="7">
        <v>6213.24</v>
      </c>
      <c r="D863" s="15">
        <v>43649</v>
      </c>
      <c r="E863" s="7" t="s">
        <v>10</v>
      </c>
    </row>
    <row r="864" spans="1:5" x14ac:dyDescent="0.3">
      <c r="A864" s="7" t="s">
        <v>20</v>
      </c>
      <c r="B864" s="7" t="s">
        <v>9</v>
      </c>
      <c r="C864" s="7">
        <v>1772.75</v>
      </c>
      <c r="D864" s="15">
        <v>43730</v>
      </c>
      <c r="E864" s="7" t="s">
        <v>10</v>
      </c>
    </row>
    <row r="865" spans="1:5" x14ac:dyDescent="0.3">
      <c r="A865" s="7" t="s">
        <v>20</v>
      </c>
      <c r="B865" s="7" t="s">
        <v>9</v>
      </c>
      <c r="C865" s="7">
        <v>2970</v>
      </c>
      <c r="D865" s="15">
        <v>43730</v>
      </c>
      <c r="E865" s="7" t="s">
        <v>10</v>
      </c>
    </row>
    <row r="866" spans="1:5" x14ac:dyDescent="0.3">
      <c r="A866" s="7" t="s">
        <v>20</v>
      </c>
      <c r="B866" s="7" t="s">
        <v>9</v>
      </c>
      <c r="C866" s="7">
        <v>5610</v>
      </c>
      <c r="D866" s="15">
        <v>43729</v>
      </c>
      <c r="E866" s="7" t="s">
        <v>10</v>
      </c>
    </row>
    <row r="867" spans="1:5" x14ac:dyDescent="0.3">
      <c r="A867" s="7" t="s">
        <v>20</v>
      </c>
      <c r="B867" s="7" t="s">
        <v>9</v>
      </c>
      <c r="C867" s="7">
        <v>1980</v>
      </c>
      <c r="D867" s="15">
        <v>43630</v>
      </c>
      <c r="E867" s="7" t="s">
        <v>18</v>
      </c>
    </row>
    <row r="868" spans="1:5" x14ac:dyDescent="0.3">
      <c r="A868" s="7" t="s">
        <v>20</v>
      </c>
      <c r="B868" s="7" t="s">
        <v>9</v>
      </c>
      <c r="C868" s="7">
        <v>3861.25</v>
      </c>
      <c r="D868" s="15">
        <v>43364</v>
      </c>
      <c r="E868" s="7" t="s">
        <v>10</v>
      </c>
    </row>
    <row r="869" spans="1:5" x14ac:dyDescent="0.3">
      <c r="A869" s="7" t="s">
        <v>20</v>
      </c>
      <c r="B869" s="7" t="s">
        <v>9</v>
      </c>
      <c r="C869" s="7">
        <v>13036.5</v>
      </c>
      <c r="D869" s="15">
        <v>43364</v>
      </c>
      <c r="E869" s="7" t="s">
        <v>10</v>
      </c>
    </row>
    <row r="870" spans="1:5" x14ac:dyDescent="0.3">
      <c r="A870" s="7" t="s">
        <v>20</v>
      </c>
      <c r="B870" s="7" t="s">
        <v>9</v>
      </c>
      <c r="C870" s="7">
        <v>8194.25</v>
      </c>
      <c r="D870" s="15">
        <v>43364</v>
      </c>
      <c r="E870" s="7" t="s">
        <v>10</v>
      </c>
    </row>
    <row r="871" spans="1:5" x14ac:dyDescent="0.3">
      <c r="A871" s="7" t="s">
        <v>20</v>
      </c>
      <c r="B871" s="7" t="s">
        <v>9</v>
      </c>
      <c r="C871" s="7">
        <v>8580</v>
      </c>
      <c r="D871" s="15">
        <v>43729</v>
      </c>
      <c r="E871" s="7" t="s">
        <v>10</v>
      </c>
    </row>
    <row r="872" spans="1:5" x14ac:dyDescent="0.3">
      <c r="A872" s="7" t="s">
        <v>20</v>
      </c>
      <c r="B872" s="7" t="s">
        <v>9</v>
      </c>
      <c r="C872" s="7">
        <v>4579</v>
      </c>
      <c r="D872" s="15">
        <v>43729</v>
      </c>
      <c r="E872" s="7" t="s">
        <v>10</v>
      </c>
    </row>
    <row r="873" spans="1:5" x14ac:dyDescent="0.3">
      <c r="A873" s="7" t="s">
        <v>20</v>
      </c>
      <c r="B873" s="7" t="s">
        <v>9</v>
      </c>
      <c r="C873" s="7">
        <v>3330</v>
      </c>
      <c r="D873" s="15">
        <v>43729</v>
      </c>
      <c r="E873" s="7" t="s">
        <v>10</v>
      </c>
    </row>
    <row r="874" spans="1:5" x14ac:dyDescent="0.3">
      <c r="A874" s="7" t="s">
        <v>20</v>
      </c>
      <c r="B874" s="7" t="s">
        <v>9</v>
      </c>
      <c r="C874" s="7">
        <v>8625.3799999999992</v>
      </c>
      <c r="D874" s="15">
        <v>43729</v>
      </c>
      <c r="E874" s="7" t="s">
        <v>10</v>
      </c>
    </row>
    <row r="875" spans="1:5" x14ac:dyDescent="0.3">
      <c r="A875" s="7" t="s">
        <v>7</v>
      </c>
      <c r="B875" s="7" t="s">
        <v>21</v>
      </c>
      <c r="C875" s="7">
        <v>150.65</v>
      </c>
      <c r="D875" s="15">
        <v>43574</v>
      </c>
      <c r="E875" s="7" t="s">
        <v>10</v>
      </c>
    </row>
    <row r="876" spans="1:5" x14ac:dyDescent="0.3">
      <c r="A876" s="7" t="s">
        <v>23</v>
      </c>
      <c r="B876" s="7" t="s">
        <v>12</v>
      </c>
      <c r="C876" s="7">
        <v>115173.38</v>
      </c>
      <c r="D876" s="15">
        <v>43433</v>
      </c>
      <c r="E876" s="7" t="s">
        <v>10</v>
      </c>
    </row>
    <row r="877" spans="1:5" x14ac:dyDescent="0.3">
      <c r="A877" s="7" t="s">
        <v>25</v>
      </c>
      <c r="B877" s="7" t="s">
        <v>21</v>
      </c>
      <c r="C877" s="7">
        <v>825</v>
      </c>
      <c r="D877" s="15">
        <v>43471</v>
      </c>
      <c r="E877" s="7" t="s">
        <v>10</v>
      </c>
    </row>
    <row r="878" spans="1:5" x14ac:dyDescent="0.3">
      <c r="A878" s="7" t="s">
        <v>25</v>
      </c>
      <c r="B878" s="7" t="s">
        <v>9</v>
      </c>
      <c r="C878" s="7">
        <v>20625</v>
      </c>
      <c r="D878" s="15">
        <v>43264</v>
      </c>
      <c r="E878" s="7" t="s">
        <v>10</v>
      </c>
    </row>
    <row r="879" spans="1:5" x14ac:dyDescent="0.3">
      <c r="A879" s="7" t="s">
        <v>25</v>
      </c>
      <c r="B879" s="7" t="s">
        <v>21</v>
      </c>
      <c r="C879" s="7">
        <v>2598.75</v>
      </c>
      <c r="D879" s="15">
        <v>43563</v>
      </c>
      <c r="E879" s="7" t="s">
        <v>10</v>
      </c>
    </row>
    <row r="880" spans="1:5" x14ac:dyDescent="0.3">
      <c r="A880" s="7" t="s">
        <v>25</v>
      </c>
      <c r="B880" s="7" t="s">
        <v>21</v>
      </c>
      <c r="C880" s="7">
        <v>693</v>
      </c>
      <c r="D880" s="15">
        <v>43563</v>
      </c>
      <c r="E880" s="7" t="s">
        <v>10</v>
      </c>
    </row>
    <row r="881" spans="1:5" x14ac:dyDescent="0.3">
      <c r="A881" s="7" t="s">
        <v>25</v>
      </c>
      <c r="B881" s="7" t="s">
        <v>21</v>
      </c>
      <c r="C881" s="7">
        <v>357.06</v>
      </c>
      <c r="D881" s="15">
        <v>43577</v>
      </c>
      <c r="E881" s="7" t="s">
        <v>10</v>
      </c>
    </row>
    <row r="882" spans="1:5" x14ac:dyDescent="0.3">
      <c r="A882" s="7" t="s">
        <v>25</v>
      </c>
      <c r="B882" s="7" t="s">
        <v>9</v>
      </c>
      <c r="C882" s="7">
        <v>41625</v>
      </c>
      <c r="D882" s="15">
        <v>43652</v>
      </c>
      <c r="E882" s="7" t="s">
        <v>10</v>
      </c>
    </row>
    <row r="883" spans="1:5" x14ac:dyDescent="0.3">
      <c r="A883" s="7" t="s">
        <v>25</v>
      </c>
      <c r="B883" s="7" t="s">
        <v>9</v>
      </c>
      <c r="C883" s="7">
        <v>41625</v>
      </c>
      <c r="D883" s="15">
        <v>43773</v>
      </c>
      <c r="E883" s="7" t="s">
        <v>10</v>
      </c>
    </row>
    <row r="884" spans="1:5" x14ac:dyDescent="0.3">
      <c r="A884" s="7" t="s">
        <v>25</v>
      </c>
      <c r="B884" s="7" t="s">
        <v>9</v>
      </c>
      <c r="C884" s="7">
        <v>124875</v>
      </c>
      <c r="D884" s="15">
        <v>43531</v>
      </c>
      <c r="E884" s="7" t="s">
        <v>10</v>
      </c>
    </row>
    <row r="885" spans="1:5" x14ac:dyDescent="0.3">
      <c r="A885" s="7" t="s">
        <v>7</v>
      </c>
      <c r="B885" s="7" t="s">
        <v>9</v>
      </c>
      <c r="C885" s="7">
        <v>42900</v>
      </c>
      <c r="D885" s="15">
        <v>43340</v>
      </c>
      <c r="E885" s="7" t="s">
        <v>10</v>
      </c>
    </row>
    <row r="886" spans="1:5" x14ac:dyDescent="0.3">
      <c r="A886" s="7" t="s">
        <v>7</v>
      </c>
      <c r="B886" s="7" t="s">
        <v>9</v>
      </c>
      <c r="C886" s="7">
        <v>52800</v>
      </c>
      <c r="D886" s="15">
        <v>43705</v>
      </c>
      <c r="E886" s="7" t="s">
        <v>10</v>
      </c>
    </row>
    <row r="887" spans="1:5" x14ac:dyDescent="0.3">
      <c r="A887" s="7" t="s">
        <v>7</v>
      </c>
      <c r="B887" s="7" t="s">
        <v>9</v>
      </c>
      <c r="C887" s="7">
        <v>44130.41</v>
      </c>
      <c r="D887" s="15">
        <v>43705</v>
      </c>
      <c r="E887" s="7" t="s">
        <v>10</v>
      </c>
    </row>
    <row r="888" spans="1:5" x14ac:dyDescent="0.3">
      <c r="A888" s="7" t="s">
        <v>17</v>
      </c>
      <c r="B888" s="7" t="s">
        <v>9</v>
      </c>
      <c r="C888" s="7">
        <v>156000</v>
      </c>
      <c r="D888" s="15">
        <v>43469</v>
      </c>
      <c r="E888" s="7" t="s">
        <v>10</v>
      </c>
    </row>
    <row r="889" spans="1:5" x14ac:dyDescent="0.3">
      <c r="A889" s="7" t="s">
        <v>17</v>
      </c>
      <c r="B889" s="7" t="s">
        <v>9</v>
      </c>
      <c r="C889" s="7">
        <v>5253.23</v>
      </c>
      <c r="D889" s="15">
        <v>43514</v>
      </c>
      <c r="E889" s="7" t="s">
        <v>18</v>
      </c>
    </row>
    <row r="890" spans="1:5" x14ac:dyDescent="0.3">
      <c r="A890" s="7" t="s">
        <v>17</v>
      </c>
      <c r="B890" s="7" t="s">
        <v>9</v>
      </c>
      <c r="C890" s="7">
        <v>6769.65</v>
      </c>
      <c r="D890" s="15">
        <v>43631</v>
      </c>
      <c r="E890" s="7" t="s">
        <v>18</v>
      </c>
    </row>
    <row r="891" spans="1:5" x14ac:dyDescent="0.3">
      <c r="A891" s="7" t="s">
        <v>17</v>
      </c>
      <c r="B891" s="7" t="s">
        <v>9</v>
      </c>
      <c r="C891" s="7">
        <v>8961.98</v>
      </c>
      <c r="D891" s="15">
        <v>43641</v>
      </c>
      <c r="E891" s="7" t="s">
        <v>18</v>
      </c>
    </row>
    <row r="892" spans="1:5" x14ac:dyDescent="0.3">
      <c r="A892" s="7" t="s">
        <v>17</v>
      </c>
      <c r="B892" s="7" t="s">
        <v>9</v>
      </c>
      <c r="C892" s="7">
        <v>64155.3</v>
      </c>
      <c r="D892" s="15">
        <v>43102</v>
      </c>
      <c r="E892" s="7" t="s">
        <v>10</v>
      </c>
    </row>
    <row r="893" spans="1:5" x14ac:dyDescent="0.3">
      <c r="A893" s="7" t="s">
        <v>17</v>
      </c>
      <c r="B893" s="7" t="s">
        <v>9</v>
      </c>
      <c r="C893" s="7">
        <v>5404.95</v>
      </c>
      <c r="D893" s="15">
        <v>43102</v>
      </c>
      <c r="E893" s="7" t="s">
        <v>10</v>
      </c>
    </row>
    <row r="894" spans="1:5" x14ac:dyDescent="0.3">
      <c r="A894" s="7" t="s">
        <v>17</v>
      </c>
      <c r="B894" s="7" t="s">
        <v>9</v>
      </c>
      <c r="C894" s="7">
        <v>5550</v>
      </c>
      <c r="D894" s="15">
        <v>43469</v>
      </c>
      <c r="E894" s="7" t="s">
        <v>10</v>
      </c>
    </row>
    <row r="895" spans="1:5" x14ac:dyDescent="0.3">
      <c r="A895" s="7" t="s">
        <v>27</v>
      </c>
      <c r="B895" s="7" t="s">
        <v>9</v>
      </c>
      <c r="C895" s="7">
        <v>18750</v>
      </c>
      <c r="D895" s="15">
        <v>43716</v>
      </c>
      <c r="E895" s="7" t="s">
        <v>10</v>
      </c>
    </row>
    <row r="896" spans="1:5" x14ac:dyDescent="0.3">
      <c r="A896" s="7" t="s">
        <v>27</v>
      </c>
      <c r="B896" s="7" t="s">
        <v>21</v>
      </c>
      <c r="C896" s="7">
        <v>74250</v>
      </c>
      <c r="D896" s="15">
        <v>43556</v>
      </c>
      <c r="E896" s="7" t="s">
        <v>10</v>
      </c>
    </row>
    <row r="897" spans="1:5" x14ac:dyDescent="0.3">
      <c r="A897" s="7" t="s">
        <v>22</v>
      </c>
      <c r="B897" s="7" t="s">
        <v>9</v>
      </c>
      <c r="C897" s="7">
        <v>48652.25</v>
      </c>
      <c r="D897" s="15">
        <v>43191</v>
      </c>
      <c r="E897" s="7" t="s">
        <v>10</v>
      </c>
    </row>
    <row r="898" spans="1:5" x14ac:dyDescent="0.3">
      <c r="A898" s="7" t="s">
        <v>20</v>
      </c>
      <c r="B898" s="7" t="s">
        <v>21</v>
      </c>
      <c r="C898" s="7">
        <v>1501.88</v>
      </c>
      <c r="D898" s="15">
        <v>43703</v>
      </c>
      <c r="E898" s="7" t="s">
        <v>10</v>
      </c>
    </row>
    <row r="899" spans="1:5" x14ac:dyDescent="0.3">
      <c r="A899" s="7" t="s">
        <v>20</v>
      </c>
      <c r="B899" s="7" t="s">
        <v>21</v>
      </c>
      <c r="C899" s="7">
        <v>21157.34</v>
      </c>
      <c r="D899" s="15">
        <v>43466</v>
      </c>
      <c r="E899" s="7" t="s">
        <v>10</v>
      </c>
    </row>
    <row r="900" spans="1:5" x14ac:dyDescent="0.3">
      <c r="A900" s="7" t="s">
        <v>20</v>
      </c>
      <c r="B900" s="7" t="s">
        <v>21</v>
      </c>
      <c r="C900" s="7">
        <v>12019.2</v>
      </c>
      <c r="D900" s="15">
        <v>43466</v>
      </c>
      <c r="E900" s="7" t="s">
        <v>10</v>
      </c>
    </row>
    <row r="901" spans="1:5" x14ac:dyDescent="0.3">
      <c r="A901" s="7" t="s">
        <v>20</v>
      </c>
      <c r="B901" s="7" t="s">
        <v>9</v>
      </c>
      <c r="C901" s="7">
        <v>7324.12</v>
      </c>
      <c r="D901" s="15">
        <v>43334</v>
      </c>
      <c r="E901" s="7" t="s">
        <v>10</v>
      </c>
    </row>
    <row r="902" spans="1:5" x14ac:dyDescent="0.3">
      <c r="A902" s="7" t="s">
        <v>20</v>
      </c>
      <c r="B902" s="7" t="s">
        <v>9</v>
      </c>
      <c r="C902" s="7">
        <v>19316.669999999998</v>
      </c>
      <c r="D902" s="15">
        <v>43334</v>
      </c>
      <c r="E902" s="7" t="s">
        <v>10</v>
      </c>
    </row>
    <row r="903" spans="1:5" x14ac:dyDescent="0.3">
      <c r="A903" s="7" t="s">
        <v>17</v>
      </c>
      <c r="B903" s="7" t="s">
        <v>9</v>
      </c>
      <c r="C903" s="7">
        <v>23115.200000000001</v>
      </c>
      <c r="D903" s="15">
        <v>43157</v>
      </c>
      <c r="E903" s="7" t="s">
        <v>10</v>
      </c>
    </row>
    <row r="904" spans="1:5" x14ac:dyDescent="0.3">
      <c r="A904" s="7" t="s">
        <v>17</v>
      </c>
      <c r="B904" s="7" t="s">
        <v>9</v>
      </c>
      <c r="C904" s="7">
        <v>25336.44</v>
      </c>
      <c r="D904" s="15">
        <v>43522</v>
      </c>
      <c r="E904" s="7" t="s">
        <v>10</v>
      </c>
    </row>
    <row r="905" spans="1:5" x14ac:dyDescent="0.3">
      <c r="A905" s="7" t="s">
        <v>17</v>
      </c>
      <c r="B905" s="7" t="s">
        <v>9</v>
      </c>
      <c r="C905" s="7">
        <v>12699.7</v>
      </c>
      <c r="D905" s="15">
        <v>43159</v>
      </c>
      <c r="E905" s="7" t="s">
        <v>10</v>
      </c>
    </row>
    <row r="906" spans="1:5" x14ac:dyDescent="0.3">
      <c r="A906" s="7" t="s">
        <v>17</v>
      </c>
      <c r="B906" s="7" t="s">
        <v>9</v>
      </c>
      <c r="C906" s="7">
        <v>0</v>
      </c>
      <c r="D906" s="15">
        <v>43206</v>
      </c>
      <c r="E906" s="7" t="s">
        <v>18</v>
      </c>
    </row>
    <row r="907" spans="1:5" x14ac:dyDescent="0.3">
      <c r="A907" s="7" t="s">
        <v>17</v>
      </c>
      <c r="B907" s="7" t="s">
        <v>9</v>
      </c>
      <c r="C907" s="7">
        <v>177405.38</v>
      </c>
      <c r="D907" s="15">
        <v>43159</v>
      </c>
      <c r="E907" s="7" t="s">
        <v>10</v>
      </c>
    </row>
    <row r="908" spans="1:5" x14ac:dyDescent="0.3">
      <c r="A908" s="7" t="s">
        <v>17</v>
      </c>
      <c r="B908" s="7" t="s">
        <v>9</v>
      </c>
      <c r="C908" s="7">
        <v>0</v>
      </c>
      <c r="D908" s="15">
        <v>43299</v>
      </c>
      <c r="E908" s="7" t="s">
        <v>18</v>
      </c>
    </row>
    <row r="909" spans="1:5" x14ac:dyDescent="0.3">
      <c r="A909" s="7" t="s">
        <v>17</v>
      </c>
      <c r="B909" s="7" t="s">
        <v>9</v>
      </c>
      <c r="C909" s="7">
        <v>0</v>
      </c>
      <c r="D909" s="15">
        <v>43348</v>
      </c>
      <c r="E909" s="7" t="s">
        <v>18</v>
      </c>
    </row>
    <row r="910" spans="1:5" x14ac:dyDescent="0.3">
      <c r="A910" s="7" t="s">
        <v>17</v>
      </c>
      <c r="B910" s="7" t="s">
        <v>9</v>
      </c>
      <c r="C910" s="7">
        <v>0</v>
      </c>
      <c r="D910" s="15">
        <v>43200</v>
      </c>
      <c r="E910" s="7" t="s">
        <v>18</v>
      </c>
    </row>
    <row r="911" spans="1:5" x14ac:dyDescent="0.3">
      <c r="A911" s="7" t="s">
        <v>17</v>
      </c>
      <c r="B911" s="7" t="s">
        <v>21</v>
      </c>
      <c r="C911" s="7">
        <v>63872.4</v>
      </c>
      <c r="D911" s="15">
        <v>43263</v>
      </c>
      <c r="E911" s="7" t="s">
        <v>10</v>
      </c>
    </row>
    <row r="912" spans="1:5" x14ac:dyDescent="0.3">
      <c r="A912" s="7" t="s">
        <v>17</v>
      </c>
      <c r="B912" s="7" t="s">
        <v>21</v>
      </c>
      <c r="C912" s="7">
        <v>0</v>
      </c>
      <c r="D912" s="15">
        <v>43318</v>
      </c>
      <c r="E912" s="7" t="s">
        <v>18</v>
      </c>
    </row>
    <row r="913" spans="1:5" x14ac:dyDescent="0.3">
      <c r="A913" s="7" t="s">
        <v>17</v>
      </c>
      <c r="B913" s="7" t="s">
        <v>9</v>
      </c>
      <c r="C913" s="7">
        <v>11111.4</v>
      </c>
      <c r="D913" s="15">
        <v>43524</v>
      </c>
      <c r="E913" s="7" t="s">
        <v>10</v>
      </c>
    </row>
    <row r="914" spans="1:5" x14ac:dyDescent="0.3">
      <c r="A914" s="7" t="s">
        <v>17</v>
      </c>
      <c r="B914" s="7" t="s">
        <v>9</v>
      </c>
      <c r="C914" s="7">
        <v>329250</v>
      </c>
      <c r="D914" s="15">
        <v>43524</v>
      </c>
      <c r="E914" s="7" t="s">
        <v>10</v>
      </c>
    </row>
    <row r="915" spans="1:5" x14ac:dyDescent="0.3">
      <c r="A915" s="7" t="s">
        <v>17</v>
      </c>
      <c r="B915" s="7" t="s">
        <v>9</v>
      </c>
      <c r="C915" s="7">
        <v>10772.33</v>
      </c>
      <c r="D915" s="15">
        <v>43538</v>
      </c>
      <c r="E915" s="7" t="s">
        <v>18</v>
      </c>
    </row>
    <row r="916" spans="1:5" x14ac:dyDescent="0.3">
      <c r="A916" s="7" t="s">
        <v>17</v>
      </c>
      <c r="B916" s="7" t="s">
        <v>9</v>
      </c>
      <c r="C916" s="7">
        <v>9283.0499999999993</v>
      </c>
      <c r="D916" s="15">
        <v>43573</v>
      </c>
      <c r="E916" s="7" t="s">
        <v>18</v>
      </c>
    </row>
    <row r="917" spans="1:5" x14ac:dyDescent="0.3">
      <c r="A917" s="7" t="s">
        <v>17</v>
      </c>
      <c r="B917" s="7" t="s">
        <v>9</v>
      </c>
      <c r="C917" s="7">
        <v>6903.45</v>
      </c>
      <c r="D917" s="15">
        <v>43615</v>
      </c>
      <c r="E917" s="7" t="s">
        <v>18</v>
      </c>
    </row>
    <row r="918" spans="1:5" x14ac:dyDescent="0.3">
      <c r="A918" s="7" t="s">
        <v>17</v>
      </c>
      <c r="B918" s="7" t="s">
        <v>9</v>
      </c>
      <c r="C918" s="7">
        <v>399.23</v>
      </c>
      <c r="D918" s="15">
        <v>43637</v>
      </c>
      <c r="E918" s="7" t="s">
        <v>18</v>
      </c>
    </row>
    <row r="919" spans="1:5" x14ac:dyDescent="0.3">
      <c r="A919" s="7" t="s">
        <v>17</v>
      </c>
      <c r="B919" s="7" t="s">
        <v>9</v>
      </c>
      <c r="C919" s="7">
        <v>6259.35</v>
      </c>
      <c r="D919" s="15">
        <v>43637</v>
      </c>
      <c r="E919" s="7" t="s">
        <v>18</v>
      </c>
    </row>
    <row r="920" spans="1:5" x14ac:dyDescent="0.3">
      <c r="A920" s="7" t="s">
        <v>17</v>
      </c>
      <c r="B920" s="7" t="s">
        <v>9</v>
      </c>
      <c r="C920" s="7">
        <v>7110.45</v>
      </c>
      <c r="D920" s="15">
        <v>43675</v>
      </c>
      <c r="E920" s="7" t="s">
        <v>18</v>
      </c>
    </row>
    <row r="921" spans="1:5" x14ac:dyDescent="0.3">
      <c r="A921" s="7" t="s">
        <v>17</v>
      </c>
      <c r="B921" s="7" t="s">
        <v>9</v>
      </c>
      <c r="C921" s="7">
        <v>5501.03</v>
      </c>
      <c r="D921" s="15">
        <v>43759</v>
      </c>
      <c r="E921" s="7" t="s">
        <v>18</v>
      </c>
    </row>
    <row r="922" spans="1:5" x14ac:dyDescent="0.3">
      <c r="A922" s="7" t="s">
        <v>17</v>
      </c>
      <c r="B922" s="7" t="s">
        <v>9</v>
      </c>
      <c r="C922" s="7">
        <v>24311.1</v>
      </c>
      <c r="D922" s="15">
        <v>43777</v>
      </c>
      <c r="E922" s="7" t="s">
        <v>10</v>
      </c>
    </row>
    <row r="923" spans="1:5" x14ac:dyDescent="0.3">
      <c r="A923" s="7" t="s">
        <v>20</v>
      </c>
      <c r="B923" s="7" t="s">
        <v>9</v>
      </c>
      <c r="C923" s="7">
        <v>42416.75</v>
      </c>
      <c r="D923" s="15">
        <v>43647</v>
      </c>
      <c r="E923" s="7" t="s">
        <v>10</v>
      </c>
    </row>
  </sheetData>
  <autoFilter ref="A5:E923" xr:uid="{01555814-629E-4BC8-B364-9E266821E534}"/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575E-C104-4BE8-8ECE-47833773D546}">
  <dimension ref="A1:P209"/>
  <sheetViews>
    <sheetView zoomScale="70" zoomScaleNormal="70" workbookViewId="0">
      <selection activeCell="K5" sqref="K5:L5"/>
    </sheetView>
  </sheetViews>
  <sheetFormatPr defaultRowHeight="17.399999999999999" x14ac:dyDescent="0.3"/>
  <cols>
    <col min="2" max="2" width="14.69140625" bestFit="1" customWidth="1"/>
    <col min="3" max="3" width="19.3046875" bestFit="1" customWidth="1"/>
    <col min="4" max="4" width="15.15234375" bestFit="1" customWidth="1"/>
    <col min="5" max="5" width="11.3828125" bestFit="1" customWidth="1"/>
    <col min="8" max="8" width="10.765625" bestFit="1" customWidth="1"/>
    <col min="9" max="9" width="13.4609375" bestFit="1" customWidth="1"/>
    <col min="10" max="10" width="14.3046875" bestFit="1" customWidth="1"/>
    <col min="11" max="11" width="19" bestFit="1" customWidth="1"/>
    <col min="12" max="12" width="15.15234375" bestFit="1" customWidth="1"/>
    <col min="13" max="13" width="4.3828125" bestFit="1" customWidth="1"/>
    <col min="14" max="14" width="4.4609375" bestFit="1" customWidth="1"/>
    <col min="15" max="15" width="8.69140625" bestFit="1" customWidth="1"/>
    <col min="16" max="16" width="10.765625" bestFit="1" customWidth="1"/>
  </cols>
  <sheetData>
    <row r="1" spans="1:16" ht="23.4" customHeight="1" x14ac:dyDescent="0.3">
      <c r="A1" s="29" t="s">
        <v>133</v>
      </c>
      <c r="B1" s="29"/>
      <c r="C1" s="29"/>
      <c r="D1" s="29"/>
      <c r="E1" s="29"/>
      <c r="F1" s="29"/>
      <c r="G1" s="29"/>
      <c r="H1" s="29"/>
      <c r="I1" s="29"/>
      <c r="J1" s="29"/>
    </row>
    <row r="5" spans="1:16" ht="22.8" x14ac:dyDescent="0.3">
      <c r="B5" s="6" t="s">
        <v>39</v>
      </c>
      <c r="C5" s="6" t="s">
        <v>31</v>
      </c>
      <c r="D5" s="6" t="s">
        <v>2</v>
      </c>
      <c r="E5" s="6" t="s">
        <v>3</v>
      </c>
      <c r="K5" s="30" t="s">
        <v>127</v>
      </c>
      <c r="L5" s="30"/>
    </row>
    <row r="6" spans="1:16" x14ac:dyDescent="0.3">
      <c r="B6" s="15">
        <v>43566</v>
      </c>
      <c r="C6" s="7" t="s">
        <v>40</v>
      </c>
      <c r="D6" s="7" t="s">
        <v>12</v>
      </c>
      <c r="E6" s="7">
        <v>84746</v>
      </c>
    </row>
    <row r="7" spans="1:16" x14ac:dyDescent="0.3">
      <c r="B7" s="15">
        <v>43602</v>
      </c>
      <c r="C7" s="7" t="s">
        <v>41</v>
      </c>
      <c r="D7" s="7" t="s">
        <v>9</v>
      </c>
      <c r="E7" s="7">
        <v>86724</v>
      </c>
      <c r="H7" s="3" t="s">
        <v>118</v>
      </c>
      <c r="I7" t="s">
        <v>131</v>
      </c>
      <c r="K7" s="3" t="s">
        <v>126</v>
      </c>
      <c r="L7" s="3" t="s">
        <v>122</v>
      </c>
    </row>
    <row r="8" spans="1:16" x14ac:dyDescent="0.3">
      <c r="B8" s="15">
        <v>43602</v>
      </c>
      <c r="C8" s="7" t="s">
        <v>41</v>
      </c>
      <c r="D8" s="7" t="s">
        <v>9</v>
      </c>
      <c r="E8" s="7">
        <v>148500</v>
      </c>
      <c r="H8" s="4" t="s">
        <v>21</v>
      </c>
      <c r="I8" s="5">
        <v>2853842</v>
      </c>
      <c r="K8" s="3" t="s">
        <v>118</v>
      </c>
      <c r="L8" t="s">
        <v>9</v>
      </c>
      <c r="M8" t="s">
        <v>30</v>
      </c>
      <c r="N8" t="s">
        <v>12</v>
      </c>
      <c r="O8" t="s">
        <v>21</v>
      </c>
      <c r="P8" t="s">
        <v>119</v>
      </c>
    </row>
    <row r="9" spans="1:16" x14ac:dyDescent="0.3">
      <c r="B9" s="15">
        <v>43615</v>
      </c>
      <c r="C9" s="7" t="s">
        <v>7</v>
      </c>
      <c r="D9" s="7" t="s">
        <v>21</v>
      </c>
      <c r="E9" s="7">
        <v>12019</v>
      </c>
      <c r="H9" s="4" t="s">
        <v>119</v>
      </c>
      <c r="I9" s="5">
        <v>2853842</v>
      </c>
      <c r="K9" s="4" t="s">
        <v>40</v>
      </c>
      <c r="L9" s="13"/>
      <c r="M9" s="13"/>
      <c r="N9" s="13">
        <v>1</v>
      </c>
      <c r="O9" s="13"/>
      <c r="P9" s="13">
        <v>1</v>
      </c>
    </row>
    <row r="10" spans="1:16" x14ac:dyDescent="0.3">
      <c r="B10" s="15">
        <v>43627</v>
      </c>
      <c r="C10" s="7" t="s">
        <v>41</v>
      </c>
      <c r="D10" s="7" t="s">
        <v>9</v>
      </c>
      <c r="E10" s="7">
        <v>12500</v>
      </c>
      <c r="K10" s="4" t="s">
        <v>17</v>
      </c>
      <c r="L10" s="13"/>
      <c r="M10" s="13"/>
      <c r="N10" s="13"/>
      <c r="O10" s="13">
        <v>2</v>
      </c>
      <c r="P10" s="13">
        <v>2</v>
      </c>
    </row>
    <row r="11" spans="1:16" x14ac:dyDescent="0.3">
      <c r="B11" s="15">
        <v>43627</v>
      </c>
      <c r="C11" s="7" t="s">
        <v>42</v>
      </c>
      <c r="D11" s="7" t="s">
        <v>12</v>
      </c>
      <c r="E11" s="7">
        <v>58300</v>
      </c>
      <c r="K11" s="4" t="s">
        <v>44</v>
      </c>
      <c r="L11" s="13">
        <v>3</v>
      </c>
      <c r="M11" s="13">
        <v>1</v>
      </c>
      <c r="N11" s="13"/>
      <c r="O11" s="13"/>
      <c r="P11" s="13">
        <v>4</v>
      </c>
    </row>
    <row r="12" spans="1:16" x14ac:dyDescent="0.3">
      <c r="B12" s="15">
        <v>43629</v>
      </c>
      <c r="C12" s="7" t="s">
        <v>7</v>
      </c>
      <c r="D12" s="7" t="s">
        <v>21</v>
      </c>
      <c r="E12" s="7">
        <v>12019</v>
      </c>
      <c r="K12" s="4" t="s">
        <v>11</v>
      </c>
      <c r="L12" s="13"/>
      <c r="M12" s="13"/>
      <c r="N12" s="13"/>
      <c r="O12" s="13">
        <v>10</v>
      </c>
      <c r="P12" s="13">
        <v>10</v>
      </c>
    </row>
    <row r="13" spans="1:16" x14ac:dyDescent="0.3">
      <c r="B13" s="15">
        <v>43629</v>
      </c>
      <c r="C13" s="7" t="s">
        <v>7</v>
      </c>
      <c r="D13" s="7" t="s">
        <v>21</v>
      </c>
      <c r="E13" s="7">
        <v>30048</v>
      </c>
      <c r="H13" s="3" t="s">
        <v>118</v>
      </c>
      <c r="I13" t="s">
        <v>131</v>
      </c>
      <c r="K13" s="4" t="s">
        <v>42</v>
      </c>
      <c r="L13" s="13">
        <v>3</v>
      </c>
      <c r="M13" s="13"/>
      <c r="N13" s="13">
        <v>7</v>
      </c>
      <c r="O13" s="13"/>
      <c r="P13" s="13">
        <v>10</v>
      </c>
    </row>
    <row r="14" spans="1:16" x14ac:dyDescent="0.3">
      <c r="B14" s="15">
        <v>43629</v>
      </c>
      <c r="C14" s="7" t="s">
        <v>41</v>
      </c>
      <c r="D14" s="7" t="s">
        <v>9</v>
      </c>
      <c r="E14" s="7">
        <v>14394</v>
      </c>
      <c r="H14" s="4" t="s">
        <v>12</v>
      </c>
      <c r="I14" s="5">
        <v>569815</v>
      </c>
      <c r="K14" s="4" t="s">
        <v>45</v>
      </c>
      <c r="L14" s="13"/>
      <c r="M14" s="13">
        <v>4</v>
      </c>
      <c r="N14" s="13">
        <v>8</v>
      </c>
      <c r="O14" s="13"/>
      <c r="P14" s="13">
        <v>12</v>
      </c>
    </row>
    <row r="15" spans="1:16" x14ac:dyDescent="0.3">
      <c r="B15" s="15">
        <v>43659</v>
      </c>
      <c r="C15" s="7" t="s">
        <v>43</v>
      </c>
      <c r="D15" s="7" t="s">
        <v>30</v>
      </c>
      <c r="E15" s="7">
        <v>32392</v>
      </c>
      <c r="H15" s="4" t="s">
        <v>119</v>
      </c>
      <c r="I15" s="5">
        <v>569815</v>
      </c>
      <c r="K15" s="4" t="s">
        <v>7</v>
      </c>
      <c r="L15" s="13"/>
      <c r="M15" s="13"/>
      <c r="N15" s="13"/>
      <c r="O15" s="13">
        <v>19</v>
      </c>
      <c r="P15" s="13">
        <v>19</v>
      </c>
    </row>
    <row r="16" spans="1:16" x14ac:dyDescent="0.3">
      <c r="B16" s="15">
        <v>43662</v>
      </c>
      <c r="C16" s="7" t="s">
        <v>38</v>
      </c>
      <c r="D16" s="7" t="s">
        <v>21</v>
      </c>
      <c r="E16" s="7">
        <v>162500</v>
      </c>
      <c r="K16" s="4" t="s">
        <v>20</v>
      </c>
      <c r="L16" s="13"/>
      <c r="M16" s="13"/>
      <c r="N16" s="13"/>
      <c r="O16" s="13">
        <v>20</v>
      </c>
      <c r="P16" s="13">
        <v>20</v>
      </c>
    </row>
    <row r="17" spans="2:16" x14ac:dyDescent="0.3">
      <c r="B17" s="15">
        <v>43662</v>
      </c>
      <c r="C17" s="7" t="s">
        <v>38</v>
      </c>
      <c r="D17" s="7" t="s">
        <v>21</v>
      </c>
      <c r="E17" s="7">
        <v>250000</v>
      </c>
      <c r="K17" s="4" t="s">
        <v>38</v>
      </c>
      <c r="L17" s="13">
        <v>15</v>
      </c>
      <c r="M17" s="13"/>
      <c r="N17" s="13"/>
      <c r="O17" s="13">
        <v>12</v>
      </c>
      <c r="P17" s="13">
        <v>27</v>
      </c>
    </row>
    <row r="18" spans="2:16" x14ac:dyDescent="0.3">
      <c r="B18" s="15">
        <v>43663</v>
      </c>
      <c r="C18" s="7" t="s">
        <v>7</v>
      </c>
      <c r="D18" s="7" t="s">
        <v>21</v>
      </c>
      <c r="E18" s="7">
        <v>2646</v>
      </c>
      <c r="H18" s="3" t="s">
        <v>118</v>
      </c>
      <c r="I18" t="s">
        <v>131</v>
      </c>
      <c r="K18" s="4" t="s">
        <v>43</v>
      </c>
      <c r="L18" s="13">
        <v>18</v>
      </c>
      <c r="M18" s="13">
        <v>18</v>
      </c>
      <c r="N18" s="13"/>
      <c r="O18" s="13"/>
      <c r="P18" s="13">
        <v>36</v>
      </c>
    </row>
    <row r="19" spans="2:16" x14ac:dyDescent="0.3">
      <c r="B19" s="15">
        <v>43663</v>
      </c>
      <c r="C19" s="7" t="s">
        <v>41</v>
      </c>
      <c r="D19" s="7" t="s">
        <v>30</v>
      </c>
      <c r="E19" s="7">
        <v>18150</v>
      </c>
      <c r="H19" s="4" t="s">
        <v>9</v>
      </c>
      <c r="I19" s="5">
        <v>8244310</v>
      </c>
      <c r="K19" s="4" t="s">
        <v>41</v>
      </c>
      <c r="L19" s="13">
        <v>58</v>
      </c>
      <c r="M19" s="13">
        <v>5</v>
      </c>
      <c r="N19" s="13"/>
      <c r="O19" s="13"/>
      <c r="P19" s="13">
        <v>63</v>
      </c>
    </row>
    <row r="20" spans="2:16" x14ac:dyDescent="0.3">
      <c r="B20" s="15">
        <v>43663</v>
      </c>
      <c r="C20" s="7" t="s">
        <v>11</v>
      </c>
      <c r="D20" s="7" t="s">
        <v>21</v>
      </c>
      <c r="E20" s="7">
        <v>60025</v>
      </c>
      <c r="H20" s="4" t="s">
        <v>119</v>
      </c>
      <c r="I20" s="5">
        <v>8244310</v>
      </c>
      <c r="K20" s="4" t="s">
        <v>119</v>
      </c>
      <c r="L20" s="13">
        <v>97</v>
      </c>
      <c r="M20" s="13">
        <v>28</v>
      </c>
      <c r="N20" s="13">
        <v>16</v>
      </c>
      <c r="O20" s="13">
        <v>63</v>
      </c>
      <c r="P20" s="13">
        <v>204</v>
      </c>
    </row>
    <row r="21" spans="2:16" x14ac:dyDescent="0.3">
      <c r="B21" s="15">
        <v>43663</v>
      </c>
      <c r="C21" s="7" t="s">
        <v>20</v>
      </c>
      <c r="D21" s="7" t="s">
        <v>21</v>
      </c>
      <c r="E21" s="7">
        <v>134736</v>
      </c>
    </row>
    <row r="22" spans="2:16" x14ac:dyDescent="0.3">
      <c r="B22" s="15">
        <v>43669</v>
      </c>
      <c r="C22" s="7" t="s">
        <v>43</v>
      </c>
      <c r="D22" s="7" t="s">
        <v>9</v>
      </c>
      <c r="E22" s="7">
        <v>914999</v>
      </c>
    </row>
    <row r="23" spans="2:16" x14ac:dyDescent="0.3">
      <c r="B23" s="15">
        <v>43670</v>
      </c>
      <c r="C23" s="7" t="s">
        <v>7</v>
      </c>
      <c r="D23" s="7" t="s">
        <v>21</v>
      </c>
      <c r="E23" s="7">
        <v>2942</v>
      </c>
    </row>
    <row r="24" spans="2:16" x14ac:dyDescent="0.3">
      <c r="B24" s="15">
        <v>43670</v>
      </c>
      <c r="C24" s="7" t="s">
        <v>7</v>
      </c>
      <c r="D24" s="7" t="s">
        <v>21</v>
      </c>
      <c r="E24" s="7">
        <v>6740</v>
      </c>
    </row>
    <row r="25" spans="2:16" x14ac:dyDescent="0.3">
      <c r="B25" s="15">
        <v>43670</v>
      </c>
      <c r="C25" s="7" t="s">
        <v>41</v>
      </c>
      <c r="D25" s="7" t="s">
        <v>9</v>
      </c>
      <c r="E25" s="7">
        <v>6740</v>
      </c>
    </row>
    <row r="26" spans="2:16" x14ac:dyDescent="0.3">
      <c r="B26" s="15">
        <v>43673</v>
      </c>
      <c r="C26" s="7" t="s">
        <v>20</v>
      </c>
      <c r="D26" s="7" t="s">
        <v>21</v>
      </c>
      <c r="E26" s="7">
        <v>74250</v>
      </c>
    </row>
    <row r="27" spans="2:16" x14ac:dyDescent="0.3">
      <c r="B27" s="15">
        <v>43675</v>
      </c>
      <c r="C27" s="7" t="s">
        <v>43</v>
      </c>
      <c r="D27" s="7" t="s">
        <v>30</v>
      </c>
      <c r="E27" s="7">
        <v>1614</v>
      </c>
    </row>
    <row r="28" spans="2:16" x14ac:dyDescent="0.3">
      <c r="B28" s="15">
        <v>43675</v>
      </c>
      <c r="C28" s="7" t="s">
        <v>38</v>
      </c>
      <c r="D28" s="7" t="s">
        <v>21</v>
      </c>
      <c r="E28" s="7">
        <v>11540</v>
      </c>
    </row>
    <row r="29" spans="2:16" x14ac:dyDescent="0.3">
      <c r="B29" s="15">
        <v>43677</v>
      </c>
      <c r="C29" s="7" t="s">
        <v>41</v>
      </c>
      <c r="D29" s="7" t="s">
        <v>30</v>
      </c>
      <c r="E29" s="7">
        <v>2140</v>
      </c>
    </row>
    <row r="30" spans="2:16" x14ac:dyDescent="0.3">
      <c r="B30" s="15">
        <v>43677</v>
      </c>
      <c r="C30" s="7" t="s">
        <v>41</v>
      </c>
      <c r="D30" s="7" t="s">
        <v>9</v>
      </c>
      <c r="E30" s="7">
        <v>45375</v>
      </c>
    </row>
    <row r="31" spans="2:16" x14ac:dyDescent="0.3">
      <c r="B31" s="15">
        <v>43677</v>
      </c>
      <c r="C31" s="7" t="s">
        <v>7</v>
      </c>
      <c r="D31" s="7" t="s">
        <v>21</v>
      </c>
      <c r="E31" s="7">
        <v>11593</v>
      </c>
    </row>
    <row r="32" spans="2:16" x14ac:dyDescent="0.3">
      <c r="B32" s="15">
        <v>43677</v>
      </c>
      <c r="C32" s="7" t="s">
        <v>43</v>
      </c>
      <c r="D32" s="7" t="s">
        <v>30</v>
      </c>
      <c r="E32" s="7">
        <v>46995</v>
      </c>
    </row>
    <row r="33" spans="2:5" x14ac:dyDescent="0.3">
      <c r="B33" s="15">
        <v>43677</v>
      </c>
      <c r="C33" s="7" t="s">
        <v>7</v>
      </c>
      <c r="D33" s="7" t="s">
        <v>21</v>
      </c>
      <c r="E33" s="7">
        <v>529</v>
      </c>
    </row>
    <row r="34" spans="2:5" x14ac:dyDescent="0.3">
      <c r="B34" s="15">
        <v>43677</v>
      </c>
      <c r="C34" s="7" t="s">
        <v>41</v>
      </c>
      <c r="D34" s="7" t="s">
        <v>9</v>
      </c>
      <c r="E34" s="7">
        <v>18563</v>
      </c>
    </row>
    <row r="35" spans="2:5" x14ac:dyDescent="0.3">
      <c r="B35" s="15">
        <v>43677</v>
      </c>
      <c r="C35" s="7" t="s">
        <v>43</v>
      </c>
      <c r="D35" s="7" t="s">
        <v>30</v>
      </c>
      <c r="E35" s="7">
        <v>27435</v>
      </c>
    </row>
    <row r="36" spans="2:5" x14ac:dyDescent="0.3">
      <c r="B36" s="15">
        <v>43677</v>
      </c>
      <c r="C36" s="7" t="s">
        <v>43</v>
      </c>
      <c r="D36" s="7" t="s">
        <v>9</v>
      </c>
      <c r="E36" s="7">
        <v>25336</v>
      </c>
    </row>
    <row r="37" spans="2:5" x14ac:dyDescent="0.3">
      <c r="B37" s="15">
        <v>43677</v>
      </c>
      <c r="C37" s="7" t="s">
        <v>43</v>
      </c>
      <c r="D37" s="7" t="s">
        <v>30</v>
      </c>
      <c r="E37" s="7">
        <v>10772</v>
      </c>
    </row>
    <row r="38" spans="2:5" x14ac:dyDescent="0.3">
      <c r="B38" s="15">
        <v>43677</v>
      </c>
      <c r="C38" s="7" t="s">
        <v>43</v>
      </c>
      <c r="D38" s="7" t="s">
        <v>30</v>
      </c>
      <c r="E38" s="7">
        <v>9283</v>
      </c>
    </row>
    <row r="39" spans="2:5" x14ac:dyDescent="0.3">
      <c r="B39" s="15">
        <v>43677</v>
      </c>
      <c r="C39" s="7" t="s">
        <v>43</v>
      </c>
      <c r="D39" s="7" t="s">
        <v>30</v>
      </c>
      <c r="E39" s="7">
        <v>6903</v>
      </c>
    </row>
    <row r="40" spans="2:5" x14ac:dyDescent="0.3">
      <c r="B40" s="15">
        <v>43677</v>
      </c>
      <c r="C40" s="7" t="s">
        <v>38</v>
      </c>
      <c r="D40" s="7" t="s">
        <v>9</v>
      </c>
      <c r="E40" s="7">
        <v>90663</v>
      </c>
    </row>
    <row r="41" spans="2:5" x14ac:dyDescent="0.3">
      <c r="B41" s="15">
        <v>43691</v>
      </c>
      <c r="C41" s="7" t="s">
        <v>43</v>
      </c>
      <c r="D41" s="7" t="s">
        <v>9</v>
      </c>
      <c r="E41" s="7">
        <v>156000</v>
      </c>
    </row>
    <row r="42" spans="2:5" x14ac:dyDescent="0.3">
      <c r="B42" s="15">
        <v>43694</v>
      </c>
      <c r="C42" s="7" t="s">
        <v>7</v>
      </c>
      <c r="D42" s="7" t="s">
        <v>21</v>
      </c>
      <c r="E42" s="7">
        <v>21157</v>
      </c>
    </row>
    <row r="43" spans="2:5" x14ac:dyDescent="0.3">
      <c r="B43" s="15">
        <v>43694</v>
      </c>
      <c r="C43" s="7" t="s">
        <v>7</v>
      </c>
      <c r="D43" s="7" t="s">
        <v>21</v>
      </c>
      <c r="E43" s="7">
        <v>77787</v>
      </c>
    </row>
    <row r="44" spans="2:5" x14ac:dyDescent="0.3">
      <c r="B44" s="15">
        <v>43694</v>
      </c>
      <c r="C44" s="7" t="s">
        <v>7</v>
      </c>
      <c r="D44" s="7" t="s">
        <v>21</v>
      </c>
      <c r="E44" s="7">
        <v>8468</v>
      </c>
    </row>
    <row r="45" spans="2:5" x14ac:dyDescent="0.3">
      <c r="B45" s="15">
        <v>43694</v>
      </c>
      <c r="C45" s="7" t="s">
        <v>43</v>
      </c>
      <c r="D45" s="7" t="s">
        <v>9</v>
      </c>
      <c r="E45" s="7">
        <v>1825</v>
      </c>
    </row>
    <row r="46" spans="2:5" x14ac:dyDescent="0.3">
      <c r="B46" s="15">
        <v>43694</v>
      </c>
      <c r="C46" s="7" t="s">
        <v>43</v>
      </c>
      <c r="D46" s="7" t="s">
        <v>9</v>
      </c>
      <c r="E46" s="7">
        <v>329250</v>
      </c>
    </row>
    <row r="47" spans="2:5" x14ac:dyDescent="0.3">
      <c r="B47" s="15">
        <v>43694</v>
      </c>
      <c r="C47" s="7" t="s">
        <v>41</v>
      </c>
      <c r="D47" s="7" t="s">
        <v>9</v>
      </c>
      <c r="E47" s="7">
        <v>344794</v>
      </c>
    </row>
    <row r="48" spans="2:5" x14ac:dyDescent="0.3">
      <c r="B48" s="15">
        <v>43694</v>
      </c>
      <c r="C48" s="7" t="s">
        <v>41</v>
      </c>
      <c r="D48" s="7" t="s">
        <v>9</v>
      </c>
      <c r="E48" s="7">
        <v>37500</v>
      </c>
    </row>
    <row r="49" spans="2:5" x14ac:dyDescent="0.3">
      <c r="B49" s="15">
        <v>43694</v>
      </c>
      <c r="C49" s="7" t="s">
        <v>43</v>
      </c>
      <c r="D49" s="7" t="s">
        <v>9</v>
      </c>
      <c r="E49" s="7">
        <v>49789</v>
      </c>
    </row>
    <row r="50" spans="2:5" x14ac:dyDescent="0.3">
      <c r="B50" s="15">
        <v>43694</v>
      </c>
      <c r="C50" s="7" t="s">
        <v>41</v>
      </c>
      <c r="D50" s="7" t="s">
        <v>9</v>
      </c>
      <c r="E50" s="7">
        <v>64</v>
      </c>
    </row>
    <row r="51" spans="2:5" x14ac:dyDescent="0.3">
      <c r="B51" s="15">
        <v>43694</v>
      </c>
      <c r="C51" s="7" t="s">
        <v>41</v>
      </c>
      <c r="D51" s="7" t="s">
        <v>9</v>
      </c>
      <c r="E51" s="7">
        <v>6250</v>
      </c>
    </row>
    <row r="52" spans="2:5" x14ac:dyDescent="0.3">
      <c r="B52" s="15">
        <v>43705</v>
      </c>
      <c r="C52" s="7" t="s">
        <v>44</v>
      </c>
      <c r="D52" s="7" t="s">
        <v>9</v>
      </c>
      <c r="E52" s="7">
        <v>124875</v>
      </c>
    </row>
    <row r="53" spans="2:5" x14ac:dyDescent="0.3">
      <c r="B53" s="15">
        <v>43705</v>
      </c>
      <c r="C53" s="7" t="s">
        <v>20</v>
      </c>
      <c r="D53" s="7" t="s">
        <v>21</v>
      </c>
      <c r="E53" s="7">
        <v>7783</v>
      </c>
    </row>
    <row r="54" spans="2:5" x14ac:dyDescent="0.3">
      <c r="B54" s="15">
        <v>43705</v>
      </c>
      <c r="C54" s="7" t="s">
        <v>20</v>
      </c>
      <c r="D54" s="7" t="s">
        <v>21</v>
      </c>
      <c r="E54" s="7">
        <v>7835</v>
      </c>
    </row>
    <row r="55" spans="2:5" x14ac:dyDescent="0.3">
      <c r="B55" s="15">
        <v>43705</v>
      </c>
      <c r="C55" s="7" t="s">
        <v>42</v>
      </c>
      <c r="D55" s="7" t="s">
        <v>12</v>
      </c>
      <c r="E55" s="7">
        <v>70125</v>
      </c>
    </row>
    <row r="56" spans="2:5" x14ac:dyDescent="0.3">
      <c r="B56" s="15">
        <v>43705</v>
      </c>
      <c r="C56" s="7" t="s">
        <v>42</v>
      </c>
      <c r="D56" s="7" t="s">
        <v>12</v>
      </c>
      <c r="E56" s="7">
        <v>70125</v>
      </c>
    </row>
    <row r="57" spans="2:5" x14ac:dyDescent="0.3">
      <c r="B57" s="15">
        <v>43705</v>
      </c>
      <c r="C57" s="7" t="s">
        <v>38</v>
      </c>
      <c r="D57" s="7" t="s">
        <v>9</v>
      </c>
      <c r="E57" s="7">
        <v>60229</v>
      </c>
    </row>
    <row r="58" spans="2:5" x14ac:dyDescent="0.3">
      <c r="B58" s="15">
        <v>43705</v>
      </c>
      <c r="C58" s="7" t="s">
        <v>38</v>
      </c>
      <c r="D58" s="7" t="s">
        <v>9</v>
      </c>
      <c r="E58" s="7">
        <v>98931</v>
      </c>
    </row>
    <row r="59" spans="2:5" x14ac:dyDescent="0.3">
      <c r="B59" s="15">
        <v>43705</v>
      </c>
      <c r="C59" s="7" t="s">
        <v>7</v>
      </c>
      <c r="D59" s="7" t="s">
        <v>21</v>
      </c>
      <c r="E59" s="7">
        <v>21769</v>
      </c>
    </row>
    <row r="60" spans="2:5" x14ac:dyDescent="0.3">
      <c r="B60" s="15">
        <v>43705</v>
      </c>
      <c r="C60" s="7" t="s">
        <v>41</v>
      </c>
      <c r="D60" s="7" t="s">
        <v>9</v>
      </c>
      <c r="E60" s="7">
        <v>65369</v>
      </c>
    </row>
    <row r="61" spans="2:5" x14ac:dyDescent="0.3">
      <c r="B61" s="15">
        <v>43705</v>
      </c>
      <c r="C61" s="7" t="s">
        <v>41</v>
      </c>
      <c r="D61" s="7" t="s">
        <v>9</v>
      </c>
      <c r="E61" s="7">
        <v>5206</v>
      </c>
    </row>
    <row r="62" spans="2:5" x14ac:dyDescent="0.3">
      <c r="B62" s="15">
        <v>43705</v>
      </c>
      <c r="C62" s="7" t="s">
        <v>41</v>
      </c>
      <c r="D62" s="7" t="s">
        <v>9</v>
      </c>
      <c r="E62" s="7">
        <v>23750</v>
      </c>
    </row>
    <row r="63" spans="2:5" x14ac:dyDescent="0.3">
      <c r="B63" s="15">
        <v>43705</v>
      </c>
      <c r="C63" s="7" t="s">
        <v>41</v>
      </c>
      <c r="D63" s="7" t="s">
        <v>9</v>
      </c>
      <c r="E63" s="7">
        <v>1557</v>
      </c>
    </row>
    <row r="64" spans="2:5" x14ac:dyDescent="0.3">
      <c r="B64" s="15">
        <v>43705</v>
      </c>
      <c r="C64" s="7" t="s">
        <v>38</v>
      </c>
      <c r="D64" s="7" t="s">
        <v>21</v>
      </c>
      <c r="E64" s="7">
        <v>40960</v>
      </c>
    </row>
    <row r="65" spans="2:5" x14ac:dyDescent="0.3">
      <c r="B65" s="15">
        <v>43708</v>
      </c>
      <c r="C65" s="7" t="s">
        <v>38</v>
      </c>
      <c r="D65" s="7" t="s">
        <v>9</v>
      </c>
      <c r="E65" s="7">
        <v>12055</v>
      </c>
    </row>
    <row r="66" spans="2:5" x14ac:dyDescent="0.3">
      <c r="B66" s="15">
        <v>43708</v>
      </c>
      <c r="C66" s="7" t="s">
        <v>38</v>
      </c>
      <c r="D66" s="7" t="s">
        <v>9</v>
      </c>
      <c r="E66" s="7">
        <v>131090</v>
      </c>
    </row>
    <row r="67" spans="2:5" x14ac:dyDescent="0.3">
      <c r="B67" s="15">
        <v>43708</v>
      </c>
      <c r="C67" s="7" t="s">
        <v>38</v>
      </c>
      <c r="D67" s="7" t="s">
        <v>9</v>
      </c>
      <c r="E67" s="7">
        <v>27069</v>
      </c>
    </row>
    <row r="68" spans="2:5" x14ac:dyDescent="0.3">
      <c r="B68" s="15">
        <v>43708</v>
      </c>
      <c r="C68" s="7" t="s">
        <v>41</v>
      </c>
      <c r="D68" s="7" t="s">
        <v>9</v>
      </c>
      <c r="E68" s="7">
        <v>215165</v>
      </c>
    </row>
    <row r="69" spans="2:5" x14ac:dyDescent="0.3">
      <c r="B69" s="15">
        <v>43711</v>
      </c>
      <c r="C69" s="7" t="s">
        <v>41</v>
      </c>
      <c r="D69" s="7" t="s">
        <v>9</v>
      </c>
      <c r="E69" s="7">
        <v>870</v>
      </c>
    </row>
    <row r="70" spans="2:5" x14ac:dyDescent="0.3">
      <c r="B70" s="15">
        <v>43713</v>
      </c>
      <c r="C70" s="7" t="s">
        <v>44</v>
      </c>
      <c r="D70" s="7" t="s">
        <v>30</v>
      </c>
      <c r="E70" s="7">
        <v>8174</v>
      </c>
    </row>
    <row r="71" spans="2:5" x14ac:dyDescent="0.3">
      <c r="B71" s="15">
        <v>43713</v>
      </c>
      <c r="C71" s="7" t="s">
        <v>43</v>
      </c>
      <c r="D71" s="7" t="s">
        <v>9</v>
      </c>
      <c r="E71" s="7">
        <v>22246</v>
      </c>
    </row>
    <row r="72" spans="2:5" x14ac:dyDescent="0.3">
      <c r="B72" s="15">
        <v>43717</v>
      </c>
      <c r="C72" s="7" t="s">
        <v>42</v>
      </c>
      <c r="D72" s="7" t="s">
        <v>12</v>
      </c>
      <c r="E72" s="7">
        <v>7451</v>
      </c>
    </row>
    <row r="73" spans="2:5" x14ac:dyDescent="0.3">
      <c r="B73" s="15">
        <v>43717</v>
      </c>
      <c r="C73" s="7" t="s">
        <v>43</v>
      </c>
      <c r="D73" s="7" t="s">
        <v>30</v>
      </c>
      <c r="E73" s="7">
        <v>7110</v>
      </c>
    </row>
    <row r="74" spans="2:5" x14ac:dyDescent="0.3">
      <c r="B74" s="15">
        <v>43717</v>
      </c>
      <c r="C74" s="7" t="s">
        <v>41</v>
      </c>
      <c r="D74" s="7" t="s">
        <v>9</v>
      </c>
      <c r="E74" s="7">
        <v>692</v>
      </c>
    </row>
    <row r="75" spans="2:5" x14ac:dyDescent="0.3">
      <c r="B75" s="15">
        <v>43725</v>
      </c>
      <c r="C75" s="7" t="s">
        <v>44</v>
      </c>
      <c r="D75" s="7" t="s">
        <v>9</v>
      </c>
      <c r="E75" s="7">
        <v>65051</v>
      </c>
    </row>
    <row r="76" spans="2:5" x14ac:dyDescent="0.3">
      <c r="B76" s="15">
        <v>43725</v>
      </c>
      <c r="C76" s="7" t="s">
        <v>41</v>
      </c>
      <c r="D76" s="7" t="s">
        <v>9</v>
      </c>
      <c r="E76" s="7">
        <v>1005</v>
      </c>
    </row>
    <row r="77" spans="2:5" x14ac:dyDescent="0.3">
      <c r="B77" s="15">
        <v>43725</v>
      </c>
      <c r="C77" s="7" t="s">
        <v>43</v>
      </c>
      <c r="D77" s="7" t="s">
        <v>30</v>
      </c>
      <c r="E77" s="7">
        <v>6259</v>
      </c>
    </row>
    <row r="78" spans="2:5" x14ac:dyDescent="0.3">
      <c r="B78" s="15">
        <v>43725</v>
      </c>
      <c r="C78" s="7" t="s">
        <v>43</v>
      </c>
      <c r="D78" s="7" t="s">
        <v>30</v>
      </c>
      <c r="E78" s="7">
        <v>9941</v>
      </c>
    </row>
    <row r="79" spans="2:5" x14ac:dyDescent="0.3">
      <c r="B79" s="15">
        <v>43725</v>
      </c>
      <c r="C79" s="7" t="s">
        <v>7</v>
      </c>
      <c r="D79" s="7" t="s">
        <v>21</v>
      </c>
      <c r="E79" s="7">
        <v>9990</v>
      </c>
    </row>
    <row r="80" spans="2:5" x14ac:dyDescent="0.3">
      <c r="B80" s="15">
        <v>43725</v>
      </c>
      <c r="C80" s="7" t="s">
        <v>43</v>
      </c>
      <c r="D80" s="7" t="s">
        <v>9</v>
      </c>
      <c r="E80" s="7">
        <v>74673</v>
      </c>
    </row>
    <row r="81" spans="2:5" x14ac:dyDescent="0.3">
      <c r="B81" s="15">
        <v>43728</v>
      </c>
      <c r="C81" s="7" t="s">
        <v>41</v>
      </c>
      <c r="D81" s="7" t="s">
        <v>9</v>
      </c>
      <c r="E81" s="7">
        <v>4362</v>
      </c>
    </row>
    <row r="82" spans="2:5" x14ac:dyDescent="0.3">
      <c r="B82" s="15">
        <v>43738</v>
      </c>
      <c r="C82" s="7" t="s">
        <v>38</v>
      </c>
      <c r="D82" s="7" t="s">
        <v>9</v>
      </c>
      <c r="E82" s="7">
        <v>1610</v>
      </c>
    </row>
    <row r="83" spans="2:5" x14ac:dyDescent="0.3">
      <c r="B83" s="15">
        <v>43738</v>
      </c>
      <c r="C83" s="7" t="s">
        <v>41</v>
      </c>
      <c r="D83" s="7" t="s">
        <v>9</v>
      </c>
      <c r="E83" s="7">
        <v>20166</v>
      </c>
    </row>
    <row r="84" spans="2:5" x14ac:dyDescent="0.3">
      <c r="B84" s="15">
        <v>43748</v>
      </c>
      <c r="C84" s="7" t="s">
        <v>43</v>
      </c>
      <c r="D84" s="7" t="s">
        <v>9</v>
      </c>
      <c r="E84" s="7">
        <v>8605</v>
      </c>
    </row>
    <row r="85" spans="2:5" x14ac:dyDescent="0.3">
      <c r="B85" s="15">
        <v>43748</v>
      </c>
      <c r="C85" s="7" t="s">
        <v>43</v>
      </c>
      <c r="D85" s="7" t="s">
        <v>9</v>
      </c>
      <c r="E85" s="7">
        <v>52500</v>
      </c>
    </row>
    <row r="86" spans="2:5" x14ac:dyDescent="0.3">
      <c r="B86" s="15">
        <v>43748</v>
      </c>
      <c r="C86" s="7" t="s">
        <v>38</v>
      </c>
      <c r="D86" s="7" t="s">
        <v>21</v>
      </c>
      <c r="E86" s="7">
        <v>21875</v>
      </c>
    </row>
    <row r="87" spans="2:5" x14ac:dyDescent="0.3">
      <c r="B87" s="15">
        <v>43748</v>
      </c>
      <c r="C87" s="7" t="s">
        <v>43</v>
      </c>
      <c r="D87" s="7" t="s">
        <v>30</v>
      </c>
      <c r="E87" s="7">
        <v>93906</v>
      </c>
    </row>
    <row r="88" spans="2:5" x14ac:dyDescent="0.3">
      <c r="B88" s="15">
        <v>43748</v>
      </c>
      <c r="C88" s="7" t="s">
        <v>43</v>
      </c>
      <c r="D88" s="7" t="s">
        <v>9</v>
      </c>
      <c r="E88" s="7">
        <v>23387</v>
      </c>
    </row>
    <row r="89" spans="2:5" x14ac:dyDescent="0.3">
      <c r="B89" s="15">
        <v>43748</v>
      </c>
      <c r="C89" s="7" t="s">
        <v>43</v>
      </c>
      <c r="D89" s="7" t="s">
        <v>9</v>
      </c>
      <c r="E89" s="7">
        <v>3347</v>
      </c>
    </row>
    <row r="90" spans="2:5" x14ac:dyDescent="0.3">
      <c r="B90" s="15">
        <v>43755</v>
      </c>
      <c r="C90" s="7" t="s">
        <v>11</v>
      </c>
      <c r="D90" s="7" t="s">
        <v>21</v>
      </c>
      <c r="E90" s="7">
        <v>60025</v>
      </c>
    </row>
    <row r="91" spans="2:5" x14ac:dyDescent="0.3">
      <c r="B91" s="15">
        <v>43755</v>
      </c>
      <c r="C91" s="7" t="s">
        <v>38</v>
      </c>
      <c r="D91" s="7" t="s">
        <v>9</v>
      </c>
      <c r="E91" s="7">
        <v>13613</v>
      </c>
    </row>
    <row r="92" spans="2:5" x14ac:dyDescent="0.3">
      <c r="B92" s="15">
        <v>43755</v>
      </c>
      <c r="C92" s="7" t="s">
        <v>45</v>
      </c>
      <c r="D92" s="7" t="s">
        <v>12</v>
      </c>
      <c r="E92" s="7">
        <v>79834</v>
      </c>
    </row>
    <row r="93" spans="2:5" x14ac:dyDescent="0.3">
      <c r="B93" s="15">
        <v>43755</v>
      </c>
      <c r="C93" s="7" t="s">
        <v>11</v>
      </c>
      <c r="D93" s="7" t="s">
        <v>21</v>
      </c>
      <c r="E93" s="7">
        <v>60025</v>
      </c>
    </row>
    <row r="94" spans="2:5" x14ac:dyDescent="0.3">
      <c r="B94" s="15">
        <v>43781</v>
      </c>
      <c r="C94" s="7" t="s">
        <v>17</v>
      </c>
      <c r="D94" s="7" t="s">
        <v>21</v>
      </c>
      <c r="E94" s="7">
        <v>63000</v>
      </c>
    </row>
    <row r="95" spans="2:5" x14ac:dyDescent="0.3">
      <c r="B95" s="15">
        <v>43781</v>
      </c>
      <c r="C95" s="7" t="s">
        <v>11</v>
      </c>
      <c r="D95" s="7" t="s">
        <v>21</v>
      </c>
      <c r="E95" s="7">
        <v>100000</v>
      </c>
    </row>
    <row r="96" spans="2:5" x14ac:dyDescent="0.3">
      <c r="B96" s="15">
        <v>43781</v>
      </c>
      <c r="C96" s="7" t="s">
        <v>11</v>
      </c>
      <c r="D96" s="7" t="s">
        <v>21</v>
      </c>
      <c r="E96" s="7">
        <v>100000</v>
      </c>
    </row>
    <row r="97" spans="2:5" x14ac:dyDescent="0.3">
      <c r="B97" s="15">
        <v>43795</v>
      </c>
      <c r="C97" s="7" t="s">
        <v>41</v>
      </c>
      <c r="D97" s="7" t="s">
        <v>9</v>
      </c>
      <c r="E97" s="7">
        <v>254336</v>
      </c>
    </row>
    <row r="98" spans="2:5" x14ac:dyDescent="0.3">
      <c r="B98" s="15">
        <v>43795</v>
      </c>
      <c r="C98" s="7" t="s">
        <v>41</v>
      </c>
      <c r="D98" s="7" t="s">
        <v>9</v>
      </c>
      <c r="E98" s="7">
        <v>266949</v>
      </c>
    </row>
    <row r="99" spans="2:5" x14ac:dyDescent="0.3">
      <c r="B99" s="15">
        <v>43802</v>
      </c>
      <c r="C99" s="7" t="s">
        <v>43</v>
      </c>
      <c r="D99" s="7" t="s">
        <v>9</v>
      </c>
      <c r="E99" s="7">
        <v>11111</v>
      </c>
    </row>
    <row r="100" spans="2:5" x14ac:dyDescent="0.3">
      <c r="B100" s="15">
        <v>43802</v>
      </c>
      <c r="C100" s="7" t="s">
        <v>20</v>
      </c>
      <c r="D100" s="7" t="s">
        <v>21</v>
      </c>
      <c r="E100" s="7">
        <v>3008</v>
      </c>
    </row>
    <row r="101" spans="2:5" x14ac:dyDescent="0.3">
      <c r="B101" s="15">
        <v>43804</v>
      </c>
      <c r="C101" s="7" t="s">
        <v>20</v>
      </c>
      <c r="D101" s="7" t="s">
        <v>21</v>
      </c>
      <c r="E101" s="7">
        <v>6184</v>
      </c>
    </row>
    <row r="102" spans="2:5" x14ac:dyDescent="0.3">
      <c r="B102" s="15">
        <v>43804</v>
      </c>
      <c r="C102" s="7" t="s">
        <v>42</v>
      </c>
      <c r="D102" s="7" t="s">
        <v>12</v>
      </c>
      <c r="E102" s="7">
        <v>1568</v>
      </c>
    </row>
    <row r="103" spans="2:5" x14ac:dyDescent="0.3">
      <c r="B103" s="15">
        <v>43804</v>
      </c>
      <c r="C103" s="7" t="s">
        <v>43</v>
      </c>
      <c r="D103" s="7" t="s">
        <v>30</v>
      </c>
      <c r="E103" s="7">
        <v>18901</v>
      </c>
    </row>
    <row r="104" spans="2:5" x14ac:dyDescent="0.3">
      <c r="B104" s="15">
        <v>43804</v>
      </c>
      <c r="C104" s="7" t="s">
        <v>43</v>
      </c>
      <c r="D104" s="7" t="s">
        <v>30</v>
      </c>
      <c r="E104" s="7">
        <v>27682</v>
      </c>
    </row>
    <row r="105" spans="2:5" x14ac:dyDescent="0.3">
      <c r="B105" s="15">
        <v>43804</v>
      </c>
      <c r="C105" s="7" t="s">
        <v>43</v>
      </c>
      <c r="D105" s="7" t="s">
        <v>30</v>
      </c>
      <c r="E105" s="7">
        <v>5501</v>
      </c>
    </row>
    <row r="106" spans="2:5" x14ac:dyDescent="0.3">
      <c r="B106" s="15">
        <v>43804</v>
      </c>
      <c r="C106" s="7" t="s">
        <v>43</v>
      </c>
      <c r="D106" s="7" t="s">
        <v>9</v>
      </c>
      <c r="E106" s="7">
        <v>123750</v>
      </c>
    </row>
    <row r="107" spans="2:5" x14ac:dyDescent="0.3">
      <c r="B107" s="15">
        <v>43805</v>
      </c>
      <c r="C107" s="7" t="s">
        <v>41</v>
      </c>
      <c r="D107" s="7" t="s">
        <v>9</v>
      </c>
      <c r="E107" s="7">
        <v>825</v>
      </c>
    </row>
    <row r="108" spans="2:5" x14ac:dyDescent="0.3">
      <c r="B108" s="15">
        <v>43805</v>
      </c>
      <c r="C108" s="7" t="s">
        <v>41</v>
      </c>
      <c r="D108" s="7" t="s">
        <v>9</v>
      </c>
      <c r="E108" s="7">
        <v>1556</v>
      </c>
    </row>
    <row r="109" spans="2:5" x14ac:dyDescent="0.3">
      <c r="B109" s="15">
        <v>43805</v>
      </c>
      <c r="C109" s="7" t="s">
        <v>41</v>
      </c>
      <c r="D109" s="7" t="s">
        <v>9</v>
      </c>
      <c r="E109" s="7">
        <v>12350</v>
      </c>
    </row>
    <row r="110" spans="2:5" x14ac:dyDescent="0.3">
      <c r="B110" s="15">
        <v>43808</v>
      </c>
      <c r="C110" s="7" t="s">
        <v>20</v>
      </c>
      <c r="D110" s="7" t="s">
        <v>21</v>
      </c>
      <c r="E110" s="7">
        <v>15593</v>
      </c>
    </row>
    <row r="111" spans="2:5" x14ac:dyDescent="0.3">
      <c r="B111" s="15">
        <v>43808</v>
      </c>
      <c r="C111" s="7" t="s">
        <v>20</v>
      </c>
      <c r="D111" s="7" t="s">
        <v>21</v>
      </c>
      <c r="E111" s="7">
        <v>2212</v>
      </c>
    </row>
    <row r="112" spans="2:5" x14ac:dyDescent="0.3">
      <c r="B112" s="15">
        <v>43808</v>
      </c>
      <c r="C112" s="7" t="s">
        <v>20</v>
      </c>
      <c r="D112" s="7" t="s">
        <v>21</v>
      </c>
      <c r="E112" s="7">
        <v>9056</v>
      </c>
    </row>
    <row r="113" spans="2:5" x14ac:dyDescent="0.3">
      <c r="B113" s="15">
        <v>43809</v>
      </c>
      <c r="C113" s="7" t="s">
        <v>41</v>
      </c>
      <c r="D113" s="7" t="s">
        <v>9</v>
      </c>
      <c r="E113" s="7">
        <v>1897</v>
      </c>
    </row>
    <row r="114" spans="2:5" x14ac:dyDescent="0.3">
      <c r="B114" s="15">
        <v>43809</v>
      </c>
      <c r="C114" s="7" t="s">
        <v>41</v>
      </c>
      <c r="D114" s="7" t="s">
        <v>9</v>
      </c>
      <c r="E114" s="7">
        <v>42500</v>
      </c>
    </row>
    <row r="115" spans="2:5" x14ac:dyDescent="0.3">
      <c r="B115" s="15">
        <v>43809</v>
      </c>
      <c r="C115" s="7" t="s">
        <v>41</v>
      </c>
      <c r="D115" s="7" t="s">
        <v>9</v>
      </c>
      <c r="E115" s="7">
        <v>10917</v>
      </c>
    </row>
    <row r="116" spans="2:5" x14ac:dyDescent="0.3">
      <c r="B116" s="15">
        <v>43809</v>
      </c>
      <c r="C116" s="7" t="s">
        <v>41</v>
      </c>
      <c r="D116" s="7" t="s">
        <v>9</v>
      </c>
      <c r="E116" s="7">
        <v>3375</v>
      </c>
    </row>
    <row r="117" spans="2:5" x14ac:dyDescent="0.3">
      <c r="B117" s="15">
        <v>43809</v>
      </c>
      <c r="C117" s="7" t="s">
        <v>41</v>
      </c>
      <c r="D117" s="7" t="s">
        <v>9</v>
      </c>
      <c r="E117" s="7">
        <v>320175</v>
      </c>
    </row>
    <row r="118" spans="2:5" x14ac:dyDescent="0.3">
      <c r="B118" s="15">
        <v>43809</v>
      </c>
      <c r="C118" s="7" t="s">
        <v>41</v>
      </c>
      <c r="D118" s="7" t="s">
        <v>9</v>
      </c>
      <c r="E118" s="7">
        <v>320175</v>
      </c>
    </row>
    <row r="119" spans="2:5" x14ac:dyDescent="0.3">
      <c r="B119" s="15">
        <v>43809</v>
      </c>
      <c r="C119" s="7" t="s">
        <v>41</v>
      </c>
      <c r="D119" s="7" t="s">
        <v>9</v>
      </c>
      <c r="E119" s="7">
        <v>320175</v>
      </c>
    </row>
    <row r="120" spans="2:5" x14ac:dyDescent="0.3">
      <c r="B120" s="15">
        <v>43809</v>
      </c>
      <c r="C120" s="7" t="s">
        <v>41</v>
      </c>
      <c r="D120" s="7" t="s">
        <v>9</v>
      </c>
      <c r="E120" s="7">
        <v>168593</v>
      </c>
    </row>
    <row r="121" spans="2:5" x14ac:dyDescent="0.3">
      <c r="B121" s="15">
        <v>43809</v>
      </c>
      <c r="C121" s="7" t="s">
        <v>41</v>
      </c>
      <c r="D121" s="7" t="s">
        <v>9</v>
      </c>
      <c r="E121" s="7">
        <v>168593</v>
      </c>
    </row>
    <row r="122" spans="2:5" x14ac:dyDescent="0.3">
      <c r="B122" s="15">
        <v>43818</v>
      </c>
      <c r="C122" s="7" t="s">
        <v>41</v>
      </c>
      <c r="D122" s="7" t="s">
        <v>9</v>
      </c>
      <c r="E122" s="7">
        <v>2970</v>
      </c>
    </row>
    <row r="123" spans="2:5" x14ac:dyDescent="0.3">
      <c r="B123" s="15">
        <v>43818</v>
      </c>
      <c r="C123" s="7" t="s">
        <v>7</v>
      </c>
      <c r="D123" s="7" t="s">
        <v>21</v>
      </c>
      <c r="E123" s="7">
        <v>7022</v>
      </c>
    </row>
    <row r="124" spans="2:5" x14ac:dyDescent="0.3">
      <c r="B124" s="15">
        <v>43818</v>
      </c>
      <c r="C124" s="7" t="s">
        <v>41</v>
      </c>
      <c r="D124" s="7" t="s">
        <v>9</v>
      </c>
      <c r="E124" s="7">
        <v>202350</v>
      </c>
    </row>
    <row r="125" spans="2:5" x14ac:dyDescent="0.3">
      <c r="B125" s="15">
        <v>43818</v>
      </c>
      <c r="C125" s="7" t="s">
        <v>7</v>
      </c>
      <c r="D125" s="7" t="s">
        <v>21</v>
      </c>
      <c r="E125" s="7">
        <v>87500</v>
      </c>
    </row>
    <row r="126" spans="2:5" x14ac:dyDescent="0.3">
      <c r="B126" s="15">
        <v>43818</v>
      </c>
      <c r="C126" s="7" t="s">
        <v>7</v>
      </c>
      <c r="D126" s="7" t="s">
        <v>21</v>
      </c>
      <c r="E126" s="7">
        <v>44260</v>
      </c>
    </row>
    <row r="127" spans="2:5" x14ac:dyDescent="0.3">
      <c r="B127" s="15">
        <v>43818</v>
      </c>
      <c r="C127" s="7" t="s">
        <v>45</v>
      </c>
      <c r="D127" s="7" t="s">
        <v>12</v>
      </c>
      <c r="E127" s="7">
        <v>11550</v>
      </c>
    </row>
    <row r="128" spans="2:5" x14ac:dyDescent="0.3">
      <c r="B128" s="15">
        <v>43818</v>
      </c>
      <c r="C128" s="7" t="s">
        <v>45</v>
      </c>
      <c r="D128" s="7" t="s">
        <v>12</v>
      </c>
      <c r="E128" s="7">
        <v>43033</v>
      </c>
    </row>
    <row r="129" spans="2:5" x14ac:dyDescent="0.3">
      <c r="B129" s="15">
        <v>43818</v>
      </c>
      <c r="C129" s="7" t="s">
        <v>45</v>
      </c>
      <c r="D129" s="7" t="s">
        <v>12</v>
      </c>
      <c r="E129" s="7">
        <v>7700</v>
      </c>
    </row>
    <row r="130" spans="2:5" x14ac:dyDescent="0.3">
      <c r="B130" s="15">
        <v>43818</v>
      </c>
      <c r="C130" s="7" t="s">
        <v>45</v>
      </c>
      <c r="D130" s="7" t="s">
        <v>12</v>
      </c>
      <c r="E130" s="7">
        <v>72139</v>
      </c>
    </row>
    <row r="131" spans="2:5" x14ac:dyDescent="0.3">
      <c r="B131" s="15">
        <v>43818</v>
      </c>
      <c r="C131" s="7" t="s">
        <v>20</v>
      </c>
      <c r="D131" s="7" t="s">
        <v>21</v>
      </c>
      <c r="E131" s="7">
        <v>32585</v>
      </c>
    </row>
    <row r="132" spans="2:5" x14ac:dyDescent="0.3">
      <c r="B132" s="15">
        <v>43818</v>
      </c>
      <c r="C132" s="7" t="s">
        <v>20</v>
      </c>
      <c r="D132" s="7" t="s">
        <v>21</v>
      </c>
      <c r="E132" s="7">
        <v>8045</v>
      </c>
    </row>
    <row r="133" spans="2:5" x14ac:dyDescent="0.3">
      <c r="B133" s="15">
        <v>43818</v>
      </c>
      <c r="C133" s="7" t="s">
        <v>41</v>
      </c>
      <c r="D133" s="7" t="s">
        <v>9</v>
      </c>
      <c r="E133" s="7">
        <v>26968</v>
      </c>
    </row>
    <row r="134" spans="2:5" x14ac:dyDescent="0.3">
      <c r="B134" s="15">
        <v>43818</v>
      </c>
      <c r="C134" s="7" t="s">
        <v>41</v>
      </c>
      <c r="D134" s="7" t="s">
        <v>9</v>
      </c>
      <c r="E134" s="7">
        <v>2437</v>
      </c>
    </row>
    <row r="135" spans="2:5" x14ac:dyDescent="0.3">
      <c r="B135" s="15">
        <v>43818</v>
      </c>
      <c r="C135" s="7" t="s">
        <v>41</v>
      </c>
      <c r="D135" s="7" t="s">
        <v>9</v>
      </c>
      <c r="E135" s="7">
        <v>53278</v>
      </c>
    </row>
    <row r="136" spans="2:5" x14ac:dyDescent="0.3">
      <c r="B136" s="15">
        <v>43818</v>
      </c>
      <c r="C136" s="7" t="s">
        <v>41</v>
      </c>
      <c r="D136" s="7" t="s">
        <v>9</v>
      </c>
      <c r="E136" s="7">
        <v>30048</v>
      </c>
    </row>
    <row r="137" spans="2:5" x14ac:dyDescent="0.3">
      <c r="B137" s="15">
        <v>43818</v>
      </c>
      <c r="C137" s="7" t="s">
        <v>41</v>
      </c>
      <c r="D137" s="7" t="s">
        <v>9</v>
      </c>
      <c r="E137" s="7">
        <v>12500</v>
      </c>
    </row>
    <row r="138" spans="2:5" x14ac:dyDescent="0.3">
      <c r="B138" s="15">
        <v>43819</v>
      </c>
      <c r="C138" s="7" t="s">
        <v>7</v>
      </c>
      <c r="D138" s="7" t="s">
        <v>21</v>
      </c>
      <c r="E138" s="7">
        <v>3854</v>
      </c>
    </row>
    <row r="139" spans="2:5" x14ac:dyDescent="0.3">
      <c r="B139" s="15">
        <v>43823</v>
      </c>
      <c r="C139" s="7" t="s">
        <v>41</v>
      </c>
      <c r="D139" s="7" t="s">
        <v>9</v>
      </c>
      <c r="E139" s="7">
        <v>132392</v>
      </c>
    </row>
    <row r="140" spans="2:5" x14ac:dyDescent="0.3">
      <c r="B140" s="15">
        <v>43823</v>
      </c>
      <c r="C140" s="7" t="s">
        <v>41</v>
      </c>
      <c r="D140" s="7" t="s">
        <v>9</v>
      </c>
      <c r="E140" s="7">
        <v>132392</v>
      </c>
    </row>
    <row r="141" spans="2:5" x14ac:dyDescent="0.3">
      <c r="B141" s="15">
        <v>43823</v>
      </c>
      <c r="C141" s="7" t="s">
        <v>41</v>
      </c>
      <c r="D141" s="7" t="s">
        <v>9</v>
      </c>
      <c r="E141" s="7">
        <v>132392</v>
      </c>
    </row>
    <row r="142" spans="2:5" x14ac:dyDescent="0.3">
      <c r="B142" s="15">
        <v>43823</v>
      </c>
      <c r="C142" s="7" t="s">
        <v>41</v>
      </c>
      <c r="D142" s="7" t="s">
        <v>9</v>
      </c>
      <c r="E142" s="7">
        <v>132392</v>
      </c>
    </row>
    <row r="143" spans="2:5" x14ac:dyDescent="0.3">
      <c r="B143" s="15">
        <v>43823</v>
      </c>
      <c r="C143" s="7" t="s">
        <v>20</v>
      </c>
      <c r="D143" s="7" t="s">
        <v>21</v>
      </c>
      <c r="E143" s="7">
        <v>26805</v>
      </c>
    </row>
    <row r="144" spans="2:5" x14ac:dyDescent="0.3">
      <c r="B144" s="15">
        <v>43823</v>
      </c>
      <c r="C144" s="7" t="s">
        <v>42</v>
      </c>
      <c r="D144" s="7" t="s">
        <v>9</v>
      </c>
      <c r="E144" s="7">
        <v>956</v>
      </c>
    </row>
    <row r="145" spans="2:5" x14ac:dyDescent="0.3">
      <c r="B145" s="15">
        <v>43823</v>
      </c>
      <c r="C145" s="7" t="s">
        <v>7</v>
      </c>
      <c r="D145" s="7" t="s">
        <v>21</v>
      </c>
      <c r="E145" s="7">
        <v>2089</v>
      </c>
    </row>
    <row r="146" spans="2:5" x14ac:dyDescent="0.3">
      <c r="B146" s="15">
        <v>43823</v>
      </c>
      <c r="C146" s="7" t="s">
        <v>41</v>
      </c>
      <c r="D146" s="7" t="s">
        <v>9</v>
      </c>
      <c r="E146" s="7">
        <v>8580</v>
      </c>
    </row>
    <row r="147" spans="2:5" x14ac:dyDescent="0.3">
      <c r="B147" s="15">
        <v>43824</v>
      </c>
      <c r="C147" s="7" t="s">
        <v>41</v>
      </c>
      <c r="D147" s="7" t="s">
        <v>9</v>
      </c>
      <c r="E147" s="7">
        <v>60713</v>
      </c>
    </row>
    <row r="148" spans="2:5" x14ac:dyDescent="0.3">
      <c r="B148" s="15">
        <v>43824</v>
      </c>
      <c r="C148" s="7" t="s">
        <v>41</v>
      </c>
      <c r="D148" s="7" t="s">
        <v>9</v>
      </c>
      <c r="E148" s="7">
        <v>50160</v>
      </c>
    </row>
    <row r="149" spans="2:5" x14ac:dyDescent="0.3">
      <c r="B149" s="15">
        <v>43824</v>
      </c>
      <c r="C149" s="7" t="s">
        <v>41</v>
      </c>
      <c r="D149" s="7" t="s">
        <v>30</v>
      </c>
      <c r="E149" s="7">
        <v>71765</v>
      </c>
    </row>
    <row r="150" spans="2:5" x14ac:dyDescent="0.3">
      <c r="B150" s="15">
        <v>43824</v>
      </c>
      <c r="C150" s="7" t="s">
        <v>38</v>
      </c>
      <c r="D150" s="7" t="s">
        <v>21</v>
      </c>
      <c r="E150" s="7">
        <v>62399</v>
      </c>
    </row>
    <row r="151" spans="2:5" x14ac:dyDescent="0.3">
      <c r="B151" s="15">
        <v>43825</v>
      </c>
      <c r="C151" s="7" t="s">
        <v>17</v>
      </c>
      <c r="D151" s="7" t="s">
        <v>21</v>
      </c>
      <c r="E151" s="7">
        <v>27530</v>
      </c>
    </row>
    <row r="152" spans="2:5" x14ac:dyDescent="0.3">
      <c r="B152" s="15">
        <v>43825</v>
      </c>
      <c r="C152" s="7" t="s">
        <v>43</v>
      </c>
      <c r="D152" s="7" t="s">
        <v>9</v>
      </c>
      <c r="E152" s="7">
        <v>60000</v>
      </c>
    </row>
    <row r="153" spans="2:5" x14ac:dyDescent="0.3">
      <c r="B153" s="15">
        <v>43825</v>
      </c>
      <c r="C153" s="7" t="s">
        <v>41</v>
      </c>
      <c r="D153" s="7" t="s">
        <v>9</v>
      </c>
      <c r="E153" s="7">
        <v>77400</v>
      </c>
    </row>
    <row r="154" spans="2:5" x14ac:dyDescent="0.3">
      <c r="B154" s="15">
        <v>43825</v>
      </c>
      <c r="C154" s="7" t="s">
        <v>41</v>
      </c>
      <c r="D154" s="7" t="s">
        <v>9</v>
      </c>
      <c r="E154" s="7">
        <v>302812</v>
      </c>
    </row>
    <row r="155" spans="2:5" x14ac:dyDescent="0.3">
      <c r="B155" s="15">
        <v>43825</v>
      </c>
      <c r="C155" s="7" t="s">
        <v>38</v>
      </c>
      <c r="D155" s="7" t="s">
        <v>9</v>
      </c>
      <c r="E155" s="7">
        <v>275569</v>
      </c>
    </row>
    <row r="156" spans="2:5" x14ac:dyDescent="0.3">
      <c r="B156" s="15">
        <v>43825</v>
      </c>
      <c r="C156" s="7" t="s">
        <v>38</v>
      </c>
      <c r="D156" s="7" t="s">
        <v>9</v>
      </c>
      <c r="E156" s="7">
        <v>320000</v>
      </c>
    </row>
    <row r="157" spans="2:5" x14ac:dyDescent="0.3">
      <c r="B157" s="15">
        <v>43825</v>
      </c>
      <c r="C157" s="7" t="s">
        <v>43</v>
      </c>
      <c r="D157" s="7" t="s">
        <v>9</v>
      </c>
      <c r="E157" s="7">
        <v>114752</v>
      </c>
    </row>
    <row r="158" spans="2:5" x14ac:dyDescent="0.3">
      <c r="B158" s="15">
        <v>43825</v>
      </c>
      <c r="C158" s="7" t="s">
        <v>43</v>
      </c>
      <c r="D158" s="7" t="s">
        <v>30</v>
      </c>
      <c r="E158" s="7">
        <v>49027</v>
      </c>
    </row>
    <row r="159" spans="2:5" x14ac:dyDescent="0.3">
      <c r="B159" s="15">
        <v>43825</v>
      </c>
      <c r="C159" s="7" t="s">
        <v>38</v>
      </c>
      <c r="D159" s="7" t="s">
        <v>21</v>
      </c>
      <c r="E159" s="7">
        <v>153332</v>
      </c>
    </row>
    <row r="160" spans="2:5" x14ac:dyDescent="0.3">
      <c r="B160" s="15">
        <v>43827</v>
      </c>
      <c r="C160" s="7" t="s">
        <v>45</v>
      </c>
      <c r="D160" s="7" t="s">
        <v>12</v>
      </c>
      <c r="E160" s="7">
        <v>23591</v>
      </c>
    </row>
    <row r="161" spans="2:5" x14ac:dyDescent="0.3">
      <c r="B161" s="15">
        <v>43827</v>
      </c>
      <c r="C161" s="7" t="s">
        <v>41</v>
      </c>
      <c r="D161" s="7" t="s">
        <v>9</v>
      </c>
      <c r="E161" s="7">
        <v>19181</v>
      </c>
    </row>
    <row r="162" spans="2:5" x14ac:dyDescent="0.3">
      <c r="B162" s="15">
        <v>43827</v>
      </c>
      <c r="C162" s="7" t="s">
        <v>45</v>
      </c>
      <c r="D162" s="7" t="s">
        <v>12</v>
      </c>
      <c r="E162" s="7">
        <v>8228</v>
      </c>
    </row>
    <row r="163" spans="2:5" x14ac:dyDescent="0.3">
      <c r="B163" s="15">
        <v>43827</v>
      </c>
      <c r="C163" s="7" t="s">
        <v>45</v>
      </c>
      <c r="D163" s="7" t="s">
        <v>30</v>
      </c>
      <c r="E163" s="7">
        <v>5241</v>
      </c>
    </row>
    <row r="164" spans="2:5" x14ac:dyDescent="0.3">
      <c r="B164" s="15">
        <v>43827</v>
      </c>
      <c r="C164" s="7" t="s">
        <v>45</v>
      </c>
      <c r="D164" s="7" t="s">
        <v>30</v>
      </c>
      <c r="E164" s="7">
        <v>13154</v>
      </c>
    </row>
    <row r="165" spans="2:5" x14ac:dyDescent="0.3">
      <c r="B165" s="15">
        <v>43827</v>
      </c>
      <c r="C165" s="7" t="s">
        <v>45</v>
      </c>
      <c r="D165" s="7" t="s">
        <v>12</v>
      </c>
      <c r="E165" s="7">
        <v>14461</v>
      </c>
    </row>
    <row r="166" spans="2:5" x14ac:dyDescent="0.3">
      <c r="B166" s="15">
        <v>43827</v>
      </c>
      <c r="C166" s="7" t="s">
        <v>41</v>
      </c>
      <c r="D166" s="7" t="s">
        <v>9</v>
      </c>
      <c r="E166" s="7">
        <v>2853</v>
      </c>
    </row>
    <row r="167" spans="2:5" x14ac:dyDescent="0.3">
      <c r="B167" s="15">
        <v>43827</v>
      </c>
      <c r="C167" s="7" t="s">
        <v>41</v>
      </c>
      <c r="D167" s="7" t="s">
        <v>9</v>
      </c>
      <c r="E167" s="7">
        <v>495</v>
      </c>
    </row>
    <row r="168" spans="2:5" x14ac:dyDescent="0.3">
      <c r="B168" s="15">
        <v>43827</v>
      </c>
      <c r="C168" s="7" t="s">
        <v>41</v>
      </c>
      <c r="D168" s="7" t="s">
        <v>30</v>
      </c>
      <c r="E168" s="7">
        <v>5891</v>
      </c>
    </row>
    <row r="169" spans="2:5" x14ac:dyDescent="0.3">
      <c r="B169" s="15">
        <v>43827</v>
      </c>
      <c r="C169" s="7" t="s">
        <v>20</v>
      </c>
      <c r="D169" s="7" t="s">
        <v>21</v>
      </c>
      <c r="E169" s="7">
        <v>4596</v>
      </c>
    </row>
    <row r="170" spans="2:5" x14ac:dyDescent="0.3">
      <c r="B170" s="15">
        <v>43827</v>
      </c>
      <c r="C170" s="7" t="s">
        <v>20</v>
      </c>
      <c r="D170" s="7" t="s">
        <v>21</v>
      </c>
      <c r="E170" s="7">
        <v>21443</v>
      </c>
    </row>
    <row r="171" spans="2:5" x14ac:dyDescent="0.3">
      <c r="B171" s="15">
        <v>43827</v>
      </c>
      <c r="C171" s="7" t="s">
        <v>20</v>
      </c>
      <c r="D171" s="7" t="s">
        <v>21</v>
      </c>
      <c r="E171" s="7">
        <v>21442</v>
      </c>
    </row>
    <row r="172" spans="2:5" x14ac:dyDescent="0.3">
      <c r="B172" s="15">
        <v>43827</v>
      </c>
      <c r="C172" s="7" t="s">
        <v>20</v>
      </c>
      <c r="D172" s="7" t="s">
        <v>21</v>
      </c>
      <c r="E172" s="7">
        <v>21443</v>
      </c>
    </row>
    <row r="173" spans="2:5" x14ac:dyDescent="0.3">
      <c r="B173" s="15">
        <v>43827</v>
      </c>
      <c r="C173" s="7" t="s">
        <v>20</v>
      </c>
      <c r="D173" s="7" t="s">
        <v>21</v>
      </c>
      <c r="E173" s="7">
        <v>17949</v>
      </c>
    </row>
    <row r="174" spans="2:5" x14ac:dyDescent="0.3">
      <c r="B174" s="15">
        <v>43827</v>
      </c>
      <c r="C174" s="7" t="s">
        <v>20</v>
      </c>
      <c r="D174" s="7" t="s">
        <v>21</v>
      </c>
      <c r="E174" s="7">
        <v>17949</v>
      </c>
    </row>
    <row r="175" spans="2:5" x14ac:dyDescent="0.3">
      <c r="B175" s="15">
        <v>43827</v>
      </c>
      <c r="C175" s="7" t="s">
        <v>42</v>
      </c>
      <c r="D175" s="7" t="s">
        <v>12</v>
      </c>
      <c r="E175" s="7">
        <v>7889</v>
      </c>
    </row>
    <row r="176" spans="2:5" x14ac:dyDescent="0.3">
      <c r="B176" s="15">
        <v>43827</v>
      </c>
      <c r="C176" s="7" t="s">
        <v>20</v>
      </c>
      <c r="D176" s="7" t="s">
        <v>21</v>
      </c>
      <c r="E176" s="7">
        <v>8198</v>
      </c>
    </row>
    <row r="177" spans="2:5" x14ac:dyDescent="0.3">
      <c r="B177" s="15">
        <v>43827</v>
      </c>
      <c r="C177" s="7" t="s">
        <v>43</v>
      </c>
      <c r="D177" s="7" t="s">
        <v>30</v>
      </c>
      <c r="E177" s="7">
        <v>18697</v>
      </c>
    </row>
    <row r="178" spans="2:5" x14ac:dyDescent="0.3">
      <c r="B178" s="15">
        <v>43827</v>
      </c>
      <c r="C178" s="7" t="s">
        <v>43</v>
      </c>
      <c r="D178" s="7" t="s">
        <v>30</v>
      </c>
      <c r="E178" s="7">
        <v>17140</v>
      </c>
    </row>
    <row r="179" spans="2:5" x14ac:dyDescent="0.3">
      <c r="B179" s="15">
        <v>43827</v>
      </c>
      <c r="C179" s="7" t="s">
        <v>43</v>
      </c>
      <c r="D179" s="7" t="s">
        <v>30</v>
      </c>
      <c r="E179" s="7">
        <v>8561</v>
      </c>
    </row>
    <row r="180" spans="2:5" x14ac:dyDescent="0.3">
      <c r="B180" s="15">
        <v>43827</v>
      </c>
      <c r="C180" s="7" t="s">
        <v>42</v>
      </c>
      <c r="D180" s="7" t="s">
        <v>9</v>
      </c>
      <c r="E180" s="7">
        <v>6213</v>
      </c>
    </row>
    <row r="181" spans="2:5" x14ac:dyDescent="0.3">
      <c r="B181" s="15">
        <v>43827</v>
      </c>
      <c r="C181" s="7" t="s">
        <v>41</v>
      </c>
      <c r="D181" s="7" t="s">
        <v>9</v>
      </c>
      <c r="E181" s="7">
        <v>8625</v>
      </c>
    </row>
    <row r="182" spans="2:5" x14ac:dyDescent="0.3">
      <c r="B182" s="15">
        <v>43827</v>
      </c>
      <c r="C182" s="7" t="s">
        <v>41</v>
      </c>
      <c r="D182" s="7" t="s">
        <v>9</v>
      </c>
      <c r="E182" s="7">
        <v>4579</v>
      </c>
    </row>
    <row r="183" spans="2:5" x14ac:dyDescent="0.3">
      <c r="B183" s="15">
        <v>43827</v>
      </c>
      <c r="C183" s="7" t="s">
        <v>41</v>
      </c>
      <c r="D183" s="7" t="s">
        <v>30</v>
      </c>
      <c r="E183" s="7">
        <v>1980</v>
      </c>
    </row>
    <row r="184" spans="2:5" x14ac:dyDescent="0.3">
      <c r="B184" s="15">
        <v>43827</v>
      </c>
      <c r="C184" s="7" t="s">
        <v>41</v>
      </c>
      <c r="D184" s="7" t="s">
        <v>9</v>
      </c>
      <c r="E184" s="7">
        <v>3330</v>
      </c>
    </row>
    <row r="185" spans="2:5" x14ac:dyDescent="0.3">
      <c r="B185" s="15">
        <v>43830</v>
      </c>
      <c r="C185" s="7" t="s">
        <v>11</v>
      </c>
      <c r="D185" s="7" t="s">
        <v>21</v>
      </c>
      <c r="E185" s="7">
        <v>90282</v>
      </c>
    </row>
    <row r="186" spans="2:5" x14ac:dyDescent="0.3">
      <c r="B186" s="15">
        <v>43830</v>
      </c>
      <c r="C186" s="7" t="s">
        <v>38</v>
      </c>
      <c r="D186" s="7" t="s">
        <v>21</v>
      </c>
      <c r="E186" s="7">
        <v>68639</v>
      </c>
    </row>
    <row r="187" spans="2:5" x14ac:dyDescent="0.3">
      <c r="B187" s="15">
        <v>43830</v>
      </c>
      <c r="C187" s="7" t="s">
        <v>11</v>
      </c>
      <c r="D187" s="7" t="s">
        <v>21</v>
      </c>
      <c r="E187" s="7">
        <v>90282</v>
      </c>
    </row>
    <row r="188" spans="2:5" x14ac:dyDescent="0.3">
      <c r="B188" s="15">
        <v>43830</v>
      </c>
      <c r="C188" s="7" t="s">
        <v>11</v>
      </c>
      <c r="D188" s="7" t="s">
        <v>21</v>
      </c>
      <c r="E188" s="7">
        <v>90282</v>
      </c>
    </row>
    <row r="189" spans="2:5" x14ac:dyDescent="0.3">
      <c r="B189" s="15">
        <v>43830</v>
      </c>
      <c r="C189" s="7" t="s">
        <v>38</v>
      </c>
      <c r="D189" s="7" t="s">
        <v>21</v>
      </c>
      <c r="E189" s="7">
        <v>67102</v>
      </c>
    </row>
    <row r="190" spans="2:5" x14ac:dyDescent="0.3">
      <c r="B190" s="15">
        <v>43830</v>
      </c>
      <c r="C190" s="7" t="s">
        <v>38</v>
      </c>
      <c r="D190" s="7" t="s">
        <v>9</v>
      </c>
      <c r="E190" s="7">
        <v>125000</v>
      </c>
    </row>
    <row r="191" spans="2:5" x14ac:dyDescent="0.3">
      <c r="B191" s="15">
        <v>43830</v>
      </c>
      <c r="C191" s="7" t="s">
        <v>44</v>
      </c>
      <c r="D191" s="7" t="s">
        <v>9</v>
      </c>
      <c r="E191" s="7">
        <v>115781</v>
      </c>
    </row>
    <row r="192" spans="2:5" x14ac:dyDescent="0.3">
      <c r="B192" s="15">
        <v>43830</v>
      </c>
      <c r="C192" s="7" t="s">
        <v>38</v>
      </c>
      <c r="D192" s="7" t="s">
        <v>9</v>
      </c>
      <c r="E192" s="7">
        <v>137500</v>
      </c>
    </row>
    <row r="193" spans="2:5" x14ac:dyDescent="0.3">
      <c r="B193" s="15">
        <v>43830</v>
      </c>
      <c r="C193" s="7" t="s">
        <v>11</v>
      </c>
      <c r="D193" s="7" t="s">
        <v>21</v>
      </c>
      <c r="E193" s="7">
        <v>208093</v>
      </c>
    </row>
    <row r="194" spans="2:5" x14ac:dyDescent="0.3">
      <c r="B194" s="15">
        <v>43830</v>
      </c>
      <c r="C194" s="7" t="s">
        <v>11</v>
      </c>
      <c r="D194" s="7" t="s">
        <v>21</v>
      </c>
      <c r="E194" s="7">
        <v>153332</v>
      </c>
    </row>
    <row r="195" spans="2:5" x14ac:dyDescent="0.3">
      <c r="B195" s="15">
        <v>43830</v>
      </c>
      <c r="C195" s="7" t="s">
        <v>38</v>
      </c>
      <c r="D195" s="7" t="s">
        <v>9</v>
      </c>
      <c r="E195" s="7">
        <v>131250</v>
      </c>
    </row>
    <row r="196" spans="2:5" x14ac:dyDescent="0.3">
      <c r="B196" s="15">
        <v>43833</v>
      </c>
      <c r="C196" s="7" t="s">
        <v>45</v>
      </c>
      <c r="D196" s="7" t="s">
        <v>30</v>
      </c>
      <c r="E196" s="7">
        <v>56100</v>
      </c>
    </row>
    <row r="197" spans="2:5" x14ac:dyDescent="0.3">
      <c r="B197" s="15">
        <v>43833</v>
      </c>
      <c r="C197" s="7" t="s">
        <v>38</v>
      </c>
      <c r="D197" s="7" t="s">
        <v>9</v>
      </c>
      <c r="E197" s="7">
        <v>50333</v>
      </c>
    </row>
    <row r="198" spans="2:5" x14ac:dyDescent="0.3">
      <c r="B198" s="15">
        <v>43833</v>
      </c>
      <c r="C198" s="7" t="s">
        <v>38</v>
      </c>
      <c r="D198" s="7" t="s">
        <v>9</v>
      </c>
      <c r="E198" s="7">
        <v>74250</v>
      </c>
    </row>
    <row r="199" spans="2:5" x14ac:dyDescent="0.3">
      <c r="B199" s="15">
        <v>43833</v>
      </c>
      <c r="C199" s="7" t="s">
        <v>42</v>
      </c>
      <c r="D199" s="7" t="s">
        <v>9</v>
      </c>
      <c r="E199" s="7">
        <v>48929</v>
      </c>
    </row>
    <row r="200" spans="2:5" x14ac:dyDescent="0.3">
      <c r="B200" s="15">
        <v>43833</v>
      </c>
      <c r="C200" s="7" t="s">
        <v>7</v>
      </c>
      <c r="D200" s="7" t="s">
        <v>21</v>
      </c>
      <c r="E200" s="7">
        <v>49401</v>
      </c>
    </row>
    <row r="201" spans="2:5" x14ac:dyDescent="0.3">
      <c r="B201" s="15">
        <v>43846</v>
      </c>
      <c r="C201" s="7" t="s">
        <v>42</v>
      </c>
      <c r="D201" s="7" t="s">
        <v>12</v>
      </c>
      <c r="E201" s="7">
        <v>9075</v>
      </c>
    </row>
    <row r="202" spans="2:5" x14ac:dyDescent="0.3">
      <c r="B202" s="15">
        <v>43846</v>
      </c>
      <c r="C202" s="7" t="s">
        <v>38</v>
      </c>
      <c r="D202" s="7" t="s">
        <v>21</v>
      </c>
      <c r="E202" s="7">
        <v>24072</v>
      </c>
    </row>
    <row r="203" spans="2:5" x14ac:dyDescent="0.3">
      <c r="B203" s="15">
        <v>43846</v>
      </c>
      <c r="C203" s="7" t="s">
        <v>43</v>
      </c>
      <c r="D203" s="7" t="s">
        <v>9</v>
      </c>
      <c r="E203" s="7">
        <v>5550</v>
      </c>
    </row>
    <row r="204" spans="2:5" x14ac:dyDescent="0.3">
      <c r="B204" s="15">
        <v>43846</v>
      </c>
      <c r="C204" s="7" t="s">
        <v>38</v>
      </c>
      <c r="D204" s="7" t="s">
        <v>21</v>
      </c>
      <c r="E204" s="7">
        <v>10938</v>
      </c>
    </row>
    <row r="205" spans="2:5" x14ac:dyDescent="0.3">
      <c r="B205" s="15">
        <v>43846</v>
      </c>
      <c r="C205" s="7" t="s">
        <v>20</v>
      </c>
      <c r="D205" s="7" t="s">
        <v>21</v>
      </c>
      <c r="E205" s="7">
        <v>2789</v>
      </c>
    </row>
    <row r="206" spans="2:5" x14ac:dyDescent="0.3">
      <c r="B206" s="15">
        <v>43846</v>
      </c>
      <c r="C206" s="7" t="s">
        <v>45</v>
      </c>
      <c r="D206" s="7" t="s">
        <v>30</v>
      </c>
      <c r="E206" s="7">
        <v>14025</v>
      </c>
    </row>
    <row r="207" spans="2:5" x14ac:dyDescent="0.3">
      <c r="B207" s="15">
        <v>43846</v>
      </c>
      <c r="C207" s="7" t="s">
        <v>41</v>
      </c>
      <c r="D207" s="7" t="s">
        <v>9</v>
      </c>
      <c r="E207" s="7">
        <v>1112</v>
      </c>
    </row>
    <row r="208" spans="2:5" x14ac:dyDescent="0.3">
      <c r="B208" s="15">
        <v>43846</v>
      </c>
      <c r="C208" s="7" t="s">
        <v>43</v>
      </c>
      <c r="D208" s="7" t="s">
        <v>9</v>
      </c>
      <c r="E208" s="7">
        <v>4302</v>
      </c>
    </row>
    <row r="209" spans="2:5" x14ac:dyDescent="0.3">
      <c r="B209" s="15">
        <v>43846</v>
      </c>
      <c r="C209" s="7" t="s">
        <v>38</v>
      </c>
      <c r="D209" s="7" t="s">
        <v>21</v>
      </c>
      <c r="E209" s="7">
        <v>21875</v>
      </c>
    </row>
  </sheetData>
  <autoFilter ref="B5:E5" xr:uid="{9513575E-C104-4BE8-8ECE-47833773D546}"/>
  <mergeCells count="2">
    <mergeCell ref="A1:J1"/>
    <mergeCell ref="K5:L5"/>
  </mergeCell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FDE0-8341-4B59-91D7-A491262AEA8B}">
  <dimension ref="A1:M35"/>
  <sheetViews>
    <sheetView zoomScale="70" zoomScaleNormal="70" workbookViewId="0">
      <selection activeCell="M7" sqref="M7"/>
    </sheetView>
  </sheetViews>
  <sheetFormatPr defaultRowHeight="17.399999999999999" x14ac:dyDescent="0.3"/>
  <cols>
    <col min="1" max="1" width="20.3046875" bestFit="1" customWidth="1"/>
    <col min="2" max="2" width="16.3046875" bestFit="1" customWidth="1"/>
    <col min="3" max="3" width="23.69140625" bestFit="1" customWidth="1"/>
    <col min="4" max="4" width="16.15234375" bestFit="1" customWidth="1"/>
    <col min="7" max="7" width="17.23046875" bestFit="1" customWidth="1"/>
    <col min="8" max="8" width="19.23046875" bestFit="1" customWidth="1"/>
    <col min="9" max="9" width="17.23046875" bestFit="1" customWidth="1"/>
    <col min="10" max="10" width="4.921875" bestFit="1" customWidth="1"/>
    <col min="11" max="11" width="5.15234375" bestFit="1" customWidth="1"/>
    <col min="12" max="12" width="10.53515625" bestFit="1" customWidth="1"/>
    <col min="13" max="20" width="10.69140625" bestFit="1" customWidth="1"/>
    <col min="21" max="21" width="10.53515625" bestFit="1" customWidth="1"/>
  </cols>
  <sheetData>
    <row r="1" spans="1:13" s="2" customFormat="1" x14ac:dyDescent="0.3">
      <c r="A1" s="2" t="s">
        <v>31</v>
      </c>
      <c r="B1" s="2" t="s">
        <v>1</v>
      </c>
      <c r="C1" s="2" t="s">
        <v>46</v>
      </c>
      <c r="D1" s="2" t="s">
        <v>47</v>
      </c>
    </row>
    <row r="2" spans="1:13" ht="22.8" x14ac:dyDescent="0.3">
      <c r="A2" t="s">
        <v>11</v>
      </c>
      <c r="B2" t="s">
        <v>8</v>
      </c>
      <c r="C2" t="s">
        <v>48</v>
      </c>
      <c r="D2" s="1">
        <v>43755</v>
      </c>
      <c r="G2" s="30" t="s">
        <v>141</v>
      </c>
      <c r="H2" s="30"/>
    </row>
    <row r="3" spans="1:13" x14ac:dyDescent="0.3">
      <c r="A3" t="s">
        <v>11</v>
      </c>
      <c r="B3" t="s">
        <v>8</v>
      </c>
      <c r="C3" t="s">
        <v>30</v>
      </c>
      <c r="D3" s="1">
        <v>43755</v>
      </c>
      <c r="G3" s="3" t="s">
        <v>140</v>
      </c>
      <c r="H3" t="s">
        <v>138</v>
      </c>
      <c r="I3" s="3" t="s">
        <v>140</v>
      </c>
      <c r="J3" t="s">
        <v>139</v>
      </c>
    </row>
    <row r="4" spans="1:13" x14ac:dyDescent="0.3">
      <c r="A4" t="s">
        <v>11</v>
      </c>
      <c r="B4" t="s">
        <v>8</v>
      </c>
      <c r="C4" t="s">
        <v>49</v>
      </c>
      <c r="D4" s="1">
        <v>43823</v>
      </c>
    </row>
    <row r="5" spans="1:13" x14ac:dyDescent="0.3">
      <c r="A5" t="s">
        <v>11</v>
      </c>
      <c r="B5" t="s">
        <v>8</v>
      </c>
      <c r="C5" t="s">
        <v>50</v>
      </c>
      <c r="D5" s="1">
        <v>43833</v>
      </c>
      <c r="G5" s="7" t="s">
        <v>138</v>
      </c>
      <c r="I5" s="7" t="s">
        <v>139</v>
      </c>
      <c r="L5" s="26" t="s">
        <v>138</v>
      </c>
      <c r="M5" s="26" t="s">
        <v>139</v>
      </c>
    </row>
    <row r="6" spans="1:13" x14ac:dyDescent="0.3">
      <c r="A6" t="s">
        <v>11</v>
      </c>
      <c r="B6" t="s">
        <v>8</v>
      </c>
      <c r="C6" t="s">
        <v>51</v>
      </c>
      <c r="D6" s="1">
        <v>43838</v>
      </c>
      <c r="G6" s="7">
        <v>3</v>
      </c>
      <c r="I6" s="7">
        <v>31</v>
      </c>
      <c r="L6" s="7">
        <f>GETPIVOTDATA("meeting_date",$G$5)</f>
        <v>3</v>
      </c>
      <c r="M6" s="7">
        <f>GETPIVOTDATA("meeting_date",$I$5)</f>
        <v>31</v>
      </c>
    </row>
    <row r="7" spans="1:13" x14ac:dyDescent="0.3">
      <c r="A7" t="s">
        <v>11</v>
      </c>
      <c r="B7" t="s">
        <v>8</v>
      </c>
      <c r="C7" t="s">
        <v>52</v>
      </c>
      <c r="D7" s="1">
        <v>43838</v>
      </c>
    </row>
    <row r="8" spans="1:13" x14ac:dyDescent="0.3">
      <c r="A8" t="s">
        <v>11</v>
      </c>
      <c r="B8" t="s">
        <v>8</v>
      </c>
      <c r="C8" t="s">
        <v>53</v>
      </c>
      <c r="D8" s="1">
        <v>43839</v>
      </c>
    </row>
    <row r="9" spans="1:13" x14ac:dyDescent="0.3">
      <c r="A9" t="s">
        <v>7</v>
      </c>
      <c r="B9" t="s">
        <v>8</v>
      </c>
      <c r="C9" t="s">
        <v>54</v>
      </c>
      <c r="D9" s="1">
        <v>43832</v>
      </c>
    </row>
    <row r="10" spans="1:13" x14ac:dyDescent="0.3">
      <c r="A10" t="s">
        <v>7</v>
      </c>
      <c r="B10" t="s">
        <v>8</v>
      </c>
      <c r="C10" t="s">
        <v>55</v>
      </c>
      <c r="D10" s="1">
        <v>43833</v>
      </c>
    </row>
    <row r="11" spans="1:13" x14ac:dyDescent="0.3">
      <c r="A11" t="s">
        <v>7</v>
      </c>
      <c r="B11" t="s">
        <v>8</v>
      </c>
      <c r="C11" t="s">
        <v>55</v>
      </c>
      <c r="D11" s="1">
        <v>43836</v>
      </c>
    </row>
    <row r="12" spans="1:13" ht="22.8" x14ac:dyDescent="0.3">
      <c r="A12" t="s">
        <v>7</v>
      </c>
      <c r="B12" t="s">
        <v>8</v>
      </c>
      <c r="C12" t="s">
        <v>55</v>
      </c>
      <c r="D12" s="1">
        <v>43837</v>
      </c>
      <c r="G12" s="30" t="s">
        <v>129</v>
      </c>
      <c r="H12" s="30"/>
    </row>
    <row r="13" spans="1:13" x14ac:dyDescent="0.3">
      <c r="A13" t="s">
        <v>7</v>
      </c>
      <c r="B13" t="s">
        <v>8</v>
      </c>
      <c r="C13" t="s">
        <v>55</v>
      </c>
      <c r="D13" s="1">
        <v>43838</v>
      </c>
    </row>
    <row r="14" spans="1:13" x14ac:dyDescent="0.3">
      <c r="A14" t="s">
        <v>20</v>
      </c>
      <c r="B14" t="s">
        <v>8</v>
      </c>
      <c r="C14" t="s">
        <v>53</v>
      </c>
      <c r="D14" s="1">
        <v>43843</v>
      </c>
      <c r="G14" s="3" t="s">
        <v>118</v>
      </c>
      <c r="H14" t="s">
        <v>128</v>
      </c>
    </row>
    <row r="15" spans="1:13" x14ac:dyDescent="0.3">
      <c r="A15" t="s">
        <v>20</v>
      </c>
      <c r="B15" t="s">
        <v>8</v>
      </c>
      <c r="C15" t="s">
        <v>56</v>
      </c>
      <c r="D15" s="1">
        <v>43843</v>
      </c>
      <c r="G15" s="4" t="s">
        <v>17</v>
      </c>
      <c r="H15">
        <v>2</v>
      </c>
    </row>
    <row r="16" spans="1:13" x14ac:dyDescent="0.3">
      <c r="A16" t="s">
        <v>20</v>
      </c>
      <c r="B16" t="s">
        <v>8</v>
      </c>
      <c r="C16" t="s">
        <v>55</v>
      </c>
      <c r="D16" s="1">
        <v>43839</v>
      </c>
      <c r="G16" s="4" t="s">
        <v>25</v>
      </c>
      <c r="H16">
        <v>2</v>
      </c>
    </row>
    <row r="17" spans="1:8" x14ac:dyDescent="0.3">
      <c r="A17" t="s">
        <v>20</v>
      </c>
      <c r="B17" t="s">
        <v>8</v>
      </c>
      <c r="C17" t="s">
        <v>30</v>
      </c>
      <c r="D17" s="1">
        <v>43840</v>
      </c>
      <c r="G17" s="4" t="s">
        <v>19</v>
      </c>
      <c r="H17">
        <v>3</v>
      </c>
    </row>
    <row r="18" spans="1:8" x14ac:dyDescent="0.3">
      <c r="A18" t="s">
        <v>23</v>
      </c>
      <c r="B18" t="s">
        <v>8</v>
      </c>
      <c r="C18" t="s">
        <v>57</v>
      </c>
      <c r="D18" s="1">
        <v>43833</v>
      </c>
      <c r="G18" s="4" t="s">
        <v>29</v>
      </c>
      <c r="H18">
        <v>3</v>
      </c>
    </row>
    <row r="19" spans="1:8" x14ac:dyDescent="0.3">
      <c r="A19" t="s">
        <v>23</v>
      </c>
      <c r="B19" t="s">
        <v>8</v>
      </c>
      <c r="C19" t="s">
        <v>30</v>
      </c>
      <c r="D19" s="1">
        <v>43838</v>
      </c>
      <c r="G19" s="4" t="s">
        <v>23</v>
      </c>
      <c r="H19">
        <v>4</v>
      </c>
    </row>
    <row r="20" spans="1:8" x14ac:dyDescent="0.3">
      <c r="A20" t="s">
        <v>23</v>
      </c>
      <c r="B20" t="s">
        <v>8</v>
      </c>
      <c r="C20" t="s">
        <v>58</v>
      </c>
      <c r="D20" s="1">
        <v>43843</v>
      </c>
      <c r="G20" s="4" t="s">
        <v>20</v>
      </c>
      <c r="H20">
        <v>4</v>
      </c>
    </row>
    <row r="21" spans="1:8" x14ac:dyDescent="0.3">
      <c r="A21" t="s">
        <v>23</v>
      </c>
      <c r="B21" t="s">
        <v>8</v>
      </c>
      <c r="C21" t="s">
        <v>30</v>
      </c>
      <c r="D21" s="1">
        <v>43839</v>
      </c>
      <c r="G21" s="4" t="s">
        <v>22</v>
      </c>
      <c r="H21">
        <v>4</v>
      </c>
    </row>
    <row r="22" spans="1:8" x14ac:dyDescent="0.3">
      <c r="A22" t="s">
        <v>29</v>
      </c>
      <c r="B22" t="s">
        <v>8</v>
      </c>
      <c r="C22" t="s">
        <v>59</v>
      </c>
      <c r="D22" s="1">
        <v>43836</v>
      </c>
      <c r="G22" s="4" t="s">
        <v>7</v>
      </c>
      <c r="H22">
        <v>5</v>
      </c>
    </row>
    <row r="23" spans="1:8" x14ac:dyDescent="0.3">
      <c r="A23" t="s">
        <v>29</v>
      </c>
      <c r="B23" t="s">
        <v>8</v>
      </c>
      <c r="C23" t="s">
        <v>30</v>
      </c>
      <c r="D23" s="1">
        <v>43850</v>
      </c>
      <c r="G23" s="4" t="s">
        <v>11</v>
      </c>
      <c r="H23">
        <v>7</v>
      </c>
    </row>
    <row r="24" spans="1:8" x14ac:dyDescent="0.3">
      <c r="A24" t="s">
        <v>29</v>
      </c>
      <c r="B24" t="s">
        <v>8</v>
      </c>
      <c r="C24" t="s">
        <v>60</v>
      </c>
      <c r="D24" s="1">
        <v>43850</v>
      </c>
      <c r="G24" s="4" t="s">
        <v>119</v>
      </c>
      <c r="H24">
        <v>34</v>
      </c>
    </row>
    <row r="25" spans="1:8" x14ac:dyDescent="0.3">
      <c r="A25" t="s">
        <v>22</v>
      </c>
      <c r="B25" t="s">
        <v>8</v>
      </c>
      <c r="C25" t="s">
        <v>61</v>
      </c>
      <c r="D25" s="1">
        <v>43851</v>
      </c>
    </row>
    <row r="26" spans="1:8" x14ac:dyDescent="0.3">
      <c r="A26" t="s">
        <v>22</v>
      </c>
      <c r="B26" t="s">
        <v>8</v>
      </c>
      <c r="C26" t="s">
        <v>62</v>
      </c>
      <c r="D26" s="1">
        <v>43851</v>
      </c>
    </row>
    <row r="27" spans="1:8" x14ac:dyDescent="0.3">
      <c r="A27" t="s">
        <v>22</v>
      </c>
      <c r="B27" t="s">
        <v>8</v>
      </c>
      <c r="C27" t="s">
        <v>53</v>
      </c>
      <c r="D27" s="1">
        <v>43851</v>
      </c>
    </row>
    <row r="28" spans="1:8" x14ac:dyDescent="0.3">
      <c r="A28" t="s">
        <v>22</v>
      </c>
      <c r="B28" t="s">
        <v>8</v>
      </c>
      <c r="C28" t="s">
        <v>53</v>
      </c>
      <c r="D28" s="1">
        <v>43852</v>
      </c>
    </row>
    <row r="29" spans="1:8" x14ac:dyDescent="0.3">
      <c r="A29" t="s">
        <v>19</v>
      </c>
      <c r="B29" t="s">
        <v>8</v>
      </c>
      <c r="C29" t="s">
        <v>63</v>
      </c>
      <c r="D29" s="1">
        <v>43843</v>
      </c>
    </row>
    <row r="30" spans="1:8" x14ac:dyDescent="0.3">
      <c r="A30" t="s">
        <v>19</v>
      </c>
      <c r="B30" t="s">
        <v>8</v>
      </c>
      <c r="C30" t="s">
        <v>63</v>
      </c>
      <c r="D30" s="1">
        <v>43839</v>
      </c>
    </row>
    <row r="31" spans="1:8" x14ac:dyDescent="0.3">
      <c r="A31" t="s">
        <v>19</v>
      </c>
      <c r="B31" t="s">
        <v>8</v>
      </c>
      <c r="C31" t="s">
        <v>63</v>
      </c>
      <c r="D31" s="1">
        <v>43851</v>
      </c>
    </row>
    <row r="32" spans="1:8" x14ac:dyDescent="0.3">
      <c r="A32" t="s">
        <v>25</v>
      </c>
      <c r="B32" t="s">
        <v>8</v>
      </c>
      <c r="C32" t="s">
        <v>63</v>
      </c>
      <c r="D32" s="1">
        <v>43852</v>
      </c>
    </row>
    <row r="33" spans="1:4" x14ac:dyDescent="0.3">
      <c r="A33" t="s">
        <v>25</v>
      </c>
      <c r="B33" t="s">
        <v>8</v>
      </c>
      <c r="C33" t="s">
        <v>30</v>
      </c>
      <c r="D33" s="1">
        <v>43850</v>
      </c>
    </row>
    <row r="34" spans="1:4" x14ac:dyDescent="0.3">
      <c r="A34" t="s">
        <v>17</v>
      </c>
      <c r="B34" t="s">
        <v>8</v>
      </c>
      <c r="C34" t="s">
        <v>63</v>
      </c>
      <c r="D34" s="1">
        <v>43852</v>
      </c>
    </row>
    <row r="35" spans="1:4" x14ac:dyDescent="0.3">
      <c r="A35" t="s">
        <v>17</v>
      </c>
      <c r="B35" t="s">
        <v>8</v>
      </c>
      <c r="C35" t="s">
        <v>62</v>
      </c>
      <c r="D35" s="1">
        <v>43843</v>
      </c>
    </row>
  </sheetData>
  <mergeCells count="2">
    <mergeCell ref="G12:H12"/>
    <mergeCell ref="G2:H2"/>
  </mergeCells>
  <pageMargins left="0.7" right="0.7" top="0.75" bottom="0.75" header="0.3" footer="0.3"/>
  <drawing r:id="rId4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D239-1933-452D-B708-591E12893BD1}">
  <dimension ref="A1:O57"/>
  <sheetViews>
    <sheetView zoomScale="78" workbookViewId="0">
      <selection activeCell="I30" sqref="I30"/>
    </sheetView>
  </sheetViews>
  <sheetFormatPr defaultRowHeight="17.399999999999999" x14ac:dyDescent="0.3"/>
  <cols>
    <col min="1" max="1" width="24.61328125" bestFit="1" customWidth="1"/>
    <col min="2" max="2" width="16.3046875" bestFit="1" customWidth="1"/>
    <col min="3" max="3" width="15.23046875" bestFit="1" customWidth="1"/>
    <col min="4" max="4" width="11.61328125" bestFit="1" customWidth="1"/>
    <col min="5" max="5" width="16.15234375" bestFit="1" customWidth="1"/>
    <col min="6" max="6" width="14.921875" bestFit="1" customWidth="1"/>
    <col min="8" max="8" width="17.23046875" bestFit="1" customWidth="1"/>
    <col min="9" max="9" width="21.07421875" bestFit="1" customWidth="1"/>
    <col min="10" max="10" width="21.15234375" customWidth="1"/>
    <col min="11" max="11" width="15.4609375" bestFit="1" customWidth="1"/>
    <col min="12" max="13" width="6.3046875" bestFit="1" customWidth="1"/>
    <col min="14" max="14" width="17.61328125" bestFit="1" customWidth="1"/>
    <col min="15" max="15" width="21.15234375" bestFit="1" customWidth="1"/>
    <col min="16" max="17" width="6.3046875" bestFit="1" customWidth="1"/>
    <col min="18" max="26" width="7.3828125" bestFit="1" customWidth="1"/>
    <col min="27" max="27" width="10.84375" bestFit="1" customWidth="1"/>
  </cols>
  <sheetData>
    <row r="1" spans="1:15" x14ac:dyDescent="0.3">
      <c r="A1" s="14" t="s">
        <v>64</v>
      </c>
      <c r="B1" s="14" t="s">
        <v>31</v>
      </c>
      <c r="C1" s="14" t="s">
        <v>65</v>
      </c>
      <c r="D1" s="14" t="s">
        <v>66</v>
      </c>
      <c r="E1" s="14" t="s">
        <v>67</v>
      </c>
      <c r="F1" s="14" t="s">
        <v>0</v>
      </c>
      <c r="H1" s="24" t="s">
        <v>142</v>
      </c>
      <c r="I1" s="24" t="s">
        <v>144</v>
      </c>
    </row>
    <row r="2" spans="1:15" x14ac:dyDescent="0.3">
      <c r="A2" s="7" t="s">
        <v>68</v>
      </c>
      <c r="B2" s="7" t="s">
        <v>20</v>
      </c>
      <c r="C2" s="7">
        <v>400000</v>
      </c>
      <c r="D2" s="15">
        <v>43782</v>
      </c>
      <c r="E2" s="7" t="s">
        <v>69</v>
      </c>
      <c r="F2" s="7" t="s">
        <v>16</v>
      </c>
      <c r="H2" s="3" t="s">
        <v>67</v>
      </c>
      <c r="I2" t="s">
        <v>124</v>
      </c>
      <c r="J2" s="3" t="s">
        <v>67</v>
      </c>
      <c r="K2" t="s">
        <v>143</v>
      </c>
    </row>
    <row r="3" spans="1:15" x14ac:dyDescent="0.3">
      <c r="A3" s="7" t="s">
        <v>70</v>
      </c>
      <c r="B3" s="7" t="s">
        <v>7</v>
      </c>
      <c r="C3" s="7">
        <v>30000</v>
      </c>
      <c r="D3" s="15">
        <v>43921</v>
      </c>
      <c r="E3" s="7" t="s">
        <v>69</v>
      </c>
      <c r="F3" s="7" t="s">
        <v>16</v>
      </c>
      <c r="N3" s="24" t="s">
        <v>142</v>
      </c>
      <c r="O3" s="24" t="s">
        <v>144</v>
      </c>
    </row>
    <row r="4" spans="1:15" x14ac:dyDescent="0.3">
      <c r="A4" s="7" t="s">
        <v>71</v>
      </c>
      <c r="B4" s="7" t="s">
        <v>7</v>
      </c>
      <c r="C4" s="7">
        <v>100000</v>
      </c>
      <c r="D4" s="15">
        <v>44012</v>
      </c>
      <c r="E4" s="7" t="s">
        <v>69</v>
      </c>
      <c r="F4" s="7" t="s">
        <v>6</v>
      </c>
      <c r="H4" t="s">
        <v>142</v>
      </c>
      <c r="J4" t="s">
        <v>144</v>
      </c>
      <c r="N4" s="23">
        <f>GETPIVOTDATA("stage",$H$4)</f>
        <v>49</v>
      </c>
      <c r="O4" s="23">
        <f>GETPIVOTDATA("stage",$J$4)</f>
        <v>44</v>
      </c>
    </row>
    <row r="5" spans="1:15" x14ac:dyDescent="0.3">
      <c r="A5" s="7" t="s">
        <v>72</v>
      </c>
      <c r="B5" s="7" t="s">
        <v>7</v>
      </c>
      <c r="C5" s="7">
        <v>100000</v>
      </c>
      <c r="D5" s="15">
        <v>43921</v>
      </c>
      <c r="E5" s="7" t="s">
        <v>69</v>
      </c>
      <c r="F5" s="7" t="s">
        <v>6</v>
      </c>
      <c r="H5">
        <v>49</v>
      </c>
      <c r="J5">
        <v>44</v>
      </c>
    </row>
    <row r="6" spans="1:15" x14ac:dyDescent="0.3">
      <c r="A6" s="7" t="s">
        <v>73</v>
      </c>
      <c r="B6" s="7" t="s">
        <v>7</v>
      </c>
      <c r="C6" s="7">
        <v>100000</v>
      </c>
      <c r="D6" s="15">
        <v>43921</v>
      </c>
      <c r="E6" s="7" t="s">
        <v>69</v>
      </c>
      <c r="F6" s="7" t="s">
        <v>14</v>
      </c>
    </row>
    <row r="7" spans="1:15" x14ac:dyDescent="0.3">
      <c r="A7" s="7" t="s">
        <v>74</v>
      </c>
      <c r="B7" s="7" t="s">
        <v>7</v>
      </c>
      <c r="C7" s="7">
        <v>100000</v>
      </c>
      <c r="D7" s="15">
        <v>43982</v>
      </c>
      <c r="E7" s="7" t="s">
        <v>69</v>
      </c>
      <c r="F7" s="7" t="s">
        <v>15</v>
      </c>
    </row>
    <row r="8" spans="1:15" x14ac:dyDescent="0.3">
      <c r="A8" s="7" t="s">
        <v>75</v>
      </c>
      <c r="B8" s="7" t="s">
        <v>7</v>
      </c>
      <c r="C8" s="7">
        <v>100000</v>
      </c>
      <c r="D8" s="15">
        <v>43982</v>
      </c>
      <c r="E8" s="7" t="s">
        <v>69</v>
      </c>
      <c r="F8" s="7" t="s">
        <v>6</v>
      </c>
      <c r="H8" s="31" t="s">
        <v>121</v>
      </c>
      <c r="I8" s="31"/>
    </row>
    <row r="9" spans="1:15" x14ac:dyDescent="0.3">
      <c r="A9" s="7" t="s">
        <v>76</v>
      </c>
      <c r="B9" s="7" t="s">
        <v>7</v>
      </c>
      <c r="C9" s="7">
        <v>125000</v>
      </c>
      <c r="D9" s="15">
        <v>44012</v>
      </c>
      <c r="E9" s="7" t="s">
        <v>69</v>
      </c>
      <c r="F9" s="7" t="s">
        <v>16</v>
      </c>
    </row>
    <row r="10" spans="1:15" x14ac:dyDescent="0.3">
      <c r="A10" s="7" t="s">
        <v>77</v>
      </c>
      <c r="B10" s="7" t="s">
        <v>7</v>
      </c>
      <c r="C10" s="7">
        <v>100000</v>
      </c>
      <c r="D10" s="15">
        <v>43921</v>
      </c>
      <c r="E10" s="7" t="s">
        <v>69</v>
      </c>
      <c r="F10" s="7" t="s">
        <v>6</v>
      </c>
      <c r="H10" s="3" t="s">
        <v>118</v>
      </c>
      <c r="I10" t="s">
        <v>120</v>
      </c>
    </row>
    <row r="11" spans="1:15" x14ac:dyDescent="0.3">
      <c r="A11" s="7" t="s">
        <v>78</v>
      </c>
      <c r="B11" s="7" t="s">
        <v>22</v>
      </c>
      <c r="C11" s="7">
        <v>200000</v>
      </c>
      <c r="D11" s="15">
        <v>43921</v>
      </c>
      <c r="E11" s="7" t="s">
        <v>69</v>
      </c>
      <c r="F11" s="7" t="s">
        <v>6</v>
      </c>
      <c r="H11" s="4" t="s">
        <v>85</v>
      </c>
      <c r="I11">
        <v>350000</v>
      </c>
    </row>
    <row r="12" spans="1:15" x14ac:dyDescent="0.3">
      <c r="A12" s="7" t="s">
        <v>79</v>
      </c>
      <c r="B12" s="7" t="s">
        <v>22</v>
      </c>
      <c r="C12" s="7">
        <v>75000</v>
      </c>
      <c r="D12" s="15">
        <v>43921</v>
      </c>
      <c r="E12" s="7" t="s">
        <v>69</v>
      </c>
      <c r="F12" s="7" t="s">
        <v>16</v>
      </c>
      <c r="H12" s="4" t="s">
        <v>106</v>
      </c>
      <c r="I12">
        <v>400000</v>
      </c>
    </row>
    <row r="13" spans="1:15" x14ac:dyDescent="0.3">
      <c r="A13" s="7" t="s">
        <v>80</v>
      </c>
      <c r="B13" s="7" t="s">
        <v>22</v>
      </c>
      <c r="C13" s="7">
        <v>25000</v>
      </c>
      <c r="D13" s="15">
        <v>43921</v>
      </c>
      <c r="E13" s="7" t="s">
        <v>69</v>
      </c>
      <c r="F13" s="7" t="s">
        <v>16</v>
      </c>
      <c r="H13" s="4" t="s">
        <v>68</v>
      </c>
      <c r="I13">
        <v>400000</v>
      </c>
    </row>
    <row r="14" spans="1:15" x14ac:dyDescent="0.3">
      <c r="A14" s="7" t="s">
        <v>81</v>
      </c>
      <c r="B14" s="7" t="s">
        <v>22</v>
      </c>
      <c r="C14" s="7">
        <v>150000</v>
      </c>
      <c r="D14" s="15">
        <v>43982</v>
      </c>
      <c r="E14" s="7" t="s">
        <v>69</v>
      </c>
      <c r="F14" s="7" t="s">
        <v>16</v>
      </c>
      <c r="H14" s="4" t="s">
        <v>13</v>
      </c>
      <c r="I14">
        <v>500000</v>
      </c>
    </row>
    <row r="15" spans="1:15" x14ac:dyDescent="0.3">
      <c r="A15" s="7" t="s">
        <v>82</v>
      </c>
      <c r="B15" s="7" t="s">
        <v>22</v>
      </c>
      <c r="C15" s="7">
        <v>75000</v>
      </c>
      <c r="D15" s="15">
        <v>43982</v>
      </c>
      <c r="E15" s="7" t="s">
        <v>69</v>
      </c>
      <c r="F15" s="7" t="s">
        <v>15</v>
      </c>
      <c r="H15" s="4" t="s">
        <v>119</v>
      </c>
      <c r="I15">
        <v>1650000</v>
      </c>
    </row>
    <row r="16" spans="1:15" x14ac:dyDescent="0.3">
      <c r="A16" s="7" t="s">
        <v>83</v>
      </c>
      <c r="B16" s="7" t="s">
        <v>20</v>
      </c>
      <c r="C16" s="7">
        <v>125000</v>
      </c>
      <c r="D16" s="15">
        <v>43800</v>
      </c>
      <c r="E16" s="7" t="s">
        <v>69</v>
      </c>
      <c r="F16" s="7" t="s">
        <v>16</v>
      </c>
    </row>
    <row r="17" spans="1:9" x14ac:dyDescent="0.3">
      <c r="A17" s="7" t="s">
        <v>84</v>
      </c>
      <c r="B17" s="7" t="s">
        <v>17</v>
      </c>
      <c r="C17" s="7">
        <v>100000</v>
      </c>
      <c r="D17" s="15">
        <v>43808</v>
      </c>
      <c r="E17" s="7" t="s">
        <v>69</v>
      </c>
      <c r="F17" s="7" t="s">
        <v>16</v>
      </c>
    </row>
    <row r="18" spans="1:9" x14ac:dyDescent="0.3">
      <c r="A18" s="7" t="s">
        <v>85</v>
      </c>
      <c r="B18" s="7" t="s">
        <v>17</v>
      </c>
      <c r="C18" s="7">
        <v>350000</v>
      </c>
      <c r="D18" s="15">
        <v>43810</v>
      </c>
      <c r="E18" s="7" t="s">
        <v>69</v>
      </c>
      <c r="F18" s="7" t="s">
        <v>14</v>
      </c>
    </row>
    <row r="19" spans="1:9" ht="18" x14ac:dyDescent="0.3">
      <c r="A19" s="7" t="s">
        <v>86</v>
      </c>
      <c r="B19" s="7" t="s">
        <v>20</v>
      </c>
      <c r="C19" s="7">
        <v>200000</v>
      </c>
      <c r="D19" s="15">
        <v>43738</v>
      </c>
      <c r="E19" s="7" t="s">
        <v>130</v>
      </c>
      <c r="F19" s="7" t="s">
        <v>16</v>
      </c>
      <c r="H19" s="32" t="s">
        <v>125</v>
      </c>
      <c r="I19" s="32"/>
    </row>
    <row r="20" spans="1:9" x14ac:dyDescent="0.3">
      <c r="A20" s="7" t="s">
        <v>87</v>
      </c>
      <c r="B20" s="7" t="s">
        <v>17</v>
      </c>
      <c r="C20" s="7">
        <v>300000</v>
      </c>
      <c r="D20" s="15">
        <v>43767</v>
      </c>
      <c r="E20" s="7" t="s">
        <v>69</v>
      </c>
      <c r="F20" s="7" t="s">
        <v>16</v>
      </c>
    </row>
    <row r="21" spans="1:9" x14ac:dyDescent="0.3">
      <c r="A21" s="7" t="s">
        <v>88</v>
      </c>
      <c r="B21" s="7" t="s">
        <v>20</v>
      </c>
      <c r="C21" s="7">
        <v>100000</v>
      </c>
      <c r="D21" s="15">
        <v>43784</v>
      </c>
      <c r="E21" s="7" t="s">
        <v>69</v>
      </c>
      <c r="F21" s="7" t="s">
        <v>16</v>
      </c>
      <c r="H21" s="3" t="s">
        <v>118</v>
      </c>
      <c r="I21" t="s">
        <v>123</v>
      </c>
    </row>
    <row r="22" spans="1:9" x14ac:dyDescent="0.3">
      <c r="A22" s="7" t="s">
        <v>89</v>
      </c>
      <c r="B22" s="7" t="s">
        <v>20</v>
      </c>
      <c r="C22" s="7">
        <v>300000</v>
      </c>
      <c r="D22" s="15">
        <v>43800</v>
      </c>
      <c r="E22" s="7" t="s">
        <v>69</v>
      </c>
      <c r="F22" s="7" t="s">
        <v>16</v>
      </c>
      <c r="H22" s="4" t="s">
        <v>16</v>
      </c>
      <c r="I22">
        <v>15</v>
      </c>
    </row>
    <row r="23" spans="1:9" x14ac:dyDescent="0.3">
      <c r="A23" s="7" t="s">
        <v>90</v>
      </c>
      <c r="B23" s="7" t="s">
        <v>17</v>
      </c>
      <c r="C23" s="7">
        <v>100000</v>
      </c>
      <c r="D23" s="15">
        <v>43799</v>
      </c>
      <c r="E23" s="7" t="s">
        <v>69</v>
      </c>
      <c r="F23" s="7" t="s">
        <v>16</v>
      </c>
      <c r="H23" s="4" t="s">
        <v>26</v>
      </c>
      <c r="I23">
        <v>6</v>
      </c>
    </row>
    <row r="24" spans="1:9" x14ac:dyDescent="0.3">
      <c r="A24" s="7" t="s">
        <v>91</v>
      </c>
      <c r="B24" s="7" t="s">
        <v>17</v>
      </c>
      <c r="C24" s="7">
        <v>35000</v>
      </c>
      <c r="D24" s="15">
        <v>43799</v>
      </c>
      <c r="E24" s="7" t="s">
        <v>69</v>
      </c>
      <c r="F24" s="7" t="s">
        <v>16</v>
      </c>
      <c r="H24" s="4" t="s">
        <v>13</v>
      </c>
      <c r="I24">
        <v>13</v>
      </c>
    </row>
    <row r="25" spans="1:9" x14ac:dyDescent="0.3">
      <c r="A25" s="7" t="s">
        <v>92</v>
      </c>
      <c r="B25" s="7" t="s">
        <v>17</v>
      </c>
      <c r="C25" s="7">
        <v>49500</v>
      </c>
      <c r="D25" s="15">
        <v>43738</v>
      </c>
      <c r="E25" s="7" t="s">
        <v>130</v>
      </c>
      <c r="F25" s="7" t="s">
        <v>15</v>
      </c>
      <c r="H25" s="4" t="s">
        <v>15</v>
      </c>
      <c r="I25">
        <v>5</v>
      </c>
    </row>
    <row r="26" spans="1:9" x14ac:dyDescent="0.3">
      <c r="A26" s="7" t="s">
        <v>93</v>
      </c>
      <c r="B26" s="7" t="s">
        <v>17</v>
      </c>
      <c r="C26" s="7">
        <v>49500</v>
      </c>
      <c r="D26" s="15">
        <v>43738</v>
      </c>
      <c r="E26" s="7" t="s">
        <v>130</v>
      </c>
      <c r="F26" s="7" t="s">
        <v>15</v>
      </c>
      <c r="H26" s="4" t="s">
        <v>6</v>
      </c>
      <c r="I26">
        <v>7</v>
      </c>
    </row>
    <row r="27" spans="1:9" x14ac:dyDescent="0.3">
      <c r="A27" s="7" t="s">
        <v>94</v>
      </c>
      <c r="B27" s="7" t="s">
        <v>17</v>
      </c>
      <c r="C27" s="7">
        <v>250000</v>
      </c>
      <c r="D27" s="15">
        <v>43799</v>
      </c>
      <c r="E27" s="7" t="s">
        <v>69</v>
      </c>
      <c r="F27" s="7" t="s">
        <v>16</v>
      </c>
      <c r="H27" s="4" t="s">
        <v>14</v>
      </c>
      <c r="I27">
        <v>2</v>
      </c>
    </row>
    <row r="28" spans="1:9" x14ac:dyDescent="0.3">
      <c r="A28" s="7" t="s">
        <v>6</v>
      </c>
      <c r="B28" s="7" t="s">
        <v>20</v>
      </c>
      <c r="C28" s="7">
        <v>100000</v>
      </c>
      <c r="D28" s="15">
        <v>43769</v>
      </c>
      <c r="E28" s="7" t="s">
        <v>130</v>
      </c>
      <c r="F28" s="7" t="s">
        <v>6</v>
      </c>
      <c r="H28" s="4" t="s">
        <v>108</v>
      </c>
      <c r="I28">
        <v>1</v>
      </c>
    </row>
    <row r="29" spans="1:9" x14ac:dyDescent="0.3">
      <c r="A29" s="7" t="s">
        <v>95</v>
      </c>
      <c r="B29" s="7" t="s">
        <v>22</v>
      </c>
      <c r="C29" s="7">
        <v>200000</v>
      </c>
      <c r="D29" s="15">
        <v>44074</v>
      </c>
      <c r="E29" s="7" t="s">
        <v>69</v>
      </c>
      <c r="F29" s="7" t="s">
        <v>13</v>
      </c>
      <c r="H29" s="4" t="s">
        <v>119</v>
      </c>
      <c r="I29">
        <v>49</v>
      </c>
    </row>
    <row r="30" spans="1:9" x14ac:dyDescent="0.3">
      <c r="A30" s="7" t="s">
        <v>96</v>
      </c>
      <c r="B30" s="7" t="s">
        <v>20</v>
      </c>
      <c r="C30" s="7">
        <v>10000</v>
      </c>
      <c r="D30" s="15">
        <v>43738</v>
      </c>
      <c r="E30" s="7" t="s">
        <v>97</v>
      </c>
      <c r="F30" s="7" t="s">
        <v>6</v>
      </c>
      <c r="I30">
        <f>GETPIVOTDATA("product_group",$H$21)</f>
        <v>49</v>
      </c>
    </row>
    <row r="31" spans="1:9" x14ac:dyDescent="0.3">
      <c r="A31" s="7" t="s">
        <v>98</v>
      </c>
      <c r="B31" s="7" t="s">
        <v>23</v>
      </c>
      <c r="C31" s="7">
        <v>50000</v>
      </c>
      <c r="D31" s="15">
        <v>43921</v>
      </c>
      <c r="E31" s="7" t="s">
        <v>69</v>
      </c>
      <c r="F31" s="7" t="s">
        <v>13</v>
      </c>
    </row>
    <row r="32" spans="1:9" x14ac:dyDescent="0.3">
      <c r="A32" s="7" t="s">
        <v>99</v>
      </c>
      <c r="B32" s="7" t="s">
        <v>23</v>
      </c>
      <c r="C32" s="7">
        <v>30000</v>
      </c>
      <c r="D32" s="15">
        <v>43921</v>
      </c>
      <c r="E32" s="7" t="s">
        <v>69</v>
      </c>
      <c r="F32" s="7" t="s">
        <v>26</v>
      </c>
    </row>
    <row r="33" spans="1:9" x14ac:dyDescent="0.3">
      <c r="A33" s="7" t="s">
        <v>100</v>
      </c>
      <c r="B33" s="7" t="s">
        <v>23</v>
      </c>
      <c r="C33" s="7">
        <v>200000</v>
      </c>
      <c r="D33" s="15">
        <v>43921</v>
      </c>
      <c r="E33" s="7" t="s">
        <v>69</v>
      </c>
      <c r="F33" s="7" t="s">
        <v>13</v>
      </c>
      <c r="H33" s="31" t="s">
        <v>153</v>
      </c>
      <c r="I33" s="31"/>
    </row>
    <row r="34" spans="1:9" x14ac:dyDescent="0.3">
      <c r="A34" s="7" t="s">
        <v>101</v>
      </c>
      <c r="B34" s="7" t="s">
        <v>23</v>
      </c>
      <c r="C34" s="7">
        <v>50000</v>
      </c>
      <c r="D34" s="15">
        <v>43921</v>
      </c>
      <c r="E34" s="7" t="s">
        <v>69</v>
      </c>
      <c r="F34" s="7" t="s">
        <v>13</v>
      </c>
    </row>
    <row r="35" spans="1:9" x14ac:dyDescent="0.3">
      <c r="A35" s="7" t="s">
        <v>102</v>
      </c>
      <c r="B35" s="7" t="s">
        <v>23</v>
      </c>
      <c r="C35" s="7">
        <v>100000</v>
      </c>
      <c r="D35" s="15">
        <v>44043</v>
      </c>
      <c r="E35" s="7" t="s">
        <v>69</v>
      </c>
      <c r="F35" s="7" t="s">
        <v>13</v>
      </c>
      <c r="H35" s="20" t="s">
        <v>118</v>
      </c>
      <c r="I35" s="19" t="s">
        <v>120</v>
      </c>
    </row>
    <row r="36" spans="1:9" x14ac:dyDescent="0.3">
      <c r="A36" s="7" t="s">
        <v>103</v>
      </c>
      <c r="B36" s="7" t="s">
        <v>23</v>
      </c>
      <c r="C36" s="7">
        <v>300000</v>
      </c>
      <c r="D36" s="15">
        <v>44012</v>
      </c>
      <c r="E36" s="7" t="s">
        <v>69</v>
      </c>
      <c r="F36" s="7" t="s">
        <v>13</v>
      </c>
      <c r="H36" s="21" t="s">
        <v>69</v>
      </c>
      <c r="I36" s="22">
        <v>5919500</v>
      </c>
    </row>
    <row r="37" spans="1:9" x14ac:dyDescent="0.3">
      <c r="A37" s="7" t="s">
        <v>104</v>
      </c>
      <c r="B37" s="7" t="s">
        <v>23</v>
      </c>
      <c r="C37" s="7">
        <v>200000</v>
      </c>
      <c r="D37" s="15">
        <v>44012</v>
      </c>
      <c r="E37" s="7" t="s">
        <v>69</v>
      </c>
      <c r="F37" s="7" t="s">
        <v>13</v>
      </c>
      <c r="H37" s="21" t="s">
        <v>130</v>
      </c>
      <c r="I37" s="22">
        <v>899000</v>
      </c>
    </row>
    <row r="38" spans="1:9" x14ac:dyDescent="0.3">
      <c r="A38" s="7" t="s">
        <v>105</v>
      </c>
      <c r="B38" s="7" t="s">
        <v>23</v>
      </c>
      <c r="C38" s="7">
        <v>200000</v>
      </c>
      <c r="D38" s="15">
        <v>44012</v>
      </c>
      <c r="E38" s="7" t="s">
        <v>69</v>
      </c>
      <c r="F38" s="7" t="s">
        <v>13</v>
      </c>
      <c r="H38" s="18" t="s">
        <v>97</v>
      </c>
      <c r="I38" s="17">
        <v>60000</v>
      </c>
    </row>
    <row r="39" spans="1:9" x14ac:dyDescent="0.3">
      <c r="A39" s="7" t="s">
        <v>106</v>
      </c>
      <c r="B39" s="7" t="s">
        <v>23</v>
      </c>
      <c r="C39" s="7">
        <v>400000</v>
      </c>
      <c r="D39" s="15">
        <v>44012</v>
      </c>
      <c r="E39" s="7" t="s">
        <v>69</v>
      </c>
      <c r="F39" s="7" t="s">
        <v>13</v>
      </c>
    </row>
    <row r="40" spans="1:9" x14ac:dyDescent="0.3">
      <c r="A40" s="7" t="s">
        <v>107</v>
      </c>
      <c r="B40" s="7" t="s">
        <v>22</v>
      </c>
      <c r="C40" s="7">
        <v>300000</v>
      </c>
      <c r="D40" s="15">
        <v>44012</v>
      </c>
      <c r="E40" s="7" t="s">
        <v>69</v>
      </c>
      <c r="F40" s="7" t="s">
        <v>108</v>
      </c>
    </row>
    <row r="41" spans="1:9" x14ac:dyDescent="0.3">
      <c r="A41" s="7" t="s">
        <v>109</v>
      </c>
      <c r="B41" s="7" t="s">
        <v>22</v>
      </c>
      <c r="C41" s="7">
        <v>50000</v>
      </c>
      <c r="D41" s="15">
        <v>43830</v>
      </c>
      <c r="E41" s="7" t="s">
        <v>69</v>
      </c>
      <c r="F41" s="7" t="s">
        <v>26</v>
      </c>
    </row>
    <row r="42" spans="1:9" x14ac:dyDescent="0.3">
      <c r="A42" s="7" t="s">
        <v>110</v>
      </c>
      <c r="B42" s="7" t="s">
        <v>22</v>
      </c>
      <c r="C42" s="7">
        <v>100000</v>
      </c>
      <c r="D42" s="15">
        <v>43738</v>
      </c>
      <c r="E42" s="7" t="s">
        <v>69</v>
      </c>
      <c r="F42" s="7" t="s">
        <v>26</v>
      </c>
    </row>
    <row r="43" spans="1:9" x14ac:dyDescent="0.3">
      <c r="A43" s="7" t="s">
        <v>111</v>
      </c>
      <c r="B43" s="7" t="s">
        <v>17</v>
      </c>
      <c r="C43" s="7">
        <v>62000</v>
      </c>
      <c r="D43" s="15">
        <v>43738</v>
      </c>
      <c r="E43" s="7" t="s">
        <v>69</v>
      </c>
      <c r="F43" s="7" t="s">
        <v>26</v>
      </c>
    </row>
    <row r="44" spans="1:9" x14ac:dyDescent="0.3">
      <c r="A44" s="7" t="s">
        <v>112</v>
      </c>
      <c r="B44" s="7" t="s">
        <v>17</v>
      </c>
      <c r="C44" s="7">
        <v>37500</v>
      </c>
      <c r="D44" s="15">
        <v>43738</v>
      </c>
      <c r="E44" s="7" t="s">
        <v>69</v>
      </c>
      <c r="F44" s="7" t="s">
        <v>26</v>
      </c>
    </row>
    <row r="45" spans="1:9" x14ac:dyDescent="0.3">
      <c r="A45" s="7" t="s">
        <v>113</v>
      </c>
      <c r="B45" s="7" t="s">
        <v>20</v>
      </c>
      <c r="C45" s="7">
        <v>100000</v>
      </c>
      <c r="D45" s="15">
        <v>43830</v>
      </c>
      <c r="E45" s="7" t="s">
        <v>69</v>
      </c>
      <c r="F45" s="7" t="s">
        <v>13</v>
      </c>
      <c r="H45" s="31" t="s">
        <v>145</v>
      </c>
      <c r="I45" s="31"/>
    </row>
    <row r="46" spans="1:9" x14ac:dyDescent="0.3">
      <c r="A46" s="7" t="s">
        <v>114</v>
      </c>
      <c r="B46" s="7" t="s">
        <v>17</v>
      </c>
      <c r="C46" s="7">
        <v>50000</v>
      </c>
      <c r="D46" s="15">
        <v>43738</v>
      </c>
      <c r="E46" s="7" t="s">
        <v>69</v>
      </c>
      <c r="F46" s="7" t="s">
        <v>26</v>
      </c>
    </row>
    <row r="47" spans="1:9" x14ac:dyDescent="0.3">
      <c r="A47" s="7" t="s">
        <v>13</v>
      </c>
      <c r="B47" s="7" t="s">
        <v>20</v>
      </c>
      <c r="C47" s="7">
        <v>500000</v>
      </c>
      <c r="D47" s="15">
        <v>43739</v>
      </c>
      <c r="E47" s="7" t="s">
        <v>130</v>
      </c>
      <c r="F47" s="7" t="s">
        <v>13</v>
      </c>
      <c r="H47" s="3" t="s">
        <v>67</v>
      </c>
      <c r="I47" t="s">
        <v>143</v>
      </c>
    </row>
    <row r="48" spans="1:9" x14ac:dyDescent="0.3">
      <c r="A48" s="7" t="s">
        <v>115</v>
      </c>
      <c r="B48" s="7" t="s">
        <v>22</v>
      </c>
      <c r="C48" s="7">
        <v>100000</v>
      </c>
      <c r="D48" s="15">
        <v>43830</v>
      </c>
      <c r="E48" s="7" t="s">
        <v>69</v>
      </c>
      <c r="F48" s="7" t="s">
        <v>13</v>
      </c>
    </row>
    <row r="49" spans="1:9" x14ac:dyDescent="0.3">
      <c r="A49" s="7" t="s">
        <v>116</v>
      </c>
      <c r="B49" s="7" t="s">
        <v>20</v>
      </c>
      <c r="C49" s="7">
        <v>50000</v>
      </c>
      <c r="D49" s="15">
        <v>43738</v>
      </c>
      <c r="E49" s="7" t="s">
        <v>97</v>
      </c>
      <c r="F49" s="7" t="s">
        <v>13</v>
      </c>
      <c r="H49" s="3" t="s">
        <v>118</v>
      </c>
      <c r="I49" t="s">
        <v>120</v>
      </c>
    </row>
    <row r="50" spans="1:9" x14ac:dyDescent="0.3">
      <c r="A50" s="7" t="s">
        <v>117</v>
      </c>
      <c r="B50" s="7" t="s">
        <v>22</v>
      </c>
      <c r="C50" s="7">
        <v>50000</v>
      </c>
      <c r="D50" s="15">
        <v>43921</v>
      </c>
      <c r="E50" s="7" t="s">
        <v>69</v>
      </c>
      <c r="F50" s="7" t="s">
        <v>15</v>
      </c>
      <c r="H50" s="4" t="s">
        <v>68</v>
      </c>
      <c r="I50" s="34">
        <v>400000</v>
      </c>
    </row>
    <row r="51" spans="1:9" x14ac:dyDescent="0.3">
      <c r="H51" s="4" t="s">
        <v>106</v>
      </c>
      <c r="I51" s="34">
        <v>400000</v>
      </c>
    </row>
    <row r="52" spans="1:9" x14ac:dyDescent="0.3">
      <c r="H52" s="4" t="s">
        <v>85</v>
      </c>
      <c r="I52" s="34">
        <v>350000</v>
      </c>
    </row>
    <row r="53" spans="1:9" x14ac:dyDescent="0.3">
      <c r="H53" s="4" t="s">
        <v>89</v>
      </c>
      <c r="I53" s="34">
        <v>300000</v>
      </c>
    </row>
    <row r="54" spans="1:9" x14ac:dyDescent="0.3">
      <c r="H54" s="4" t="s">
        <v>87</v>
      </c>
      <c r="I54" s="34">
        <v>300000</v>
      </c>
    </row>
    <row r="55" spans="1:9" x14ac:dyDescent="0.3">
      <c r="H55" s="4" t="s">
        <v>103</v>
      </c>
      <c r="I55" s="34">
        <v>300000</v>
      </c>
    </row>
    <row r="56" spans="1:9" x14ac:dyDescent="0.3">
      <c r="H56" s="4" t="s">
        <v>107</v>
      </c>
      <c r="I56" s="34">
        <v>300000</v>
      </c>
    </row>
    <row r="57" spans="1:9" x14ac:dyDescent="0.3">
      <c r="H57" s="4" t="s">
        <v>119</v>
      </c>
      <c r="I57" s="34">
        <v>2350000</v>
      </c>
    </row>
  </sheetData>
  <autoFilter ref="A1:F50" xr:uid="{196AD239-1933-452D-B708-591E12893BD1}"/>
  <mergeCells count="4">
    <mergeCell ref="H8:I8"/>
    <mergeCell ref="H19:I19"/>
    <mergeCell ref="H45:I45"/>
    <mergeCell ref="H33:I33"/>
  </mergeCells>
  <pageMargins left="0.7" right="0.7" top="0.75" bottom="0.75" header="0.3" footer="0.3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9 5 3 f 1 0 - 6 f 4 8 - 4 d 0 5 - 9 5 d 6 - e 7 b 3 1 e e 9 5 3 7 0 "   x m l n s = " h t t p : / / s c h e m a s . m i c r o s o f t . c o m / D a t a M a s h u p " > A A A A A J 8 G A A B Q S w M E F A A C A A g A t w b 5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L c G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B v l Y u u 2 H G J g D A A B S G A A A E w A c A E Z v c m 1 1 b G F z L 1 N l Y 3 R p b 2 4 x L m 0 g o h g A K K A U A A A A A A A A A A A A A A A A A A A A A A A A A A A A 7 V h L b 9 s 4 E L 4 H y H 8 g l I u N 9 Q a 2 G + x h F z m k i Y s a R d M i D r C H J B A o a q q w o U i B D 9 d G k P / e k W U n S k V q j c T w 1 k U N A z Y 4 w 3 n x + 2 Y o G W C W K 0 k m 1 e / g n / 2 9 / T 1 z S z W k J N H q D j T N I B 7 2 h / 3 + Y P h m 0 D / q k 2 M i w O 7 v E f x M l N M M c G U 0 Y y A O / 1 X 6 L l H q r v O O C z g 8 V d K C t K Y T f f z 7 e q F w c f 1 Z q 6 / o i Y y l c Z p K 3 H s i q Z h b z s y 1 Z 4 2 s 9 D u D b k 1 e W / V L r h 9 D P 5 w J M 4 u 6 P S K d E D 1 i t Y N u r w r e n 1 4 8 u Q W w m F K V 2 / 3 V 2 E J + H P m V o 9 4 H L t P j a L E n u n m 4 O q O W 3 i z t H 0 Q Y T a 4 s V v I 9 0 B S 0 i d D s J U 2 w N k v J c r 3 T F k q P X C 2 1 T 4 S Y M C q o N s d l H j f d R 0 e n t 1 R m 6 O d y X s C T k 0 u s i f m i d H 6 q h M t l K T Q d T 1 S 9 + / u I C Y 5 n F U u a Q 4 R l Q l V i Y W Y f e u Q + K p T g b B 5 L l y e g V 1 I q 5 3 W h s d Q 6 E 9 q K U m 3 j l N p H 4 + X / u g b I N C D X K n X M x p l W r m j Y P 2 F M O Y l 4 S l E 0 l v a v o 8 M y z W e y 0 Q z I + K y x N S k R c + v P 2 G D B S j o E v H L J V A 4 x E 9 Q 0 U z 7 J S 6 + r 5 a p o 9 V 2 p A 3 + m G q Y g U W j L Y 6 M L O s a l R s O D B g n f q A j V X N D C Q K y B G i U 9 Q m N j V 5 R O P Q V / e I L U B e R q i i A 5 c w U e E A p r 6 D 3 j x m I 2 t v M D 8 r r 7 e 1 y 2 G K g 3 l y 8 A p o 7 2 w U 7 0 l T L q l p b S S C r Q T R p 6 m 2 o k g Q D + / x 7 y C r Z N q A B T o B M c U w s e h 3 n O 0 M 6 0 6 W A 9 v v 5 g d i N 0 f X h G i W c l r p P h I B r L l E 9 5 6 q g g i U s z s I s z / v k J U Y v 7 b R V 3 C z 0 O o v P z P 0 b 4 H Z F y H 0 n S z J I / F 2 B F y J I K q 1 G D L a 2 b N s W c 9 W L b D p H e L s j i J w J p Y c I o L 4 S a A 5 B z H 8 3 O 4 R u 5 U A K G X k l 1 e k 2 b p 1 o Z Q w y I E p h Z 6 l O 5 q O a R 1 8 Q W J w q X U 8 U Z 7 N 5 Q W Q b e Q h x f a o H R 4 l P d F E f C Y W y H F y v / j z f R R s u u 5 K + 7 X r 1 i V D W u n J s d V S + + p L 9 k x q 0 5 u n I 8 f S 6 z W C C D d 4 9 6 y + h b q B f M L 8 C / o P 6 m S P g f A W 2 H i a 8 H e h v L M q E S f L 6 h F n G R 4 o 2 2 o b C q w U t B m z G d x 6 o o l L Z O c j v f P e B + e g q + B b y t e Q Y A 3 L p n U y B e I 7 D t A L k e g x e L d Q W e t n f 8 9 p c Q A S I U G n L u 8 p g G e v R q b o X k T C j j 5 c J i X l m a h b j X H G 4 F M E 6 F n X t i b H s J s 5 I a l w Q 0 N D d 3 M d 4 d K R f P y b z 2 8 1 E 7 Y z v D 7 m 4 8 L v 2 m 7 W / a / u K 0 / Q 5 Q S w E C L Q A U A A I A C A C 3 B v l Y u 2 P I V K U A A A D 2 A A A A E g A A A A A A A A A A A A A A A A A A A A A A Q 2 9 u Z m l n L 1 B h Y 2 t h Z 2 U u e G 1 s U E s B A i 0 A F A A C A A g A t w b 5 W A / K 6 a u k A A A A 6 Q A A A B M A A A A A A A A A A A A A A A A A 8 Q A A A F t D b 2 5 0 Z W 5 0 X 1 R 5 c G V z X S 5 4 b W x Q S w E C L Q A U A A I A C A C 3 B v l Y u u 2 H G J g D A A B S G A A A E w A A A A A A A A A A A A A A A A D i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g A A A A A A A N F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J j N T N l O W U t M m Q 1 N C 0 0 Y z g 0 L W I 3 Y z A t Z m Q 3 N G N m N G I z Y T h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T I 6 N D A 6 M T g u N T Q x N z g 5 M V o i I C 8 + P E V u d H J 5 I F R 5 c G U 9 I k Z p b G x D b 2 x 1 b W 5 U e X B l c y I g V m F s d W U 9 I n N C Z 0 F H Q 1 F r R 0 F 3 W U d C Z 1 l G Q 1 F Z R 0 J n a z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S W Q m c X V v d D s s J n F 1 b 3 Q 7 Q W N j b 3 V u d C B F e G U g S U Q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J Z C w 2 f S Z x d W 9 0 O y w m c X V v d D t T Z W N 0 a W 9 u M S 9 i c m 9 r Z X J h Z 2 V f M j A y M D A x M j M x M D Q w L 0 F 1 d G 9 S Z W 1 v d m V k Q 2 9 s d W 1 u c z E u e 0 F j Y 2 9 1 b n Q g R X h l I E l E L D d 9 J n F 1 b 3 Q 7 L C Z x d W 9 0 O 1 N l Y 3 R p b 2 4 x L 2 J y b 2 t l c m F n Z V 8 y M D I w M D E y M z E w N D A v Q X V 0 b 1 J l b W 9 2 Z W R D b 2 x 1 b W 5 z M S 5 7 Y n J h b m N o X 2 5 h b W U s O H 0 m c X V v d D s s J n F 1 b 3 Q 7 U 2 V j d G l v b j E v Y n J v a 2 V y Y W d l X z I w M j A w M T I z M T A 0 M C 9 B d X R v U m V t b 3 Z l Z E N v b H V t b n M x L n t z b 2 x 1 d G l v b l 9 n c m 9 1 c C w 5 f S Z x d W 9 0 O y w m c X V v d D t T Z W N 0 a W 9 u M S 9 i c m 9 r Z X J h Z 2 V f M j A y M D A x M j M x M D Q w L 0 F 1 d G 9 S Z W 1 v d m V k Q 2 9 s d W 1 u c z E u e 2 l u Y 2 9 t Z V 9 j b G F z c y w x M H 0 m c X V v d D s s J n F 1 b 3 Q 7 U 2 V j d G l v b j E v Y n J v a 2 V y Y W d l X z I w M j A w M T I z M T A 0 M C 9 B d X R v U m V t b 3 Z l Z E N v b H V t b n M x L n t B b W 9 1 b n Q s M T F 9 J n F 1 b 3 Q 7 L C Z x d W 9 0 O 1 N l Y 3 R p b 2 4 x L 2 J y b 2 t l c m F n Z V 8 y M D I w M D E y M z E w N D A v Q X V 0 b 1 J l b W 9 2 Z W R D b 2 x 1 b W 5 z M S 5 7 a W 5 j b 2 1 l X 2 R 1 Z V 9 k Y X R l L D E y f S Z x d W 9 0 O y w m c X V v d D t T Z W N 0 a W 9 u M S 9 i c m 9 r Z X J h Z 2 V f M j A y M D A x M j M x M D Q w L 0 F 1 d G 9 S Z W 1 v d m V k Q 2 9 s d W 1 u c z E u e 3 J l d m V u d W V f d H J h b n N h Y 3 R p b 2 5 f d H l w Z S w x M 3 0 m c X V v d D s s J n F 1 b 3 Q 7 U 2 V j d G l v b j E v Y n J v a 2 V y Y W d l X z I w M j A w M T I z M T A 0 M C 9 B d X R v U m V t b 3 Z l Z E N v b H V t b n M x L n t y Z W 5 l d 2 F s X 3 N 0 Y X R 1 c y w x N H 0 m c X V v d D s s J n F 1 b 3 Q 7 U 2 V j d G l v b j E v Y n J v a 2 V y Y W d l X z I w M j A w M T I z M T A 0 M C 9 B d X R v U m V t b 3 Z l Z E N v b H V t b n M x L n t s Y X B z Z V 9 y Z W F z b 2 4 s M T V 9 J n F 1 b 3 Q 7 L C Z x d W 9 0 O 1 N l Y 3 R p b 2 4 x L 2 J y b 2 t l c m F n Z V 8 y M D I w M D E y M z E w N D A v Q X V 0 b 1 J l b W 9 2 Z W R D b 2 x 1 b W 5 z M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c m 9 r Z X J h Z 2 V f M j A y M D A x M j M x M D Q w L 0 F 1 d G 9 S Z W 1 v d m V k Q 2 9 s d W 1 u c z E u e 2 N s a W V u d F 9 u Y W 1 l L D B 9 J n F 1 b 3 Q 7 L C Z x d W 9 0 O 1 N l Y 3 R p b 2 4 x L 2 J y b 2 t l c m F n Z V 8 y M D I w M D E y M z E w N D A v Q X V 0 b 1 J l b W 9 2 Z W R D b 2 x 1 b W 5 z M S 5 7 c G 9 s a W N 5 X 2 5 1 b W J l c i w x f S Z x d W 9 0 O y w m c X V v d D t T Z W N 0 a W 9 u M S 9 i c m 9 r Z X J h Z 2 V f M j A y M D A x M j M x M D Q w L 0 F 1 d G 9 S Z W 1 v d m V k Q 2 9 s d W 1 u c z E u e 3 B v b G l j e V 9 z d G F 0 d X M s M n 0 m c X V v d D s s J n F 1 b 3 Q 7 U 2 V j d G l v b j E v Y n J v a 2 V y Y W d l X z I w M j A w M T I z M T A 0 M C 9 B d X R v U m V t b 3 Z l Z E N v b H V t b n M x L n t w b 2 x p Y 3 l f c 3 R h c n R f Z G F 0 Z S w z f S Z x d W 9 0 O y w m c X V v d D t T Z W N 0 a W 9 u M S 9 i c m 9 r Z X J h Z 2 V f M j A y M D A x M j M x M D Q w L 0 F 1 d G 9 S Z W 1 v d m V k Q 2 9 s d W 1 u c z E u e 3 B v b G l j e V 9 l b m R f Z G F 0 Z S w 0 f S Z x d W 9 0 O y w m c X V v d D t T Z W N 0 a W 9 u M S 9 i c m 9 r Z X J h Z 2 V f M j A y M D A x M j M x M D Q w L 0 F 1 d G 9 S Z W 1 v d m V k Q 2 9 s d W 1 u c z E u e 3 B y b 2 R 1 Y 3 R f Z 3 J v d X A s N X 0 m c X V v d D s s J n F 1 b 3 Q 7 U 2 V j d G l v b j E v Y n J v a 2 V y Y W d l X z I w M j A w M T I z M T A 0 M C 9 B d X R v U m V t b 3 Z l Z E N v b H V t b n M x L n t B Y 2 N v d W 5 0 I E l k L D Z 9 J n F 1 b 3 Q 7 L C Z x d W 9 0 O 1 N l Y 3 R p b 2 4 x L 2 J y b 2 t l c m F n Z V 8 y M D I w M D E y M z E w N D A v Q X V 0 b 1 J l b W 9 2 Z W R D b 2 x 1 b W 5 z M S 5 7 Q W N j b 3 V u d C B F e G U g S U Q s N 3 0 m c X V v d D s s J n F 1 b 3 Q 7 U 2 V j d G l v b j E v Y n J v a 2 V y Y W d l X z I w M j A w M T I z M T A 0 M C 9 B d X R v U m V t b 3 Z l Z E N v b H V t b n M x L n t i c m F u Y 2 h f b m F t Z S w 4 f S Z x d W 9 0 O y w m c X V v d D t T Z W N 0 a W 9 u M S 9 i c m 9 r Z X J h Z 2 V f M j A y M D A x M j M x M D Q w L 0 F 1 d G 9 S Z W 1 v d m V k Q 2 9 s d W 1 u c z E u e 3 N v b H V 0 a W 9 u X 2 d y b 3 V w L D l 9 J n F 1 b 3 Q 7 L C Z x d W 9 0 O 1 N l Y 3 R p b 2 4 x L 2 J y b 2 t l c m F n Z V 8 y M D I w M D E y M z E w N D A v Q X V 0 b 1 J l b W 9 2 Z W R D b 2 x 1 b W 5 z M S 5 7 a W 5 j b 2 1 l X 2 N s Y X N z L D E w f S Z x d W 9 0 O y w m c X V v d D t T Z W N 0 a W 9 u M S 9 i c m 9 r Z X J h Z 2 V f M j A y M D A x M j M x M D Q w L 0 F 1 d G 9 S Z W 1 v d m V k Q 2 9 s d W 1 u c z E u e 0 F t b 3 V u d C w x M X 0 m c X V v d D s s J n F 1 b 3 Q 7 U 2 V j d G l v b j E v Y n J v a 2 V y Y W d l X z I w M j A w M T I z M T A 0 M C 9 B d X R v U m V t b 3 Z l Z E N v b H V t b n M x L n t p b m N v b W V f Z H V l X 2 R h d G U s M T J 9 J n F 1 b 3 Q 7 L C Z x d W 9 0 O 1 N l Y 3 R p b 2 4 x L 2 J y b 2 t l c m F n Z V 8 y M D I w M D E y M z E w N D A v Q X V 0 b 1 J l b W 9 2 Z W R D b 2 x 1 b W 5 z M S 5 7 c m V 2 Z W 5 1 Z V 9 0 c m F u c 2 F j d G l v b l 9 0 e X B l L D E z f S Z x d W 9 0 O y w m c X V v d D t T Z W N 0 a W 9 u M S 9 i c m 9 r Z X J h Z 2 V f M j A y M D A x M j M x M D Q w L 0 F 1 d G 9 S Z W 1 v d m V k Q 2 9 s d W 1 u c z E u e 3 J l b m V 3 Y W x f c 3 R h d H V z L D E 0 f S Z x d W 9 0 O y w m c X V v d D t T Z W N 0 a W 9 u M S 9 i c m 9 r Z X J h Z 2 V f M j A y M D A x M j M x M D Q w L 0 F 1 d G 9 S Z W 1 v d m V k Q 2 9 s d W 1 u c z E u e 2 x h c H N l X 3 J l Y X N v b i w x N X 0 m c X V v d D s s J n F 1 b 3 Q 7 U 2 V j d G l v b j E v Y n J v a 2 V y Y W d l X z I w M j A w M T I z M T A 0 M C 9 B d X R v U m V t b 3 Z l Z E N v b H V t b n M x L n t s Y X N 0 X 3 V w Z G F 0 Z W R f Z G F 0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i c m 9 r Z X J h Z 2 V f M j A y M D A x M j M x M D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2 N T F l O D U t M D B m N S 0 0 Y j A 1 L W I 1 O D E t M 2 E z N z Q 4 Z D N l Y W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U 2 F s Z X N w Z X J z b 2 4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E N v b H V t b l R 5 c G V z I i B W Y W x 1 Z T 0 i c 0 J n W U d B d 1 l H Q X d r R y I g L z 4 8 R W 5 0 c n k g V H l w Z T 0 i R m l s b E x h c 3 R V c G R h d G V k I i B W Y W x 1 Z T 0 i Z D I w M j Q t M D c t M j R U M T I 6 N D A 6 M T g u N T I 2 M T Y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Z X N f M j A y M D A x M j M x M D Q x L 0 F 1 d G 9 S Z W 1 v d m V k Q 2 9 s d W 1 u c z E u e 2 N s a W V u d F 9 u Y W 1 l L D B 9 J n F 1 b 3 Q 7 L C Z x d W 9 0 O 1 N l Y 3 R p b 2 4 x L 2 Z l Z X N f M j A y M D A x M j M x M D Q x L 0 F 1 d G 9 S Z W 1 v d m V k Q 2 9 s d W 1 u c z E u e 2 J y Y W 5 j a F 9 u Y W 1 l L D F 9 J n F 1 b 3 Q 7 L C Z x d W 9 0 O 1 N l Y 3 R p b 2 4 x L 2 Z l Z X N f M j A y M D A x M j M x M D Q x L 0 F 1 d G 9 S Z W 1 v d m V k Q 2 9 s d W 1 u c z E u e 3 N v b H V 0 a W 9 u X 2 d y b 3 V w L D J 9 J n F 1 b 3 Q 7 L C Z x d W 9 0 O 1 N l Y 3 R p b 2 4 x L 2 Z l Z X N f M j A y M D A x M j M x M D Q x L 0 F 1 d G 9 S Z W 1 v d m V k Q 2 9 s d W 1 u c z E u e 1 N h b G V z c G V y c 2 9 u I E l E L D N 9 J n F 1 b 3 Q 7 L C Z x d W 9 0 O 1 N l Y 3 R p b 2 4 x L 2 Z l Z X N f M j A y M D A x M j M x M D Q x L 0 F 1 d G 9 S Z W 1 v d m V k Q 2 9 s d W 1 u c z E u e 0 F j Y 2 9 1 b n Q g R X h l Y 3 V 0 a X Z l L D R 9 J n F 1 b 3 Q 7 L C Z x d W 9 0 O 1 N l Y 3 R p b 2 4 x L 2 Z l Z X N f M j A y M D A x M j M x M D Q x L 0 F 1 d G 9 S Z W 1 v d m V k Q 2 9 s d W 1 u c z E u e 2 l u Y 2 9 t Z V 9 j b G F z c y w 1 f S Z x d W 9 0 O y w m c X V v d D t T Z W N 0 a W 9 u M S 9 m Z W V z X z I w M j A w M T I z M T A 0 M S 9 B d X R v U m V t b 3 Z l Z E N v b H V t b n M x L n t B b W 9 1 b n Q s N n 0 m c X V v d D s s J n F 1 b 3 Q 7 U 2 V j d G l v b j E v Z m V l c 1 8 y M D I w M D E y M z E w N D E v Q X V 0 b 1 J l b W 9 2 Z W R D b 2 x 1 b W 5 z M S 5 7 a W 5 j b 2 1 l X 2 R 1 Z V 9 k Y X R l L D d 9 J n F 1 b 3 Q 7 L C Z x d W 9 0 O 1 N l Y 3 R p b 2 4 x L 2 Z l Z X N f M j A y M D A x M j M x M D Q x L 0 F 1 d G 9 S Z W 1 v d m V k Q 2 9 s d W 1 u c z E u e 3 J l d m V u d W V f d H J h b n N h Y 3 R p b 2 5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T Y W x l c 3 B l c n N v b i B J R C w z f S Z x d W 9 0 O y w m c X V v d D t T Z W N 0 a W 9 u M S 9 m Z W V z X z I w M j A w M T I z M T A 0 M S 9 B d X R v U m V t b 3 Z l Z E N v b H V t b n M x L n t B Y 2 N v d W 5 0 I E V 4 Z W N 1 d G l 2 Z S w 0 f S Z x d W 9 0 O y w m c X V v d D t T Z W N 0 a W 9 u M S 9 m Z W V z X z I w M j A w M T I z M T A 0 M S 9 B d X R v U m V t b 3 Z l Z E N v b H V t b n M x L n t p b m N v b W V f Y 2 x h c 3 M s N X 0 m c X V v d D s s J n F 1 b 3 Q 7 U 2 V j d G l v b j E v Z m V l c 1 8 y M D I w M D E y M z E w N D E v Q X V 0 b 1 J l b W 9 2 Z W R D b 2 x 1 b W 5 z M S 5 7 Q W 1 v d W 5 0 L D Z 9 J n F 1 b 3 Q 7 L C Z x d W 9 0 O 1 N l Y 3 R p b 2 4 x L 2 Z l Z X N f M j A y M D A x M j M x M D Q x L 0 F 1 d G 9 S Z W 1 v d m V k Q 2 9 s d W 1 u c z E u e 2 l u Y 2 9 t Z V 9 k d W V f Z G F 0 Z S w 3 f S Z x d W 9 0 O y w m c X V v d D t T Z W N 0 a W 9 u M S 9 m Z W V z X z I w M j A w M T I z M T A 0 M S 9 B d X R v U m V t b 3 Z l Z E N v b H V t b n M x L n t y Z X Z l b n V l X 3 R y Y W 5 z Y W N 0 a W 9 u X 3 R 5 c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Z X N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2 Z l Z X N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d m l k d W F s J T I w Y n V k Z 2 V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1 O W U w Y z Q 0 L T A 1 Y z c t N D M 0 Y y 0 5 Y j l k L W F k Y T Q 2 M z N m N z I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c m F u Y 2 g m c X V v d D s s J n F 1 b 3 Q 7 U 2 F s Z X M g c G V y c 2 9 u I E l E J n F 1 b 3 Q 7 L C Z x d W 9 0 O 0 V t c G x v e W V l I E 5 h b W U m c X V v d D s s J n F 1 b 3 Q 7 T m V 3 I F J v b G U y J n F 1 b 3 Q 7 L C Z x d W 9 0 O 0 5 l d y B C d W R n Z X Q m c X V v d D s s J n F 1 b 3 Q 7 Q 3 J v c 3 M g c 2 V s b C B i d W d k Z X Q m c X V v d D s s J n F 1 b 3 Q 7 U m V u Z X d h b C B C d W R n Z X Q m c X V v d D t d I i A v P j x F b n R y e S B U e X B l P S J G a W x s Q 2 9 s d W 1 u V H l w Z X M i I F Z h b H V l P S J z Q m d N R 0 J n T U R B d z 0 9 I i A v P j x F b n R y e S B U e X B l P S J G a W x s T G F z d F V w Z G F 0 Z W Q i I F Z h b H V l P S J k M j A y N C 0 w N y 0 y N F Q x M j o 0 M D o x N y 4 0 M j c z M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X Z p Z H V h b C B i d W R n Z X R z L 0 F 1 d G 9 S Z W 1 v d m V k Q 2 9 s d W 1 u c z E u e 0 J y Y W 5 j a C w w f S Z x d W 9 0 O y w m c X V v d D t T Z W N 0 a W 9 u M S 9 J b m R p d m l k d W F s I G J 1 Z G d l d H M v Q X V 0 b 1 J l b W 9 2 Z W R D b 2 x 1 b W 5 z M S 5 7 U 2 F s Z X M g c G V y c 2 9 u I E l E L D F 9 J n F 1 b 3 Q 7 L C Z x d W 9 0 O 1 N l Y 3 R p b 2 4 x L 0 l u Z G l 2 a W R 1 Y W w g Y n V k Z 2 V 0 c y 9 B d X R v U m V t b 3 Z l Z E N v b H V t b n M x L n t F b X B s b 3 l l Z S B O Y W 1 l L D J 9 J n F 1 b 3 Q 7 L C Z x d W 9 0 O 1 N l Y 3 R p b 2 4 x L 0 l u Z G l 2 a W R 1 Y W w g Y n V k Z 2 V 0 c y 9 B d X R v U m V t b 3 Z l Z E N v b H V t b n M x L n t O Z X c g U m 9 s Z T I s M 3 0 m c X V v d D s s J n F 1 b 3 Q 7 U 2 V j d G l v b j E v S W 5 k a X Z p Z H V h b C B i d W R n Z X R z L 0 F 1 d G 9 S Z W 1 v d m V k Q 2 9 s d W 1 u c z E u e 0 5 l d y B C d W R n Z X Q s N H 0 m c X V v d D s s J n F 1 b 3 Q 7 U 2 V j d G l v b j E v S W 5 k a X Z p Z H V h b C B i d W R n Z X R z L 0 F 1 d G 9 S Z W 1 v d m V k Q 2 9 s d W 1 u c z E u e 0 N y b 3 N z I H N l b G w g Y n V n Z G V 0 L D V 9 J n F 1 b 3 Q 7 L C Z x d W 9 0 O 1 N l Y 3 R p b 2 4 x L 0 l u Z G l 2 a W R 1 Y W w g Y n V k Z 2 V 0 c y 9 B d X R v U m V t b 3 Z l Z E N v b H V t b n M x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p d m l k d W F s I G J 1 Z G d l d H M v Q X V 0 b 1 J l b W 9 2 Z W R D b 2 x 1 b W 5 z M S 5 7 Q n J h b m N o L D B 9 J n F 1 b 3 Q 7 L C Z x d W 9 0 O 1 N l Y 3 R p b 2 4 x L 0 l u Z G l 2 a W R 1 Y W w g Y n V k Z 2 V 0 c y 9 B d X R v U m V t b 3 Z l Z E N v b H V t b n M x L n t T Y W x l c y B w Z X J z b 2 4 g S U Q s M X 0 m c X V v d D s s J n F 1 b 3 Q 7 U 2 V j d G l v b j E v S W 5 k a X Z p Z H V h b C B i d W R n Z X R z L 0 F 1 d G 9 S Z W 1 v d m V k Q 2 9 s d W 1 u c z E u e 0 V t c G x v e W V l I E 5 h b W U s M n 0 m c X V v d D s s J n F 1 b 3 Q 7 U 2 V j d G l v b j E v S W 5 k a X Z p Z H V h b C B i d W R n Z X R z L 0 F 1 d G 9 S Z W 1 v d m V k Q 2 9 s d W 1 u c z E u e 0 5 l d y B S b 2 x l M i w z f S Z x d W 9 0 O y w m c X V v d D t T Z W N 0 a W 9 u M S 9 J b m R p d m l k d W F s I G J 1 Z G d l d H M v Q X V 0 b 1 J l b W 9 2 Z W R D b 2 x 1 b W 5 z M S 5 7 T m V 3 I E J 1 Z G d l d C w 0 f S Z x d W 9 0 O y w m c X V v d D t T Z W N 0 a W 9 u M S 9 J b m R p d m l k d W F s I G J 1 Z G d l d H M v Q X V 0 b 1 J l b W 9 2 Z W R D b 2 x 1 b W 5 z M S 5 7 Q 3 J v c 3 M g c 2 V s b C B i d W d k Z X Q s N X 0 m c X V v d D s s J n F 1 b 3 Q 7 U 2 V j d G l v b j E v S W 5 k a X Z p Z H V h b C B i d W R n Z X R z L 0 F 1 d G 9 S Z W 1 v d m V k Q 2 9 s d W 1 u c z E u e 1 J l b m V 3 Y W w g Q n V k Z 2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p d m l k d W F s J T I w Y n V k Z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d m l k d W F s J T I w Y n V k Z 2 V 0 c y 9 O T i U y Q k V O J T J C R U U l M j B J b m R p J T I w Y m R n d C U y M C 0 y M D A x M j A y M C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2 a W R 1 Y W w l M j B i d W R n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2 a W R 1 Y W w l M j B i d W R n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Z p Z H V h b C U y M G J 1 Z G d l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N T M x Y m Z k L T N k O T M t N D Q 3 N C 1 h M T A 4 L T U 0 Y j k 3 N T B j Z j Y 2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D b 2 x 1 b W 5 U e X B l c y I g V m F s d W U 9 I n N B d 2 t H Q m d Z R E J n W U d B Q U 1 K I i A v P j x F b n R y e S B U e X B l P S J G a W x s T G F z d F V w Z G F 0 Z W Q i I F Z h b H V l P S J k M j A y N C 0 w N y 0 y N F Q x M j o 0 M D o x O C 4 1 M T A 3 M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b 2 l j Z V 8 y M D I w M D E y M z E w N D E v Q X V 0 b 1 J l b W 9 2 Z W R D b 2 x 1 b W 5 z M S 5 7 a W 5 2 b 2 l j Z V 9 u d W 1 i Z X I s M H 0 m c X V v d D s s J n F 1 b 3 Q 7 U 2 V j d G l v b j E v a W 5 2 b 2 l j Z V 8 y M D I w M D E y M z E w N D E v Q X V 0 b 1 J l b W 9 2 Z W R D b 2 x 1 b W 5 z M S 5 7 a W 5 2 b 2 l j Z V 9 k Y X R l L D F 9 J n F 1 b 3 Q 7 L C Z x d W 9 0 O 1 N l Y 3 R p b 2 4 x L 2 l u d m 9 p Y 2 V f M j A y M D A x M j M x M D Q x L 0 F 1 d G 9 S Z W 1 v d m V k Q 2 9 s d W 1 u c z E u e 3 J l d m V u d W V f d H J h b n N h Y 3 R p b 2 5 f d H l w Z S w y f S Z x d W 9 0 O y w m c X V v d D t T Z W N 0 a W 9 u M S 9 p b n Z v a W N l X z I w M j A w M T I z M T A 0 M S 9 B d X R v U m V t b 3 Z l Z E N v b H V t b n M x L n t i c m F u Y 2 h f b m F t Z S w z f S Z x d W 9 0 O y w m c X V v d D t T Z W N 0 a W 9 u M S 9 p b n Z v a W N l X z I w M j A w M T I z M T A 0 M S 9 B d X R v U m V t b 3 Z l Z E N v b H V t b n M x L n t z b 2 x 1 d G l v b l 9 n c m 9 1 c C w 0 f S Z x d W 9 0 O y w m c X V v d D t T Z W N 0 a W 9 u M S 9 p b n Z v a W N l X z I w M j A w M T I z M T A 0 M S 9 B d X R v U m V t b 3 Z l Z E N v b H V t b n M x L n t B Y 2 N v d W 5 0 I E V 4 Z S B J R C w 1 f S Z x d W 9 0 O y w m c X V v d D t T Z W N 0 a W 9 u M S 9 p b n Z v a W N l X z I w M j A w M T I z M T A 0 M S 9 B d X R v U m V t b 3 Z l Z E N v b H V t b n M x L n t B Y 2 N v d W 5 0 I E V 4 Z W N 1 d G l 2 Z S w 2 f S Z x d W 9 0 O y w m c X V v d D t T Z W N 0 a W 9 u M S 9 p b n Z v a W N l X z I w M j A w M T I z M T A 0 M S 9 B d X R v U m V t b 3 Z l Z E N v b H V t b n M x L n t p b m N v b W V f Y 2 x h c 3 M s N 3 0 m c X V v d D s s J n F 1 b 3 Q 7 U 2 V j d G l v b j E v a W 5 2 b 2 l j Z V 8 y M D I w M D E y M z E w N D E v Q X V 0 b 1 J l b W 9 2 Z W R D b 2 x 1 b W 5 z M S 5 7 Y 2 x p Z W 5 0 X 2 5 h b W U s O H 0 m c X V v d D s s J n F 1 b 3 Q 7 U 2 V j d G l v b j E v a W 5 2 b 2 l j Z V 8 y M D I w M D E y M z E w N D E v Q X V 0 b 1 J l b W 9 2 Z W R D b 2 x 1 b W 5 z M S 5 7 c G 9 s a W N 5 X 2 5 1 b W J l c i w 5 f S Z x d W 9 0 O y w m c X V v d D t T Z W N 0 a W 9 u M S 9 p b n Z v a W N l X z I w M j A w M T I z M T A 0 M S 9 B d X R v U m V t b 3 Z l Z E N v b H V t b n M x L n t B b W 9 1 b n Q s M T B 9 J n F 1 b 3 Q 7 L C Z x d W 9 0 O 1 N l Y 3 R p b 2 4 x L 2 l u d m 9 p Y 2 V f M j A y M D A x M j M x M D Q x L 0 F 1 d G 9 S Z W 1 v d m V k Q 2 9 s d W 1 u c z E u e 2 l u Y 2 9 t Z V 9 k d W V f Z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U g S U Q s N X 0 m c X V v d D s s J n F 1 b 3 Q 7 U 2 V j d G l v b j E v a W 5 2 b 2 l j Z V 8 y M D I w M D E y M z E w N D E v Q X V 0 b 1 J l b W 9 2 Z W R D b 2 x 1 b W 5 z M S 5 7 Q W N j b 3 V u d C B F e G V j d X R p d m U s N n 0 m c X V v d D s s J n F 1 b 3 Q 7 U 2 V j d G l v b j E v a W 5 2 b 2 l j Z V 8 y M D I w M D E y M z E w N D E v Q X V 0 b 1 J l b W 9 2 Z W R D b 2 x 1 b W 5 z M S 5 7 a W 5 j b 2 1 l X 2 N s Y X N z L D d 9 J n F 1 b 3 Q 7 L C Z x d W 9 0 O 1 N l Y 3 R p b 2 4 x L 2 l u d m 9 p Y 2 V f M j A y M D A x M j M x M D Q x L 0 F 1 d G 9 S Z W 1 v d m V k Q 2 9 s d W 1 u c z E u e 2 N s a W V u d F 9 u Y W 1 l L D h 9 J n F 1 b 3 Q 7 L C Z x d W 9 0 O 1 N l Y 3 R p b 2 4 x L 2 l u d m 9 p Y 2 V f M j A y M D A x M j M x M D Q x L 0 F 1 d G 9 S Z W 1 v d m V k Q 2 9 s d W 1 u c z E u e 3 B v b G l j e V 9 u d W 1 i Z X I s O X 0 m c X V v d D s s J n F 1 b 3 Q 7 U 2 V j d G l v b j E v a W 5 2 b 2 l j Z V 8 y M D I w M D E y M z E w N D E v Q X V 0 b 1 J l b W 9 2 Z W R D b 2 x 1 b W 5 z M S 5 7 Q W 1 v d W 5 0 L D E w f S Z x d W 9 0 O y w m c X V v d D t T Z W N 0 a W 9 u M S 9 p b n Z v a W N l X z I w M j A w M T I z M T A 0 M S 9 B d X R v U m V t b 3 Z l Z E N v b H V t b n M x L n t p b m N v b W V f Z H V l X 2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O W V h Z j c 3 L T h h N m E t N D h m Y S 1 i M G U y L W N k O W I w Z j E 0 Y 2 Y w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V 0 a W 5 n X 2 x p c 3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Y 2 N v d W 5 0 I E V 4 Z S B J R C Z x d W 9 0 O y w m c X V v d D t B Y 2 N v d W 5 0 I E V 4 Z W N 1 d G l 2 Z S Z x d W 9 0 O y w m c X V v d D t i c m F u Y 2 h f b m F t Z S Z x d W 9 0 O y w m c X V v d D t n b G 9 i Y W x f Y X R 0 Z W 5 k Z W V z J n F 1 b 3 Q 7 L C Z x d W 9 0 O 2 1 l Z X R p b m d f Z G F 0 Z S Z x d W 9 0 O 1 0 i I C 8 + P E V u d H J 5 I F R 5 c G U 9 I k Z p b G x D b 2 x 1 b W 5 U e X B l c y I g V m F s d W U 9 I n N B d 1 l H Q m d r P S I g L z 4 8 R W 5 0 c n k g V H l w Z T 0 i R m l s b E x h c 3 R V c G R h d G V k I i B W Y W x 1 Z T 0 i Z D I w M j Q t M D c t M j R U M T I 6 N D A 6 M T c u M z k 2 M D Y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F 1 d G 9 S Z W 1 v d m V k Q 2 9 s d W 1 u c z E u e 0 F j Y 2 9 1 b n Q g R X h l I E l E L D B 9 J n F 1 b 3 Q 7 L C Z x d W 9 0 O 1 N l Y 3 R p b 2 4 x L 2 1 l Z X R p b m d f b G l z d F 8 y M D I w M D E y M z E w N D E v Q X V 0 b 1 J l b W 9 2 Z W R D b 2 x 1 b W 5 z M S 5 7 Q W N j b 3 V u d C B F e G V j d X R p d m U s M X 0 m c X V v d D s s J n F 1 b 3 Q 7 U 2 V j d G l v b j E v b W V l d G l u Z 1 9 s a X N 0 X z I w M j A w M T I z M T A 0 M S 9 B d X R v U m V t b 3 Z l Z E N v b H V t b n M x L n t i c m F u Y 2 h f b m F t Z S w y f S Z x d W 9 0 O y w m c X V v d D t T Z W N 0 a W 9 u M S 9 t Z W V 0 a W 5 n X 2 x p c 3 R f M j A y M D A x M j M x M D Q x L 0 F 1 d G 9 S Z W 1 v d m V k Q 2 9 s d W 1 u c z E u e 2 d s b 2 J h b F 9 h d H R l b m R l Z X M s M 3 0 m c X V v d D s s J n F 1 b 3 Q 7 U 2 V j d G l v b j E v b W V l d G l u Z 1 9 s a X N 0 X z I w M j A w M T I z M T A 0 M S 9 B d X R v U m V t b 3 Z l Z E N v b H V t b n M x L n t t Z W V 0 a W 5 n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l d G l u Z 1 9 s a X N 0 X z I w M j A w M T I z M T A 0 M S 9 B d X R v U m V t b 3 Z l Z E N v b H V t b n M x L n t B Y 2 N v d W 5 0 I E V 4 Z S B J R C w w f S Z x d W 9 0 O y w m c X V v d D t T Z W N 0 a W 9 u M S 9 t Z W V 0 a W 5 n X 2 x p c 3 R f M j A y M D A x M j M x M D Q x L 0 F 1 d G 9 S Z W 1 v d m V k Q 2 9 s d W 1 u c z E u e 0 F j Y 2 9 1 b n Q g R X h l Y 3 V 0 a X Z l L D F 9 J n F 1 b 3 Q 7 L C Z x d W 9 0 O 1 N l Y 3 R p b 2 4 x L 2 1 l Z X R p b m d f b G l z d F 8 y M D I w M D E y M z E w N D E v Q X V 0 b 1 J l b W 9 2 Z W R D b 2 x 1 b W 5 z M S 5 7 Y n J h b m N o X 2 5 h b W U s M n 0 m c X V v d D s s J n F 1 b 3 Q 7 U 2 V j d G l v b j E v b W V l d G l u Z 1 9 s a X N 0 X z I w M j A w M T I z M T A 0 M S 9 B d X R v U m V t b 3 Z l Z E N v b H V t b n M x L n t n b G 9 i Y W x f Y X R 0 Z W 5 k Z W V z L D N 9 J n F 1 b 3 Q 7 L C Z x d W 9 0 O 1 N l Y 3 R p b 2 4 x L 2 1 l Z X R p b m d f b G l z d F 8 y M D I w M D E y M z E w N D E v Q X V 0 b 1 J l b W 9 2 Z W R D b 2 x 1 b W 5 z M S 5 7 b W V l d G l u Z 1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V 0 a W 5 n X 2 x p c 3 R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d i M G I 5 Z j k t O D A 1 Y y 0 0 Z G R j L T h h O T I t Z W V h Z T h j Z T R m Z W Y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D b 2 x 1 b W 5 U e X B l c y I g V m F s d W U 9 I n N C Z 1 l E Q m d N R E N R W U d C Z 1 l H Q m c 9 P S I g L z 4 8 R W 5 0 c n k g V H l w Z T 0 i R m l s b E x h c 3 R V c G R h d G V k I i B W Y W x 1 Z T 0 i Z D I w M j Q t M D c t M j R U M T I 6 N D A 6 M T Q u O D M y M j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J m M z g 3 Z D c t M z F l M S 0 0 N G J h L W E 3 O W I t Y T I w N D c 0 M m Z m Y j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D b 2 x 1 b W 5 U e X B l c y I g V m F s d W U 9 I n N C Z 1 l E Q m d N R E N R W U d C Z 1 l H Q m c 9 P S I g L z 4 8 R W 5 0 c n k g V H l w Z T 0 i R m l s b E x h c 3 R V c G R h d G V k I i B W Y W x 1 Z T 0 i Z D I w M j Q t M D c t M j R U M T I 6 N D A 6 M T c u M z Y 0 O D I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g K D I p L 0 F 1 d G 9 S Z W 1 v d m V k Q 2 9 s d W 1 u c z E u e 2 9 w c G 9 y d H V u a X R 5 X 2 5 h b W U s M H 0 m c X V v d D s s J n F 1 b 3 Q 7 U 2 V j d G l v b j E v Z 2 N y b V 9 v c H B v c n R 1 b m l 0 e V 8 y M D I w M D E y M z E w N D E g K D I p L 0 F 1 d G 9 S Z W 1 v d m V k Q 2 9 s d W 1 u c z E u e 2 9 w c G 9 y d H V u a X R 5 X 2 l k L D F 9 J n F 1 b 3 Q 7 L C Z x d W 9 0 O 1 N l Y 3 R p b 2 4 x L 2 d j c m 1 f b 3 B w b 3 J 0 d W 5 p d H l f M j A y M D A x M j M x M D Q x I C g y K S 9 B d X R v U m V t b 3 Z l Z E N v b H V t b n M x L n t B Y 2 N v d W 5 0 I E V 4 Z S B J Z C w y f S Z x d W 9 0 O y w m c X V v d D t T Z W N 0 a W 9 u M S 9 n Y 3 J t X 2 9 w c G 9 y d H V u a X R 5 X z I w M j A w M T I z M T A 0 M S A o M i k v Q X V 0 b 1 J l b W 9 2 Z W R D b 2 x 1 b W 5 z M S 5 7 Q W N j b 3 V u d C B F e G V j d X R p d m U s M 3 0 m c X V v d D s s J n F 1 b 3 Q 7 U 2 V j d G l v b j E v Z 2 N y b V 9 v c H B v c n R 1 b m l 0 e V 8 y M D I w M D E y M z E w N D E g K D I p L 0 F 1 d G 9 S Z W 1 v d m V k Q 2 9 s d W 1 u c z E u e 3 B y Z W 1 p d W 1 f Y W 1 v d W 5 0 L D R 9 J n F 1 b 3 Q 7 L C Z x d W 9 0 O 1 N l Y 3 R p b 2 4 x L 2 d j c m 1 f b 3 B w b 3 J 0 d W 5 p d H l f M j A y M D A x M j M x M D Q x I C g y K S 9 B d X R v U m V t b 3 Z l Z E N v b H V t b n M x L n t y Z X Z l b n V l X 2 F t b 3 V u d C w 1 f S Z x d W 9 0 O y w m c X V v d D t T Z W N 0 a W 9 u M S 9 n Y 3 J t X 2 9 w c G 9 y d H V u a X R 5 X z I w M j A w M T I z M T A 0 M S A o M i k v Q X V 0 b 1 J l b W 9 2 Z W R D b 2 x 1 b W 5 z M S 5 7 Y 2 x v c 2 l u Z 1 9 k Y X R l L D Z 9 J n F 1 b 3 Q 7 L C Z x d W 9 0 O 1 N l Y 3 R p b 2 4 x L 2 d j c m 1 f b 3 B w b 3 J 0 d W 5 p d H l f M j A y M D A x M j M x M D Q x I C g y K S 9 B d X R v U m V t b 3 Z l Z E N v b H V t b n M x L n t z d G F n Z S w 3 f S Z x d W 9 0 O y w m c X V v d D t T Z W N 0 a W 9 u M S 9 n Y 3 J t X 2 9 w c G 9 y d H V u a X R 5 X z I w M j A w M T I z M T A 0 M S A o M i k v Q X V 0 b 1 J l b W 9 2 Z W R D b 2 x 1 b W 5 z M S 5 7 Y n J h b m N o L D h 9 J n F 1 b 3 Q 7 L C Z x d W 9 0 O 1 N l Y 3 R p b 2 4 x L 2 d j c m 1 f b 3 B w b 3 J 0 d W 5 p d H l f M j A y M D A x M j M x M D Q x I C g y K S 9 B d X R v U m V t b 3 Z l Z E N v b H V t b n M x L n t z c G V j a W F s d H k s O X 0 m c X V v d D s s J n F 1 b 3 Q 7 U 2 V j d G l v b j E v Z 2 N y b V 9 v c H B v c n R 1 b m l 0 e V 8 y M D I w M D E y M z E w N D E g K D I p L 0 F 1 d G 9 S Z W 1 v d m V k Q 2 9 s d W 1 u c z E u e 3 B y b 2 R 1 Y 3 R f Z 3 J v d X A s M T B 9 J n F 1 b 3 Q 7 L C Z x d W 9 0 O 1 N l Y 3 R p b 2 4 x L 2 d j c m 1 f b 3 B w b 3 J 0 d W 5 p d H l f M j A y M D A x M j M x M D Q x I C g y K S 9 B d X R v U m V t b 3 Z l Z E N v b H V t b n M x L n t w c m 9 k d W N 0 X 3 N 1 Y l 9 n c m 9 1 c C w x M X 0 m c X V v d D s s J n F 1 b 3 Q 7 U 2 V j d G l v b j E v Z 2 N y b V 9 v c H B v c n R 1 b m l 0 e V 8 y M D I w M D E y M z E w N D E g K D I p L 0 F 1 d G 9 S Z W 1 v d m V k Q 2 9 s d W 1 u c z E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I C g y K S 9 B d X R v U m V t b 3 Z l Z E N v b H V t b n M x L n t v c H B v c n R 1 b m l 0 e V 9 u Y W 1 l L D B 9 J n F 1 b 3 Q 7 L C Z x d W 9 0 O 1 N l Y 3 R p b 2 4 x L 2 d j c m 1 f b 3 B w b 3 J 0 d W 5 p d H l f M j A y M D A x M j M x M D Q x I C g y K S 9 B d X R v U m V t b 3 Z l Z E N v b H V t b n M x L n t v c H B v c n R 1 b m l 0 e V 9 p Z C w x f S Z x d W 9 0 O y w m c X V v d D t T Z W N 0 a W 9 u M S 9 n Y 3 J t X 2 9 w c G 9 y d H V u a X R 5 X z I w M j A w M T I z M T A 0 M S A o M i k v Q X V 0 b 1 J l b W 9 2 Z W R D b 2 x 1 b W 5 z M S 5 7 Q W N j b 3 V u d C B F e G U g S W Q s M n 0 m c X V v d D s s J n F 1 b 3 Q 7 U 2 V j d G l v b j E v Z 2 N y b V 9 v c H B v c n R 1 b m l 0 e V 8 y M D I w M D E y M z E w N D E g K D I p L 0 F 1 d G 9 S Z W 1 v d m V k Q 2 9 s d W 1 u c z E u e 0 F j Y 2 9 1 b n Q g R X h l Y 3 V 0 a X Z l L D N 9 J n F 1 b 3 Q 7 L C Z x d W 9 0 O 1 N l Y 3 R p b 2 4 x L 2 d j c m 1 f b 3 B w b 3 J 0 d W 5 p d H l f M j A y M D A x M j M x M D Q x I C g y K S 9 B d X R v U m V t b 3 Z l Z E N v b H V t b n M x L n t w c m V t a X V t X 2 F t b 3 V u d C w 0 f S Z x d W 9 0 O y w m c X V v d D t T Z W N 0 a W 9 u M S 9 n Y 3 J t X 2 9 w c G 9 y d H V u a X R 5 X z I w M j A w M T I z M T A 0 M S A o M i k v Q X V 0 b 1 J l b W 9 2 Z W R D b 2 x 1 b W 5 z M S 5 7 c m V 2 Z W 5 1 Z V 9 h b W 9 1 b n Q s N X 0 m c X V v d D s s J n F 1 b 3 Q 7 U 2 V j d G l v b j E v Z 2 N y b V 9 v c H B v c n R 1 b m l 0 e V 8 y M D I w M D E y M z E w N D E g K D I p L 0 F 1 d G 9 S Z W 1 v d m V k Q 2 9 s d W 1 u c z E u e 2 N s b 3 N p b m d f Z G F 0 Z S w 2 f S Z x d W 9 0 O y w m c X V v d D t T Z W N 0 a W 9 u M S 9 n Y 3 J t X 2 9 w c G 9 y d H V u a X R 5 X z I w M j A w M T I z M T A 0 M S A o M i k v Q X V 0 b 1 J l b W 9 2 Z W R D b 2 x 1 b W 5 z M S 5 7 c 3 R h Z 2 U s N 3 0 m c X V v d D s s J n F 1 b 3 Q 7 U 2 V j d G l v b j E v Z 2 N y b V 9 v c H B v c n R 1 b m l 0 e V 8 y M D I w M D E y M z E w N D E g K D I p L 0 F 1 d G 9 S Z W 1 v d m V k Q 2 9 s d W 1 u c z E u e 2 J y Y W 5 j a C w 4 f S Z x d W 9 0 O y w m c X V v d D t T Z W N 0 a W 9 u M S 9 n Y 3 J t X 2 9 w c G 9 y d H V u a X R 5 X z I w M j A w M T I z M T A 0 M S A o M i k v Q X V 0 b 1 J l b W 9 2 Z W R D b 2 x 1 b W 5 z M S 5 7 c 3 B l Y 2 l h b H R 5 L D l 9 J n F 1 b 3 Q 7 L C Z x d W 9 0 O 1 N l Y 3 R p b 2 4 x L 2 d j c m 1 f b 3 B w b 3 J 0 d W 5 p d H l f M j A y M D A x M j M x M D Q x I C g y K S 9 B d X R v U m V t b 3 Z l Z E N v b H V t b n M x L n t w c m 9 k d W N 0 X 2 d y b 3 V w L D E w f S Z x d W 9 0 O y w m c X V v d D t T Z W N 0 a W 9 u M S 9 n Y 3 J t X 2 9 w c G 9 y d H V u a X R 5 X z I w M j A w M T I z M T A 0 M S A o M i k v Q X V 0 b 1 J l b W 9 2 Z W R D b 2 x 1 b W 5 z M S 5 7 c H J v Z H V j d F 9 z d W J f Z 3 J v d X A s M T F 9 J n F 1 b 3 Q 7 L C Z x d W 9 0 O 1 N l Y 3 R p b 2 4 x L 2 d j c m 1 f b 3 B w b 3 J 0 d W 5 p d H l f M j A y M D A x M j M x M D Q x I C g y K S 9 B d X R v U m V t b 3 Z l Z E N v b H V t b n M x L n t y a X N r X 2 R l d G F p b H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y K S 9 n Y 3 J t X 2 9 w c G 9 y d H V u a X R 5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g w i r V C P p P v 1 3 5 k 3 b k m Q 0 A A A A A A g A A A A A A E G Y A A A A B A A A g A A A A L 7 0 D 2 K P e Q h z W 8 H l 0 6 m f A c h 0 / 0 Z Q l M b t p I Y p J E r I 4 R r 0 A A A A A D o A A A A A C A A A g A A A A 6 P a H v L P r w t Q C 1 U e E 4 T F C P c v n N Y Y O z m i K z H f N Q X g U 9 Q N Q A A A A 2 5 E I 5 A Q e r z y A 0 8 h Q / f W p v Q E Q G j 6 6 H 0 q D k s q 2 e U s 4 4 + o B t l u A t H 3 s U X h c C x D e e x G H G M e e o G g B / S J I L k 8 B F I S g V 9 k z c O 0 N d 3 d 1 v P u X G 1 4 h Q 7 5 A A A A A t a c i H k z r P k 2 E j 8 z J k n A 0 R e m l K r 5 w w L y 1 5 m / i M s I Y k 7 J l T a y 7 R 6 9 t d E j x p 3 n a L I e a r V + 1 U G m E f 6 K S V t 8 l 4 h u u Q Q = = < / D a t a M a s h u p > 
</file>

<file path=customXml/itemProps1.xml><?xml version="1.0" encoding="utf-8"?>
<ds:datastoreItem xmlns:ds="http://schemas.openxmlformats.org/officeDocument/2006/customXml" ds:itemID="{974B58E3-24ED-4BD5-A946-E68FBFD10B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Chart1</vt:lpstr>
      <vt:lpstr>%_Achievement</vt:lpstr>
      <vt:lpstr>Target_FY</vt:lpstr>
      <vt:lpstr>Placed_Achievement</vt:lpstr>
      <vt:lpstr>Invoice_Achievement</vt:lpstr>
      <vt:lpstr>meeting_list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Manjeet Singh Ghuman</dc:creator>
  <cp:lastModifiedBy>Manjeet Singh Ghuman</cp:lastModifiedBy>
  <dcterms:created xsi:type="dcterms:W3CDTF">2024-07-23T17:38:18Z</dcterms:created>
  <dcterms:modified xsi:type="dcterms:W3CDTF">2024-07-26T16:30:42Z</dcterms:modified>
</cp:coreProperties>
</file>