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heet1" sheetId="1" r:id="rId1"/>
    <sheet name="Sheet2" sheetId="3" r:id="rId2"/>
  </sheets>
  <definedNames>
    <definedName name="cycle">Sheet2!$B$1:$B$2</definedName>
  </definedNames>
  <calcPr calcId="125725"/>
</workbook>
</file>

<file path=xl/calcChain.xml><?xml version="1.0" encoding="utf-8"?>
<calcChain xmlns="http://schemas.openxmlformats.org/spreadsheetml/2006/main">
  <c r="B18" i="1"/>
  <c r="F46"/>
  <c r="P8"/>
  <c r="B3"/>
  <c r="A14" s="1"/>
  <c r="Q8"/>
  <c r="G46"/>
  <c r="F10"/>
  <c r="F11"/>
  <c r="G11" s="1"/>
  <c r="F12"/>
  <c r="F13"/>
  <c r="F14"/>
  <c r="F15"/>
  <c r="G15" s="1"/>
  <c r="F16"/>
  <c r="F17"/>
  <c r="F18"/>
  <c r="F19"/>
  <c r="G19" s="1"/>
  <c r="F20"/>
  <c r="F21"/>
  <c r="F22"/>
  <c r="F23"/>
  <c r="G23" s="1"/>
  <c r="F24"/>
  <c r="G24" s="1"/>
  <c r="F25"/>
  <c r="F26"/>
  <c r="G26" s="1"/>
  <c r="F27"/>
  <c r="G27" s="1"/>
  <c r="F28"/>
  <c r="G28" s="1"/>
  <c r="F29"/>
  <c r="F30"/>
  <c r="G30" s="1"/>
  <c r="F31"/>
  <c r="G31" s="1"/>
  <c r="F32"/>
  <c r="G32" s="1"/>
  <c r="F33"/>
  <c r="F34"/>
  <c r="G34" s="1"/>
  <c r="F35"/>
  <c r="G35" s="1"/>
  <c r="F36"/>
  <c r="G36" s="1"/>
  <c r="F37"/>
  <c r="F38"/>
  <c r="G38" s="1"/>
  <c r="F39"/>
  <c r="G39" s="1"/>
  <c r="F40"/>
  <c r="G40" s="1"/>
  <c r="F41"/>
  <c r="F42"/>
  <c r="G42" s="1"/>
  <c r="F43"/>
  <c r="G43" s="1"/>
  <c r="F44"/>
  <c r="G44" s="1"/>
  <c r="F45"/>
  <c r="F47"/>
  <c r="G47" s="1"/>
  <c r="F48"/>
  <c r="G48" s="1"/>
  <c r="F49"/>
  <c r="G49" s="1"/>
  <c r="F50"/>
  <c r="G50" s="1"/>
  <c r="F51"/>
  <c r="G51" s="1"/>
  <c r="F52"/>
  <c r="G52" s="1"/>
  <c r="F53"/>
  <c r="G53" s="1"/>
  <c r="F54"/>
  <c r="G54" s="1"/>
  <c r="F55"/>
  <c r="G55" s="1"/>
  <c r="F56"/>
  <c r="G56" s="1"/>
  <c r="F57"/>
  <c r="G57" s="1"/>
  <c r="F58"/>
  <c r="G58" s="1"/>
  <c r="F59"/>
  <c r="G59" s="1"/>
  <c r="F60"/>
  <c r="G60" s="1"/>
  <c r="F61"/>
  <c r="G61" s="1"/>
  <c r="F62"/>
  <c r="G62" s="1"/>
  <c r="F63"/>
  <c r="G63" s="1"/>
  <c r="F64"/>
  <c r="G64" s="1"/>
  <c r="F65"/>
  <c r="G65" s="1"/>
  <c r="F66"/>
  <c r="G66" s="1"/>
  <c r="F67"/>
  <c r="G67" s="1"/>
  <c r="F68"/>
  <c r="G68" s="1"/>
  <c r="F69"/>
  <c r="G69" s="1"/>
  <c r="F70"/>
  <c r="G70" s="1"/>
  <c r="F71"/>
  <c r="G71" s="1"/>
  <c r="F72"/>
  <c r="G72" s="1"/>
  <c r="F73"/>
  <c r="G73" s="1"/>
  <c r="F74"/>
  <c r="G74" s="1"/>
  <c r="F75"/>
  <c r="G75" s="1"/>
  <c r="F76"/>
  <c r="G76" s="1"/>
  <c r="F77"/>
  <c r="G77" s="1"/>
  <c r="F78"/>
  <c r="G78" s="1"/>
  <c r="F79"/>
  <c r="G79" s="1"/>
  <c r="F80"/>
  <c r="G80" s="1"/>
  <c r="F81"/>
  <c r="G81" s="1"/>
  <c r="F82"/>
  <c r="G82" s="1"/>
  <c r="F83"/>
  <c r="G83" s="1"/>
  <c r="F84"/>
  <c r="G84" s="1"/>
  <c r="F85"/>
  <c r="G85" s="1"/>
  <c r="F86"/>
  <c r="G86" s="1"/>
  <c r="F87"/>
  <c r="G87" s="1"/>
  <c r="F88"/>
  <c r="G88" s="1"/>
  <c r="F89"/>
  <c r="G89" s="1"/>
  <c r="F90"/>
  <c r="G90" s="1"/>
  <c r="F91"/>
  <c r="G91" s="1"/>
  <c r="F92"/>
  <c r="G92" s="1"/>
  <c r="F93"/>
  <c r="G93" s="1"/>
  <c r="F94"/>
  <c r="G94" s="1"/>
  <c r="F95"/>
  <c r="G95" s="1"/>
  <c r="F96"/>
  <c r="G96" s="1"/>
  <c r="F97"/>
  <c r="G97" s="1"/>
  <c r="F98"/>
  <c r="G98" s="1"/>
  <c r="F99"/>
  <c r="G99" s="1"/>
  <c r="F100"/>
  <c r="G100" s="1"/>
  <c r="F101"/>
  <c r="G101" s="1"/>
  <c r="F102"/>
  <c r="G102" s="1"/>
  <c r="F103"/>
  <c r="G103" s="1"/>
  <c r="F104"/>
  <c r="G104" s="1"/>
  <c r="F105"/>
  <c r="G105" s="1"/>
  <c r="F106"/>
  <c r="G106" s="1"/>
  <c r="F107"/>
  <c r="G107" s="1"/>
  <c r="F108"/>
  <c r="G108" s="1"/>
  <c r="F109"/>
  <c r="G109" s="1"/>
  <c r="F110"/>
  <c r="G110" s="1"/>
  <c r="F111"/>
  <c r="G111" s="1"/>
  <c r="F112"/>
  <c r="G112" s="1"/>
  <c r="F113"/>
  <c r="G113" s="1"/>
  <c r="F114"/>
  <c r="G114" s="1"/>
  <c r="F115"/>
  <c r="N115" s="1"/>
  <c r="F116"/>
  <c r="L116" s="1"/>
  <c r="F117"/>
  <c r="M117" s="1"/>
  <c r="F118"/>
  <c r="N118" s="1"/>
  <c r="F119"/>
  <c r="N119" s="1"/>
  <c r="F120"/>
  <c r="L120" s="1"/>
  <c r="F121"/>
  <c r="M121" s="1"/>
  <c r="F122"/>
  <c r="N122" s="1"/>
  <c r="F123"/>
  <c r="N123" s="1"/>
  <c r="F124"/>
  <c r="L124" s="1"/>
  <c r="F125"/>
  <c r="M125" s="1"/>
  <c r="F126"/>
  <c r="N126" s="1"/>
  <c r="F127"/>
  <c r="N127" s="1"/>
  <c r="F128"/>
  <c r="L128" s="1"/>
  <c r="F9"/>
  <c r="G9" s="1"/>
  <c r="L4"/>
  <c r="L5" s="1"/>
  <c r="G20" l="1"/>
  <c r="G16"/>
  <c r="G12"/>
  <c r="G13"/>
  <c r="G22"/>
  <c r="G18"/>
  <c r="G14"/>
  <c r="G10"/>
  <c r="D14"/>
  <c r="C14"/>
  <c r="A9"/>
  <c r="A13"/>
  <c r="A17"/>
  <c r="A8"/>
  <c r="A12"/>
  <c r="A16"/>
  <c r="A7"/>
  <c r="A11"/>
  <c r="A15"/>
  <c r="A6"/>
  <c r="A10"/>
  <c r="Q57"/>
  <c r="Q58" s="1"/>
  <c r="Q59" s="1"/>
  <c r="Q60" s="1"/>
  <c r="Q61" s="1"/>
  <c r="Q62" s="1"/>
  <c r="Q63" s="1"/>
  <c r="Q64" s="1"/>
  <c r="Q65" s="1"/>
  <c r="Q66" s="1"/>
  <c r="Q67" s="1"/>
  <c r="Q68" s="1"/>
  <c r="Q72"/>
  <c r="Q76"/>
  <c r="Q80"/>
  <c r="K80" s="1"/>
  <c r="Q84"/>
  <c r="Q88"/>
  <c r="Q92"/>
  <c r="Q96"/>
  <c r="K96" s="1"/>
  <c r="Q100"/>
  <c r="Q104"/>
  <c r="Q108"/>
  <c r="Q112"/>
  <c r="K112" s="1"/>
  <c r="Q116"/>
  <c r="Q120"/>
  <c r="Q124"/>
  <c r="Q128"/>
  <c r="K128" s="1"/>
  <c r="Q71"/>
  <c r="Q75"/>
  <c r="K75" s="1"/>
  <c r="Q79"/>
  <c r="Q83"/>
  <c r="K83" s="1"/>
  <c r="Q87"/>
  <c r="Q91"/>
  <c r="Q95"/>
  <c r="Q99"/>
  <c r="K99" s="1"/>
  <c r="Q103"/>
  <c r="Q107"/>
  <c r="K107" s="1"/>
  <c r="Q111"/>
  <c r="Q115"/>
  <c r="K115" s="1"/>
  <c r="Q119"/>
  <c r="Q123"/>
  <c r="Q127"/>
  <c r="Q70"/>
  <c r="K70" s="1"/>
  <c r="Q74"/>
  <c r="Q78"/>
  <c r="Q82"/>
  <c r="Q86"/>
  <c r="K86" s="1"/>
  <c r="Q90"/>
  <c r="Q94"/>
  <c r="Q98"/>
  <c r="Q102"/>
  <c r="K102" s="1"/>
  <c r="Q106"/>
  <c r="Q110"/>
  <c r="Q114"/>
  <c r="Q118"/>
  <c r="K118" s="1"/>
  <c r="Q122"/>
  <c r="Q126"/>
  <c r="Q69"/>
  <c r="Q73"/>
  <c r="K73" s="1"/>
  <c r="Q77"/>
  <c r="Q81"/>
  <c r="Q85"/>
  <c r="Q89"/>
  <c r="K89" s="1"/>
  <c r="Q93"/>
  <c r="Q97"/>
  <c r="Q101"/>
  <c r="Q105"/>
  <c r="K105" s="1"/>
  <c r="Q109"/>
  <c r="Q113"/>
  <c r="Q117"/>
  <c r="Q121"/>
  <c r="K121" s="1"/>
  <c r="Q125"/>
  <c r="P45"/>
  <c r="P41"/>
  <c r="P37"/>
  <c r="P29"/>
  <c r="P25"/>
  <c r="P21"/>
  <c r="P17"/>
  <c r="G37"/>
  <c r="G21"/>
  <c r="G126"/>
  <c r="G122"/>
  <c r="G118"/>
  <c r="H9"/>
  <c r="H125"/>
  <c r="H121"/>
  <c r="H117"/>
  <c r="H113"/>
  <c r="H109"/>
  <c r="H105"/>
  <c r="H101"/>
  <c r="H97"/>
  <c r="H93"/>
  <c r="H89"/>
  <c r="H85"/>
  <c r="H81"/>
  <c r="H77"/>
  <c r="H73"/>
  <c r="H69"/>
  <c r="H65"/>
  <c r="H61"/>
  <c r="H57"/>
  <c r="H53"/>
  <c r="H49"/>
  <c r="H45"/>
  <c r="H41"/>
  <c r="H37"/>
  <c r="H33"/>
  <c r="H29"/>
  <c r="H25"/>
  <c r="H21"/>
  <c r="H17"/>
  <c r="H13"/>
  <c r="I9"/>
  <c r="I125"/>
  <c r="I121"/>
  <c r="I117"/>
  <c r="I113"/>
  <c r="I109"/>
  <c r="I105"/>
  <c r="I101"/>
  <c r="I97"/>
  <c r="I93"/>
  <c r="I89"/>
  <c r="I85"/>
  <c r="I81"/>
  <c r="I77"/>
  <c r="I73"/>
  <c r="I69"/>
  <c r="J125"/>
  <c r="J121"/>
  <c r="J117"/>
  <c r="J113"/>
  <c r="J109"/>
  <c r="J105"/>
  <c r="J101"/>
  <c r="J97"/>
  <c r="J93"/>
  <c r="J89"/>
  <c r="J85"/>
  <c r="J81"/>
  <c r="J77"/>
  <c r="J73"/>
  <c r="J69"/>
  <c r="P126"/>
  <c r="P122"/>
  <c r="P118"/>
  <c r="P114"/>
  <c r="P110"/>
  <c r="P106"/>
  <c r="P102"/>
  <c r="P98"/>
  <c r="P94"/>
  <c r="P90"/>
  <c r="P86"/>
  <c r="P82"/>
  <c r="P78"/>
  <c r="P74"/>
  <c r="P70"/>
  <c r="P66"/>
  <c r="P62"/>
  <c r="P58"/>
  <c r="P54"/>
  <c r="P50"/>
  <c r="P46"/>
  <c r="P42"/>
  <c r="P38"/>
  <c r="P34"/>
  <c r="P30"/>
  <c r="P26"/>
  <c r="P22"/>
  <c r="P18"/>
  <c r="P14"/>
  <c r="P10"/>
  <c r="K127"/>
  <c r="K123"/>
  <c r="K119"/>
  <c r="K111"/>
  <c r="K103"/>
  <c r="K95"/>
  <c r="K91"/>
  <c r="K87"/>
  <c r="K79"/>
  <c r="K71"/>
  <c r="M128"/>
  <c r="L127"/>
  <c r="N125"/>
  <c r="M124"/>
  <c r="L123"/>
  <c r="N121"/>
  <c r="M120"/>
  <c r="L119"/>
  <c r="N117"/>
  <c r="M116"/>
  <c r="L115"/>
  <c r="N113"/>
  <c r="M112"/>
  <c r="L111"/>
  <c r="N109"/>
  <c r="M108"/>
  <c r="L107"/>
  <c r="N105"/>
  <c r="M104"/>
  <c r="L103"/>
  <c r="N101"/>
  <c r="M100"/>
  <c r="L99"/>
  <c r="N97"/>
  <c r="M96"/>
  <c r="L95"/>
  <c r="N93"/>
  <c r="M92"/>
  <c r="L91"/>
  <c r="N89"/>
  <c r="M88"/>
  <c r="L87"/>
  <c r="N85"/>
  <c r="M84"/>
  <c r="L83"/>
  <c r="N81"/>
  <c r="M80"/>
  <c r="L79"/>
  <c r="N77"/>
  <c r="M76"/>
  <c r="L75"/>
  <c r="N73"/>
  <c r="M72"/>
  <c r="L71"/>
  <c r="N69"/>
  <c r="G41"/>
  <c r="G25"/>
  <c r="G127"/>
  <c r="G123"/>
  <c r="G119"/>
  <c r="G115"/>
  <c r="H126"/>
  <c r="H122"/>
  <c r="H118"/>
  <c r="H114"/>
  <c r="H110"/>
  <c r="H106"/>
  <c r="H102"/>
  <c r="H98"/>
  <c r="H94"/>
  <c r="H90"/>
  <c r="H86"/>
  <c r="H82"/>
  <c r="H78"/>
  <c r="H74"/>
  <c r="H70"/>
  <c r="H66"/>
  <c r="H62"/>
  <c r="H58"/>
  <c r="H54"/>
  <c r="H50"/>
  <c r="H46"/>
  <c r="H42"/>
  <c r="H38"/>
  <c r="H34"/>
  <c r="H30"/>
  <c r="H26"/>
  <c r="H22"/>
  <c r="H18"/>
  <c r="H14"/>
  <c r="H10"/>
  <c r="I126"/>
  <c r="I122"/>
  <c r="I118"/>
  <c r="I114"/>
  <c r="I110"/>
  <c r="I106"/>
  <c r="I102"/>
  <c r="I98"/>
  <c r="I94"/>
  <c r="I90"/>
  <c r="I86"/>
  <c r="I82"/>
  <c r="I78"/>
  <c r="I74"/>
  <c r="I70"/>
  <c r="J126"/>
  <c r="J122"/>
  <c r="J118"/>
  <c r="J114"/>
  <c r="J110"/>
  <c r="J106"/>
  <c r="J102"/>
  <c r="J98"/>
  <c r="J94"/>
  <c r="J90"/>
  <c r="J86"/>
  <c r="J82"/>
  <c r="J78"/>
  <c r="J74"/>
  <c r="J70"/>
  <c r="P127"/>
  <c r="P123"/>
  <c r="P119"/>
  <c r="P115"/>
  <c r="P111"/>
  <c r="P107"/>
  <c r="P103"/>
  <c r="P99"/>
  <c r="P95"/>
  <c r="P91"/>
  <c r="P87"/>
  <c r="P83"/>
  <c r="P79"/>
  <c r="P75"/>
  <c r="P71"/>
  <c r="P67"/>
  <c r="P63"/>
  <c r="P59"/>
  <c r="P55"/>
  <c r="P51"/>
  <c r="P47"/>
  <c r="P43"/>
  <c r="P39"/>
  <c r="P35"/>
  <c r="P31"/>
  <c r="P27"/>
  <c r="P23"/>
  <c r="P19"/>
  <c r="P15"/>
  <c r="P11"/>
  <c r="K124"/>
  <c r="K120"/>
  <c r="K116"/>
  <c r="K108"/>
  <c r="K104"/>
  <c r="K100"/>
  <c r="K92"/>
  <c r="K88"/>
  <c r="K84"/>
  <c r="K76"/>
  <c r="K72"/>
  <c r="N128"/>
  <c r="M127"/>
  <c r="L126"/>
  <c r="N124"/>
  <c r="M123"/>
  <c r="L122"/>
  <c r="N120"/>
  <c r="M119"/>
  <c r="L118"/>
  <c r="N116"/>
  <c r="M115"/>
  <c r="L114"/>
  <c r="N112"/>
  <c r="M111"/>
  <c r="L110"/>
  <c r="N108"/>
  <c r="M107"/>
  <c r="L106"/>
  <c r="N104"/>
  <c r="M103"/>
  <c r="L102"/>
  <c r="N100"/>
  <c r="M99"/>
  <c r="L98"/>
  <c r="N96"/>
  <c r="M95"/>
  <c r="L94"/>
  <c r="N92"/>
  <c r="M91"/>
  <c r="L90"/>
  <c r="N88"/>
  <c r="M87"/>
  <c r="L86"/>
  <c r="N84"/>
  <c r="M83"/>
  <c r="L82"/>
  <c r="N80"/>
  <c r="M79"/>
  <c r="L78"/>
  <c r="N76"/>
  <c r="M75"/>
  <c r="L74"/>
  <c r="N72"/>
  <c r="M71"/>
  <c r="L70"/>
  <c r="G45"/>
  <c r="G29"/>
  <c r="G128"/>
  <c r="G124"/>
  <c r="G120"/>
  <c r="G116"/>
  <c r="H127"/>
  <c r="H123"/>
  <c r="H119"/>
  <c r="H115"/>
  <c r="H111"/>
  <c r="H107"/>
  <c r="H103"/>
  <c r="H99"/>
  <c r="H95"/>
  <c r="H91"/>
  <c r="H87"/>
  <c r="H83"/>
  <c r="H79"/>
  <c r="H75"/>
  <c r="H71"/>
  <c r="H67"/>
  <c r="H63"/>
  <c r="H59"/>
  <c r="H55"/>
  <c r="H51"/>
  <c r="H47"/>
  <c r="H43"/>
  <c r="H39"/>
  <c r="H35"/>
  <c r="H31"/>
  <c r="H27"/>
  <c r="H23"/>
  <c r="H19"/>
  <c r="H15"/>
  <c r="H11"/>
  <c r="I127"/>
  <c r="I123"/>
  <c r="I119"/>
  <c r="I115"/>
  <c r="I111"/>
  <c r="I107"/>
  <c r="I103"/>
  <c r="I99"/>
  <c r="I95"/>
  <c r="I91"/>
  <c r="I87"/>
  <c r="I83"/>
  <c r="I79"/>
  <c r="I75"/>
  <c r="I71"/>
  <c r="J127"/>
  <c r="J123"/>
  <c r="J119"/>
  <c r="J115"/>
  <c r="J111"/>
  <c r="J107"/>
  <c r="J103"/>
  <c r="J99"/>
  <c r="J95"/>
  <c r="J91"/>
  <c r="J87"/>
  <c r="J83"/>
  <c r="J79"/>
  <c r="J75"/>
  <c r="J71"/>
  <c r="P9"/>
  <c r="P124"/>
  <c r="P120"/>
  <c r="P116"/>
  <c r="P112"/>
  <c r="P108"/>
  <c r="P104"/>
  <c r="P100"/>
  <c r="P96"/>
  <c r="P92"/>
  <c r="P88"/>
  <c r="P84"/>
  <c r="P80"/>
  <c r="P76"/>
  <c r="P72"/>
  <c r="P68"/>
  <c r="P64"/>
  <c r="P60"/>
  <c r="P56"/>
  <c r="P52"/>
  <c r="P48"/>
  <c r="P44"/>
  <c r="P40"/>
  <c r="P36"/>
  <c r="P32"/>
  <c r="P28"/>
  <c r="P24"/>
  <c r="P20"/>
  <c r="P16"/>
  <c r="P12"/>
  <c r="K125"/>
  <c r="K117"/>
  <c r="K113"/>
  <c r="K109"/>
  <c r="K101"/>
  <c r="K97"/>
  <c r="K93"/>
  <c r="K85"/>
  <c r="K81"/>
  <c r="K77"/>
  <c r="K69"/>
  <c r="P128"/>
  <c r="M126"/>
  <c r="L125"/>
  <c r="M122"/>
  <c r="L121"/>
  <c r="M118"/>
  <c r="L117"/>
  <c r="M114"/>
  <c r="L113"/>
  <c r="N111"/>
  <c r="M110"/>
  <c r="L109"/>
  <c r="N107"/>
  <c r="M106"/>
  <c r="L105"/>
  <c r="N103"/>
  <c r="M102"/>
  <c r="L101"/>
  <c r="N99"/>
  <c r="M98"/>
  <c r="L97"/>
  <c r="N95"/>
  <c r="M94"/>
  <c r="L93"/>
  <c r="N91"/>
  <c r="M90"/>
  <c r="L89"/>
  <c r="N87"/>
  <c r="M86"/>
  <c r="L85"/>
  <c r="N83"/>
  <c r="M82"/>
  <c r="L81"/>
  <c r="N79"/>
  <c r="M78"/>
  <c r="L77"/>
  <c r="N75"/>
  <c r="M74"/>
  <c r="L73"/>
  <c r="N71"/>
  <c r="M70"/>
  <c r="L69"/>
  <c r="G33"/>
  <c r="G17"/>
  <c r="G125"/>
  <c r="G121"/>
  <c r="G117"/>
  <c r="H128"/>
  <c r="H124"/>
  <c r="H120"/>
  <c r="H116"/>
  <c r="H112"/>
  <c r="H108"/>
  <c r="H104"/>
  <c r="H100"/>
  <c r="H96"/>
  <c r="H92"/>
  <c r="H88"/>
  <c r="H84"/>
  <c r="H80"/>
  <c r="H76"/>
  <c r="H72"/>
  <c r="H68"/>
  <c r="H64"/>
  <c r="H60"/>
  <c r="H56"/>
  <c r="H52"/>
  <c r="H48"/>
  <c r="H44"/>
  <c r="H40"/>
  <c r="H36"/>
  <c r="H32"/>
  <c r="H28"/>
  <c r="H24"/>
  <c r="H20"/>
  <c r="H16"/>
  <c r="H12"/>
  <c r="I128"/>
  <c r="I124"/>
  <c r="I120"/>
  <c r="I116"/>
  <c r="I112"/>
  <c r="I108"/>
  <c r="I104"/>
  <c r="I100"/>
  <c r="I96"/>
  <c r="I92"/>
  <c r="I88"/>
  <c r="I84"/>
  <c r="I80"/>
  <c r="I76"/>
  <c r="I72"/>
  <c r="J128"/>
  <c r="J124"/>
  <c r="J120"/>
  <c r="J116"/>
  <c r="J112"/>
  <c r="J108"/>
  <c r="J104"/>
  <c r="J100"/>
  <c r="J96"/>
  <c r="J92"/>
  <c r="J88"/>
  <c r="J84"/>
  <c r="J80"/>
  <c r="J76"/>
  <c r="J72"/>
  <c r="P125"/>
  <c r="P121"/>
  <c r="P117"/>
  <c r="P113"/>
  <c r="P109"/>
  <c r="P105"/>
  <c r="P101"/>
  <c r="P97"/>
  <c r="P93"/>
  <c r="P89"/>
  <c r="P85"/>
  <c r="P81"/>
  <c r="P77"/>
  <c r="P73"/>
  <c r="P69"/>
  <c r="P65"/>
  <c r="P61"/>
  <c r="P57"/>
  <c r="P53"/>
  <c r="P49"/>
  <c r="P33"/>
  <c r="P13"/>
  <c r="K126"/>
  <c r="K122"/>
  <c r="K114"/>
  <c r="K110"/>
  <c r="K106"/>
  <c r="K98"/>
  <c r="K94"/>
  <c r="K90"/>
  <c r="K82"/>
  <c r="K78"/>
  <c r="K74"/>
  <c r="N114"/>
  <c r="M113"/>
  <c r="L112"/>
  <c r="N110"/>
  <c r="M109"/>
  <c r="L108"/>
  <c r="N106"/>
  <c r="M105"/>
  <c r="L104"/>
  <c r="N102"/>
  <c r="M101"/>
  <c r="L100"/>
  <c r="N98"/>
  <c r="M97"/>
  <c r="L96"/>
  <c r="N94"/>
  <c r="M93"/>
  <c r="L92"/>
  <c r="N90"/>
  <c r="M89"/>
  <c r="L88"/>
  <c r="N86"/>
  <c r="M85"/>
  <c r="L84"/>
  <c r="N82"/>
  <c r="M81"/>
  <c r="L80"/>
  <c r="N78"/>
  <c r="M77"/>
  <c r="L76"/>
  <c r="N74"/>
  <c r="M73"/>
  <c r="L72"/>
  <c r="N70"/>
  <c r="M69"/>
  <c r="I10" l="1"/>
  <c r="J10" s="1"/>
  <c r="D10"/>
  <c r="C10"/>
  <c r="D7"/>
  <c r="Q21" s="1"/>
  <c r="Q22" s="1"/>
  <c r="Q23" s="1"/>
  <c r="Q24" s="1"/>
  <c r="Q25" s="1"/>
  <c r="Q26" s="1"/>
  <c r="Q27" s="1"/>
  <c r="Q28" s="1"/>
  <c r="Q29" s="1"/>
  <c r="Q30" s="1"/>
  <c r="Q31" s="1"/>
  <c r="Q32" s="1"/>
  <c r="C7"/>
  <c r="D17"/>
  <c r="C17"/>
  <c r="D11"/>
  <c r="C11"/>
  <c r="D8"/>
  <c r="Q33" s="1"/>
  <c r="K33" s="1"/>
  <c r="C8"/>
  <c r="D15"/>
  <c r="C15"/>
  <c r="D12"/>
  <c r="C12"/>
  <c r="D9"/>
  <c r="Q45" s="1"/>
  <c r="Q46" s="1"/>
  <c r="Q47" s="1"/>
  <c r="Q48" s="1"/>
  <c r="Q49" s="1"/>
  <c r="Q50" s="1"/>
  <c r="Q51" s="1"/>
  <c r="Q52" s="1"/>
  <c r="Q53" s="1"/>
  <c r="Q54" s="1"/>
  <c r="Q55" s="1"/>
  <c r="Q56" s="1"/>
  <c r="C9"/>
  <c r="D6"/>
  <c r="Q9" s="1"/>
  <c r="Q10" s="1"/>
  <c r="Q11" s="1"/>
  <c r="Q12" s="1"/>
  <c r="Q13" s="1"/>
  <c r="Q14" s="1"/>
  <c r="Q15" s="1"/>
  <c r="Q16" s="1"/>
  <c r="Q17" s="1"/>
  <c r="Q18" s="1"/>
  <c r="Q19" s="1"/>
  <c r="Q20" s="1"/>
  <c r="C6"/>
  <c r="D16"/>
  <c r="C16"/>
  <c r="D13"/>
  <c r="C13"/>
  <c r="J9"/>
  <c r="P7"/>
  <c r="K57"/>
  <c r="Q34" l="1"/>
  <c r="Q35" s="1"/>
  <c r="Q36" s="1"/>
  <c r="Q37" s="1"/>
  <c r="Q38" s="1"/>
  <c r="Q39" s="1"/>
  <c r="Q40" s="1"/>
  <c r="Q41" s="1"/>
  <c r="Q42" s="1"/>
  <c r="Q43" s="1"/>
  <c r="Q44" s="1"/>
  <c r="I11"/>
  <c r="J11" s="1"/>
  <c r="K21"/>
  <c r="K45"/>
  <c r="K9"/>
  <c r="K10"/>
  <c r="K46"/>
  <c r="K11"/>
  <c r="K58"/>
  <c r="K22"/>
  <c r="K35" l="1"/>
  <c r="K34"/>
  <c r="I12"/>
  <c r="J12" s="1"/>
  <c r="K23"/>
  <c r="K47"/>
  <c r="K36"/>
  <c r="K12"/>
  <c r="K59"/>
  <c r="I13" l="1"/>
  <c r="J13" s="1"/>
  <c r="K37"/>
  <c r="K24"/>
  <c r="K60"/>
  <c r="K48"/>
  <c r="K13"/>
  <c r="I14" l="1"/>
  <c r="J14" s="1"/>
  <c r="K38"/>
  <c r="K61"/>
  <c r="K14"/>
  <c r="K49"/>
  <c r="K25"/>
  <c r="I15" l="1"/>
  <c r="I16" s="1"/>
  <c r="I17" s="1"/>
  <c r="K39"/>
  <c r="K15"/>
  <c r="K26"/>
  <c r="K62"/>
  <c r="K50"/>
  <c r="J16" l="1"/>
  <c r="J15"/>
  <c r="K40"/>
  <c r="K51"/>
  <c r="K16"/>
  <c r="K27"/>
  <c r="K63"/>
  <c r="I18"/>
  <c r="J17"/>
  <c r="K17" l="1"/>
  <c r="K41"/>
  <c r="K64"/>
  <c r="K52"/>
  <c r="K28"/>
  <c r="I19"/>
  <c r="J18"/>
  <c r="K29" l="1"/>
  <c r="K18"/>
  <c r="K65"/>
  <c r="K42"/>
  <c r="K53"/>
  <c r="I20"/>
  <c r="J19"/>
  <c r="K30" l="1"/>
  <c r="K54"/>
  <c r="K66"/>
  <c r="K20"/>
  <c r="K19"/>
  <c r="K44"/>
  <c r="K43"/>
  <c r="I21"/>
  <c r="J20"/>
  <c r="K32" l="1"/>
  <c r="K31"/>
  <c r="K67"/>
  <c r="K56"/>
  <c r="K55"/>
  <c r="I22"/>
  <c r="J21"/>
  <c r="K68" l="1"/>
  <c r="Q7"/>
  <c r="I23"/>
  <c r="J22"/>
  <c r="L9" l="1"/>
  <c r="M9" s="1"/>
  <c r="N9" s="1"/>
  <c r="L10" s="1"/>
  <c r="M10" s="1"/>
  <c r="N10" s="1"/>
  <c r="L11" s="1"/>
  <c r="M11" s="1"/>
  <c r="N11" s="1"/>
  <c r="L12" s="1"/>
  <c r="M12" s="1"/>
  <c r="N12" s="1"/>
  <c r="L13" s="1"/>
  <c r="M13" s="1"/>
  <c r="N13" s="1"/>
  <c r="L14" s="1"/>
  <c r="M14" s="1"/>
  <c r="N14" s="1"/>
  <c r="L6"/>
  <c r="I24"/>
  <c r="J23"/>
  <c r="L15" l="1"/>
  <c r="M15" s="1"/>
  <c r="N15" s="1"/>
  <c r="L16" s="1"/>
  <c r="M16" s="1"/>
  <c r="N16" s="1"/>
  <c r="L17" s="1"/>
  <c r="M17" s="1"/>
  <c r="N17" s="1"/>
  <c r="I25"/>
  <c r="J24"/>
  <c r="L18" l="1"/>
  <c r="M18" s="1"/>
  <c r="N18" s="1"/>
  <c r="L19" s="1"/>
  <c r="M19" s="1"/>
  <c r="N19" s="1"/>
  <c r="L20" s="1"/>
  <c r="M20" s="1"/>
  <c r="N20" s="1"/>
  <c r="L21" s="1"/>
  <c r="M21" s="1"/>
  <c r="N21" s="1"/>
  <c r="L22" s="1"/>
  <c r="M22" s="1"/>
  <c r="N22" s="1"/>
  <c r="L23" s="1"/>
  <c r="M23" s="1"/>
  <c r="N23" s="1"/>
  <c r="L24" s="1"/>
  <c r="M24" s="1"/>
  <c r="N24" s="1"/>
  <c r="L25" s="1"/>
  <c r="M25" s="1"/>
  <c r="N25" s="1"/>
  <c r="I26"/>
  <c r="J25"/>
  <c r="L26" l="1"/>
  <c r="M26" s="1"/>
  <c r="N26" s="1"/>
  <c r="L27" s="1"/>
  <c r="M27" s="1"/>
  <c r="N27" s="1"/>
  <c r="L28" s="1"/>
  <c r="M28" s="1"/>
  <c r="N28" s="1"/>
  <c r="I27"/>
  <c r="J26"/>
  <c r="L29" l="1"/>
  <c r="M29" s="1"/>
  <c r="N29" s="1"/>
  <c r="I28"/>
  <c r="J27"/>
  <c r="L30" l="1"/>
  <c r="M30" s="1"/>
  <c r="N30" s="1"/>
  <c r="I29"/>
  <c r="J28"/>
  <c r="L31" l="1"/>
  <c r="M31" s="1"/>
  <c r="N31" s="1"/>
  <c r="I30"/>
  <c r="J29"/>
  <c r="L32" l="1"/>
  <c r="M32" s="1"/>
  <c r="N32" s="1"/>
  <c r="I31"/>
  <c r="J30"/>
  <c r="L33" l="1"/>
  <c r="M33" s="1"/>
  <c r="N33" s="1"/>
  <c r="I32"/>
  <c r="J31"/>
  <c r="L34" l="1"/>
  <c r="M34" s="1"/>
  <c r="N34" s="1"/>
  <c r="I33"/>
  <c r="J32"/>
  <c r="L35" l="1"/>
  <c r="M35" s="1"/>
  <c r="N35" s="1"/>
  <c r="I34"/>
  <c r="J33"/>
  <c r="L36" l="1"/>
  <c r="M36" s="1"/>
  <c r="N36" s="1"/>
  <c r="I35"/>
  <c r="J34"/>
  <c r="L37" l="1"/>
  <c r="M37" s="1"/>
  <c r="N37" s="1"/>
  <c r="I36"/>
  <c r="J35"/>
  <c r="L38" l="1"/>
  <c r="M38" s="1"/>
  <c r="N38" s="1"/>
  <c r="I37"/>
  <c r="J36"/>
  <c r="L39" l="1"/>
  <c r="M39" s="1"/>
  <c r="N39" s="1"/>
  <c r="I38"/>
  <c r="J37"/>
  <c r="L40" l="1"/>
  <c r="M40" s="1"/>
  <c r="N40" s="1"/>
  <c r="I39"/>
  <c r="J38"/>
  <c r="L41" l="1"/>
  <c r="M41" s="1"/>
  <c r="N41" s="1"/>
  <c r="I40"/>
  <c r="J39"/>
  <c r="L42" l="1"/>
  <c r="M42" s="1"/>
  <c r="N42" s="1"/>
  <c r="I41"/>
  <c r="J40"/>
  <c r="L43" l="1"/>
  <c r="M43" s="1"/>
  <c r="N43" s="1"/>
  <c r="I42"/>
  <c r="J41"/>
  <c r="L44" l="1"/>
  <c r="M44" s="1"/>
  <c r="N44" s="1"/>
  <c r="I43"/>
  <c r="J42"/>
  <c r="L45" l="1"/>
  <c r="M45" s="1"/>
  <c r="N45" s="1"/>
  <c r="I44"/>
  <c r="J43"/>
  <c r="L46" l="1"/>
  <c r="M46" s="1"/>
  <c r="N46" s="1"/>
  <c r="I45"/>
  <c r="J44"/>
  <c r="L47" l="1"/>
  <c r="M47" s="1"/>
  <c r="N47" s="1"/>
  <c r="I46"/>
  <c r="J45"/>
  <c r="L48" l="1"/>
  <c r="M48" s="1"/>
  <c r="N48" s="1"/>
  <c r="I47"/>
  <c r="J46"/>
  <c r="L49" l="1"/>
  <c r="M49" s="1"/>
  <c r="N49" s="1"/>
  <c r="I48"/>
  <c r="J47"/>
  <c r="L50" l="1"/>
  <c r="M50" s="1"/>
  <c r="N50" s="1"/>
  <c r="I49"/>
  <c r="J48"/>
  <c r="L51" l="1"/>
  <c r="M51" s="1"/>
  <c r="N51" s="1"/>
  <c r="I50"/>
  <c r="J49"/>
  <c r="L52" l="1"/>
  <c r="M52" s="1"/>
  <c r="N52" s="1"/>
  <c r="I51"/>
  <c r="J50"/>
  <c r="L53" l="1"/>
  <c r="M53" s="1"/>
  <c r="N53" s="1"/>
  <c r="I52"/>
  <c r="J51"/>
  <c r="L54" l="1"/>
  <c r="M54" s="1"/>
  <c r="N54" s="1"/>
  <c r="I53"/>
  <c r="J52"/>
  <c r="L55" l="1"/>
  <c r="M55" s="1"/>
  <c r="N55" s="1"/>
  <c r="I54"/>
  <c r="J53"/>
  <c r="L56" l="1"/>
  <c r="M56" s="1"/>
  <c r="N56" s="1"/>
  <c r="I55"/>
  <c r="J54"/>
  <c r="L57" l="1"/>
  <c r="M57" s="1"/>
  <c r="N57" s="1"/>
  <c r="I56"/>
  <c r="J55"/>
  <c r="L58" l="1"/>
  <c r="M58" s="1"/>
  <c r="N58" s="1"/>
  <c r="I57"/>
  <c r="J56"/>
  <c r="L59" l="1"/>
  <c r="M59" s="1"/>
  <c r="N59" s="1"/>
  <c r="I58"/>
  <c r="J57"/>
  <c r="L60" l="1"/>
  <c r="M60" s="1"/>
  <c r="N60" s="1"/>
  <c r="I59"/>
  <c r="J58"/>
  <c r="L61" l="1"/>
  <c r="M61" s="1"/>
  <c r="N61" s="1"/>
  <c r="I60"/>
  <c r="J59"/>
  <c r="L62" l="1"/>
  <c r="M62" s="1"/>
  <c r="N62" s="1"/>
  <c r="I61"/>
  <c r="J60"/>
  <c r="L63" l="1"/>
  <c r="M63" s="1"/>
  <c r="N63" s="1"/>
  <c r="I62"/>
  <c r="J61"/>
  <c r="L64" l="1"/>
  <c r="M64" s="1"/>
  <c r="N64" s="1"/>
  <c r="I63"/>
  <c r="J62"/>
  <c r="L65" l="1"/>
  <c r="M65" s="1"/>
  <c r="N65" s="1"/>
  <c r="I64"/>
  <c r="J63"/>
  <c r="L66" l="1"/>
  <c r="M66" s="1"/>
  <c r="N66" s="1"/>
  <c r="I65"/>
  <c r="J64"/>
  <c r="L67" l="1"/>
  <c r="M67" s="1"/>
  <c r="N67" s="1"/>
  <c r="I66"/>
  <c r="J65"/>
  <c r="L68" l="1"/>
  <c r="M68" s="1"/>
  <c r="N68" s="1"/>
  <c r="I67"/>
  <c r="J66"/>
  <c r="I68" l="1"/>
  <c r="J68" s="1"/>
  <c r="J67"/>
</calcChain>
</file>

<file path=xl/sharedStrings.xml><?xml version="1.0" encoding="utf-8"?>
<sst xmlns="http://schemas.openxmlformats.org/spreadsheetml/2006/main" count="27" uniqueCount="21">
  <si>
    <t>Tenure</t>
  </si>
  <si>
    <t>No of structures</t>
  </si>
  <si>
    <t>Value</t>
  </si>
  <si>
    <t>EMI</t>
  </si>
  <si>
    <t xml:space="preserve">Principal </t>
  </si>
  <si>
    <t>Rate</t>
  </si>
  <si>
    <t>Date</t>
  </si>
  <si>
    <t>Month</t>
  </si>
  <si>
    <t>Year</t>
  </si>
  <si>
    <t>Interest</t>
  </si>
  <si>
    <t>Prin</t>
  </si>
  <si>
    <t>POS</t>
  </si>
  <si>
    <t>Sr No</t>
  </si>
  <si>
    <t>Sr no</t>
  </si>
  <si>
    <t>Normal IRR</t>
  </si>
  <si>
    <t>Structured IRR</t>
  </si>
  <si>
    <t>Tenure of one structure</t>
  </si>
  <si>
    <t>Cycle</t>
  </si>
  <si>
    <t xml:space="preserve">Enter values in Green cells only. Other cells are locked </t>
  </si>
  <si>
    <t>Total (Should be 100)</t>
  </si>
  <si>
    <t>Created By: Manjit Mohanty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</si>
</sst>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 applyProtection="1">
      <alignment horizontal="center"/>
      <protection hidden="1"/>
    </xf>
    <xf numFmtId="0" fontId="1" fillId="2" borderId="0" xfId="0" applyFont="1" applyFill="1" applyAlignment="1" applyProtection="1">
      <alignment horizontal="center"/>
      <protection locked="0" hidden="1"/>
    </xf>
    <xf numFmtId="0" fontId="0" fillId="0" borderId="0" xfId="0" applyProtection="1">
      <protection hidden="1"/>
    </xf>
    <xf numFmtId="0" fontId="2" fillId="0" borderId="0" xfId="0" applyFont="1" applyProtection="1">
      <protection hidden="1"/>
    </xf>
    <xf numFmtId="0" fontId="3" fillId="0" borderId="0" xfId="0" applyFont="1" applyProtection="1">
      <protection hidden="1"/>
    </xf>
    <xf numFmtId="0" fontId="3" fillId="0" borderId="0" xfId="0" applyFont="1" applyAlignment="1" applyProtection="1">
      <alignment horizontal="left"/>
      <protection hidden="1"/>
    </xf>
    <xf numFmtId="9" fontId="1" fillId="2" borderId="0" xfId="0" applyNumberFormat="1" applyFont="1" applyFill="1" applyAlignment="1" applyProtection="1">
      <alignment horizontal="center"/>
      <protection locked="0" hidden="1"/>
    </xf>
    <xf numFmtId="0" fontId="0" fillId="0" borderId="0" xfId="0" applyAlignment="1" applyProtection="1">
      <alignment horizontal="center"/>
      <protection hidden="1"/>
    </xf>
    <xf numFmtId="2" fontId="3" fillId="0" borderId="0" xfId="0" applyNumberFormat="1" applyFont="1" applyAlignment="1" applyProtection="1">
      <alignment horizontal="center"/>
      <protection hidden="1"/>
    </xf>
    <xf numFmtId="9" fontId="3" fillId="0" borderId="0" xfId="0" applyNumberFormat="1" applyFont="1" applyAlignment="1" applyProtection="1">
      <alignment horizontal="center"/>
      <protection hidden="1"/>
    </xf>
    <xf numFmtId="9" fontId="0" fillId="0" borderId="0" xfId="0" applyNumberFormat="1" applyAlignment="1" applyProtection="1">
      <alignment horizontal="center"/>
      <protection hidden="1"/>
    </xf>
    <xf numFmtId="14" fontId="0" fillId="0" borderId="0" xfId="0" applyNumberFormat="1" applyAlignment="1" applyProtection="1">
      <alignment horizontal="center"/>
      <protection hidden="1"/>
    </xf>
    <xf numFmtId="164" fontId="0" fillId="0" borderId="0" xfId="0" applyNumberFormat="1" applyAlignment="1" applyProtection="1">
      <alignment horizontal="center"/>
      <protection hidden="1"/>
    </xf>
    <xf numFmtId="0" fontId="4" fillId="0" borderId="0" xfId="0" applyFont="1" applyProtection="1">
      <protection hidden="1"/>
    </xf>
    <xf numFmtId="0" fontId="0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topLeftCell="B23" workbookViewId="0">
      <selection activeCell="L49" sqref="L49"/>
    </sheetView>
  </sheetViews>
  <sheetFormatPr defaultRowHeight="15"/>
  <cols>
    <col min="1" max="1" width="21" style="3" customWidth="1"/>
    <col min="2" max="4" width="9.140625" style="3"/>
    <col min="5" max="5" width="4.5703125" style="3" customWidth="1"/>
    <col min="6" max="9" width="8" style="3" customWidth="1"/>
    <col min="10" max="10" width="9.140625" style="3"/>
    <col min="11" max="11" width="13.5703125" style="3" customWidth="1"/>
    <col min="12" max="12" width="11" style="3" bestFit="1" customWidth="1"/>
    <col min="13" max="13" width="10.5703125" style="3" bestFit="1" customWidth="1"/>
    <col min="14" max="14" width="12.85546875" style="3" customWidth="1"/>
    <col min="15" max="15" width="6.7109375" style="3" customWidth="1"/>
    <col min="16" max="16" width="11.42578125" style="3" customWidth="1"/>
    <col min="17" max="17" width="10.140625" style="3" customWidth="1"/>
    <col min="18" max="16384" width="9.140625" style="3"/>
  </cols>
  <sheetData>
    <row r="1" spans="1:17">
      <c r="A1" s="1" t="s">
        <v>0</v>
      </c>
      <c r="B1" s="2">
        <v>36</v>
      </c>
      <c r="D1" s="4" t="s">
        <v>18</v>
      </c>
      <c r="K1" s="5" t="s">
        <v>4</v>
      </c>
      <c r="L1" s="2">
        <v>600000</v>
      </c>
      <c r="P1" s="15" t="s">
        <v>20</v>
      </c>
    </row>
    <row r="2" spans="1:17">
      <c r="A2" s="6" t="s">
        <v>16</v>
      </c>
      <c r="B2" s="2">
        <v>12</v>
      </c>
      <c r="K2" s="5" t="s">
        <v>5</v>
      </c>
      <c r="L2" s="7">
        <v>0.16</v>
      </c>
    </row>
    <row r="3" spans="1:17">
      <c r="A3" s="1" t="s">
        <v>1</v>
      </c>
      <c r="B3" s="8">
        <f>B1/B2</f>
        <v>3</v>
      </c>
      <c r="K3" s="5" t="s">
        <v>17</v>
      </c>
      <c r="L3" s="2">
        <v>3</v>
      </c>
    </row>
    <row r="4" spans="1:17">
      <c r="A4" s="5"/>
      <c r="K4" s="5" t="s">
        <v>0</v>
      </c>
      <c r="L4" s="1">
        <f>B1</f>
        <v>36</v>
      </c>
    </row>
    <row r="5" spans="1:17">
      <c r="A5" s="8"/>
      <c r="B5" s="1" t="s">
        <v>2</v>
      </c>
      <c r="C5" s="1" t="s">
        <v>0</v>
      </c>
      <c r="D5" s="1" t="s">
        <v>3</v>
      </c>
      <c r="K5" s="5" t="s">
        <v>3</v>
      </c>
      <c r="L5" s="9">
        <f>PMT(L2/12,L4,-L1)</f>
        <v>21094.219821809937</v>
      </c>
    </row>
    <row r="6" spans="1:17">
      <c r="A6" s="1" t="str">
        <f>IF(Sheet2!A2&lt;=Sheet1!$B$3,"1st Load value","")</f>
        <v>1st Load value</v>
      </c>
      <c r="B6" s="2">
        <v>40</v>
      </c>
      <c r="C6" s="8">
        <f>IF(A6&lt;&gt;"",$B$1/$B$3,"")</f>
        <v>12</v>
      </c>
      <c r="D6" s="8">
        <f t="shared" ref="D6:D17" si="0">IF(A6&lt;&gt;"",$L$5/(100/$B$3)*B6,"")</f>
        <v>25313.063786171922</v>
      </c>
      <c r="K6" s="5" t="s">
        <v>15</v>
      </c>
      <c r="L6" s="10">
        <f>Q7</f>
        <v>0.17850565698019547</v>
      </c>
      <c r="P6" s="1" t="s">
        <v>14</v>
      </c>
      <c r="Q6" s="1" t="s">
        <v>15</v>
      </c>
    </row>
    <row r="7" spans="1:17">
      <c r="A7" s="1" t="str">
        <f>IF(Sheet2!A3&lt;=Sheet1!$B$3,"2nd Load value","")</f>
        <v>2nd Load value</v>
      </c>
      <c r="B7" s="2">
        <v>35</v>
      </c>
      <c r="C7" s="8">
        <f t="shared" ref="C7:C17" si="1">IF(A7&lt;&gt;"",$B$1/$B$3,"")</f>
        <v>12</v>
      </c>
      <c r="D7" s="8">
        <f t="shared" si="0"/>
        <v>22148.930812900435</v>
      </c>
      <c r="P7" s="11">
        <f>IRR(P8:P128,0.01)*12</f>
        <v>0.15999999999999576</v>
      </c>
      <c r="Q7" s="11">
        <f>IRR(Q8:Q128,0.01)*12</f>
        <v>0.17850565698019547</v>
      </c>
    </row>
    <row r="8" spans="1:17">
      <c r="A8" s="1" t="str">
        <f>IF(Sheet2!A4&lt;=Sheet1!$B$3,"3rd Load value","")</f>
        <v>3rd Load value</v>
      </c>
      <c r="B8" s="2">
        <v>25</v>
      </c>
      <c r="C8" s="8">
        <f t="shared" si="1"/>
        <v>12</v>
      </c>
      <c r="D8" s="8">
        <f t="shared" si="0"/>
        <v>15820.664866357452</v>
      </c>
      <c r="F8" s="5" t="s">
        <v>12</v>
      </c>
      <c r="G8" s="5" t="s">
        <v>6</v>
      </c>
      <c r="H8" s="5" t="s">
        <v>7</v>
      </c>
      <c r="I8" s="5" t="s">
        <v>8</v>
      </c>
      <c r="J8" s="5" t="s">
        <v>6</v>
      </c>
      <c r="K8" s="5" t="s">
        <v>3</v>
      </c>
      <c r="L8" s="5" t="s">
        <v>9</v>
      </c>
      <c r="M8" s="5" t="s">
        <v>10</v>
      </c>
      <c r="N8" s="5" t="s">
        <v>11</v>
      </c>
      <c r="P8" s="8">
        <f>-L1</f>
        <v>-600000</v>
      </c>
      <c r="Q8" s="8">
        <f>-L1</f>
        <v>-600000</v>
      </c>
    </row>
    <row r="9" spans="1:17">
      <c r="A9" s="1" t="str">
        <f>IF(Sheet2!A5&lt;=Sheet1!$B$3,"4th Load value","")</f>
        <v/>
      </c>
      <c r="B9" s="2"/>
      <c r="C9" s="8" t="str">
        <f t="shared" si="1"/>
        <v/>
      </c>
      <c r="D9" s="8" t="str">
        <f t="shared" si="0"/>
        <v/>
      </c>
      <c r="F9" s="8">
        <f>IF($B$1-Sheet2!A2&gt;-1,Sheet2!A2,"")</f>
        <v>1</v>
      </c>
      <c r="G9" s="8">
        <f t="shared" ref="G9:G40" si="2">IF(F9&lt;&gt;"",$L$3,"")</f>
        <v>3</v>
      </c>
      <c r="H9" s="8">
        <f ca="1">IF(F9&lt;&gt;"",IF(MOD(MONTH(TODAY())+F9,12)=0,12,MOD(MONTH(TODAY())+F9,12)),"")</f>
        <v>6</v>
      </c>
      <c r="I9" s="8">
        <f ca="1">IF(F9&lt;&gt;"",YEAR(TODAY()),"")</f>
        <v>2018</v>
      </c>
      <c r="J9" s="12">
        <f ca="1">IF(F9&lt;&gt;"",DATE(I9,H9,G9),"")</f>
        <v>43254</v>
      </c>
      <c r="K9" s="13">
        <f>Q9</f>
        <v>25313.063786171922</v>
      </c>
      <c r="L9" s="13">
        <f>$L$1*$Q$7/12</f>
        <v>8925.2828490097727</v>
      </c>
      <c r="M9" s="13">
        <f>K9-L9</f>
        <v>16387.780937162148</v>
      </c>
      <c r="N9" s="13">
        <f>L1-M9</f>
        <v>583612.21906283789</v>
      </c>
      <c r="O9" s="8"/>
      <c r="P9" s="13">
        <f t="shared" ref="P9:P40" si="3">IF(F9&lt;&gt;"",$L$5,"")</f>
        <v>21094.219821809937</v>
      </c>
      <c r="Q9" s="13">
        <f>IF(F9&lt;&gt;"",D6,"")</f>
        <v>25313.063786171922</v>
      </c>
    </row>
    <row r="10" spans="1:17">
      <c r="A10" s="1" t="str">
        <f>IF(Sheet2!A6&lt;=Sheet1!$B$3,"5th Load value","")</f>
        <v/>
      </c>
      <c r="B10" s="2"/>
      <c r="C10" s="8" t="str">
        <f t="shared" si="1"/>
        <v/>
      </c>
      <c r="D10" s="8" t="str">
        <f t="shared" si="0"/>
        <v/>
      </c>
      <c r="F10" s="8">
        <f>IF($B$1-Sheet2!A3&gt;-1,Sheet2!A3,"")</f>
        <v>2</v>
      </c>
      <c r="G10" s="8">
        <f t="shared" si="2"/>
        <v>3</v>
      </c>
      <c r="H10" s="8">
        <f t="shared" ref="H10:H73" ca="1" si="4">IF(F10&lt;&gt;"",IF(MOD(MONTH(TODAY())+F10,12)=0,12,MOD(MONTH(TODAY())+F10,12)),"")</f>
        <v>7</v>
      </c>
      <c r="I10" s="8">
        <f ca="1">IF(F10&lt;&gt;"",IF(H10=1,I9+1,I9),"")</f>
        <v>2018</v>
      </c>
      <c r="J10" s="12">
        <f t="shared" ref="J10:J73" ca="1" si="5">IF(F10&lt;&gt;"",DATE(I10,H10,G10),"")</f>
        <v>43284</v>
      </c>
      <c r="K10" s="13">
        <f t="shared" ref="K10:K73" si="6">Q10</f>
        <v>25313.063786171922</v>
      </c>
      <c r="L10" s="13">
        <f t="shared" ref="L10:L41" si="7">IF(F10&lt;&gt;"",N9*$Q$7/12,"")</f>
        <v>8681.506882123469</v>
      </c>
      <c r="M10" s="13">
        <f t="shared" ref="M10:M41" si="8">IF(F10&lt;&gt;"",K10-L10,"")</f>
        <v>16631.556904048455</v>
      </c>
      <c r="N10" s="13">
        <f>IF(F10&lt;&gt;"",N9-M10,"")</f>
        <v>566980.66215878946</v>
      </c>
      <c r="O10" s="8"/>
      <c r="P10" s="13">
        <f t="shared" si="3"/>
        <v>21094.219821809937</v>
      </c>
      <c r="Q10" s="13">
        <f t="shared" ref="Q10:Q41" si="9">IF(F10&lt;&gt;"",IF(MOD(F10,$B$2)=1,INDEX($D$6:$D$17,F9/$B$2+1,1),Q9),"")</f>
        <v>25313.063786171922</v>
      </c>
    </row>
    <row r="11" spans="1:17">
      <c r="A11" s="1" t="str">
        <f>IF(Sheet2!A7&lt;=Sheet1!$B$3,"6th Load value","")</f>
        <v/>
      </c>
      <c r="B11" s="2"/>
      <c r="C11" s="8" t="str">
        <f t="shared" si="1"/>
        <v/>
      </c>
      <c r="D11" s="8" t="str">
        <f t="shared" si="0"/>
        <v/>
      </c>
      <c r="F11" s="8">
        <f>IF($B$1-Sheet2!A4&gt;-1,Sheet2!A4,"")</f>
        <v>3</v>
      </c>
      <c r="G11" s="8">
        <f t="shared" si="2"/>
        <v>3</v>
      </c>
      <c r="H11" s="8">
        <f t="shared" ca="1" si="4"/>
        <v>8</v>
      </c>
      <c r="I11" s="8">
        <f t="shared" ref="I11:I74" ca="1" si="10">IF(F11&lt;&gt;"",IF(H11=1,I10+1,I10),"")</f>
        <v>2018</v>
      </c>
      <c r="J11" s="12">
        <f t="shared" ca="1" si="5"/>
        <v>43315</v>
      </c>
      <c r="K11" s="13">
        <f t="shared" si="6"/>
        <v>25313.063786171922</v>
      </c>
      <c r="L11" s="13">
        <f t="shared" si="7"/>
        <v>8434.1046328100801</v>
      </c>
      <c r="M11" s="13">
        <f t="shared" si="8"/>
        <v>16878.959153361844</v>
      </c>
      <c r="N11" s="13">
        <f t="shared" ref="N11:N74" si="11">IF(F11&lt;&gt;"",N10-M11,"")</f>
        <v>550101.70300542761</v>
      </c>
      <c r="O11" s="8"/>
      <c r="P11" s="13">
        <f t="shared" si="3"/>
        <v>21094.219821809937</v>
      </c>
      <c r="Q11" s="13">
        <f t="shared" si="9"/>
        <v>25313.063786171922</v>
      </c>
    </row>
    <row r="12" spans="1:17">
      <c r="A12" s="1" t="str">
        <f>IF(Sheet2!A8&lt;=Sheet1!$B$3,"7th Load value","")</f>
        <v/>
      </c>
      <c r="B12" s="2"/>
      <c r="C12" s="8" t="str">
        <f t="shared" si="1"/>
        <v/>
      </c>
      <c r="D12" s="8" t="str">
        <f t="shared" si="0"/>
        <v/>
      </c>
      <c r="F12" s="8">
        <f>IF($B$1-Sheet2!A5&gt;-1,Sheet2!A5,"")</f>
        <v>4</v>
      </c>
      <c r="G12" s="8">
        <f t="shared" si="2"/>
        <v>3</v>
      </c>
      <c r="H12" s="8">
        <f t="shared" ca="1" si="4"/>
        <v>9</v>
      </c>
      <c r="I12" s="8">
        <f t="shared" ca="1" si="10"/>
        <v>2018</v>
      </c>
      <c r="J12" s="12">
        <f t="shared" ca="1" si="5"/>
        <v>43346</v>
      </c>
      <c r="K12" s="13">
        <f t="shared" si="6"/>
        <v>25313.063786171922</v>
      </c>
      <c r="L12" s="13">
        <f t="shared" si="7"/>
        <v>8183.0221584090186</v>
      </c>
      <c r="M12" s="13">
        <f t="shared" si="8"/>
        <v>17130.041627762905</v>
      </c>
      <c r="N12" s="13">
        <f t="shared" si="11"/>
        <v>532971.66137766466</v>
      </c>
      <c r="O12" s="8"/>
      <c r="P12" s="13">
        <f t="shared" si="3"/>
        <v>21094.219821809937</v>
      </c>
      <c r="Q12" s="13">
        <f t="shared" si="9"/>
        <v>25313.063786171922</v>
      </c>
    </row>
    <row r="13" spans="1:17">
      <c r="A13" s="1" t="str">
        <f>IF(Sheet2!A9&lt;=Sheet1!$B$3,"8th Load value","")</f>
        <v/>
      </c>
      <c r="B13" s="2"/>
      <c r="C13" s="8" t="str">
        <f t="shared" si="1"/>
        <v/>
      </c>
      <c r="D13" s="8" t="str">
        <f t="shared" si="0"/>
        <v/>
      </c>
      <c r="F13" s="8">
        <f>IF($B$1-Sheet2!A6&gt;-1,Sheet2!A6,"")</f>
        <v>5</v>
      </c>
      <c r="G13" s="8">
        <f t="shared" si="2"/>
        <v>3</v>
      </c>
      <c r="H13" s="8">
        <f t="shared" ca="1" si="4"/>
        <v>10</v>
      </c>
      <c r="I13" s="8">
        <f t="shared" ca="1" si="10"/>
        <v>2018</v>
      </c>
      <c r="J13" s="12">
        <f t="shared" ca="1" si="5"/>
        <v>43376</v>
      </c>
      <c r="K13" s="13">
        <f t="shared" si="6"/>
        <v>25313.063786171922</v>
      </c>
      <c r="L13" s="13">
        <f t="shared" si="7"/>
        <v>7928.2047138371918</v>
      </c>
      <c r="M13" s="13">
        <f t="shared" si="8"/>
        <v>17384.85907233473</v>
      </c>
      <c r="N13" s="13">
        <f t="shared" si="11"/>
        <v>515586.80230532994</v>
      </c>
      <c r="O13" s="8"/>
      <c r="P13" s="13">
        <f t="shared" si="3"/>
        <v>21094.219821809937</v>
      </c>
      <c r="Q13" s="13">
        <f t="shared" si="9"/>
        <v>25313.063786171922</v>
      </c>
    </row>
    <row r="14" spans="1:17">
      <c r="A14" s="1" t="str">
        <f>IF(Sheet2!A10&lt;=Sheet1!$B$3,"9th Load value","")</f>
        <v/>
      </c>
      <c r="B14" s="2"/>
      <c r="C14" s="8" t="str">
        <f t="shared" si="1"/>
        <v/>
      </c>
      <c r="D14" s="8" t="str">
        <f t="shared" si="0"/>
        <v/>
      </c>
      <c r="F14" s="8">
        <f>IF($B$1-Sheet2!A7&gt;-1,Sheet2!A7,"")</f>
        <v>6</v>
      </c>
      <c r="G14" s="8">
        <f t="shared" si="2"/>
        <v>3</v>
      </c>
      <c r="H14" s="8">
        <f t="shared" ca="1" si="4"/>
        <v>11</v>
      </c>
      <c r="I14" s="8">
        <f t="shared" ca="1" si="10"/>
        <v>2018</v>
      </c>
      <c r="J14" s="12">
        <f t="shared" ca="1" si="5"/>
        <v>43407</v>
      </c>
      <c r="K14" s="13">
        <f t="shared" si="6"/>
        <v>25313.063786171922</v>
      </c>
      <c r="L14" s="13">
        <f t="shared" si="7"/>
        <v>7669.5967396525893</v>
      </c>
      <c r="M14" s="13">
        <f t="shared" si="8"/>
        <v>17643.467046519334</v>
      </c>
      <c r="N14" s="13">
        <f t="shared" si="11"/>
        <v>497943.33525881061</v>
      </c>
      <c r="O14" s="8"/>
      <c r="P14" s="13">
        <f t="shared" si="3"/>
        <v>21094.219821809937</v>
      </c>
      <c r="Q14" s="13">
        <f t="shared" si="9"/>
        <v>25313.063786171922</v>
      </c>
    </row>
    <row r="15" spans="1:17">
      <c r="A15" s="1" t="str">
        <f>IF(Sheet2!A11&lt;=Sheet1!$B$3,"10th Load value","")</f>
        <v/>
      </c>
      <c r="B15" s="2"/>
      <c r="C15" s="8" t="str">
        <f t="shared" si="1"/>
        <v/>
      </c>
      <c r="D15" s="8" t="str">
        <f t="shared" si="0"/>
        <v/>
      </c>
      <c r="F15" s="8">
        <f>IF($B$1-Sheet2!A8&gt;-1,Sheet2!A8,"")</f>
        <v>7</v>
      </c>
      <c r="G15" s="8">
        <f t="shared" si="2"/>
        <v>3</v>
      </c>
      <c r="H15" s="8">
        <f t="shared" ca="1" si="4"/>
        <v>12</v>
      </c>
      <c r="I15" s="8">
        <f t="shared" ca="1" si="10"/>
        <v>2018</v>
      </c>
      <c r="J15" s="12">
        <f t="shared" ca="1" si="5"/>
        <v>43437</v>
      </c>
      <c r="K15" s="13">
        <f t="shared" si="6"/>
        <v>25313.063786171922</v>
      </c>
      <c r="L15" s="13">
        <f t="shared" si="7"/>
        <v>7407.1418499403089</v>
      </c>
      <c r="M15" s="13">
        <f t="shared" si="8"/>
        <v>17905.921936231614</v>
      </c>
      <c r="N15" s="13">
        <f t="shared" si="11"/>
        <v>480037.413322579</v>
      </c>
      <c r="O15" s="8"/>
      <c r="P15" s="13">
        <f t="shared" si="3"/>
        <v>21094.219821809937</v>
      </c>
      <c r="Q15" s="13">
        <f t="shared" si="9"/>
        <v>25313.063786171922</v>
      </c>
    </row>
    <row r="16" spans="1:17">
      <c r="A16" s="1" t="str">
        <f>IF(Sheet2!A12&lt;=Sheet1!$B$3,"11th Load value","")</f>
        <v/>
      </c>
      <c r="B16" s="2"/>
      <c r="C16" s="8" t="str">
        <f t="shared" si="1"/>
        <v/>
      </c>
      <c r="D16" s="8" t="str">
        <f t="shared" si="0"/>
        <v/>
      </c>
      <c r="F16" s="8">
        <f>IF($B$1-Sheet2!A9&gt;-1,Sheet2!A9,"")</f>
        <v>8</v>
      </c>
      <c r="G16" s="8">
        <f t="shared" si="2"/>
        <v>3</v>
      </c>
      <c r="H16" s="8">
        <f t="shared" ca="1" si="4"/>
        <v>1</v>
      </c>
      <c r="I16" s="8">
        <f t="shared" ca="1" si="10"/>
        <v>2019</v>
      </c>
      <c r="J16" s="12">
        <f t="shared" ca="1" si="5"/>
        <v>43468</v>
      </c>
      <c r="K16" s="13">
        <f t="shared" si="6"/>
        <v>25313.063786171922</v>
      </c>
      <c r="L16" s="13">
        <f t="shared" si="7"/>
        <v>7140.7828200183831</v>
      </c>
      <c r="M16" s="13">
        <f t="shared" si="8"/>
        <v>18172.280966153539</v>
      </c>
      <c r="N16" s="13">
        <f t="shared" si="11"/>
        <v>461865.13235642546</v>
      </c>
      <c r="O16" s="8"/>
      <c r="P16" s="13">
        <f t="shared" si="3"/>
        <v>21094.219821809937</v>
      </c>
      <c r="Q16" s="13">
        <f t="shared" si="9"/>
        <v>25313.063786171922</v>
      </c>
    </row>
    <row r="17" spans="1:17">
      <c r="A17" s="1" t="str">
        <f>IF(Sheet2!A13&lt;=Sheet1!$B$3,"12th Load value","")</f>
        <v/>
      </c>
      <c r="B17" s="2"/>
      <c r="C17" s="8" t="str">
        <f t="shared" si="1"/>
        <v/>
      </c>
      <c r="D17" s="8" t="str">
        <f t="shared" si="0"/>
        <v/>
      </c>
      <c r="F17" s="8">
        <f>IF($B$1-Sheet2!A10&gt;-1,Sheet2!A10,"")</f>
        <v>9</v>
      </c>
      <c r="G17" s="8">
        <f t="shared" si="2"/>
        <v>3</v>
      </c>
      <c r="H17" s="8">
        <f t="shared" ca="1" si="4"/>
        <v>2</v>
      </c>
      <c r="I17" s="8">
        <f t="shared" ca="1" si="10"/>
        <v>2019</v>
      </c>
      <c r="J17" s="12">
        <f t="shared" ca="1" si="5"/>
        <v>43499</v>
      </c>
      <c r="K17" s="13">
        <f t="shared" si="6"/>
        <v>25313.063786171922</v>
      </c>
      <c r="L17" s="13">
        <f t="shared" si="7"/>
        <v>6870.4615739607216</v>
      </c>
      <c r="M17" s="13">
        <f t="shared" si="8"/>
        <v>18442.602212211201</v>
      </c>
      <c r="N17" s="13">
        <f t="shared" si="11"/>
        <v>443422.53014421428</v>
      </c>
      <c r="O17" s="8"/>
      <c r="P17" s="13">
        <f t="shared" si="3"/>
        <v>21094.219821809937</v>
      </c>
      <c r="Q17" s="13">
        <f t="shared" si="9"/>
        <v>25313.063786171922</v>
      </c>
    </row>
    <row r="18" spans="1:17">
      <c r="A18" s="1" t="s">
        <v>19</v>
      </c>
      <c r="B18" s="1">
        <f>SUM(B6:B17)</f>
        <v>100</v>
      </c>
      <c r="C18" s="8"/>
      <c r="D18" s="8"/>
      <c r="F18" s="8">
        <f>IF($B$1-Sheet2!A11&gt;-1,Sheet2!A11,"")</f>
        <v>10</v>
      </c>
      <c r="G18" s="8">
        <f t="shared" si="2"/>
        <v>3</v>
      </c>
      <c r="H18" s="8">
        <f t="shared" ca="1" si="4"/>
        <v>3</v>
      </c>
      <c r="I18" s="8">
        <f t="shared" ca="1" si="10"/>
        <v>2019</v>
      </c>
      <c r="J18" s="12">
        <f t="shared" ca="1" si="5"/>
        <v>43527</v>
      </c>
      <c r="K18" s="13">
        <f t="shared" si="6"/>
        <v>25313.063786171922</v>
      </c>
      <c r="L18" s="13">
        <f t="shared" si="7"/>
        <v>6596.1191719344579</v>
      </c>
      <c r="M18" s="13">
        <f t="shared" si="8"/>
        <v>18716.944614237465</v>
      </c>
      <c r="N18" s="13">
        <f t="shared" si="11"/>
        <v>424705.58552997682</v>
      </c>
      <c r="O18" s="8"/>
      <c r="P18" s="13">
        <f t="shared" si="3"/>
        <v>21094.219821809937</v>
      </c>
      <c r="Q18" s="13">
        <f t="shared" si="9"/>
        <v>25313.063786171922</v>
      </c>
    </row>
    <row r="19" spans="1:17">
      <c r="F19" s="8">
        <f>IF($B$1-Sheet2!A12&gt;-1,Sheet2!A12,"")</f>
        <v>11</v>
      </c>
      <c r="G19" s="8">
        <f t="shared" si="2"/>
        <v>3</v>
      </c>
      <c r="H19" s="8">
        <f t="shared" ca="1" si="4"/>
        <v>4</v>
      </c>
      <c r="I19" s="8">
        <f t="shared" ca="1" si="10"/>
        <v>2019</v>
      </c>
      <c r="J19" s="12">
        <f t="shared" ca="1" si="5"/>
        <v>43558</v>
      </c>
      <c r="K19" s="13">
        <f t="shared" si="6"/>
        <v>25313.063786171922</v>
      </c>
      <c r="L19" s="13">
        <f t="shared" si="7"/>
        <v>6317.6957973489261</v>
      </c>
      <c r="M19" s="13">
        <f t="shared" si="8"/>
        <v>18995.367988822996</v>
      </c>
      <c r="N19" s="13">
        <f t="shared" si="11"/>
        <v>405710.21754115383</v>
      </c>
      <c r="O19" s="8"/>
      <c r="P19" s="13">
        <f t="shared" si="3"/>
        <v>21094.219821809937</v>
      </c>
      <c r="Q19" s="13">
        <f t="shared" si="9"/>
        <v>25313.063786171922</v>
      </c>
    </row>
    <row r="20" spans="1:17">
      <c r="F20" s="8">
        <f>IF($B$1-Sheet2!A13&gt;-1,Sheet2!A13,"")</f>
        <v>12</v>
      </c>
      <c r="G20" s="8">
        <f t="shared" si="2"/>
        <v>3</v>
      </c>
      <c r="H20" s="8">
        <f t="shared" ca="1" si="4"/>
        <v>5</v>
      </c>
      <c r="I20" s="8">
        <f t="shared" ca="1" si="10"/>
        <v>2019</v>
      </c>
      <c r="J20" s="12">
        <f t="shared" ca="1" si="5"/>
        <v>43588</v>
      </c>
      <c r="K20" s="13">
        <f t="shared" si="6"/>
        <v>25313.063786171922</v>
      </c>
      <c r="L20" s="13">
        <f t="shared" si="7"/>
        <v>6035.1307438134745</v>
      </c>
      <c r="M20" s="13">
        <f t="shared" si="8"/>
        <v>19277.933042358447</v>
      </c>
      <c r="N20" s="13">
        <f t="shared" si="11"/>
        <v>386432.2844987954</v>
      </c>
      <c r="O20" s="8"/>
      <c r="P20" s="13">
        <f t="shared" si="3"/>
        <v>21094.219821809937</v>
      </c>
      <c r="Q20" s="13">
        <f t="shared" si="9"/>
        <v>25313.063786171922</v>
      </c>
    </row>
    <row r="21" spans="1:17">
      <c r="A21" s="5"/>
      <c r="F21" s="8">
        <f>IF($B$1-Sheet2!A14&gt;-1,Sheet2!A14,"")</f>
        <v>13</v>
      </c>
      <c r="G21" s="8">
        <f t="shared" si="2"/>
        <v>3</v>
      </c>
      <c r="H21" s="8">
        <f t="shared" ca="1" si="4"/>
        <v>6</v>
      </c>
      <c r="I21" s="8">
        <f t="shared" ca="1" si="10"/>
        <v>2019</v>
      </c>
      <c r="J21" s="12">
        <f t="shared" ca="1" si="5"/>
        <v>43619</v>
      </c>
      <c r="K21" s="13">
        <f t="shared" si="6"/>
        <v>22148.930812900435</v>
      </c>
      <c r="L21" s="13">
        <f t="shared" si="7"/>
        <v>5748.3624019012723</v>
      </c>
      <c r="M21" s="13">
        <f t="shared" si="8"/>
        <v>16400.568410999163</v>
      </c>
      <c r="N21" s="13">
        <f t="shared" si="11"/>
        <v>370031.71608779626</v>
      </c>
      <c r="O21" s="8"/>
      <c r="P21" s="13">
        <f t="shared" si="3"/>
        <v>21094.219821809937</v>
      </c>
      <c r="Q21" s="13">
        <f t="shared" si="9"/>
        <v>22148.930812900435</v>
      </c>
    </row>
    <row r="22" spans="1:17">
      <c r="A22" s="5"/>
      <c r="F22" s="8">
        <f>IF($B$1-Sheet2!A15&gt;-1,Sheet2!A15,"")</f>
        <v>14</v>
      </c>
      <c r="G22" s="8">
        <f t="shared" si="2"/>
        <v>3</v>
      </c>
      <c r="H22" s="8">
        <f t="shared" ca="1" si="4"/>
        <v>7</v>
      </c>
      <c r="I22" s="8">
        <f t="shared" ca="1" si="10"/>
        <v>2019</v>
      </c>
      <c r="J22" s="12">
        <f t="shared" ca="1" si="5"/>
        <v>43649</v>
      </c>
      <c r="K22" s="13">
        <f t="shared" si="6"/>
        <v>22148.930812900435</v>
      </c>
      <c r="L22" s="13">
        <f t="shared" si="7"/>
        <v>5504.3962153134371</v>
      </c>
      <c r="M22" s="13">
        <f t="shared" si="8"/>
        <v>16644.534597586997</v>
      </c>
      <c r="N22" s="13">
        <f t="shared" si="11"/>
        <v>353387.18149020924</v>
      </c>
      <c r="O22" s="8"/>
      <c r="P22" s="13">
        <f t="shared" si="3"/>
        <v>21094.219821809937</v>
      </c>
      <c r="Q22" s="13">
        <f t="shared" si="9"/>
        <v>22148.930812900435</v>
      </c>
    </row>
    <row r="23" spans="1:17">
      <c r="A23" s="5"/>
      <c r="F23" s="8">
        <f>IF($B$1-Sheet2!A16&gt;-1,Sheet2!A16,"")</f>
        <v>15</v>
      </c>
      <c r="G23" s="8">
        <f t="shared" si="2"/>
        <v>3</v>
      </c>
      <c r="H23" s="8">
        <f t="shared" ca="1" si="4"/>
        <v>8</v>
      </c>
      <c r="I23" s="8">
        <f t="shared" ca="1" si="10"/>
        <v>2019</v>
      </c>
      <c r="J23" s="12">
        <f t="shared" ca="1" si="5"/>
        <v>43680</v>
      </c>
      <c r="K23" s="13">
        <f t="shared" si="6"/>
        <v>22148.930812900435</v>
      </c>
      <c r="L23" s="13">
        <f t="shared" si="7"/>
        <v>5256.8009166907805</v>
      </c>
      <c r="M23" s="13">
        <f t="shared" si="8"/>
        <v>16892.129896209655</v>
      </c>
      <c r="N23" s="13">
        <f t="shared" si="11"/>
        <v>336495.05159399961</v>
      </c>
      <c r="O23" s="8"/>
      <c r="P23" s="13">
        <f t="shared" si="3"/>
        <v>21094.219821809937</v>
      </c>
      <c r="Q23" s="13">
        <f t="shared" si="9"/>
        <v>22148.930812900435</v>
      </c>
    </row>
    <row r="24" spans="1:17">
      <c r="A24" s="5"/>
      <c r="F24" s="8">
        <f>IF($B$1-Sheet2!A17&gt;-1,Sheet2!A17,"")</f>
        <v>16</v>
      </c>
      <c r="G24" s="8">
        <f t="shared" si="2"/>
        <v>3</v>
      </c>
      <c r="H24" s="8">
        <f t="shared" ca="1" si="4"/>
        <v>9</v>
      </c>
      <c r="I24" s="8">
        <f t="shared" ca="1" si="10"/>
        <v>2019</v>
      </c>
      <c r="J24" s="12">
        <f t="shared" ca="1" si="5"/>
        <v>43711</v>
      </c>
      <c r="K24" s="13">
        <f t="shared" si="6"/>
        <v>22148.930812900435</v>
      </c>
      <c r="L24" s="13">
        <f t="shared" si="7"/>
        <v>5005.5225212809719</v>
      </c>
      <c r="M24" s="13">
        <f t="shared" si="8"/>
        <v>17143.408291619464</v>
      </c>
      <c r="N24" s="13">
        <f t="shared" si="11"/>
        <v>319351.64330238017</v>
      </c>
      <c r="O24" s="8"/>
      <c r="P24" s="13">
        <f t="shared" si="3"/>
        <v>21094.219821809937</v>
      </c>
      <c r="Q24" s="13">
        <f t="shared" si="9"/>
        <v>22148.930812900435</v>
      </c>
    </row>
    <row r="25" spans="1:17">
      <c r="A25" s="5"/>
      <c r="F25" s="8">
        <f>IF($B$1-Sheet2!A18&gt;-1,Sheet2!A18,"")</f>
        <v>17</v>
      </c>
      <c r="G25" s="8">
        <f t="shared" si="2"/>
        <v>3</v>
      </c>
      <c r="H25" s="8">
        <f t="shared" ca="1" si="4"/>
        <v>10</v>
      </c>
      <c r="I25" s="8">
        <f t="shared" ca="1" si="10"/>
        <v>2019</v>
      </c>
      <c r="J25" s="12">
        <f t="shared" ca="1" si="5"/>
        <v>43741</v>
      </c>
      <c r="K25" s="13">
        <f t="shared" si="6"/>
        <v>22148.930812900435</v>
      </c>
      <c r="L25" s="13">
        <f t="shared" si="7"/>
        <v>4750.5062412830348</v>
      </c>
      <c r="M25" s="13">
        <f t="shared" si="8"/>
        <v>17398.424571617401</v>
      </c>
      <c r="N25" s="13">
        <f t="shared" si="11"/>
        <v>301953.21873076278</v>
      </c>
      <c r="O25" s="8"/>
      <c r="P25" s="13">
        <f t="shared" si="3"/>
        <v>21094.219821809937</v>
      </c>
      <c r="Q25" s="13">
        <f t="shared" si="9"/>
        <v>22148.930812900435</v>
      </c>
    </row>
    <row r="26" spans="1:17">
      <c r="A26" s="5"/>
      <c r="F26" s="8">
        <f>IF($B$1-Sheet2!A19&gt;-1,Sheet2!A19,"")</f>
        <v>18</v>
      </c>
      <c r="G26" s="8">
        <f t="shared" si="2"/>
        <v>3</v>
      </c>
      <c r="H26" s="8">
        <f t="shared" ca="1" si="4"/>
        <v>11</v>
      </c>
      <c r="I26" s="8">
        <f t="shared" ca="1" si="10"/>
        <v>2019</v>
      </c>
      <c r="J26" s="12">
        <f t="shared" ca="1" si="5"/>
        <v>43772</v>
      </c>
      <c r="K26" s="13">
        <f t="shared" si="6"/>
        <v>22148.930812900435</v>
      </c>
      <c r="L26" s="13">
        <f t="shared" si="7"/>
        <v>4491.696473901623</v>
      </c>
      <c r="M26" s="13">
        <f t="shared" si="8"/>
        <v>17657.234338998813</v>
      </c>
      <c r="N26" s="13">
        <f t="shared" si="11"/>
        <v>284295.98439176398</v>
      </c>
      <c r="O26" s="8"/>
      <c r="P26" s="13">
        <f t="shared" si="3"/>
        <v>21094.219821809937</v>
      </c>
      <c r="Q26" s="13">
        <f t="shared" si="9"/>
        <v>22148.930812900435</v>
      </c>
    </row>
    <row r="27" spans="1:17">
      <c r="A27" s="5"/>
      <c r="F27" s="8">
        <f>IF($B$1-Sheet2!A20&gt;-1,Sheet2!A20,"")</f>
        <v>19</v>
      </c>
      <c r="G27" s="8">
        <f t="shared" si="2"/>
        <v>3</v>
      </c>
      <c r="H27" s="8">
        <f t="shared" ca="1" si="4"/>
        <v>12</v>
      </c>
      <c r="I27" s="8">
        <f t="shared" ca="1" si="10"/>
        <v>2019</v>
      </c>
      <c r="J27" s="12">
        <f t="shared" ca="1" si="5"/>
        <v>43802</v>
      </c>
      <c r="K27" s="13">
        <f t="shared" si="6"/>
        <v>22148.930812900435</v>
      </c>
      <c r="L27" s="13">
        <f t="shared" si="7"/>
        <v>4229.0367892236018</v>
      </c>
      <c r="M27" s="13">
        <f t="shared" si="8"/>
        <v>17919.894023676832</v>
      </c>
      <c r="N27" s="13">
        <f t="shared" si="11"/>
        <v>266376.09036808717</v>
      </c>
      <c r="O27" s="8"/>
      <c r="P27" s="13">
        <f t="shared" si="3"/>
        <v>21094.219821809937</v>
      </c>
      <c r="Q27" s="13">
        <f t="shared" si="9"/>
        <v>22148.930812900435</v>
      </c>
    </row>
    <row r="28" spans="1:17">
      <c r="A28" s="5"/>
      <c r="F28" s="8">
        <f>IF($B$1-Sheet2!A21&gt;-1,Sheet2!A21,"")</f>
        <v>20</v>
      </c>
      <c r="G28" s="8">
        <f t="shared" si="2"/>
        <v>3</v>
      </c>
      <c r="H28" s="8">
        <f t="shared" ca="1" si="4"/>
        <v>1</v>
      </c>
      <c r="I28" s="8">
        <f t="shared" ca="1" si="10"/>
        <v>2020</v>
      </c>
      <c r="J28" s="12">
        <f t="shared" ca="1" si="5"/>
        <v>43833</v>
      </c>
      <c r="K28" s="13">
        <f t="shared" si="6"/>
        <v>22148.930812900435</v>
      </c>
      <c r="L28" s="13">
        <f t="shared" si="7"/>
        <v>3962.4699179142767</v>
      </c>
      <c r="M28" s="13">
        <f t="shared" si="8"/>
        <v>18186.460894986158</v>
      </c>
      <c r="N28" s="13">
        <f t="shared" si="11"/>
        <v>248189.629473101</v>
      </c>
      <c r="O28" s="8"/>
      <c r="P28" s="13">
        <f t="shared" si="3"/>
        <v>21094.219821809937</v>
      </c>
      <c r="Q28" s="13">
        <f t="shared" si="9"/>
        <v>22148.930812900435</v>
      </c>
    </row>
    <row r="29" spans="1:17">
      <c r="A29" s="5"/>
      <c r="F29" s="8">
        <f>IF($B$1-Sheet2!A22&gt;-1,Sheet2!A22,"")</f>
        <v>21</v>
      </c>
      <c r="G29" s="8">
        <f t="shared" si="2"/>
        <v>3</v>
      </c>
      <c r="H29" s="8">
        <f t="shared" ca="1" si="4"/>
        <v>2</v>
      </c>
      <c r="I29" s="8">
        <f t="shared" ca="1" si="10"/>
        <v>2020</v>
      </c>
      <c r="J29" s="12">
        <f t="shared" ca="1" si="5"/>
        <v>43864</v>
      </c>
      <c r="K29" s="13">
        <f t="shared" si="6"/>
        <v>22148.930812900435</v>
      </c>
      <c r="L29" s="13">
        <f t="shared" si="7"/>
        <v>3691.9377387305981</v>
      </c>
      <c r="M29" s="13">
        <f t="shared" si="8"/>
        <v>18456.993074169837</v>
      </c>
      <c r="N29" s="13">
        <f t="shared" si="11"/>
        <v>229732.63639893115</v>
      </c>
      <c r="O29" s="8"/>
      <c r="P29" s="13">
        <f t="shared" si="3"/>
        <v>21094.219821809937</v>
      </c>
      <c r="Q29" s="13">
        <f t="shared" si="9"/>
        <v>22148.930812900435</v>
      </c>
    </row>
    <row r="30" spans="1:17">
      <c r="A30" s="5"/>
      <c r="F30" s="8">
        <f>IF($B$1-Sheet2!A23&gt;-1,Sheet2!A23,"")</f>
        <v>22</v>
      </c>
      <c r="G30" s="8">
        <f t="shared" si="2"/>
        <v>3</v>
      </c>
      <c r="H30" s="8">
        <f t="shared" ca="1" si="4"/>
        <v>3</v>
      </c>
      <c r="I30" s="8">
        <f t="shared" ca="1" si="10"/>
        <v>2020</v>
      </c>
      <c r="J30" s="12">
        <f t="shared" ca="1" si="5"/>
        <v>43893</v>
      </c>
      <c r="K30" s="13">
        <f t="shared" si="6"/>
        <v>22148.930812900435</v>
      </c>
      <c r="L30" s="13">
        <f t="shared" si="7"/>
        <v>3417.3812658486308</v>
      </c>
      <c r="M30" s="13">
        <f t="shared" si="8"/>
        <v>18731.549547051804</v>
      </c>
      <c r="N30" s="13">
        <f t="shared" si="11"/>
        <v>211001.08685187934</v>
      </c>
      <c r="O30" s="8"/>
      <c r="P30" s="13">
        <f t="shared" si="3"/>
        <v>21094.219821809937</v>
      </c>
      <c r="Q30" s="13">
        <f t="shared" si="9"/>
        <v>22148.930812900435</v>
      </c>
    </row>
    <row r="31" spans="1:17">
      <c r="F31" s="8">
        <f>IF($B$1-Sheet2!A24&gt;-1,Sheet2!A24,"")</f>
        <v>23</v>
      </c>
      <c r="G31" s="8">
        <f t="shared" si="2"/>
        <v>3</v>
      </c>
      <c r="H31" s="8">
        <f t="shared" ca="1" si="4"/>
        <v>4</v>
      </c>
      <c r="I31" s="8">
        <f t="shared" ca="1" si="10"/>
        <v>2020</v>
      </c>
      <c r="J31" s="12">
        <f t="shared" ca="1" si="5"/>
        <v>43924</v>
      </c>
      <c r="K31" s="13">
        <f t="shared" si="6"/>
        <v>22148.930812900435</v>
      </c>
      <c r="L31" s="13">
        <f t="shared" si="7"/>
        <v>3138.7406360025002</v>
      </c>
      <c r="M31" s="13">
        <f t="shared" si="8"/>
        <v>19010.190176897933</v>
      </c>
      <c r="N31" s="13">
        <f t="shared" si="11"/>
        <v>191990.8966749814</v>
      </c>
      <c r="O31" s="8"/>
      <c r="P31" s="13">
        <f t="shared" si="3"/>
        <v>21094.219821809937</v>
      </c>
      <c r="Q31" s="13">
        <f t="shared" si="9"/>
        <v>22148.930812900435</v>
      </c>
    </row>
    <row r="32" spans="1:17">
      <c r="F32" s="8">
        <f>IF($B$1-Sheet2!A25&gt;-1,Sheet2!A25,"")</f>
        <v>24</v>
      </c>
      <c r="G32" s="8">
        <f t="shared" si="2"/>
        <v>3</v>
      </c>
      <c r="H32" s="8">
        <f t="shared" ca="1" si="4"/>
        <v>5</v>
      </c>
      <c r="I32" s="8">
        <f t="shared" ca="1" si="10"/>
        <v>2020</v>
      </c>
      <c r="J32" s="12">
        <f t="shared" ca="1" si="5"/>
        <v>43954</v>
      </c>
      <c r="K32" s="13">
        <f t="shared" si="6"/>
        <v>22148.930812900435</v>
      </c>
      <c r="L32" s="13">
        <f t="shared" si="7"/>
        <v>2855.9550954320316</v>
      </c>
      <c r="M32" s="13">
        <f t="shared" si="8"/>
        <v>19292.975717468402</v>
      </c>
      <c r="N32" s="13">
        <f t="shared" si="11"/>
        <v>172697.92095751301</v>
      </c>
      <c r="O32" s="8"/>
      <c r="P32" s="13">
        <f t="shared" si="3"/>
        <v>21094.219821809937</v>
      </c>
      <c r="Q32" s="13">
        <f t="shared" si="9"/>
        <v>22148.930812900435</v>
      </c>
    </row>
    <row r="33" spans="6:17">
      <c r="F33" s="8">
        <f>IF($B$1-Sheet2!A26&gt;-1,Sheet2!A26,"")</f>
        <v>25</v>
      </c>
      <c r="G33" s="8">
        <f t="shared" si="2"/>
        <v>3</v>
      </c>
      <c r="H33" s="8">
        <f t="shared" ca="1" si="4"/>
        <v>6</v>
      </c>
      <c r="I33" s="8">
        <f t="shared" ca="1" si="10"/>
        <v>2020</v>
      </c>
      <c r="J33" s="12">
        <f t="shared" ca="1" si="5"/>
        <v>43985</v>
      </c>
      <c r="K33" s="13">
        <f t="shared" si="6"/>
        <v>15820.664866357452</v>
      </c>
      <c r="L33" s="13">
        <f t="shared" si="7"/>
        <v>2568.962986636227</v>
      </c>
      <c r="M33" s="13">
        <f t="shared" si="8"/>
        <v>13251.701879721226</v>
      </c>
      <c r="N33" s="13">
        <f t="shared" si="11"/>
        <v>159446.21907779179</v>
      </c>
      <c r="O33" s="8"/>
      <c r="P33" s="13">
        <f t="shared" si="3"/>
        <v>21094.219821809937</v>
      </c>
      <c r="Q33" s="13">
        <f t="shared" si="9"/>
        <v>15820.664866357452</v>
      </c>
    </row>
    <row r="34" spans="6:17">
      <c r="F34" s="8">
        <f>IF($B$1-Sheet2!A27&gt;-1,Sheet2!A27,"")</f>
        <v>26</v>
      </c>
      <c r="G34" s="8">
        <f t="shared" si="2"/>
        <v>3</v>
      </c>
      <c r="H34" s="8">
        <f t="shared" ca="1" si="4"/>
        <v>7</v>
      </c>
      <c r="I34" s="8">
        <f t="shared" ca="1" si="10"/>
        <v>2020</v>
      </c>
      <c r="J34" s="12">
        <f t="shared" ca="1" si="5"/>
        <v>44015</v>
      </c>
      <c r="K34" s="13">
        <f t="shared" si="6"/>
        <v>15820.664866357452</v>
      </c>
      <c r="L34" s="13">
        <f t="shared" si="7"/>
        <v>2371.8376741241168</v>
      </c>
      <c r="M34" s="13">
        <f t="shared" si="8"/>
        <v>13448.827192233335</v>
      </c>
      <c r="N34" s="13">
        <f t="shared" si="11"/>
        <v>145997.39188555846</v>
      </c>
      <c r="O34" s="8"/>
      <c r="P34" s="13">
        <f t="shared" si="3"/>
        <v>21094.219821809937</v>
      </c>
      <c r="Q34" s="13">
        <f t="shared" si="9"/>
        <v>15820.664866357452</v>
      </c>
    </row>
    <row r="35" spans="6:17">
      <c r="F35" s="8">
        <f>IF($B$1-Sheet2!A28&gt;-1,Sheet2!A28,"")</f>
        <v>27</v>
      </c>
      <c r="G35" s="8">
        <f t="shared" si="2"/>
        <v>3</v>
      </c>
      <c r="H35" s="8">
        <f t="shared" ca="1" si="4"/>
        <v>8</v>
      </c>
      <c r="I35" s="8">
        <f t="shared" ca="1" si="10"/>
        <v>2020</v>
      </c>
      <c r="J35" s="12">
        <f t="shared" ca="1" si="5"/>
        <v>44046</v>
      </c>
      <c r="K35" s="13">
        <f t="shared" si="6"/>
        <v>15820.664866357452</v>
      </c>
      <c r="L35" s="13">
        <f t="shared" si="7"/>
        <v>2171.780029660556</v>
      </c>
      <c r="M35" s="13">
        <f t="shared" si="8"/>
        <v>13648.884836696896</v>
      </c>
      <c r="N35" s="13">
        <f t="shared" si="11"/>
        <v>132348.50704886156</v>
      </c>
      <c r="O35" s="8"/>
      <c r="P35" s="13">
        <f t="shared" si="3"/>
        <v>21094.219821809937</v>
      </c>
      <c r="Q35" s="13">
        <f t="shared" si="9"/>
        <v>15820.664866357452</v>
      </c>
    </row>
    <row r="36" spans="6:17">
      <c r="F36" s="8">
        <f>IF($B$1-Sheet2!A29&gt;-1,Sheet2!A29,"")</f>
        <v>28</v>
      </c>
      <c r="G36" s="8">
        <f t="shared" si="2"/>
        <v>3</v>
      </c>
      <c r="H36" s="8">
        <f t="shared" ca="1" si="4"/>
        <v>9</v>
      </c>
      <c r="I36" s="8">
        <f t="shared" ca="1" si="10"/>
        <v>2020</v>
      </c>
      <c r="J36" s="12">
        <f t="shared" ca="1" si="5"/>
        <v>44077</v>
      </c>
      <c r="K36" s="13">
        <f t="shared" si="6"/>
        <v>15820.664866357452</v>
      </c>
      <c r="L36" s="13">
        <f t="shared" si="7"/>
        <v>1968.7464334254219</v>
      </c>
      <c r="M36" s="13">
        <f t="shared" si="8"/>
        <v>13851.918432932031</v>
      </c>
      <c r="N36" s="13">
        <f t="shared" si="11"/>
        <v>118496.58861592953</v>
      </c>
      <c r="O36" s="8"/>
      <c r="P36" s="13">
        <f t="shared" si="3"/>
        <v>21094.219821809937</v>
      </c>
      <c r="Q36" s="13">
        <f t="shared" si="9"/>
        <v>15820.664866357452</v>
      </c>
    </row>
    <row r="37" spans="6:17">
      <c r="F37" s="8">
        <f>IF($B$1-Sheet2!A30&gt;-1,Sheet2!A30,"")</f>
        <v>29</v>
      </c>
      <c r="G37" s="8">
        <f t="shared" si="2"/>
        <v>3</v>
      </c>
      <c r="H37" s="8">
        <f t="shared" ca="1" si="4"/>
        <v>10</v>
      </c>
      <c r="I37" s="8">
        <f t="shared" ca="1" si="10"/>
        <v>2020</v>
      </c>
      <c r="J37" s="12">
        <f t="shared" ca="1" si="5"/>
        <v>44107</v>
      </c>
      <c r="K37" s="13">
        <f t="shared" si="6"/>
        <v>15820.664866357452</v>
      </c>
      <c r="L37" s="13">
        <f t="shared" si="7"/>
        <v>1762.6926167332042</v>
      </c>
      <c r="M37" s="13">
        <f t="shared" si="8"/>
        <v>14057.972249624248</v>
      </c>
      <c r="N37" s="13">
        <f t="shared" si="11"/>
        <v>104438.61636630529</v>
      </c>
      <c r="O37" s="8"/>
      <c r="P37" s="13">
        <f t="shared" si="3"/>
        <v>21094.219821809937</v>
      </c>
      <c r="Q37" s="13">
        <f t="shared" si="9"/>
        <v>15820.664866357452</v>
      </c>
    </row>
    <row r="38" spans="6:17">
      <c r="F38" s="8">
        <f>IF($B$1-Sheet2!A31&gt;-1,Sheet2!A31,"")</f>
        <v>30</v>
      </c>
      <c r="G38" s="8">
        <f t="shared" si="2"/>
        <v>3</v>
      </c>
      <c r="H38" s="8">
        <f t="shared" ca="1" si="4"/>
        <v>11</v>
      </c>
      <c r="I38" s="8">
        <f t="shared" ca="1" si="10"/>
        <v>2020</v>
      </c>
      <c r="J38" s="12">
        <f t="shared" ca="1" si="5"/>
        <v>44138</v>
      </c>
      <c r="K38" s="13">
        <f t="shared" si="6"/>
        <v>15820.664866357452</v>
      </c>
      <c r="L38" s="13">
        <f t="shared" si="7"/>
        <v>1553.5736523808266</v>
      </c>
      <c r="M38" s="13">
        <f t="shared" si="8"/>
        <v>14267.091213976626</v>
      </c>
      <c r="N38" s="13">
        <f t="shared" si="11"/>
        <v>90171.525152328657</v>
      </c>
      <c r="O38" s="8"/>
      <c r="P38" s="13">
        <f t="shared" si="3"/>
        <v>21094.219821809937</v>
      </c>
      <c r="Q38" s="13">
        <f t="shared" si="9"/>
        <v>15820.664866357452</v>
      </c>
    </row>
    <row r="39" spans="6:17">
      <c r="F39" s="8">
        <f>IF($B$1-Sheet2!A32&gt;-1,Sheet2!A32,"")</f>
        <v>31</v>
      </c>
      <c r="G39" s="8">
        <f t="shared" si="2"/>
        <v>3</v>
      </c>
      <c r="H39" s="8">
        <f t="shared" ca="1" si="4"/>
        <v>12</v>
      </c>
      <c r="I39" s="8">
        <f t="shared" ca="1" si="10"/>
        <v>2020</v>
      </c>
      <c r="J39" s="12">
        <f t="shared" ca="1" si="5"/>
        <v>44168</v>
      </c>
      <c r="K39" s="13">
        <f t="shared" si="6"/>
        <v>15820.664866357452</v>
      </c>
      <c r="L39" s="13">
        <f t="shared" si="7"/>
        <v>1341.3439448518873</v>
      </c>
      <c r="M39" s="13">
        <f t="shared" si="8"/>
        <v>14479.320921505565</v>
      </c>
      <c r="N39" s="13">
        <f t="shared" si="11"/>
        <v>75692.204230823088</v>
      </c>
      <c r="O39" s="8"/>
      <c r="P39" s="13">
        <f t="shared" si="3"/>
        <v>21094.219821809937</v>
      </c>
      <c r="Q39" s="13">
        <f t="shared" si="9"/>
        <v>15820.664866357452</v>
      </c>
    </row>
    <row r="40" spans="6:17">
      <c r="F40" s="8">
        <f>IF($B$1-Sheet2!A33&gt;-1,Sheet2!A33,"")</f>
        <v>32</v>
      </c>
      <c r="G40" s="8">
        <f t="shared" si="2"/>
        <v>3</v>
      </c>
      <c r="H40" s="8">
        <f t="shared" ca="1" si="4"/>
        <v>1</v>
      </c>
      <c r="I40" s="8">
        <f t="shared" ca="1" si="10"/>
        <v>2021</v>
      </c>
      <c r="J40" s="12">
        <f t="shared" ca="1" si="5"/>
        <v>44199</v>
      </c>
      <c r="K40" s="13">
        <f t="shared" si="6"/>
        <v>15820.664866357452</v>
      </c>
      <c r="L40" s="13">
        <f t="shared" si="7"/>
        <v>1125.9572203751839</v>
      </c>
      <c r="M40" s="13">
        <f t="shared" si="8"/>
        <v>14694.707645982269</v>
      </c>
      <c r="N40" s="13">
        <f t="shared" si="11"/>
        <v>60997.496584840817</v>
      </c>
      <c r="O40" s="8"/>
      <c r="P40" s="13">
        <f t="shared" si="3"/>
        <v>21094.219821809937</v>
      </c>
      <c r="Q40" s="13">
        <f t="shared" si="9"/>
        <v>15820.664866357452</v>
      </c>
    </row>
    <row r="41" spans="6:17">
      <c r="F41" s="8">
        <f>IF($B$1-Sheet2!A34&gt;-1,Sheet2!A34,"")</f>
        <v>33</v>
      </c>
      <c r="G41" s="8">
        <f t="shared" ref="G41:G72" si="12">IF(F41&lt;&gt;"",$L$3,"")</f>
        <v>3</v>
      </c>
      <c r="H41" s="8">
        <f t="shared" ca="1" si="4"/>
        <v>2</v>
      </c>
      <c r="I41" s="8">
        <f t="shared" ca="1" si="10"/>
        <v>2021</v>
      </c>
      <c r="J41" s="12">
        <f t="shared" ca="1" si="5"/>
        <v>44230</v>
      </c>
      <c r="K41" s="13">
        <f t="shared" si="6"/>
        <v>15820.664866357452</v>
      </c>
      <c r="L41" s="13">
        <f t="shared" si="7"/>
        <v>907.36651683535331</v>
      </c>
      <c r="M41" s="13">
        <f t="shared" si="8"/>
        <v>14913.2983495221</v>
      </c>
      <c r="N41" s="13">
        <f t="shared" si="11"/>
        <v>46084.19823531872</v>
      </c>
      <c r="O41" s="8"/>
      <c r="P41" s="13">
        <f t="shared" ref="P41:P72" si="13">IF(F41&lt;&gt;"",$L$5,"")</f>
        <v>21094.219821809937</v>
      </c>
      <c r="Q41" s="13">
        <f t="shared" si="9"/>
        <v>15820.664866357452</v>
      </c>
    </row>
    <row r="42" spans="6:17">
      <c r="F42" s="8">
        <f>IF($B$1-Sheet2!A35&gt;-1,Sheet2!A35,"")</f>
        <v>34</v>
      </c>
      <c r="G42" s="8">
        <f t="shared" si="12"/>
        <v>3</v>
      </c>
      <c r="H42" s="8">
        <f t="shared" ca="1" si="4"/>
        <v>3</v>
      </c>
      <c r="I42" s="8">
        <f t="shared" ca="1" si="10"/>
        <v>2021</v>
      </c>
      <c r="J42" s="12">
        <f t="shared" ca="1" si="5"/>
        <v>44258</v>
      </c>
      <c r="K42" s="13">
        <f t="shared" si="6"/>
        <v>15820.664866357452</v>
      </c>
      <c r="L42" s="13">
        <f t="shared" ref="L42:L73" si="14">IF(F42&lt;&gt;"",N41*$Q$7/12,"")</f>
        <v>685.52417353342764</v>
      </c>
      <c r="M42" s="13">
        <f t="shared" ref="M42:M73" si="15">IF(F42&lt;&gt;"",K42-L42,"")</f>
        <v>15135.140692824025</v>
      </c>
      <c r="N42" s="13">
        <f t="shared" si="11"/>
        <v>30949.057542494695</v>
      </c>
      <c r="O42" s="8"/>
      <c r="P42" s="13">
        <f t="shared" si="13"/>
        <v>21094.219821809937</v>
      </c>
      <c r="Q42" s="13">
        <f t="shared" ref="Q42:Q73" si="16">IF(F42&lt;&gt;"",IF(MOD(F42,$B$2)=1,INDEX($D$6:$D$17,F41/$B$2+1,1),Q41),"")</f>
        <v>15820.664866357452</v>
      </c>
    </row>
    <row r="43" spans="6:17">
      <c r="F43" s="8">
        <f>IF($B$1-Sheet2!A36&gt;-1,Sheet2!A36,"")</f>
        <v>35</v>
      </c>
      <c r="G43" s="8">
        <f t="shared" si="12"/>
        <v>3</v>
      </c>
      <c r="H43" s="8">
        <f t="shared" ca="1" si="4"/>
        <v>4</v>
      </c>
      <c r="I43" s="8">
        <f t="shared" ca="1" si="10"/>
        <v>2021</v>
      </c>
      <c r="J43" s="12">
        <f t="shared" ca="1" si="5"/>
        <v>44289</v>
      </c>
      <c r="K43" s="13">
        <f t="shared" si="6"/>
        <v>15820.664866357452</v>
      </c>
      <c r="L43" s="13">
        <f t="shared" si="14"/>
        <v>460.38182079507413</v>
      </c>
      <c r="M43" s="13">
        <f t="shared" si="15"/>
        <v>15360.283045562379</v>
      </c>
      <c r="N43" s="13">
        <f t="shared" si="11"/>
        <v>15588.774496932316</v>
      </c>
      <c r="O43" s="8"/>
      <c r="P43" s="13">
        <f t="shared" si="13"/>
        <v>21094.219821809937</v>
      </c>
      <c r="Q43" s="13">
        <f t="shared" si="16"/>
        <v>15820.664866357452</v>
      </c>
    </row>
    <row r="44" spans="6:17">
      <c r="F44" s="8">
        <f>IF($B$1-Sheet2!A37&gt;-1,Sheet2!A37,"")</f>
        <v>36</v>
      </c>
      <c r="G44" s="8">
        <f t="shared" si="12"/>
        <v>3</v>
      </c>
      <c r="H44" s="8">
        <f t="shared" ca="1" si="4"/>
        <v>5</v>
      </c>
      <c r="I44" s="8">
        <f t="shared" ca="1" si="10"/>
        <v>2021</v>
      </c>
      <c r="J44" s="12">
        <f t="shared" ca="1" si="5"/>
        <v>44319</v>
      </c>
      <c r="K44" s="13">
        <f t="shared" si="6"/>
        <v>15820.664866357452</v>
      </c>
      <c r="L44" s="13">
        <f t="shared" si="14"/>
        <v>231.89036942425159</v>
      </c>
      <c r="M44" s="13">
        <f t="shared" si="15"/>
        <v>15588.774496933202</v>
      </c>
      <c r="N44" s="13">
        <f t="shared" si="11"/>
        <v>-8.858478395268321E-10</v>
      </c>
      <c r="O44" s="8"/>
      <c r="P44" s="13">
        <f t="shared" si="13"/>
        <v>21094.219821809937</v>
      </c>
      <c r="Q44" s="13">
        <f t="shared" si="16"/>
        <v>15820.664866357452</v>
      </c>
    </row>
    <row r="45" spans="6:17">
      <c r="F45" s="8" t="str">
        <f>IF($B$1-Sheet2!A38&gt;-1,Sheet2!A38,"")</f>
        <v/>
      </c>
      <c r="G45" s="8" t="str">
        <f t="shared" si="12"/>
        <v/>
      </c>
      <c r="H45" s="8" t="str">
        <f t="shared" ca="1" si="4"/>
        <v/>
      </c>
      <c r="I45" s="8" t="str">
        <f t="shared" si="10"/>
        <v/>
      </c>
      <c r="J45" s="12" t="str">
        <f t="shared" si="5"/>
        <v/>
      </c>
      <c r="K45" s="13" t="str">
        <f t="shared" si="6"/>
        <v/>
      </c>
      <c r="L45" s="13" t="str">
        <f t="shared" si="14"/>
        <v/>
      </c>
      <c r="M45" s="13" t="str">
        <f t="shared" si="15"/>
        <v/>
      </c>
      <c r="N45" s="13" t="str">
        <f t="shared" si="11"/>
        <v/>
      </c>
      <c r="O45" s="8"/>
      <c r="P45" s="13" t="str">
        <f t="shared" si="13"/>
        <v/>
      </c>
      <c r="Q45" s="13" t="str">
        <f t="shared" si="16"/>
        <v/>
      </c>
    </row>
    <row r="46" spans="6:17">
      <c r="F46" s="8" t="str">
        <f>IF($B$1-Sheet2!A39&gt;-1,Sheet2!A39,"")</f>
        <v/>
      </c>
      <c r="G46" s="8" t="str">
        <f t="shared" si="12"/>
        <v/>
      </c>
      <c r="H46" s="8" t="str">
        <f t="shared" ca="1" si="4"/>
        <v/>
      </c>
      <c r="I46" s="8" t="str">
        <f t="shared" si="10"/>
        <v/>
      </c>
      <c r="J46" s="12" t="str">
        <f t="shared" si="5"/>
        <v/>
      </c>
      <c r="K46" s="13" t="str">
        <f t="shared" si="6"/>
        <v/>
      </c>
      <c r="L46" s="13" t="str">
        <f t="shared" si="14"/>
        <v/>
      </c>
      <c r="M46" s="13" t="str">
        <f t="shared" si="15"/>
        <v/>
      </c>
      <c r="N46" s="13" t="str">
        <f t="shared" si="11"/>
        <v/>
      </c>
      <c r="O46" s="8"/>
      <c r="P46" s="13" t="str">
        <f t="shared" si="13"/>
        <v/>
      </c>
      <c r="Q46" s="13" t="str">
        <f t="shared" si="16"/>
        <v/>
      </c>
    </row>
    <row r="47" spans="6:17">
      <c r="F47" s="8" t="str">
        <f>IF($B$1-Sheet2!A40&gt;-1,Sheet2!A40,"")</f>
        <v/>
      </c>
      <c r="G47" s="8" t="str">
        <f t="shared" si="12"/>
        <v/>
      </c>
      <c r="H47" s="8" t="str">
        <f t="shared" ca="1" si="4"/>
        <v/>
      </c>
      <c r="I47" s="8" t="str">
        <f t="shared" si="10"/>
        <v/>
      </c>
      <c r="J47" s="12" t="str">
        <f t="shared" si="5"/>
        <v/>
      </c>
      <c r="K47" s="13" t="str">
        <f t="shared" si="6"/>
        <v/>
      </c>
      <c r="L47" s="13" t="str">
        <f t="shared" si="14"/>
        <v/>
      </c>
      <c r="M47" s="13" t="str">
        <f t="shared" si="15"/>
        <v/>
      </c>
      <c r="N47" s="13" t="str">
        <f t="shared" si="11"/>
        <v/>
      </c>
      <c r="O47" s="8"/>
      <c r="P47" s="13" t="str">
        <f t="shared" si="13"/>
        <v/>
      </c>
      <c r="Q47" s="13" t="str">
        <f t="shared" si="16"/>
        <v/>
      </c>
    </row>
    <row r="48" spans="6:17">
      <c r="F48" s="8" t="str">
        <f>IF($B$1-Sheet2!A41&gt;-1,Sheet2!A41,"")</f>
        <v/>
      </c>
      <c r="G48" s="8" t="str">
        <f t="shared" si="12"/>
        <v/>
      </c>
      <c r="H48" s="8" t="str">
        <f t="shared" ca="1" si="4"/>
        <v/>
      </c>
      <c r="I48" s="8" t="str">
        <f t="shared" si="10"/>
        <v/>
      </c>
      <c r="J48" s="12" t="str">
        <f t="shared" si="5"/>
        <v/>
      </c>
      <c r="K48" s="13" t="str">
        <f t="shared" si="6"/>
        <v/>
      </c>
      <c r="L48" s="13" t="str">
        <f t="shared" si="14"/>
        <v/>
      </c>
      <c r="M48" s="13" t="str">
        <f t="shared" si="15"/>
        <v/>
      </c>
      <c r="N48" s="13" t="str">
        <f t="shared" si="11"/>
        <v/>
      </c>
      <c r="O48" s="8"/>
      <c r="P48" s="13" t="str">
        <f t="shared" si="13"/>
        <v/>
      </c>
      <c r="Q48" s="13" t="str">
        <f t="shared" si="16"/>
        <v/>
      </c>
    </row>
    <row r="49" spans="6:17">
      <c r="F49" s="8" t="str">
        <f>IF($B$1-Sheet2!A42&gt;-1,Sheet2!A42,"")</f>
        <v/>
      </c>
      <c r="G49" s="8" t="str">
        <f t="shared" si="12"/>
        <v/>
      </c>
      <c r="H49" s="8" t="str">
        <f t="shared" ca="1" si="4"/>
        <v/>
      </c>
      <c r="I49" s="8" t="str">
        <f t="shared" si="10"/>
        <v/>
      </c>
      <c r="J49" s="12" t="str">
        <f t="shared" si="5"/>
        <v/>
      </c>
      <c r="K49" s="13" t="str">
        <f t="shared" si="6"/>
        <v/>
      </c>
      <c r="L49" s="13" t="str">
        <f t="shared" si="14"/>
        <v/>
      </c>
      <c r="M49" s="13" t="str">
        <f t="shared" si="15"/>
        <v/>
      </c>
      <c r="N49" s="13" t="str">
        <f t="shared" si="11"/>
        <v/>
      </c>
      <c r="O49" s="8"/>
      <c r="P49" s="13" t="str">
        <f t="shared" si="13"/>
        <v/>
      </c>
      <c r="Q49" s="13" t="str">
        <f t="shared" si="16"/>
        <v/>
      </c>
    </row>
    <row r="50" spans="6:17">
      <c r="F50" s="8" t="str">
        <f>IF($B$1-Sheet2!A43&gt;-1,Sheet2!A43,"")</f>
        <v/>
      </c>
      <c r="G50" s="8" t="str">
        <f t="shared" si="12"/>
        <v/>
      </c>
      <c r="H50" s="8" t="str">
        <f t="shared" ca="1" si="4"/>
        <v/>
      </c>
      <c r="I50" s="8" t="str">
        <f t="shared" si="10"/>
        <v/>
      </c>
      <c r="J50" s="12" t="str">
        <f t="shared" si="5"/>
        <v/>
      </c>
      <c r="K50" s="13" t="str">
        <f t="shared" si="6"/>
        <v/>
      </c>
      <c r="L50" s="13" t="str">
        <f t="shared" si="14"/>
        <v/>
      </c>
      <c r="M50" s="13" t="str">
        <f t="shared" si="15"/>
        <v/>
      </c>
      <c r="N50" s="13" t="str">
        <f t="shared" si="11"/>
        <v/>
      </c>
      <c r="O50" s="8"/>
      <c r="P50" s="13" t="str">
        <f t="shared" si="13"/>
        <v/>
      </c>
      <c r="Q50" s="13" t="str">
        <f t="shared" si="16"/>
        <v/>
      </c>
    </row>
    <row r="51" spans="6:17">
      <c r="F51" s="8" t="str">
        <f>IF($B$1-Sheet2!A44&gt;-1,Sheet2!A44,"")</f>
        <v/>
      </c>
      <c r="G51" s="8" t="str">
        <f t="shared" si="12"/>
        <v/>
      </c>
      <c r="H51" s="8" t="str">
        <f t="shared" ca="1" si="4"/>
        <v/>
      </c>
      <c r="I51" s="8" t="str">
        <f t="shared" si="10"/>
        <v/>
      </c>
      <c r="J51" s="12" t="str">
        <f t="shared" si="5"/>
        <v/>
      </c>
      <c r="K51" s="13" t="str">
        <f t="shared" si="6"/>
        <v/>
      </c>
      <c r="L51" s="13" t="str">
        <f t="shared" si="14"/>
        <v/>
      </c>
      <c r="M51" s="13" t="str">
        <f t="shared" si="15"/>
        <v/>
      </c>
      <c r="N51" s="13" t="str">
        <f t="shared" si="11"/>
        <v/>
      </c>
      <c r="O51" s="8"/>
      <c r="P51" s="13" t="str">
        <f t="shared" si="13"/>
        <v/>
      </c>
      <c r="Q51" s="13" t="str">
        <f t="shared" si="16"/>
        <v/>
      </c>
    </row>
    <row r="52" spans="6:17">
      <c r="F52" s="8" t="str">
        <f>IF($B$1-Sheet2!A45&gt;-1,Sheet2!A45,"")</f>
        <v/>
      </c>
      <c r="G52" s="8" t="str">
        <f t="shared" si="12"/>
        <v/>
      </c>
      <c r="H52" s="8" t="str">
        <f t="shared" ca="1" si="4"/>
        <v/>
      </c>
      <c r="I52" s="8" t="str">
        <f t="shared" si="10"/>
        <v/>
      </c>
      <c r="J52" s="12" t="str">
        <f t="shared" si="5"/>
        <v/>
      </c>
      <c r="K52" s="13" t="str">
        <f t="shared" si="6"/>
        <v/>
      </c>
      <c r="L52" s="13" t="str">
        <f t="shared" si="14"/>
        <v/>
      </c>
      <c r="M52" s="13" t="str">
        <f t="shared" si="15"/>
        <v/>
      </c>
      <c r="N52" s="13" t="str">
        <f t="shared" si="11"/>
        <v/>
      </c>
      <c r="O52" s="8"/>
      <c r="P52" s="13" t="str">
        <f t="shared" si="13"/>
        <v/>
      </c>
      <c r="Q52" s="13" t="str">
        <f t="shared" si="16"/>
        <v/>
      </c>
    </row>
    <row r="53" spans="6:17">
      <c r="F53" s="8" t="str">
        <f>IF($B$1-Sheet2!A46&gt;-1,Sheet2!A46,"")</f>
        <v/>
      </c>
      <c r="G53" s="8" t="str">
        <f t="shared" si="12"/>
        <v/>
      </c>
      <c r="H53" s="8" t="str">
        <f t="shared" ca="1" si="4"/>
        <v/>
      </c>
      <c r="I53" s="8" t="str">
        <f t="shared" si="10"/>
        <v/>
      </c>
      <c r="J53" s="12" t="str">
        <f t="shared" si="5"/>
        <v/>
      </c>
      <c r="K53" s="13" t="str">
        <f t="shared" si="6"/>
        <v/>
      </c>
      <c r="L53" s="13" t="str">
        <f t="shared" si="14"/>
        <v/>
      </c>
      <c r="M53" s="13" t="str">
        <f t="shared" si="15"/>
        <v/>
      </c>
      <c r="N53" s="13" t="str">
        <f t="shared" si="11"/>
        <v/>
      </c>
      <c r="O53" s="8"/>
      <c r="P53" s="13" t="str">
        <f t="shared" si="13"/>
        <v/>
      </c>
      <c r="Q53" s="13" t="str">
        <f t="shared" si="16"/>
        <v/>
      </c>
    </row>
    <row r="54" spans="6:17">
      <c r="F54" s="8" t="str">
        <f>IF($B$1-Sheet2!A47&gt;-1,Sheet2!A47,"")</f>
        <v/>
      </c>
      <c r="G54" s="8" t="str">
        <f t="shared" si="12"/>
        <v/>
      </c>
      <c r="H54" s="8" t="str">
        <f t="shared" ca="1" si="4"/>
        <v/>
      </c>
      <c r="I54" s="8" t="str">
        <f t="shared" si="10"/>
        <v/>
      </c>
      <c r="J54" s="12" t="str">
        <f t="shared" si="5"/>
        <v/>
      </c>
      <c r="K54" s="13" t="str">
        <f t="shared" si="6"/>
        <v/>
      </c>
      <c r="L54" s="13" t="str">
        <f t="shared" si="14"/>
        <v/>
      </c>
      <c r="M54" s="13" t="str">
        <f t="shared" si="15"/>
        <v/>
      </c>
      <c r="N54" s="13" t="str">
        <f t="shared" si="11"/>
        <v/>
      </c>
      <c r="O54" s="8"/>
      <c r="P54" s="13" t="str">
        <f t="shared" si="13"/>
        <v/>
      </c>
      <c r="Q54" s="13" t="str">
        <f t="shared" si="16"/>
        <v/>
      </c>
    </row>
    <row r="55" spans="6:17">
      <c r="F55" s="8" t="str">
        <f>IF($B$1-Sheet2!A48&gt;-1,Sheet2!A48,"")</f>
        <v/>
      </c>
      <c r="G55" s="8" t="str">
        <f t="shared" si="12"/>
        <v/>
      </c>
      <c r="H55" s="8" t="str">
        <f t="shared" ca="1" si="4"/>
        <v/>
      </c>
      <c r="I55" s="8" t="str">
        <f t="shared" si="10"/>
        <v/>
      </c>
      <c r="J55" s="12" t="str">
        <f t="shared" si="5"/>
        <v/>
      </c>
      <c r="K55" s="13" t="str">
        <f t="shared" si="6"/>
        <v/>
      </c>
      <c r="L55" s="13" t="str">
        <f t="shared" si="14"/>
        <v/>
      </c>
      <c r="M55" s="13" t="str">
        <f t="shared" si="15"/>
        <v/>
      </c>
      <c r="N55" s="13" t="str">
        <f t="shared" si="11"/>
        <v/>
      </c>
      <c r="O55" s="8"/>
      <c r="P55" s="13" t="str">
        <f t="shared" si="13"/>
        <v/>
      </c>
      <c r="Q55" s="13" t="str">
        <f t="shared" si="16"/>
        <v/>
      </c>
    </row>
    <row r="56" spans="6:17">
      <c r="F56" s="8" t="str">
        <f>IF($B$1-Sheet2!A49&gt;-1,Sheet2!A49,"")</f>
        <v/>
      </c>
      <c r="G56" s="8" t="str">
        <f t="shared" si="12"/>
        <v/>
      </c>
      <c r="H56" s="8" t="str">
        <f t="shared" ca="1" si="4"/>
        <v/>
      </c>
      <c r="I56" s="8" t="str">
        <f t="shared" si="10"/>
        <v/>
      </c>
      <c r="J56" s="12" t="str">
        <f t="shared" si="5"/>
        <v/>
      </c>
      <c r="K56" s="13" t="str">
        <f t="shared" si="6"/>
        <v/>
      </c>
      <c r="L56" s="13" t="str">
        <f t="shared" si="14"/>
        <v/>
      </c>
      <c r="M56" s="13" t="str">
        <f t="shared" si="15"/>
        <v/>
      </c>
      <c r="N56" s="13" t="str">
        <f t="shared" si="11"/>
        <v/>
      </c>
      <c r="O56" s="8"/>
      <c r="P56" s="13" t="str">
        <f t="shared" si="13"/>
        <v/>
      </c>
      <c r="Q56" s="13" t="str">
        <f t="shared" si="16"/>
        <v/>
      </c>
    </row>
    <row r="57" spans="6:17">
      <c r="F57" s="8" t="str">
        <f>IF($B$1-Sheet2!A50&gt;-1,Sheet2!A50,"")</f>
        <v/>
      </c>
      <c r="G57" s="8" t="str">
        <f t="shared" si="12"/>
        <v/>
      </c>
      <c r="H57" s="8" t="str">
        <f t="shared" ca="1" si="4"/>
        <v/>
      </c>
      <c r="I57" s="8" t="str">
        <f t="shared" si="10"/>
        <v/>
      </c>
      <c r="J57" s="12" t="str">
        <f t="shared" si="5"/>
        <v/>
      </c>
      <c r="K57" s="13" t="str">
        <f t="shared" si="6"/>
        <v/>
      </c>
      <c r="L57" s="13" t="str">
        <f t="shared" si="14"/>
        <v/>
      </c>
      <c r="M57" s="13" t="str">
        <f t="shared" si="15"/>
        <v/>
      </c>
      <c r="N57" s="13" t="str">
        <f t="shared" si="11"/>
        <v/>
      </c>
      <c r="O57" s="8"/>
      <c r="P57" s="13" t="str">
        <f t="shared" si="13"/>
        <v/>
      </c>
      <c r="Q57" s="13" t="str">
        <f t="shared" si="16"/>
        <v/>
      </c>
    </row>
    <row r="58" spans="6:17">
      <c r="F58" s="8" t="str">
        <f>IF($B$1-Sheet2!A51&gt;-1,Sheet2!A51,"")</f>
        <v/>
      </c>
      <c r="G58" s="8" t="str">
        <f t="shared" si="12"/>
        <v/>
      </c>
      <c r="H58" s="8" t="str">
        <f t="shared" ca="1" si="4"/>
        <v/>
      </c>
      <c r="I58" s="8" t="str">
        <f t="shared" si="10"/>
        <v/>
      </c>
      <c r="J58" s="12" t="str">
        <f t="shared" si="5"/>
        <v/>
      </c>
      <c r="K58" s="13" t="str">
        <f t="shared" si="6"/>
        <v/>
      </c>
      <c r="L58" s="13" t="str">
        <f t="shared" si="14"/>
        <v/>
      </c>
      <c r="M58" s="13" t="str">
        <f t="shared" si="15"/>
        <v/>
      </c>
      <c r="N58" s="13" t="str">
        <f t="shared" si="11"/>
        <v/>
      </c>
      <c r="O58" s="8"/>
      <c r="P58" s="13" t="str">
        <f t="shared" si="13"/>
        <v/>
      </c>
      <c r="Q58" s="13" t="str">
        <f t="shared" si="16"/>
        <v/>
      </c>
    </row>
    <row r="59" spans="6:17">
      <c r="F59" s="8" t="str">
        <f>IF($B$1-Sheet2!A52&gt;-1,Sheet2!A52,"")</f>
        <v/>
      </c>
      <c r="G59" s="8" t="str">
        <f t="shared" si="12"/>
        <v/>
      </c>
      <c r="H59" s="8" t="str">
        <f t="shared" ca="1" si="4"/>
        <v/>
      </c>
      <c r="I59" s="8" t="str">
        <f t="shared" si="10"/>
        <v/>
      </c>
      <c r="J59" s="12" t="str">
        <f t="shared" si="5"/>
        <v/>
      </c>
      <c r="K59" s="13" t="str">
        <f t="shared" si="6"/>
        <v/>
      </c>
      <c r="L59" s="13" t="str">
        <f t="shared" si="14"/>
        <v/>
      </c>
      <c r="M59" s="13" t="str">
        <f t="shared" si="15"/>
        <v/>
      </c>
      <c r="N59" s="13" t="str">
        <f t="shared" si="11"/>
        <v/>
      </c>
      <c r="O59" s="8"/>
      <c r="P59" s="13" t="str">
        <f t="shared" si="13"/>
        <v/>
      </c>
      <c r="Q59" s="13" t="str">
        <f t="shared" si="16"/>
        <v/>
      </c>
    </row>
    <row r="60" spans="6:17">
      <c r="F60" s="8" t="str">
        <f>IF($B$1-Sheet2!A53&gt;-1,Sheet2!A53,"")</f>
        <v/>
      </c>
      <c r="G60" s="8" t="str">
        <f t="shared" si="12"/>
        <v/>
      </c>
      <c r="H60" s="8" t="str">
        <f t="shared" ca="1" si="4"/>
        <v/>
      </c>
      <c r="I60" s="8" t="str">
        <f t="shared" si="10"/>
        <v/>
      </c>
      <c r="J60" s="12" t="str">
        <f t="shared" si="5"/>
        <v/>
      </c>
      <c r="K60" s="13" t="str">
        <f t="shared" si="6"/>
        <v/>
      </c>
      <c r="L60" s="13" t="str">
        <f t="shared" si="14"/>
        <v/>
      </c>
      <c r="M60" s="13" t="str">
        <f t="shared" si="15"/>
        <v/>
      </c>
      <c r="N60" s="13" t="str">
        <f t="shared" si="11"/>
        <v/>
      </c>
      <c r="O60" s="8"/>
      <c r="P60" s="13" t="str">
        <f t="shared" si="13"/>
        <v/>
      </c>
      <c r="Q60" s="13" t="str">
        <f t="shared" si="16"/>
        <v/>
      </c>
    </row>
    <row r="61" spans="6:17">
      <c r="F61" s="8" t="str">
        <f>IF($B$1-Sheet2!A54&gt;-1,Sheet2!A54,"")</f>
        <v/>
      </c>
      <c r="G61" s="8" t="str">
        <f t="shared" si="12"/>
        <v/>
      </c>
      <c r="H61" s="8" t="str">
        <f t="shared" ca="1" si="4"/>
        <v/>
      </c>
      <c r="I61" s="8" t="str">
        <f t="shared" si="10"/>
        <v/>
      </c>
      <c r="J61" s="12" t="str">
        <f t="shared" si="5"/>
        <v/>
      </c>
      <c r="K61" s="13" t="str">
        <f t="shared" si="6"/>
        <v/>
      </c>
      <c r="L61" s="13" t="str">
        <f t="shared" si="14"/>
        <v/>
      </c>
      <c r="M61" s="13" t="str">
        <f t="shared" si="15"/>
        <v/>
      </c>
      <c r="N61" s="13" t="str">
        <f t="shared" si="11"/>
        <v/>
      </c>
      <c r="O61" s="8"/>
      <c r="P61" s="13" t="str">
        <f t="shared" si="13"/>
        <v/>
      </c>
      <c r="Q61" s="13" t="str">
        <f t="shared" si="16"/>
        <v/>
      </c>
    </row>
    <row r="62" spans="6:17">
      <c r="F62" s="8" t="str">
        <f>IF($B$1-Sheet2!A55&gt;-1,Sheet2!A55,"")</f>
        <v/>
      </c>
      <c r="G62" s="8" t="str">
        <f t="shared" si="12"/>
        <v/>
      </c>
      <c r="H62" s="8" t="str">
        <f t="shared" ca="1" si="4"/>
        <v/>
      </c>
      <c r="I62" s="8" t="str">
        <f t="shared" si="10"/>
        <v/>
      </c>
      <c r="J62" s="12" t="str">
        <f t="shared" si="5"/>
        <v/>
      </c>
      <c r="K62" s="13" t="str">
        <f t="shared" si="6"/>
        <v/>
      </c>
      <c r="L62" s="13" t="str">
        <f t="shared" si="14"/>
        <v/>
      </c>
      <c r="M62" s="13" t="str">
        <f t="shared" si="15"/>
        <v/>
      </c>
      <c r="N62" s="13" t="str">
        <f t="shared" si="11"/>
        <v/>
      </c>
      <c r="O62" s="8"/>
      <c r="P62" s="13" t="str">
        <f t="shared" si="13"/>
        <v/>
      </c>
      <c r="Q62" s="13" t="str">
        <f t="shared" si="16"/>
        <v/>
      </c>
    </row>
    <row r="63" spans="6:17">
      <c r="F63" s="8" t="str">
        <f>IF($B$1-Sheet2!A56&gt;-1,Sheet2!A56,"")</f>
        <v/>
      </c>
      <c r="G63" s="8" t="str">
        <f t="shared" si="12"/>
        <v/>
      </c>
      <c r="H63" s="8" t="str">
        <f t="shared" ca="1" si="4"/>
        <v/>
      </c>
      <c r="I63" s="8" t="str">
        <f t="shared" si="10"/>
        <v/>
      </c>
      <c r="J63" s="12" t="str">
        <f t="shared" si="5"/>
        <v/>
      </c>
      <c r="K63" s="13" t="str">
        <f t="shared" si="6"/>
        <v/>
      </c>
      <c r="L63" s="13" t="str">
        <f t="shared" si="14"/>
        <v/>
      </c>
      <c r="M63" s="13" t="str">
        <f t="shared" si="15"/>
        <v/>
      </c>
      <c r="N63" s="13" t="str">
        <f t="shared" si="11"/>
        <v/>
      </c>
      <c r="O63" s="8"/>
      <c r="P63" s="13" t="str">
        <f t="shared" si="13"/>
        <v/>
      </c>
      <c r="Q63" s="13" t="str">
        <f t="shared" si="16"/>
        <v/>
      </c>
    </row>
    <row r="64" spans="6:17">
      <c r="F64" s="8" t="str">
        <f>IF($B$1-Sheet2!A57&gt;-1,Sheet2!A57,"")</f>
        <v/>
      </c>
      <c r="G64" s="8" t="str">
        <f t="shared" si="12"/>
        <v/>
      </c>
      <c r="H64" s="8" t="str">
        <f t="shared" ca="1" si="4"/>
        <v/>
      </c>
      <c r="I64" s="8" t="str">
        <f t="shared" si="10"/>
        <v/>
      </c>
      <c r="J64" s="12" t="str">
        <f t="shared" si="5"/>
        <v/>
      </c>
      <c r="K64" s="13" t="str">
        <f t="shared" si="6"/>
        <v/>
      </c>
      <c r="L64" s="13" t="str">
        <f t="shared" si="14"/>
        <v/>
      </c>
      <c r="M64" s="13" t="str">
        <f t="shared" si="15"/>
        <v/>
      </c>
      <c r="N64" s="13" t="str">
        <f t="shared" si="11"/>
        <v/>
      </c>
      <c r="O64" s="8"/>
      <c r="P64" s="13" t="str">
        <f t="shared" si="13"/>
        <v/>
      </c>
      <c r="Q64" s="13" t="str">
        <f t="shared" si="16"/>
        <v/>
      </c>
    </row>
    <row r="65" spans="6:17">
      <c r="F65" s="8" t="str">
        <f>IF($B$1-Sheet2!A58&gt;-1,Sheet2!A58,"")</f>
        <v/>
      </c>
      <c r="G65" s="8" t="str">
        <f t="shared" si="12"/>
        <v/>
      </c>
      <c r="H65" s="8" t="str">
        <f t="shared" ca="1" si="4"/>
        <v/>
      </c>
      <c r="I65" s="8" t="str">
        <f t="shared" si="10"/>
        <v/>
      </c>
      <c r="J65" s="12" t="str">
        <f t="shared" si="5"/>
        <v/>
      </c>
      <c r="K65" s="13" t="str">
        <f t="shared" si="6"/>
        <v/>
      </c>
      <c r="L65" s="13" t="str">
        <f t="shared" si="14"/>
        <v/>
      </c>
      <c r="M65" s="13" t="str">
        <f t="shared" si="15"/>
        <v/>
      </c>
      <c r="N65" s="13" t="str">
        <f t="shared" si="11"/>
        <v/>
      </c>
      <c r="O65" s="8"/>
      <c r="P65" s="13" t="str">
        <f t="shared" si="13"/>
        <v/>
      </c>
      <c r="Q65" s="13" t="str">
        <f t="shared" si="16"/>
        <v/>
      </c>
    </row>
    <row r="66" spans="6:17">
      <c r="F66" s="8" t="str">
        <f>IF($B$1-Sheet2!A59&gt;-1,Sheet2!A59,"")</f>
        <v/>
      </c>
      <c r="G66" s="8" t="str">
        <f t="shared" si="12"/>
        <v/>
      </c>
      <c r="H66" s="8" t="str">
        <f t="shared" ca="1" si="4"/>
        <v/>
      </c>
      <c r="I66" s="8" t="str">
        <f t="shared" si="10"/>
        <v/>
      </c>
      <c r="J66" s="12" t="str">
        <f t="shared" si="5"/>
        <v/>
      </c>
      <c r="K66" s="13" t="str">
        <f t="shared" si="6"/>
        <v/>
      </c>
      <c r="L66" s="13" t="str">
        <f t="shared" si="14"/>
        <v/>
      </c>
      <c r="M66" s="13" t="str">
        <f t="shared" si="15"/>
        <v/>
      </c>
      <c r="N66" s="13" t="str">
        <f t="shared" si="11"/>
        <v/>
      </c>
      <c r="O66" s="8"/>
      <c r="P66" s="13" t="str">
        <f t="shared" si="13"/>
        <v/>
      </c>
      <c r="Q66" s="13" t="str">
        <f t="shared" si="16"/>
        <v/>
      </c>
    </row>
    <row r="67" spans="6:17">
      <c r="F67" s="8" t="str">
        <f>IF($B$1-Sheet2!A60&gt;-1,Sheet2!A60,"")</f>
        <v/>
      </c>
      <c r="G67" s="8" t="str">
        <f t="shared" si="12"/>
        <v/>
      </c>
      <c r="H67" s="8" t="str">
        <f t="shared" ca="1" si="4"/>
        <v/>
      </c>
      <c r="I67" s="8" t="str">
        <f t="shared" si="10"/>
        <v/>
      </c>
      <c r="J67" s="12" t="str">
        <f t="shared" si="5"/>
        <v/>
      </c>
      <c r="K67" s="13" t="str">
        <f t="shared" si="6"/>
        <v/>
      </c>
      <c r="L67" s="13" t="str">
        <f t="shared" si="14"/>
        <v/>
      </c>
      <c r="M67" s="13" t="str">
        <f t="shared" si="15"/>
        <v/>
      </c>
      <c r="N67" s="13" t="str">
        <f t="shared" si="11"/>
        <v/>
      </c>
      <c r="O67" s="8"/>
      <c r="P67" s="13" t="str">
        <f t="shared" si="13"/>
        <v/>
      </c>
      <c r="Q67" s="13" t="str">
        <f t="shared" si="16"/>
        <v/>
      </c>
    </row>
    <row r="68" spans="6:17">
      <c r="F68" s="8" t="str">
        <f>IF($B$1-Sheet2!A61&gt;-1,Sheet2!A61,"")</f>
        <v/>
      </c>
      <c r="G68" s="8" t="str">
        <f t="shared" si="12"/>
        <v/>
      </c>
      <c r="H68" s="8" t="str">
        <f t="shared" ca="1" si="4"/>
        <v/>
      </c>
      <c r="I68" s="8" t="str">
        <f t="shared" si="10"/>
        <v/>
      </c>
      <c r="J68" s="12" t="str">
        <f t="shared" si="5"/>
        <v/>
      </c>
      <c r="K68" s="13" t="str">
        <f t="shared" si="6"/>
        <v/>
      </c>
      <c r="L68" s="13" t="str">
        <f t="shared" si="14"/>
        <v/>
      </c>
      <c r="M68" s="13" t="str">
        <f t="shared" si="15"/>
        <v/>
      </c>
      <c r="N68" s="13" t="str">
        <f t="shared" si="11"/>
        <v/>
      </c>
      <c r="O68" s="8"/>
      <c r="P68" s="13" t="str">
        <f t="shared" si="13"/>
        <v/>
      </c>
      <c r="Q68" s="13" t="str">
        <f t="shared" si="16"/>
        <v/>
      </c>
    </row>
    <row r="69" spans="6:17">
      <c r="F69" s="8" t="str">
        <f>IF($B$1-Sheet2!A62&gt;-1,Sheet2!A62,"")</f>
        <v/>
      </c>
      <c r="G69" s="8" t="str">
        <f t="shared" si="12"/>
        <v/>
      </c>
      <c r="H69" s="8" t="str">
        <f t="shared" ca="1" si="4"/>
        <v/>
      </c>
      <c r="I69" s="8" t="str">
        <f t="shared" si="10"/>
        <v/>
      </c>
      <c r="J69" s="12" t="str">
        <f t="shared" si="5"/>
        <v/>
      </c>
      <c r="K69" s="13" t="str">
        <f t="shared" si="6"/>
        <v/>
      </c>
      <c r="L69" s="13" t="str">
        <f t="shared" si="14"/>
        <v/>
      </c>
      <c r="M69" s="13" t="str">
        <f t="shared" si="15"/>
        <v/>
      </c>
      <c r="N69" s="13" t="str">
        <f t="shared" si="11"/>
        <v/>
      </c>
      <c r="O69" s="8"/>
      <c r="P69" s="13" t="str">
        <f t="shared" si="13"/>
        <v/>
      </c>
      <c r="Q69" s="13" t="str">
        <f t="shared" si="16"/>
        <v/>
      </c>
    </row>
    <row r="70" spans="6:17">
      <c r="F70" s="8" t="str">
        <f>IF($B$1-Sheet2!A63&gt;-1,Sheet2!A63,"")</f>
        <v/>
      </c>
      <c r="G70" s="8" t="str">
        <f t="shared" si="12"/>
        <v/>
      </c>
      <c r="H70" s="8" t="str">
        <f t="shared" ca="1" si="4"/>
        <v/>
      </c>
      <c r="I70" s="8" t="str">
        <f t="shared" si="10"/>
        <v/>
      </c>
      <c r="J70" s="12" t="str">
        <f t="shared" si="5"/>
        <v/>
      </c>
      <c r="K70" s="13" t="str">
        <f t="shared" si="6"/>
        <v/>
      </c>
      <c r="L70" s="13" t="str">
        <f t="shared" si="14"/>
        <v/>
      </c>
      <c r="M70" s="13" t="str">
        <f t="shared" si="15"/>
        <v/>
      </c>
      <c r="N70" s="13" t="str">
        <f t="shared" si="11"/>
        <v/>
      </c>
      <c r="O70" s="8"/>
      <c r="P70" s="13" t="str">
        <f t="shared" si="13"/>
        <v/>
      </c>
      <c r="Q70" s="13" t="str">
        <f t="shared" si="16"/>
        <v/>
      </c>
    </row>
    <row r="71" spans="6:17">
      <c r="F71" s="8" t="str">
        <f>IF($B$1-Sheet2!A64&gt;-1,Sheet2!A64,"")</f>
        <v/>
      </c>
      <c r="G71" s="8" t="str">
        <f t="shared" si="12"/>
        <v/>
      </c>
      <c r="H71" s="8" t="str">
        <f t="shared" ca="1" si="4"/>
        <v/>
      </c>
      <c r="I71" s="8" t="str">
        <f t="shared" si="10"/>
        <v/>
      </c>
      <c r="J71" s="12" t="str">
        <f t="shared" si="5"/>
        <v/>
      </c>
      <c r="K71" s="13" t="str">
        <f t="shared" si="6"/>
        <v/>
      </c>
      <c r="L71" s="13" t="str">
        <f t="shared" si="14"/>
        <v/>
      </c>
      <c r="M71" s="13" t="str">
        <f t="shared" si="15"/>
        <v/>
      </c>
      <c r="N71" s="13" t="str">
        <f t="shared" si="11"/>
        <v/>
      </c>
      <c r="O71" s="8"/>
      <c r="P71" s="13" t="str">
        <f t="shared" si="13"/>
        <v/>
      </c>
      <c r="Q71" s="13" t="str">
        <f t="shared" si="16"/>
        <v/>
      </c>
    </row>
    <row r="72" spans="6:17">
      <c r="F72" s="8" t="str">
        <f>IF($B$1-Sheet2!A65&gt;-1,Sheet2!A65,"")</f>
        <v/>
      </c>
      <c r="G72" s="8" t="str">
        <f t="shared" si="12"/>
        <v/>
      </c>
      <c r="H72" s="8" t="str">
        <f t="shared" ca="1" si="4"/>
        <v/>
      </c>
      <c r="I72" s="8" t="str">
        <f t="shared" si="10"/>
        <v/>
      </c>
      <c r="J72" s="12" t="str">
        <f t="shared" si="5"/>
        <v/>
      </c>
      <c r="K72" s="13" t="str">
        <f t="shared" si="6"/>
        <v/>
      </c>
      <c r="L72" s="13" t="str">
        <f t="shared" si="14"/>
        <v/>
      </c>
      <c r="M72" s="13" t="str">
        <f t="shared" si="15"/>
        <v/>
      </c>
      <c r="N72" s="13" t="str">
        <f t="shared" si="11"/>
        <v/>
      </c>
      <c r="O72" s="8"/>
      <c r="P72" s="13" t="str">
        <f t="shared" si="13"/>
        <v/>
      </c>
      <c r="Q72" s="13" t="str">
        <f t="shared" si="16"/>
        <v/>
      </c>
    </row>
    <row r="73" spans="6:17">
      <c r="F73" s="8" t="str">
        <f>IF($B$1-Sheet2!A66&gt;-1,Sheet2!A66,"")</f>
        <v/>
      </c>
      <c r="G73" s="8" t="str">
        <f t="shared" ref="G73:G104" si="17">IF(F73&lt;&gt;"",$L$3,"")</f>
        <v/>
      </c>
      <c r="H73" s="8" t="str">
        <f t="shared" ca="1" si="4"/>
        <v/>
      </c>
      <c r="I73" s="8" t="str">
        <f t="shared" si="10"/>
        <v/>
      </c>
      <c r="J73" s="12" t="str">
        <f t="shared" si="5"/>
        <v/>
      </c>
      <c r="K73" s="13" t="str">
        <f t="shared" si="6"/>
        <v/>
      </c>
      <c r="L73" s="13" t="str">
        <f t="shared" si="14"/>
        <v/>
      </c>
      <c r="M73" s="13" t="str">
        <f t="shared" si="15"/>
        <v/>
      </c>
      <c r="N73" s="13" t="str">
        <f t="shared" si="11"/>
        <v/>
      </c>
      <c r="O73" s="8"/>
      <c r="P73" s="13" t="str">
        <f t="shared" ref="P73:P104" si="18">IF(F73&lt;&gt;"",$L$5,"")</f>
        <v/>
      </c>
      <c r="Q73" s="13" t="str">
        <f t="shared" si="16"/>
        <v/>
      </c>
    </row>
    <row r="74" spans="6:17">
      <c r="F74" s="8" t="str">
        <f>IF($B$1-Sheet2!A67&gt;-1,Sheet2!A67,"")</f>
        <v/>
      </c>
      <c r="G74" s="8" t="str">
        <f t="shared" si="17"/>
        <v/>
      </c>
      <c r="H74" s="8" t="str">
        <f t="shared" ref="H74:H128" ca="1" si="19">IF(F74&lt;&gt;"",IF(MOD(MONTH(TODAY())+F74,12)=0,12,MOD(MONTH(TODAY())+F74,12)),"")</f>
        <v/>
      </c>
      <c r="I74" s="8" t="str">
        <f t="shared" si="10"/>
        <v/>
      </c>
      <c r="J74" s="12" t="str">
        <f t="shared" ref="J74:J128" si="20">IF(F74&lt;&gt;"",DATE(I74,H74,G74),"")</f>
        <v/>
      </c>
      <c r="K74" s="13" t="str">
        <f t="shared" ref="K74:K128" si="21">Q74</f>
        <v/>
      </c>
      <c r="L74" s="13" t="str">
        <f t="shared" ref="L74:L105" si="22">IF(F74&lt;&gt;"",N73*$Q$7/12,"")</f>
        <v/>
      </c>
      <c r="M74" s="13" t="str">
        <f t="shared" ref="M74:M105" si="23">IF(F74&lt;&gt;"",K74-L74,"")</f>
        <v/>
      </c>
      <c r="N74" s="13" t="str">
        <f t="shared" si="11"/>
        <v/>
      </c>
      <c r="O74" s="8"/>
      <c r="P74" s="13" t="str">
        <f t="shared" si="18"/>
        <v/>
      </c>
      <c r="Q74" s="13" t="str">
        <f t="shared" ref="Q74:Q105" si="24">IF(F74&lt;&gt;"",IF(MOD(F74,$B$2)=1,INDEX($D$6:$D$17,F73/$B$2+1,1),Q73),"")</f>
        <v/>
      </c>
    </row>
    <row r="75" spans="6:17">
      <c r="F75" s="8" t="str">
        <f>IF($B$1-Sheet2!A68&gt;-1,Sheet2!A68,"")</f>
        <v/>
      </c>
      <c r="G75" s="8" t="str">
        <f t="shared" si="17"/>
        <v/>
      </c>
      <c r="H75" s="8" t="str">
        <f t="shared" ca="1" si="19"/>
        <v/>
      </c>
      <c r="I75" s="8" t="str">
        <f t="shared" ref="I75:I128" si="25">IF(F75&lt;&gt;"",IF(H75=1,I74+1,I74),"")</f>
        <v/>
      </c>
      <c r="J75" s="12" t="str">
        <f t="shared" si="20"/>
        <v/>
      </c>
      <c r="K75" s="13" t="str">
        <f t="shared" si="21"/>
        <v/>
      </c>
      <c r="L75" s="13" t="str">
        <f t="shared" si="22"/>
        <v/>
      </c>
      <c r="M75" s="13" t="str">
        <f t="shared" si="23"/>
        <v/>
      </c>
      <c r="N75" s="13" t="str">
        <f t="shared" ref="N75:N128" si="26">IF(F75&lt;&gt;"",N74-M75,"")</f>
        <v/>
      </c>
      <c r="O75" s="8"/>
      <c r="P75" s="13" t="str">
        <f t="shared" si="18"/>
        <v/>
      </c>
      <c r="Q75" s="13" t="str">
        <f t="shared" si="24"/>
        <v/>
      </c>
    </row>
    <row r="76" spans="6:17">
      <c r="F76" s="8" t="str">
        <f>IF($B$1-Sheet2!A69&gt;-1,Sheet2!A69,"")</f>
        <v/>
      </c>
      <c r="G76" s="8" t="str">
        <f t="shared" si="17"/>
        <v/>
      </c>
      <c r="H76" s="8" t="str">
        <f t="shared" ca="1" si="19"/>
        <v/>
      </c>
      <c r="I76" s="8" t="str">
        <f t="shared" si="25"/>
        <v/>
      </c>
      <c r="J76" s="12" t="str">
        <f t="shared" si="20"/>
        <v/>
      </c>
      <c r="K76" s="13" t="str">
        <f t="shared" si="21"/>
        <v/>
      </c>
      <c r="L76" s="13" t="str">
        <f t="shared" si="22"/>
        <v/>
      </c>
      <c r="M76" s="13" t="str">
        <f t="shared" si="23"/>
        <v/>
      </c>
      <c r="N76" s="13" t="str">
        <f t="shared" si="26"/>
        <v/>
      </c>
      <c r="O76" s="8"/>
      <c r="P76" s="13" t="str">
        <f t="shared" si="18"/>
        <v/>
      </c>
      <c r="Q76" s="13" t="str">
        <f t="shared" si="24"/>
        <v/>
      </c>
    </row>
    <row r="77" spans="6:17">
      <c r="F77" s="8" t="str">
        <f>IF($B$1-Sheet2!A70&gt;-1,Sheet2!A70,"")</f>
        <v/>
      </c>
      <c r="G77" s="8" t="str">
        <f t="shared" si="17"/>
        <v/>
      </c>
      <c r="H77" s="8" t="str">
        <f t="shared" ca="1" si="19"/>
        <v/>
      </c>
      <c r="I77" s="8" t="str">
        <f t="shared" si="25"/>
        <v/>
      </c>
      <c r="J77" s="12" t="str">
        <f t="shared" si="20"/>
        <v/>
      </c>
      <c r="K77" s="13" t="str">
        <f t="shared" si="21"/>
        <v/>
      </c>
      <c r="L77" s="13" t="str">
        <f t="shared" si="22"/>
        <v/>
      </c>
      <c r="M77" s="13" t="str">
        <f t="shared" si="23"/>
        <v/>
      </c>
      <c r="N77" s="13" t="str">
        <f t="shared" si="26"/>
        <v/>
      </c>
      <c r="O77" s="8"/>
      <c r="P77" s="13" t="str">
        <f t="shared" si="18"/>
        <v/>
      </c>
      <c r="Q77" s="13" t="str">
        <f t="shared" si="24"/>
        <v/>
      </c>
    </row>
    <row r="78" spans="6:17">
      <c r="F78" s="8" t="str">
        <f>IF($B$1-Sheet2!A71&gt;-1,Sheet2!A71,"")</f>
        <v/>
      </c>
      <c r="G78" s="8" t="str">
        <f t="shared" si="17"/>
        <v/>
      </c>
      <c r="H78" s="8" t="str">
        <f t="shared" ca="1" si="19"/>
        <v/>
      </c>
      <c r="I78" s="8" t="str">
        <f t="shared" si="25"/>
        <v/>
      </c>
      <c r="J78" s="12" t="str">
        <f t="shared" si="20"/>
        <v/>
      </c>
      <c r="K78" s="13" t="str">
        <f t="shared" si="21"/>
        <v/>
      </c>
      <c r="L78" s="13" t="str">
        <f t="shared" si="22"/>
        <v/>
      </c>
      <c r="M78" s="13" t="str">
        <f t="shared" si="23"/>
        <v/>
      </c>
      <c r="N78" s="13" t="str">
        <f t="shared" si="26"/>
        <v/>
      </c>
      <c r="O78" s="8"/>
      <c r="P78" s="13" t="str">
        <f t="shared" si="18"/>
        <v/>
      </c>
      <c r="Q78" s="13" t="str">
        <f t="shared" si="24"/>
        <v/>
      </c>
    </row>
    <row r="79" spans="6:17">
      <c r="F79" s="8" t="str">
        <f>IF($B$1-Sheet2!A72&gt;-1,Sheet2!A72,"")</f>
        <v/>
      </c>
      <c r="G79" s="8" t="str">
        <f t="shared" si="17"/>
        <v/>
      </c>
      <c r="H79" s="8" t="str">
        <f t="shared" ca="1" si="19"/>
        <v/>
      </c>
      <c r="I79" s="8" t="str">
        <f t="shared" si="25"/>
        <v/>
      </c>
      <c r="J79" s="12" t="str">
        <f t="shared" si="20"/>
        <v/>
      </c>
      <c r="K79" s="13" t="str">
        <f t="shared" si="21"/>
        <v/>
      </c>
      <c r="L79" s="13" t="str">
        <f t="shared" si="22"/>
        <v/>
      </c>
      <c r="M79" s="13" t="str">
        <f t="shared" si="23"/>
        <v/>
      </c>
      <c r="N79" s="13" t="str">
        <f t="shared" si="26"/>
        <v/>
      </c>
      <c r="O79" s="8"/>
      <c r="P79" s="13" t="str">
        <f t="shared" si="18"/>
        <v/>
      </c>
      <c r="Q79" s="13" t="str">
        <f t="shared" si="24"/>
        <v/>
      </c>
    </row>
    <row r="80" spans="6:17">
      <c r="F80" s="8" t="str">
        <f>IF($B$1-Sheet2!A73&gt;-1,Sheet2!A73,"")</f>
        <v/>
      </c>
      <c r="G80" s="8" t="str">
        <f t="shared" si="17"/>
        <v/>
      </c>
      <c r="H80" s="8" t="str">
        <f t="shared" ca="1" si="19"/>
        <v/>
      </c>
      <c r="I80" s="8" t="str">
        <f t="shared" si="25"/>
        <v/>
      </c>
      <c r="J80" s="12" t="str">
        <f t="shared" si="20"/>
        <v/>
      </c>
      <c r="K80" s="13" t="str">
        <f t="shared" si="21"/>
        <v/>
      </c>
      <c r="L80" s="13" t="str">
        <f t="shared" si="22"/>
        <v/>
      </c>
      <c r="M80" s="13" t="str">
        <f t="shared" si="23"/>
        <v/>
      </c>
      <c r="N80" s="13" t="str">
        <f t="shared" si="26"/>
        <v/>
      </c>
      <c r="O80" s="8"/>
      <c r="P80" s="13" t="str">
        <f t="shared" si="18"/>
        <v/>
      </c>
      <c r="Q80" s="13" t="str">
        <f t="shared" si="24"/>
        <v/>
      </c>
    </row>
    <row r="81" spans="6:17">
      <c r="F81" s="8" t="str">
        <f>IF($B$1-Sheet2!A74&gt;-1,Sheet2!A74,"")</f>
        <v/>
      </c>
      <c r="G81" s="8" t="str">
        <f t="shared" si="17"/>
        <v/>
      </c>
      <c r="H81" s="8" t="str">
        <f t="shared" ca="1" si="19"/>
        <v/>
      </c>
      <c r="I81" s="8" t="str">
        <f t="shared" si="25"/>
        <v/>
      </c>
      <c r="J81" s="12" t="str">
        <f t="shared" si="20"/>
        <v/>
      </c>
      <c r="K81" s="13" t="str">
        <f t="shared" si="21"/>
        <v/>
      </c>
      <c r="L81" s="13" t="str">
        <f t="shared" si="22"/>
        <v/>
      </c>
      <c r="M81" s="13" t="str">
        <f t="shared" si="23"/>
        <v/>
      </c>
      <c r="N81" s="13" t="str">
        <f t="shared" si="26"/>
        <v/>
      </c>
      <c r="O81" s="8"/>
      <c r="P81" s="13" t="str">
        <f t="shared" si="18"/>
        <v/>
      </c>
      <c r="Q81" s="13" t="str">
        <f t="shared" si="24"/>
        <v/>
      </c>
    </row>
    <row r="82" spans="6:17">
      <c r="F82" s="8" t="str">
        <f>IF($B$1-Sheet2!A75&gt;-1,Sheet2!A75,"")</f>
        <v/>
      </c>
      <c r="G82" s="8" t="str">
        <f t="shared" si="17"/>
        <v/>
      </c>
      <c r="H82" s="8" t="str">
        <f t="shared" ca="1" si="19"/>
        <v/>
      </c>
      <c r="I82" s="8" t="str">
        <f t="shared" si="25"/>
        <v/>
      </c>
      <c r="J82" s="12" t="str">
        <f t="shared" si="20"/>
        <v/>
      </c>
      <c r="K82" s="13" t="str">
        <f t="shared" si="21"/>
        <v/>
      </c>
      <c r="L82" s="13" t="str">
        <f t="shared" si="22"/>
        <v/>
      </c>
      <c r="M82" s="13" t="str">
        <f t="shared" si="23"/>
        <v/>
      </c>
      <c r="N82" s="13" t="str">
        <f t="shared" si="26"/>
        <v/>
      </c>
      <c r="O82" s="8"/>
      <c r="P82" s="13" t="str">
        <f t="shared" si="18"/>
        <v/>
      </c>
      <c r="Q82" s="13" t="str">
        <f t="shared" si="24"/>
        <v/>
      </c>
    </row>
    <row r="83" spans="6:17">
      <c r="F83" s="8" t="str">
        <f>IF($B$1-Sheet2!A76&gt;-1,Sheet2!A76,"")</f>
        <v/>
      </c>
      <c r="G83" s="8" t="str">
        <f t="shared" si="17"/>
        <v/>
      </c>
      <c r="H83" s="8" t="str">
        <f t="shared" ca="1" si="19"/>
        <v/>
      </c>
      <c r="I83" s="8" t="str">
        <f t="shared" si="25"/>
        <v/>
      </c>
      <c r="J83" s="12" t="str">
        <f t="shared" si="20"/>
        <v/>
      </c>
      <c r="K83" s="13" t="str">
        <f t="shared" si="21"/>
        <v/>
      </c>
      <c r="L83" s="13" t="str">
        <f t="shared" si="22"/>
        <v/>
      </c>
      <c r="M83" s="13" t="str">
        <f t="shared" si="23"/>
        <v/>
      </c>
      <c r="N83" s="13" t="str">
        <f t="shared" si="26"/>
        <v/>
      </c>
      <c r="O83" s="8"/>
      <c r="P83" s="13" t="str">
        <f t="shared" si="18"/>
        <v/>
      </c>
      <c r="Q83" s="13" t="str">
        <f t="shared" si="24"/>
        <v/>
      </c>
    </row>
    <row r="84" spans="6:17">
      <c r="F84" s="8" t="str">
        <f>IF($B$1-Sheet2!A77&gt;-1,Sheet2!A77,"")</f>
        <v/>
      </c>
      <c r="G84" s="8" t="str">
        <f t="shared" si="17"/>
        <v/>
      </c>
      <c r="H84" s="8" t="str">
        <f t="shared" ca="1" si="19"/>
        <v/>
      </c>
      <c r="I84" s="8" t="str">
        <f t="shared" si="25"/>
        <v/>
      </c>
      <c r="J84" s="12" t="str">
        <f t="shared" si="20"/>
        <v/>
      </c>
      <c r="K84" s="13" t="str">
        <f t="shared" si="21"/>
        <v/>
      </c>
      <c r="L84" s="13" t="str">
        <f t="shared" si="22"/>
        <v/>
      </c>
      <c r="M84" s="13" t="str">
        <f t="shared" si="23"/>
        <v/>
      </c>
      <c r="N84" s="13" t="str">
        <f t="shared" si="26"/>
        <v/>
      </c>
      <c r="O84" s="8"/>
      <c r="P84" s="13" t="str">
        <f t="shared" si="18"/>
        <v/>
      </c>
      <c r="Q84" s="13" t="str">
        <f t="shared" si="24"/>
        <v/>
      </c>
    </row>
    <row r="85" spans="6:17">
      <c r="F85" s="8" t="str">
        <f>IF($B$1-Sheet2!A78&gt;-1,Sheet2!A78,"")</f>
        <v/>
      </c>
      <c r="G85" s="8" t="str">
        <f t="shared" si="17"/>
        <v/>
      </c>
      <c r="H85" s="8" t="str">
        <f t="shared" ca="1" si="19"/>
        <v/>
      </c>
      <c r="I85" s="8" t="str">
        <f t="shared" si="25"/>
        <v/>
      </c>
      <c r="J85" s="12" t="str">
        <f t="shared" si="20"/>
        <v/>
      </c>
      <c r="K85" s="13" t="str">
        <f t="shared" si="21"/>
        <v/>
      </c>
      <c r="L85" s="13" t="str">
        <f t="shared" si="22"/>
        <v/>
      </c>
      <c r="M85" s="13" t="str">
        <f t="shared" si="23"/>
        <v/>
      </c>
      <c r="N85" s="13" t="str">
        <f t="shared" si="26"/>
        <v/>
      </c>
      <c r="O85" s="8"/>
      <c r="P85" s="13" t="str">
        <f t="shared" si="18"/>
        <v/>
      </c>
      <c r="Q85" s="13" t="str">
        <f t="shared" si="24"/>
        <v/>
      </c>
    </row>
    <row r="86" spans="6:17">
      <c r="F86" s="8" t="str">
        <f>IF($B$1-Sheet2!A79&gt;-1,Sheet2!A79,"")</f>
        <v/>
      </c>
      <c r="G86" s="8" t="str">
        <f t="shared" si="17"/>
        <v/>
      </c>
      <c r="H86" s="8" t="str">
        <f t="shared" ca="1" si="19"/>
        <v/>
      </c>
      <c r="I86" s="8" t="str">
        <f t="shared" si="25"/>
        <v/>
      </c>
      <c r="J86" s="12" t="str">
        <f t="shared" si="20"/>
        <v/>
      </c>
      <c r="K86" s="13" t="str">
        <f t="shared" si="21"/>
        <v/>
      </c>
      <c r="L86" s="13" t="str">
        <f t="shared" si="22"/>
        <v/>
      </c>
      <c r="M86" s="13" t="str">
        <f t="shared" si="23"/>
        <v/>
      </c>
      <c r="N86" s="13" t="str">
        <f t="shared" si="26"/>
        <v/>
      </c>
      <c r="O86" s="8"/>
      <c r="P86" s="13" t="str">
        <f t="shared" si="18"/>
        <v/>
      </c>
      <c r="Q86" s="13" t="str">
        <f t="shared" si="24"/>
        <v/>
      </c>
    </row>
    <row r="87" spans="6:17">
      <c r="F87" s="8" t="str">
        <f>IF($B$1-Sheet2!A80&gt;-1,Sheet2!A80,"")</f>
        <v/>
      </c>
      <c r="G87" s="8" t="str">
        <f t="shared" si="17"/>
        <v/>
      </c>
      <c r="H87" s="8" t="str">
        <f t="shared" ca="1" si="19"/>
        <v/>
      </c>
      <c r="I87" s="8" t="str">
        <f t="shared" si="25"/>
        <v/>
      </c>
      <c r="J87" s="12" t="str">
        <f t="shared" si="20"/>
        <v/>
      </c>
      <c r="K87" s="13" t="str">
        <f t="shared" si="21"/>
        <v/>
      </c>
      <c r="L87" s="13" t="str">
        <f t="shared" si="22"/>
        <v/>
      </c>
      <c r="M87" s="13" t="str">
        <f t="shared" si="23"/>
        <v/>
      </c>
      <c r="N87" s="13" t="str">
        <f t="shared" si="26"/>
        <v/>
      </c>
      <c r="O87" s="8"/>
      <c r="P87" s="13" t="str">
        <f t="shared" si="18"/>
        <v/>
      </c>
      <c r="Q87" s="13" t="str">
        <f t="shared" si="24"/>
        <v/>
      </c>
    </row>
    <row r="88" spans="6:17">
      <c r="F88" s="8" t="str">
        <f>IF($B$1-Sheet2!A81&gt;-1,Sheet2!A81,"")</f>
        <v/>
      </c>
      <c r="G88" s="8" t="str">
        <f t="shared" si="17"/>
        <v/>
      </c>
      <c r="H88" s="8" t="str">
        <f t="shared" ca="1" si="19"/>
        <v/>
      </c>
      <c r="I88" s="8" t="str">
        <f t="shared" si="25"/>
        <v/>
      </c>
      <c r="J88" s="12" t="str">
        <f t="shared" si="20"/>
        <v/>
      </c>
      <c r="K88" s="13" t="str">
        <f t="shared" si="21"/>
        <v/>
      </c>
      <c r="L88" s="13" t="str">
        <f t="shared" si="22"/>
        <v/>
      </c>
      <c r="M88" s="13" t="str">
        <f t="shared" si="23"/>
        <v/>
      </c>
      <c r="N88" s="13" t="str">
        <f t="shared" si="26"/>
        <v/>
      </c>
      <c r="O88" s="8"/>
      <c r="P88" s="13" t="str">
        <f t="shared" si="18"/>
        <v/>
      </c>
      <c r="Q88" s="13" t="str">
        <f t="shared" si="24"/>
        <v/>
      </c>
    </row>
    <row r="89" spans="6:17">
      <c r="F89" s="8" t="str">
        <f>IF($B$1-Sheet2!A82&gt;-1,Sheet2!A82,"")</f>
        <v/>
      </c>
      <c r="G89" s="8" t="str">
        <f t="shared" si="17"/>
        <v/>
      </c>
      <c r="H89" s="8" t="str">
        <f t="shared" ca="1" si="19"/>
        <v/>
      </c>
      <c r="I89" s="8" t="str">
        <f t="shared" si="25"/>
        <v/>
      </c>
      <c r="J89" s="12" t="str">
        <f t="shared" si="20"/>
        <v/>
      </c>
      <c r="K89" s="13" t="str">
        <f t="shared" si="21"/>
        <v/>
      </c>
      <c r="L89" s="13" t="str">
        <f t="shared" si="22"/>
        <v/>
      </c>
      <c r="M89" s="13" t="str">
        <f t="shared" si="23"/>
        <v/>
      </c>
      <c r="N89" s="13" t="str">
        <f t="shared" si="26"/>
        <v/>
      </c>
      <c r="O89" s="8"/>
      <c r="P89" s="13" t="str">
        <f t="shared" si="18"/>
        <v/>
      </c>
      <c r="Q89" s="13" t="str">
        <f t="shared" si="24"/>
        <v/>
      </c>
    </row>
    <row r="90" spans="6:17">
      <c r="F90" s="8" t="str">
        <f>IF($B$1-Sheet2!A83&gt;-1,Sheet2!A83,"")</f>
        <v/>
      </c>
      <c r="G90" s="8" t="str">
        <f t="shared" si="17"/>
        <v/>
      </c>
      <c r="H90" s="8" t="str">
        <f t="shared" ca="1" si="19"/>
        <v/>
      </c>
      <c r="I90" s="8" t="str">
        <f t="shared" si="25"/>
        <v/>
      </c>
      <c r="J90" s="12" t="str">
        <f t="shared" si="20"/>
        <v/>
      </c>
      <c r="K90" s="13" t="str">
        <f t="shared" si="21"/>
        <v/>
      </c>
      <c r="L90" s="13" t="str">
        <f t="shared" si="22"/>
        <v/>
      </c>
      <c r="M90" s="13" t="str">
        <f t="shared" si="23"/>
        <v/>
      </c>
      <c r="N90" s="13" t="str">
        <f t="shared" si="26"/>
        <v/>
      </c>
      <c r="O90" s="8"/>
      <c r="P90" s="13" t="str">
        <f t="shared" si="18"/>
        <v/>
      </c>
      <c r="Q90" s="13" t="str">
        <f t="shared" si="24"/>
        <v/>
      </c>
    </row>
    <row r="91" spans="6:17">
      <c r="F91" s="8" t="str">
        <f>IF($B$1-Sheet2!A84&gt;-1,Sheet2!A84,"")</f>
        <v/>
      </c>
      <c r="G91" s="8" t="str">
        <f t="shared" si="17"/>
        <v/>
      </c>
      <c r="H91" s="8" t="str">
        <f t="shared" ca="1" si="19"/>
        <v/>
      </c>
      <c r="I91" s="8" t="str">
        <f t="shared" si="25"/>
        <v/>
      </c>
      <c r="J91" s="12" t="str">
        <f t="shared" si="20"/>
        <v/>
      </c>
      <c r="K91" s="13" t="str">
        <f t="shared" si="21"/>
        <v/>
      </c>
      <c r="L91" s="13" t="str">
        <f t="shared" si="22"/>
        <v/>
      </c>
      <c r="M91" s="13" t="str">
        <f t="shared" si="23"/>
        <v/>
      </c>
      <c r="N91" s="13" t="str">
        <f t="shared" si="26"/>
        <v/>
      </c>
      <c r="O91" s="8"/>
      <c r="P91" s="13" t="str">
        <f t="shared" si="18"/>
        <v/>
      </c>
      <c r="Q91" s="13" t="str">
        <f t="shared" si="24"/>
        <v/>
      </c>
    </row>
    <row r="92" spans="6:17">
      <c r="F92" s="8" t="str">
        <f>IF($B$1-Sheet2!A85&gt;-1,Sheet2!A85,"")</f>
        <v/>
      </c>
      <c r="G92" s="8" t="str">
        <f t="shared" si="17"/>
        <v/>
      </c>
      <c r="H92" s="8" t="str">
        <f t="shared" ca="1" si="19"/>
        <v/>
      </c>
      <c r="I92" s="8" t="str">
        <f t="shared" si="25"/>
        <v/>
      </c>
      <c r="J92" s="12" t="str">
        <f t="shared" si="20"/>
        <v/>
      </c>
      <c r="K92" s="13" t="str">
        <f t="shared" si="21"/>
        <v/>
      </c>
      <c r="L92" s="13" t="str">
        <f t="shared" si="22"/>
        <v/>
      </c>
      <c r="M92" s="13" t="str">
        <f t="shared" si="23"/>
        <v/>
      </c>
      <c r="N92" s="13" t="str">
        <f t="shared" si="26"/>
        <v/>
      </c>
      <c r="O92" s="8"/>
      <c r="P92" s="13" t="str">
        <f t="shared" si="18"/>
        <v/>
      </c>
      <c r="Q92" s="13" t="str">
        <f t="shared" si="24"/>
        <v/>
      </c>
    </row>
    <row r="93" spans="6:17">
      <c r="F93" s="8" t="str">
        <f>IF($B$1-Sheet2!A86&gt;-1,Sheet2!A86,"")</f>
        <v/>
      </c>
      <c r="G93" s="8" t="str">
        <f t="shared" si="17"/>
        <v/>
      </c>
      <c r="H93" s="8" t="str">
        <f t="shared" ca="1" si="19"/>
        <v/>
      </c>
      <c r="I93" s="8" t="str">
        <f t="shared" si="25"/>
        <v/>
      </c>
      <c r="J93" s="12" t="str">
        <f t="shared" si="20"/>
        <v/>
      </c>
      <c r="K93" s="13" t="str">
        <f t="shared" si="21"/>
        <v/>
      </c>
      <c r="L93" s="13" t="str">
        <f t="shared" si="22"/>
        <v/>
      </c>
      <c r="M93" s="13" t="str">
        <f t="shared" si="23"/>
        <v/>
      </c>
      <c r="N93" s="13" t="str">
        <f t="shared" si="26"/>
        <v/>
      </c>
      <c r="O93" s="8"/>
      <c r="P93" s="13" t="str">
        <f t="shared" si="18"/>
        <v/>
      </c>
      <c r="Q93" s="13" t="str">
        <f t="shared" si="24"/>
        <v/>
      </c>
    </row>
    <row r="94" spans="6:17">
      <c r="F94" s="8" t="str">
        <f>IF($B$1-Sheet2!A87&gt;-1,Sheet2!A87,"")</f>
        <v/>
      </c>
      <c r="G94" s="8" t="str">
        <f t="shared" si="17"/>
        <v/>
      </c>
      <c r="H94" s="8" t="str">
        <f t="shared" ca="1" si="19"/>
        <v/>
      </c>
      <c r="I94" s="8" t="str">
        <f t="shared" si="25"/>
        <v/>
      </c>
      <c r="J94" s="12" t="str">
        <f t="shared" si="20"/>
        <v/>
      </c>
      <c r="K94" s="13" t="str">
        <f t="shared" si="21"/>
        <v/>
      </c>
      <c r="L94" s="13" t="str">
        <f t="shared" si="22"/>
        <v/>
      </c>
      <c r="M94" s="13" t="str">
        <f t="shared" si="23"/>
        <v/>
      </c>
      <c r="N94" s="13" t="str">
        <f t="shared" si="26"/>
        <v/>
      </c>
      <c r="O94" s="8"/>
      <c r="P94" s="13" t="str">
        <f t="shared" si="18"/>
        <v/>
      </c>
      <c r="Q94" s="13" t="str">
        <f t="shared" si="24"/>
        <v/>
      </c>
    </row>
    <row r="95" spans="6:17">
      <c r="F95" s="8" t="str">
        <f>IF($B$1-Sheet2!A88&gt;-1,Sheet2!A88,"")</f>
        <v/>
      </c>
      <c r="G95" s="8" t="str">
        <f t="shared" si="17"/>
        <v/>
      </c>
      <c r="H95" s="8" t="str">
        <f t="shared" ca="1" si="19"/>
        <v/>
      </c>
      <c r="I95" s="8" t="str">
        <f t="shared" si="25"/>
        <v/>
      </c>
      <c r="J95" s="12" t="str">
        <f t="shared" si="20"/>
        <v/>
      </c>
      <c r="K95" s="13" t="str">
        <f t="shared" si="21"/>
        <v/>
      </c>
      <c r="L95" s="13" t="str">
        <f t="shared" si="22"/>
        <v/>
      </c>
      <c r="M95" s="13" t="str">
        <f t="shared" si="23"/>
        <v/>
      </c>
      <c r="N95" s="13" t="str">
        <f t="shared" si="26"/>
        <v/>
      </c>
      <c r="O95" s="8"/>
      <c r="P95" s="13" t="str">
        <f t="shared" si="18"/>
        <v/>
      </c>
      <c r="Q95" s="13" t="str">
        <f t="shared" si="24"/>
        <v/>
      </c>
    </row>
    <row r="96" spans="6:17">
      <c r="F96" s="8" t="str">
        <f>IF($B$1-Sheet2!A89&gt;-1,Sheet2!A89,"")</f>
        <v/>
      </c>
      <c r="G96" s="8" t="str">
        <f t="shared" si="17"/>
        <v/>
      </c>
      <c r="H96" s="8" t="str">
        <f t="shared" ca="1" si="19"/>
        <v/>
      </c>
      <c r="I96" s="8" t="str">
        <f t="shared" si="25"/>
        <v/>
      </c>
      <c r="J96" s="12" t="str">
        <f t="shared" si="20"/>
        <v/>
      </c>
      <c r="K96" s="13" t="str">
        <f t="shared" si="21"/>
        <v/>
      </c>
      <c r="L96" s="13" t="str">
        <f t="shared" si="22"/>
        <v/>
      </c>
      <c r="M96" s="13" t="str">
        <f t="shared" si="23"/>
        <v/>
      </c>
      <c r="N96" s="13" t="str">
        <f t="shared" si="26"/>
        <v/>
      </c>
      <c r="O96" s="8"/>
      <c r="P96" s="13" t="str">
        <f t="shared" si="18"/>
        <v/>
      </c>
      <c r="Q96" s="13" t="str">
        <f t="shared" si="24"/>
        <v/>
      </c>
    </row>
    <row r="97" spans="6:17">
      <c r="F97" s="8" t="str">
        <f>IF($B$1-Sheet2!A90&gt;-1,Sheet2!A90,"")</f>
        <v/>
      </c>
      <c r="G97" s="8" t="str">
        <f t="shared" si="17"/>
        <v/>
      </c>
      <c r="H97" s="8" t="str">
        <f t="shared" ca="1" si="19"/>
        <v/>
      </c>
      <c r="I97" s="8" t="str">
        <f t="shared" si="25"/>
        <v/>
      </c>
      <c r="J97" s="12" t="str">
        <f t="shared" si="20"/>
        <v/>
      </c>
      <c r="K97" s="13" t="str">
        <f t="shared" si="21"/>
        <v/>
      </c>
      <c r="L97" s="13" t="str">
        <f t="shared" si="22"/>
        <v/>
      </c>
      <c r="M97" s="13" t="str">
        <f t="shared" si="23"/>
        <v/>
      </c>
      <c r="N97" s="13" t="str">
        <f t="shared" si="26"/>
        <v/>
      </c>
      <c r="O97" s="8"/>
      <c r="P97" s="13" t="str">
        <f t="shared" si="18"/>
        <v/>
      </c>
      <c r="Q97" s="13" t="str">
        <f t="shared" si="24"/>
        <v/>
      </c>
    </row>
    <row r="98" spans="6:17">
      <c r="F98" s="8" t="str">
        <f>IF($B$1-Sheet2!A91&gt;-1,Sheet2!A91,"")</f>
        <v/>
      </c>
      <c r="G98" s="8" t="str">
        <f t="shared" si="17"/>
        <v/>
      </c>
      <c r="H98" s="8" t="str">
        <f t="shared" ca="1" si="19"/>
        <v/>
      </c>
      <c r="I98" s="8" t="str">
        <f t="shared" si="25"/>
        <v/>
      </c>
      <c r="J98" s="12" t="str">
        <f t="shared" si="20"/>
        <v/>
      </c>
      <c r="K98" s="13" t="str">
        <f t="shared" si="21"/>
        <v/>
      </c>
      <c r="L98" s="13" t="str">
        <f t="shared" si="22"/>
        <v/>
      </c>
      <c r="M98" s="13" t="str">
        <f t="shared" si="23"/>
        <v/>
      </c>
      <c r="N98" s="13" t="str">
        <f t="shared" si="26"/>
        <v/>
      </c>
      <c r="O98" s="8"/>
      <c r="P98" s="13" t="str">
        <f t="shared" si="18"/>
        <v/>
      </c>
      <c r="Q98" s="13" t="str">
        <f t="shared" si="24"/>
        <v/>
      </c>
    </row>
    <row r="99" spans="6:17">
      <c r="F99" s="8" t="str">
        <f>IF($B$1-Sheet2!A92&gt;-1,Sheet2!A92,"")</f>
        <v/>
      </c>
      <c r="G99" s="8" t="str">
        <f t="shared" si="17"/>
        <v/>
      </c>
      <c r="H99" s="8" t="str">
        <f t="shared" ca="1" si="19"/>
        <v/>
      </c>
      <c r="I99" s="8" t="str">
        <f t="shared" si="25"/>
        <v/>
      </c>
      <c r="J99" s="12" t="str">
        <f t="shared" si="20"/>
        <v/>
      </c>
      <c r="K99" s="13" t="str">
        <f t="shared" si="21"/>
        <v/>
      </c>
      <c r="L99" s="13" t="str">
        <f t="shared" si="22"/>
        <v/>
      </c>
      <c r="M99" s="13" t="str">
        <f t="shared" si="23"/>
        <v/>
      </c>
      <c r="N99" s="13" t="str">
        <f t="shared" si="26"/>
        <v/>
      </c>
      <c r="O99" s="8"/>
      <c r="P99" s="13" t="str">
        <f t="shared" si="18"/>
        <v/>
      </c>
      <c r="Q99" s="13" t="str">
        <f t="shared" si="24"/>
        <v/>
      </c>
    </row>
    <row r="100" spans="6:17">
      <c r="F100" s="8" t="str">
        <f>IF($B$1-Sheet2!A93&gt;-1,Sheet2!A93,"")</f>
        <v/>
      </c>
      <c r="G100" s="8" t="str">
        <f t="shared" si="17"/>
        <v/>
      </c>
      <c r="H100" s="8" t="str">
        <f t="shared" ca="1" si="19"/>
        <v/>
      </c>
      <c r="I100" s="8" t="str">
        <f t="shared" si="25"/>
        <v/>
      </c>
      <c r="J100" s="12" t="str">
        <f t="shared" si="20"/>
        <v/>
      </c>
      <c r="K100" s="13" t="str">
        <f t="shared" si="21"/>
        <v/>
      </c>
      <c r="L100" s="13" t="str">
        <f t="shared" si="22"/>
        <v/>
      </c>
      <c r="M100" s="13" t="str">
        <f t="shared" si="23"/>
        <v/>
      </c>
      <c r="N100" s="13" t="str">
        <f t="shared" si="26"/>
        <v/>
      </c>
      <c r="O100" s="8"/>
      <c r="P100" s="13" t="str">
        <f t="shared" si="18"/>
        <v/>
      </c>
      <c r="Q100" s="13" t="str">
        <f t="shared" si="24"/>
        <v/>
      </c>
    </row>
    <row r="101" spans="6:17">
      <c r="F101" s="8" t="str">
        <f>IF($B$1-Sheet2!A94&gt;-1,Sheet2!A94,"")</f>
        <v/>
      </c>
      <c r="G101" s="8" t="str">
        <f t="shared" si="17"/>
        <v/>
      </c>
      <c r="H101" s="8" t="str">
        <f t="shared" ca="1" si="19"/>
        <v/>
      </c>
      <c r="I101" s="8" t="str">
        <f t="shared" si="25"/>
        <v/>
      </c>
      <c r="J101" s="12" t="str">
        <f t="shared" si="20"/>
        <v/>
      </c>
      <c r="K101" s="13" t="str">
        <f t="shared" si="21"/>
        <v/>
      </c>
      <c r="L101" s="13" t="str">
        <f t="shared" si="22"/>
        <v/>
      </c>
      <c r="M101" s="13" t="str">
        <f t="shared" si="23"/>
        <v/>
      </c>
      <c r="N101" s="13" t="str">
        <f t="shared" si="26"/>
        <v/>
      </c>
      <c r="O101" s="8"/>
      <c r="P101" s="13" t="str">
        <f t="shared" si="18"/>
        <v/>
      </c>
      <c r="Q101" s="13" t="str">
        <f t="shared" si="24"/>
        <v/>
      </c>
    </row>
    <row r="102" spans="6:17">
      <c r="F102" s="8" t="str">
        <f>IF($B$1-Sheet2!A95&gt;-1,Sheet2!A95,"")</f>
        <v/>
      </c>
      <c r="G102" s="8" t="str">
        <f t="shared" si="17"/>
        <v/>
      </c>
      <c r="H102" s="8" t="str">
        <f t="shared" ca="1" si="19"/>
        <v/>
      </c>
      <c r="I102" s="8" t="str">
        <f t="shared" si="25"/>
        <v/>
      </c>
      <c r="J102" s="12" t="str">
        <f t="shared" si="20"/>
        <v/>
      </c>
      <c r="K102" s="13" t="str">
        <f t="shared" si="21"/>
        <v/>
      </c>
      <c r="L102" s="13" t="str">
        <f t="shared" si="22"/>
        <v/>
      </c>
      <c r="M102" s="13" t="str">
        <f t="shared" si="23"/>
        <v/>
      </c>
      <c r="N102" s="13" t="str">
        <f t="shared" si="26"/>
        <v/>
      </c>
      <c r="O102" s="8"/>
      <c r="P102" s="13" t="str">
        <f t="shared" si="18"/>
        <v/>
      </c>
      <c r="Q102" s="13" t="str">
        <f t="shared" si="24"/>
        <v/>
      </c>
    </row>
    <row r="103" spans="6:17">
      <c r="F103" s="8" t="str">
        <f>IF($B$1-Sheet2!A96&gt;-1,Sheet2!A96,"")</f>
        <v/>
      </c>
      <c r="G103" s="8" t="str">
        <f t="shared" si="17"/>
        <v/>
      </c>
      <c r="H103" s="8" t="str">
        <f t="shared" ca="1" si="19"/>
        <v/>
      </c>
      <c r="I103" s="8" t="str">
        <f t="shared" si="25"/>
        <v/>
      </c>
      <c r="J103" s="12" t="str">
        <f t="shared" si="20"/>
        <v/>
      </c>
      <c r="K103" s="13" t="str">
        <f t="shared" si="21"/>
        <v/>
      </c>
      <c r="L103" s="13" t="str">
        <f t="shared" si="22"/>
        <v/>
      </c>
      <c r="M103" s="13" t="str">
        <f t="shared" si="23"/>
        <v/>
      </c>
      <c r="N103" s="13" t="str">
        <f t="shared" si="26"/>
        <v/>
      </c>
      <c r="O103" s="8"/>
      <c r="P103" s="13" t="str">
        <f t="shared" si="18"/>
        <v/>
      </c>
      <c r="Q103" s="13" t="str">
        <f t="shared" si="24"/>
        <v/>
      </c>
    </row>
    <row r="104" spans="6:17">
      <c r="F104" s="8" t="str">
        <f>IF($B$1-Sheet2!A97&gt;-1,Sheet2!A97,"")</f>
        <v/>
      </c>
      <c r="G104" s="8" t="str">
        <f t="shared" si="17"/>
        <v/>
      </c>
      <c r="H104" s="8" t="str">
        <f t="shared" ca="1" si="19"/>
        <v/>
      </c>
      <c r="I104" s="8" t="str">
        <f t="shared" si="25"/>
        <v/>
      </c>
      <c r="J104" s="12" t="str">
        <f t="shared" si="20"/>
        <v/>
      </c>
      <c r="K104" s="13" t="str">
        <f t="shared" si="21"/>
        <v/>
      </c>
      <c r="L104" s="13" t="str">
        <f t="shared" si="22"/>
        <v/>
      </c>
      <c r="M104" s="13" t="str">
        <f t="shared" si="23"/>
        <v/>
      </c>
      <c r="N104" s="13" t="str">
        <f t="shared" si="26"/>
        <v/>
      </c>
      <c r="O104" s="8"/>
      <c r="P104" s="13" t="str">
        <f t="shared" si="18"/>
        <v/>
      </c>
      <c r="Q104" s="13" t="str">
        <f t="shared" si="24"/>
        <v/>
      </c>
    </row>
    <row r="105" spans="6:17">
      <c r="F105" s="8" t="str">
        <f>IF($B$1-Sheet2!A98&gt;-1,Sheet2!A98,"")</f>
        <v/>
      </c>
      <c r="G105" s="8" t="str">
        <f t="shared" ref="G105:G136" si="27">IF(F105&lt;&gt;"",$L$3,"")</f>
        <v/>
      </c>
      <c r="H105" s="8" t="str">
        <f t="shared" ca="1" si="19"/>
        <v/>
      </c>
      <c r="I105" s="8" t="str">
        <f t="shared" si="25"/>
        <v/>
      </c>
      <c r="J105" s="12" t="str">
        <f t="shared" si="20"/>
        <v/>
      </c>
      <c r="K105" s="13" t="str">
        <f t="shared" si="21"/>
        <v/>
      </c>
      <c r="L105" s="13" t="str">
        <f t="shared" si="22"/>
        <v/>
      </c>
      <c r="M105" s="13" t="str">
        <f t="shared" si="23"/>
        <v/>
      </c>
      <c r="N105" s="13" t="str">
        <f t="shared" si="26"/>
        <v/>
      </c>
      <c r="O105" s="8"/>
      <c r="P105" s="13" t="str">
        <f t="shared" ref="P105:P128" si="28">IF(F105&lt;&gt;"",$L$5,"")</f>
        <v/>
      </c>
      <c r="Q105" s="13" t="str">
        <f t="shared" si="24"/>
        <v/>
      </c>
    </row>
    <row r="106" spans="6:17">
      <c r="F106" s="8" t="str">
        <f>IF($B$1-Sheet2!A99&gt;-1,Sheet2!A99,"")</f>
        <v/>
      </c>
      <c r="G106" s="8" t="str">
        <f t="shared" si="27"/>
        <v/>
      </c>
      <c r="H106" s="8" t="str">
        <f t="shared" ca="1" si="19"/>
        <v/>
      </c>
      <c r="I106" s="8" t="str">
        <f t="shared" si="25"/>
        <v/>
      </c>
      <c r="J106" s="12" t="str">
        <f t="shared" si="20"/>
        <v/>
      </c>
      <c r="K106" s="13" t="str">
        <f t="shared" si="21"/>
        <v/>
      </c>
      <c r="L106" s="13" t="str">
        <f t="shared" ref="L106:L128" si="29">IF(F106&lt;&gt;"",N105*$Q$7/12,"")</f>
        <v/>
      </c>
      <c r="M106" s="13" t="str">
        <f t="shared" ref="M106:M137" si="30">IF(F106&lt;&gt;"",K106-L106,"")</f>
        <v/>
      </c>
      <c r="N106" s="13" t="str">
        <f t="shared" si="26"/>
        <v/>
      </c>
      <c r="O106" s="8"/>
      <c r="P106" s="13" t="str">
        <f t="shared" si="28"/>
        <v/>
      </c>
      <c r="Q106" s="13" t="str">
        <f t="shared" ref="Q106:Q128" si="31">IF(F106&lt;&gt;"",IF(MOD(F106,$B$2)=1,INDEX($D$6:$D$17,F105/$B$2+1,1),Q105),"")</f>
        <v/>
      </c>
    </row>
    <row r="107" spans="6:17">
      <c r="F107" s="8" t="str">
        <f>IF($B$1-Sheet2!A100&gt;-1,Sheet2!A100,"")</f>
        <v/>
      </c>
      <c r="G107" s="8" t="str">
        <f t="shared" si="27"/>
        <v/>
      </c>
      <c r="H107" s="8" t="str">
        <f t="shared" ca="1" si="19"/>
        <v/>
      </c>
      <c r="I107" s="8" t="str">
        <f t="shared" si="25"/>
        <v/>
      </c>
      <c r="J107" s="12" t="str">
        <f t="shared" si="20"/>
        <v/>
      </c>
      <c r="K107" s="13" t="str">
        <f t="shared" si="21"/>
        <v/>
      </c>
      <c r="L107" s="13" t="str">
        <f t="shared" si="29"/>
        <v/>
      </c>
      <c r="M107" s="13" t="str">
        <f t="shared" si="30"/>
        <v/>
      </c>
      <c r="N107" s="13" t="str">
        <f t="shared" si="26"/>
        <v/>
      </c>
      <c r="O107" s="8"/>
      <c r="P107" s="13" t="str">
        <f t="shared" si="28"/>
        <v/>
      </c>
      <c r="Q107" s="13" t="str">
        <f t="shared" si="31"/>
        <v/>
      </c>
    </row>
    <row r="108" spans="6:17">
      <c r="F108" s="8" t="str">
        <f>IF($B$1-Sheet2!A101&gt;-1,Sheet2!A101,"")</f>
        <v/>
      </c>
      <c r="G108" s="8" t="str">
        <f t="shared" si="27"/>
        <v/>
      </c>
      <c r="H108" s="8" t="str">
        <f t="shared" ca="1" si="19"/>
        <v/>
      </c>
      <c r="I108" s="8" t="str">
        <f t="shared" si="25"/>
        <v/>
      </c>
      <c r="J108" s="12" t="str">
        <f t="shared" si="20"/>
        <v/>
      </c>
      <c r="K108" s="13" t="str">
        <f t="shared" si="21"/>
        <v/>
      </c>
      <c r="L108" s="13" t="str">
        <f t="shared" si="29"/>
        <v/>
      </c>
      <c r="M108" s="13" t="str">
        <f t="shared" si="30"/>
        <v/>
      </c>
      <c r="N108" s="13" t="str">
        <f t="shared" si="26"/>
        <v/>
      </c>
      <c r="O108" s="8"/>
      <c r="P108" s="13" t="str">
        <f t="shared" si="28"/>
        <v/>
      </c>
      <c r="Q108" s="13" t="str">
        <f t="shared" si="31"/>
        <v/>
      </c>
    </row>
    <row r="109" spans="6:17">
      <c r="F109" s="8" t="str">
        <f>IF($B$1-Sheet2!A102&gt;-1,Sheet2!A102,"")</f>
        <v/>
      </c>
      <c r="G109" s="8" t="str">
        <f t="shared" si="27"/>
        <v/>
      </c>
      <c r="H109" s="8" t="str">
        <f t="shared" ca="1" si="19"/>
        <v/>
      </c>
      <c r="I109" s="8" t="str">
        <f t="shared" si="25"/>
        <v/>
      </c>
      <c r="J109" s="12" t="str">
        <f t="shared" si="20"/>
        <v/>
      </c>
      <c r="K109" s="13" t="str">
        <f t="shared" si="21"/>
        <v/>
      </c>
      <c r="L109" s="13" t="str">
        <f t="shared" si="29"/>
        <v/>
      </c>
      <c r="M109" s="13" t="str">
        <f t="shared" si="30"/>
        <v/>
      </c>
      <c r="N109" s="13" t="str">
        <f t="shared" si="26"/>
        <v/>
      </c>
      <c r="O109" s="8"/>
      <c r="P109" s="13" t="str">
        <f t="shared" si="28"/>
        <v/>
      </c>
      <c r="Q109" s="13" t="str">
        <f t="shared" si="31"/>
        <v/>
      </c>
    </row>
    <row r="110" spans="6:17">
      <c r="F110" s="8" t="str">
        <f>IF($B$1-Sheet2!A103&gt;-1,Sheet2!A103,"")</f>
        <v/>
      </c>
      <c r="G110" s="8" t="str">
        <f t="shared" si="27"/>
        <v/>
      </c>
      <c r="H110" s="8" t="str">
        <f t="shared" ca="1" si="19"/>
        <v/>
      </c>
      <c r="I110" s="8" t="str">
        <f t="shared" si="25"/>
        <v/>
      </c>
      <c r="J110" s="12" t="str">
        <f t="shared" si="20"/>
        <v/>
      </c>
      <c r="K110" s="13" t="str">
        <f t="shared" si="21"/>
        <v/>
      </c>
      <c r="L110" s="13" t="str">
        <f t="shared" si="29"/>
        <v/>
      </c>
      <c r="M110" s="13" t="str">
        <f t="shared" si="30"/>
        <v/>
      </c>
      <c r="N110" s="13" t="str">
        <f t="shared" si="26"/>
        <v/>
      </c>
      <c r="O110" s="8"/>
      <c r="P110" s="13" t="str">
        <f t="shared" si="28"/>
        <v/>
      </c>
      <c r="Q110" s="13" t="str">
        <f t="shared" si="31"/>
        <v/>
      </c>
    </row>
    <row r="111" spans="6:17">
      <c r="F111" s="8" t="str">
        <f>IF($B$1-Sheet2!A104&gt;-1,Sheet2!A104,"")</f>
        <v/>
      </c>
      <c r="G111" s="8" t="str">
        <f t="shared" si="27"/>
        <v/>
      </c>
      <c r="H111" s="8" t="str">
        <f t="shared" ca="1" si="19"/>
        <v/>
      </c>
      <c r="I111" s="8" t="str">
        <f t="shared" si="25"/>
        <v/>
      </c>
      <c r="J111" s="12" t="str">
        <f t="shared" si="20"/>
        <v/>
      </c>
      <c r="K111" s="13" t="str">
        <f t="shared" si="21"/>
        <v/>
      </c>
      <c r="L111" s="13" t="str">
        <f t="shared" si="29"/>
        <v/>
      </c>
      <c r="M111" s="13" t="str">
        <f t="shared" si="30"/>
        <v/>
      </c>
      <c r="N111" s="13" t="str">
        <f t="shared" si="26"/>
        <v/>
      </c>
      <c r="O111" s="8"/>
      <c r="P111" s="13" t="str">
        <f t="shared" si="28"/>
        <v/>
      </c>
      <c r="Q111" s="13" t="str">
        <f t="shared" si="31"/>
        <v/>
      </c>
    </row>
    <row r="112" spans="6:17">
      <c r="F112" s="8" t="str">
        <f>IF($B$1-Sheet2!A105&gt;-1,Sheet2!A105,"")</f>
        <v/>
      </c>
      <c r="G112" s="8" t="str">
        <f t="shared" si="27"/>
        <v/>
      </c>
      <c r="H112" s="8" t="str">
        <f t="shared" ca="1" si="19"/>
        <v/>
      </c>
      <c r="I112" s="8" t="str">
        <f t="shared" si="25"/>
        <v/>
      </c>
      <c r="J112" s="12" t="str">
        <f t="shared" si="20"/>
        <v/>
      </c>
      <c r="K112" s="13" t="str">
        <f t="shared" si="21"/>
        <v/>
      </c>
      <c r="L112" s="13" t="str">
        <f t="shared" si="29"/>
        <v/>
      </c>
      <c r="M112" s="13" t="str">
        <f t="shared" si="30"/>
        <v/>
      </c>
      <c r="N112" s="13" t="str">
        <f t="shared" si="26"/>
        <v/>
      </c>
      <c r="O112" s="8"/>
      <c r="P112" s="13" t="str">
        <f t="shared" si="28"/>
        <v/>
      </c>
      <c r="Q112" s="13" t="str">
        <f t="shared" si="31"/>
        <v/>
      </c>
    </row>
    <row r="113" spans="6:17">
      <c r="F113" s="8" t="str">
        <f>IF($B$1-Sheet2!A106&gt;-1,Sheet2!A106,"")</f>
        <v/>
      </c>
      <c r="G113" s="8" t="str">
        <f t="shared" si="27"/>
        <v/>
      </c>
      <c r="H113" s="8" t="str">
        <f t="shared" ca="1" si="19"/>
        <v/>
      </c>
      <c r="I113" s="8" t="str">
        <f t="shared" si="25"/>
        <v/>
      </c>
      <c r="J113" s="12" t="str">
        <f t="shared" si="20"/>
        <v/>
      </c>
      <c r="K113" s="13" t="str">
        <f t="shared" si="21"/>
        <v/>
      </c>
      <c r="L113" s="13" t="str">
        <f t="shared" si="29"/>
        <v/>
      </c>
      <c r="M113" s="13" t="str">
        <f t="shared" si="30"/>
        <v/>
      </c>
      <c r="N113" s="13" t="str">
        <f t="shared" si="26"/>
        <v/>
      </c>
      <c r="O113" s="8"/>
      <c r="P113" s="13" t="str">
        <f t="shared" si="28"/>
        <v/>
      </c>
      <c r="Q113" s="13" t="str">
        <f t="shared" si="31"/>
        <v/>
      </c>
    </row>
    <row r="114" spans="6:17">
      <c r="F114" s="8" t="str">
        <f>IF($B$1-Sheet2!A107&gt;-1,Sheet2!A107,"")</f>
        <v/>
      </c>
      <c r="G114" s="8" t="str">
        <f t="shared" si="27"/>
        <v/>
      </c>
      <c r="H114" s="8" t="str">
        <f t="shared" ca="1" si="19"/>
        <v/>
      </c>
      <c r="I114" s="8" t="str">
        <f t="shared" si="25"/>
        <v/>
      </c>
      <c r="J114" s="12" t="str">
        <f t="shared" si="20"/>
        <v/>
      </c>
      <c r="K114" s="13" t="str">
        <f t="shared" si="21"/>
        <v/>
      </c>
      <c r="L114" s="13" t="str">
        <f t="shared" si="29"/>
        <v/>
      </c>
      <c r="M114" s="13" t="str">
        <f t="shared" si="30"/>
        <v/>
      </c>
      <c r="N114" s="13" t="str">
        <f t="shared" si="26"/>
        <v/>
      </c>
      <c r="O114" s="8"/>
      <c r="P114" s="13" t="str">
        <f t="shared" si="28"/>
        <v/>
      </c>
      <c r="Q114" s="13" t="str">
        <f t="shared" si="31"/>
        <v/>
      </c>
    </row>
    <row r="115" spans="6:17">
      <c r="F115" s="8" t="str">
        <f>IF($B$1-Sheet2!A108&gt;-1,Sheet2!A108,"")</f>
        <v/>
      </c>
      <c r="G115" s="8" t="str">
        <f t="shared" si="27"/>
        <v/>
      </c>
      <c r="H115" s="8" t="str">
        <f t="shared" ca="1" si="19"/>
        <v/>
      </c>
      <c r="I115" s="8" t="str">
        <f t="shared" si="25"/>
        <v/>
      </c>
      <c r="J115" s="12" t="str">
        <f t="shared" si="20"/>
        <v/>
      </c>
      <c r="K115" s="13" t="str">
        <f t="shared" si="21"/>
        <v/>
      </c>
      <c r="L115" s="13" t="str">
        <f t="shared" si="29"/>
        <v/>
      </c>
      <c r="M115" s="13" t="str">
        <f t="shared" si="30"/>
        <v/>
      </c>
      <c r="N115" s="13" t="str">
        <f t="shared" si="26"/>
        <v/>
      </c>
      <c r="O115" s="8"/>
      <c r="P115" s="13" t="str">
        <f t="shared" si="28"/>
        <v/>
      </c>
      <c r="Q115" s="13" t="str">
        <f t="shared" si="31"/>
        <v/>
      </c>
    </row>
    <row r="116" spans="6:17">
      <c r="F116" s="8" t="str">
        <f>IF($B$1-Sheet2!A109&gt;-1,Sheet2!A109,"")</f>
        <v/>
      </c>
      <c r="G116" s="8" t="str">
        <f t="shared" si="27"/>
        <v/>
      </c>
      <c r="H116" s="8" t="str">
        <f t="shared" ca="1" si="19"/>
        <v/>
      </c>
      <c r="I116" s="8" t="str">
        <f t="shared" si="25"/>
        <v/>
      </c>
      <c r="J116" s="12" t="str">
        <f t="shared" si="20"/>
        <v/>
      </c>
      <c r="K116" s="13" t="str">
        <f t="shared" si="21"/>
        <v/>
      </c>
      <c r="L116" s="13" t="str">
        <f t="shared" si="29"/>
        <v/>
      </c>
      <c r="M116" s="13" t="str">
        <f t="shared" si="30"/>
        <v/>
      </c>
      <c r="N116" s="13" t="str">
        <f t="shared" si="26"/>
        <v/>
      </c>
      <c r="O116" s="8"/>
      <c r="P116" s="13" t="str">
        <f t="shared" si="28"/>
        <v/>
      </c>
      <c r="Q116" s="13" t="str">
        <f t="shared" si="31"/>
        <v/>
      </c>
    </row>
    <row r="117" spans="6:17">
      <c r="F117" s="8" t="str">
        <f>IF($B$1-Sheet2!A110&gt;-1,Sheet2!A110,"")</f>
        <v/>
      </c>
      <c r="G117" s="8" t="str">
        <f t="shared" si="27"/>
        <v/>
      </c>
      <c r="H117" s="8" t="str">
        <f t="shared" ca="1" si="19"/>
        <v/>
      </c>
      <c r="I117" s="8" t="str">
        <f t="shared" si="25"/>
        <v/>
      </c>
      <c r="J117" s="12" t="str">
        <f t="shared" si="20"/>
        <v/>
      </c>
      <c r="K117" s="13" t="str">
        <f t="shared" si="21"/>
        <v/>
      </c>
      <c r="L117" s="13" t="str">
        <f t="shared" si="29"/>
        <v/>
      </c>
      <c r="M117" s="13" t="str">
        <f t="shared" si="30"/>
        <v/>
      </c>
      <c r="N117" s="13" t="str">
        <f t="shared" si="26"/>
        <v/>
      </c>
      <c r="O117" s="8"/>
      <c r="P117" s="13" t="str">
        <f t="shared" si="28"/>
        <v/>
      </c>
      <c r="Q117" s="13" t="str">
        <f t="shared" si="31"/>
        <v/>
      </c>
    </row>
    <row r="118" spans="6:17">
      <c r="F118" s="8" t="str">
        <f>IF($B$1-Sheet2!A111&gt;-1,Sheet2!A111,"")</f>
        <v/>
      </c>
      <c r="G118" s="8" t="str">
        <f t="shared" si="27"/>
        <v/>
      </c>
      <c r="H118" s="8" t="str">
        <f t="shared" ca="1" si="19"/>
        <v/>
      </c>
      <c r="I118" s="8" t="str">
        <f t="shared" si="25"/>
        <v/>
      </c>
      <c r="J118" s="12" t="str">
        <f t="shared" si="20"/>
        <v/>
      </c>
      <c r="K118" s="13" t="str">
        <f t="shared" si="21"/>
        <v/>
      </c>
      <c r="L118" s="13" t="str">
        <f t="shared" si="29"/>
        <v/>
      </c>
      <c r="M118" s="13" t="str">
        <f t="shared" si="30"/>
        <v/>
      </c>
      <c r="N118" s="13" t="str">
        <f t="shared" si="26"/>
        <v/>
      </c>
      <c r="O118" s="8"/>
      <c r="P118" s="13" t="str">
        <f t="shared" si="28"/>
        <v/>
      </c>
      <c r="Q118" s="13" t="str">
        <f t="shared" si="31"/>
        <v/>
      </c>
    </row>
    <row r="119" spans="6:17">
      <c r="F119" s="8" t="str">
        <f>IF($B$1-Sheet2!A112&gt;-1,Sheet2!A112,"")</f>
        <v/>
      </c>
      <c r="G119" s="8" t="str">
        <f t="shared" si="27"/>
        <v/>
      </c>
      <c r="H119" s="8" t="str">
        <f t="shared" ca="1" si="19"/>
        <v/>
      </c>
      <c r="I119" s="8" t="str">
        <f t="shared" si="25"/>
        <v/>
      </c>
      <c r="J119" s="12" t="str">
        <f t="shared" si="20"/>
        <v/>
      </c>
      <c r="K119" s="13" t="str">
        <f t="shared" si="21"/>
        <v/>
      </c>
      <c r="L119" s="13" t="str">
        <f t="shared" si="29"/>
        <v/>
      </c>
      <c r="M119" s="13" t="str">
        <f t="shared" si="30"/>
        <v/>
      </c>
      <c r="N119" s="13" t="str">
        <f t="shared" si="26"/>
        <v/>
      </c>
      <c r="O119" s="8"/>
      <c r="P119" s="13" t="str">
        <f t="shared" si="28"/>
        <v/>
      </c>
      <c r="Q119" s="13" t="str">
        <f t="shared" si="31"/>
        <v/>
      </c>
    </row>
    <row r="120" spans="6:17">
      <c r="F120" s="8" t="str">
        <f>IF($B$1-Sheet2!A113&gt;-1,Sheet2!A113,"")</f>
        <v/>
      </c>
      <c r="G120" s="8" t="str">
        <f t="shared" si="27"/>
        <v/>
      </c>
      <c r="H120" s="8" t="str">
        <f t="shared" ca="1" si="19"/>
        <v/>
      </c>
      <c r="I120" s="8" t="str">
        <f t="shared" si="25"/>
        <v/>
      </c>
      <c r="J120" s="12" t="str">
        <f t="shared" si="20"/>
        <v/>
      </c>
      <c r="K120" s="13" t="str">
        <f t="shared" si="21"/>
        <v/>
      </c>
      <c r="L120" s="13" t="str">
        <f t="shared" si="29"/>
        <v/>
      </c>
      <c r="M120" s="13" t="str">
        <f t="shared" si="30"/>
        <v/>
      </c>
      <c r="N120" s="13" t="str">
        <f t="shared" si="26"/>
        <v/>
      </c>
      <c r="O120" s="8"/>
      <c r="P120" s="13" t="str">
        <f t="shared" si="28"/>
        <v/>
      </c>
      <c r="Q120" s="13" t="str">
        <f t="shared" si="31"/>
        <v/>
      </c>
    </row>
    <row r="121" spans="6:17">
      <c r="F121" s="8" t="str">
        <f>IF($B$1-Sheet2!A114&gt;-1,Sheet2!A114,"")</f>
        <v/>
      </c>
      <c r="G121" s="8" t="str">
        <f t="shared" si="27"/>
        <v/>
      </c>
      <c r="H121" s="8" t="str">
        <f t="shared" ca="1" si="19"/>
        <v/>
      </c>
      <c r="I121" s="8" t="str">
        <f t="shared" si="25"/>
        <v/>
      </c>
      <c r="J121" s="12" t="str">
        <f t="shared" si="20"/>
        <v/>
      </c>
      <c r="K121" s="13" t="str">
        <f t="shared" si="21"/>
        <v/>
      </c>
      <c r="L121" s="13" t="str">
        <f t="shared" si="29"/>
        <v/>
      </c>
      <c r="M121" s="13" t="str">
        <f t="shared" si="30"/>
        <v/>
      </c>
      <c r="N121" s="13" t="str">
        <f t="shared" si="26"/>
        <v/>
      </c>
      <c r="O121" s="8"/>
      <c r="P121" s="13" t="str">
        <f t="shared" si="28"/>
        <v/>
      </c>
      <c r="Q121" s="13" t="str">
        <f t="shared" si="31"/>
        <v/>
      </c>
    </row>
    <row r="122" spans="6:17">
      <c r="F122" s="8" t="str">
        <f>IF($B$1-Sheet2!A115&gt;-1,Sheet2!A115,"")</f>
        <v/>
      </c>
      <c r="G122" s="8" t="str">
        <f t="shared" si="27"/>
        <v/>
      </c>
      <c r="H122" s="8" t="str">
        <f t="shared" ca="1" si="19"/>
        <v/>
      </c>
      <c r="I122" s="8" t="str">
        <f t="shared" si="25"/>
        <v/>
      </c>
      <c r="J122" s="12" t="str">
        <f t="shared" si="20"/>
        <v/>
      </c>
      <c r="K122" s="13" t="str">
        <f t="shared" si="21"/>
        <v/>
      </c>
      <c r="L122" s="13" t="str">
        <f t="shared" si="29"/>
        <v/>
      </c>
      <c r="M122" s="13" t="str">
        <f t="shared" si="30"/>
        <v/>
      </c>
      <c r="N122" s="13" t="str">
        <f t="shared" si="26"/>
        <v/>
      </c>
      <c r="O122" s="8"/>
      <c r="P122" s="13" t="str">
        <f t="shared" si="28"/>
        <v/>
      </c>
      <c r="Q122" s="13" t="str">
        <f t="shared" si="31"/>
        <v/>
      </c>
    </row>
    <row r="123" spans="6:17">
      <c r="F123" s="8" t="str">
        <f>IF($B$1-Sheet2!A116&gt;-1,Sheet2!A116,"")</f>
        <v/>
      </c>
      <c r="G123" s="8" t="str">
        <f t="shared" si="27"/>
        <v/>
      </c>
      <c r="H123" s="8" t="str">
        <f t="shared" ca="1" si="19"/>
        <v/>
      </c>
      <c r="I123" s="8" t="str">
        <f t="shared" si="25"/>
        <v/>
      </c>
      <c r="J123" s="12" t="str">
        <f t="shared" si="20"/>
        <v/>
      </c>
      <c r="K123" s="13" t="str">
        <f t="shared" si="21"/>
        <v/>
      </c>
      <c r="L123" s="13" t="str">
        <f t="shared" si="29"/>
        <v/>
      </c>
      <c r="M123" s="13" t="str">
        <f t="shared" si="30"/>
        <v/>
      </c>
      <c r="N123" s="13" t="str">
        <f t="shared" si="26"/>
        <v/>
      </c>
      <c r="O123" s="8"/>
      <c r="P123" s="13" t="str">
        <f t="shared" si="28"/>
        <v/>
      </c>
      <c r="Q123" s="13" t="str">
        <f t="shared" si="31"/>
        <v/>
      </c>
    </row>
    <row r="124" spans="6:17">
      <c r="F124" s="8" t="str">
        <f>IF($B$1-Sheet2!A117&gt;-1,Sheet2!A117,"")</f>
        <v/>
      </c>
      <c r="G124" s="8" t="str">
        <f t="shared" si="27"/>
        <v/>
      </c>
      <c r="H124" s="8" t="str">
        <f t="shared" ca="1" si="19"/>
        <v/>
      </c>
      <c r="I124" s="8" t="str">
        <f t="shared" si="25"/>
        <v/>
      </c>
      <c r="J124" s="12" t="str">
        <f t="shared" si="20"/>
        <v/>
      </c>
      <c r="K124" s="13" t="str">
        <f t="shared" si="21"/>
        <v/>
      </c>
      <c r="L124" s="13" t="str">
        <f t="shared" si="29"/>
        <v/>
      </c>
      <c r="M124" s="13" t="str">
        <f t="shared" si="30"/>
        <v/>
      </c>
      <c r="N124" s="13" t="str">
        <f t="shared" si="26"/>
        <v/>
      </c>
      <c r="O124" s="8"/>
      <c r="P124" s="13" t="str">
        <f t="shared" si="28"/>
        <v/>
      </c>
      <c r="Q124" s="13" t="str">
        <f t="shared" si="31"/>
        <v/>
      </c>
    </row>
    <row r="125" spans="6:17">
      <c r="F125" s="8" t="str">
        <f>IF($B$1-Sheet2!A118&gt;-1,Sheet2!A118,"")</f>
        <v/>
      </c>
      <c r="G125" s="8" t="str">
        <f t="shared" si="27"/>
        <v/>
      </c>
      <c r="H125" s="8" t="str">
        <f t="shared" ca="1" si="19"/>
        <v/>
      </c>
      <c r="I125" s="8" t="str">
        <f t="shared" si="25"/>
        <v/>
      </c>
      <c r="J125" s="12" t="str">
        <f t="shared" si="20"/>
        <v/>
      </c>
      <c r="K125" s="13" t="str">
        <f t="shared" si="21"/>
        <v/>
      </c>
      <c r="L125" s="13" t="str">
        <f t="shared" si="29"/>
        <v/>
      </c>
      <c r="M125" s="13" t="str">
        <f t="shared" si="30"/>
        <v/>
      </c>
      <c r="N125" s="13" t="str">
        <f t="shared" si="26"/>
        <v/>
      </c>
      <c r="O125" s="8"/>
      <c r="P125" s="13" t="str">
        <f t="shared" si="28"/>
        <v/>
      </c>
      <c r="Q125" s="13" t="str">
        <f t="shared" si="31"/>
        <v/>
      </c>
    </row>
    <row r="126" spans="6:17">
      <c r="F126" s="8" t="str">
        <f>IF($B$1-Sheet2!A119&gt;-1,Sheet2!A119,"")</f>
        <v/>
      </c>
      <c r="G126" s="8" t="str">
        <f t="shared" si="27"/>
        <v/>
      </c>
      <c r="H126" s="8" t="str">
        <f t="shared" ca="1" si="19"/>
        <v/>
      </c>
      <c r="I126" s="8" t="str">
        <f t="shared" si="25"/>
        <v/>
      </c>
      <c r="J126" s="12" t="str">
        <f t="shared" si="20"/>
        <v/>
      </c>
      <c r="K126" s="13" t="str">
        <f t="shared" si="21"/>
        <v/>
      </c>
      <c r="L126" s="13" t="str">
        <f t="shared" si="29"/>
        <v/>
      </c>
      <c r="M126" s="13" t="str">
        <f t="shared" si="30"/>
        <v/>
      </c>
      <c r="N126" s="13" t="str">
        <f t="shared" si="26"/>
        <v/>
      </c>
      <c r="O126" s="8"/>
      <c r="P126" s="13" t="str">
        <f t="shared" si="28"/>
        <v/>
      </c>
      <c r="Q126" s="13" t="str">
        <f t="shared" si="31"/>
        <v/>
      </c>
    </row>
    <row r="127" spans="6:17">
      <c r="F127" s="8" t="str">
        <f>IF($B$1-Sheet2!A120&gt;-1,Sheet2!A120,"")</f>
        <v/>
      </c>
      <c r="G127" s="8" t="str">
        <f t="shared" si="27"/>
        <v/>
      </c>
      <c r="H127" s="8" t="str">
        <f t="shared" ca="1" si="19"/>
        <v/>
      </c>
      <c r="I127" s="8" t="str">
        <f t="shared" si="25"/>
        <v/>
      </c>
      <c r="J127" s="12" t="str">
        <f t="shared" si="20"/>
        <v/>
      </c>
      <c r="K127" s="13" t="str">
        <f t="shared" si="21"/>
        <v/>
      </c>
      <c r="L127" s="13" t="str">
        <f t="shared" si="29"/>
        <v/>
      </c>
      <c r="M127" s="13" t="str">
        <f t="shared" si="30"/>
        <v/>
      </c>
      <c r="N127" s="13" t="str">
        <f t="shared" si="26"/>
        <v/>
      </c>
      <c r="O127" s="8"/>
      <c r="P127" s="13" t="str">
        <f t="shared" si="28"/>
        <v/>
      </c>
      <c r="Q127" s="13" t="str">
        <f t="shared" si="31"/>
        <v/>
      </c>
    </row>
    <row r="128" spans="6:17">
      <c r="F128" s="8" t="str">
        <f>IF($B$1-Sheet2!A121&gt;-1,Sheet2!A121,"")</f>
        <v/>
      </c>
      <c r="G128" s="8" t="str">
        <f t="shared" si="27"/>
        <v/>
      </c>
      <c r="H128" s="8" t="str">
        <f t="shared" ca="1" si="19"/>
        <v/>
      </c>
      <c r="I128" s="8" t="str">
        <f t="shared" si="25"/>
        <v/>
      </c>
      <c r="J128" s="12" t="str">
        <f t="shared" si="20"/>
        <v/>
      </c>
      <c r="K128" s="13" t="str">
        <f t="shared" si="21"/>
        <v/>
      </c>
      <c r="L128" s="13" t="str">
        <f t="shared" si="29"/>
        <v/>
      </c>
      <c r="M128" s="13" t="str">
        <f t="shared" si="30"/>
        <v/>
      </c>
      <c r="N128" s="13" t="str">
        <f t="shared" si="26"/>
        <v/>
      </c>
      <c r="O128" s="8"/>
      <c r="P128" s="13" t="str">
        <f t="shared" si="28"/>
        <v/>
      </c>
      <c r="Q128" s="13" t="str">
        <f t="shared" si="31"/>
        <v/>
      </c>
    </row>
  </sheetData>
  <sheetProtection password="CC01" sheet="1" objects="1" scenarios="1"/>
  <dataValidations count="2">
    <dataValidation type="whole" operator="equal" allowBlank="1" showInputMessage="1" showErrorMessage="1" errorTitle="Error" error="Total load value is not 100" sqref="B18">
      <formula1>100</formula1>
    </dataValidation>
    <dataValidation type="list" allowBlank="1" showInputMessage="1" showErrorMessage="1" sqref="L3">
      <formula1>cycle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1"/>
  <sheetViews>
    <sheetView workbookViewId="0">
      <selection activeCell="A10" sqref="A10"/>
    </sheetView>
  </sheetViews>
  <sheetFormatPr defaultRowHeight="15"/>
  <sheetData>
    <row r="1" spans="1:2">
      <c r="A1" s="14" t="s">
        <v>13</v>
      </c>
      <c r="B1" s="14">
        <v>3</v>
      </c>
    </row>
    <row r="2" spans="1:2">
      <c r="A2" s="14">
        <v>1</v>
      </c>
      <c r="B2" s="14">
        <v>15</v>
      </c>
    </row>
    <row r="3" spans="1:2">
      <c r="A3" s="14">
        <v>2</v>
      </c>
      <c r="B3" s="3"/>
    </row>
    <row r="4" spans="1:2">
      <c r="A4" s="14">
        <v>3</v>
      </c>
      <c r="B4" s="3"/>
    </row>
    <row r="5" spans="1:2">
      <c r="A5" s="14">
        <v>4</v>
      </c>
      <c r="B5" s="3"/>
    </row>
    <row r="6" spans="1:2">
      <c r="A6" s="14">
        <v>5</v>
      </c>
      <c r="B6" s="3"/>
    </row>
    <row r="7" spans="1:2">
      <c r="A7" s="14">
        <v>6</v>
      </c>
      <c r="B7" s="3"/>
    </row>
    <row r="8" spans="1:2">
      <c r="A8" s="14">
        <v>7</v>
      </c>
      <c r="B8" s="3"/>
    </row>
    <row r="9" spans="1:2">
      <c r="A9" s="14">
        <v>8</v>
      </c>
      <c r="B9" s="3"/>
    </row>
    <row r="10" spans="1:2">
      <c r="A10" s="14">
        <v>9</v>
      </c>
      <c r="B10" s="3"/>
    </row>
    <row r="11" spans="1:2">
      <c r="A11" s="14">
        <v>10</v>
      </c>
      <c r="B11" s="3"/>
    </row>
    <row r="12" spans="1:2">
      <c r="A12" s="14">
        <v>11</v>
      </c>
      <c r="B12" s="3"/>
    </row>
    <row r="13" spans="1:2">
      <c r="A13" s="14">
        <v>12</v>
      </c>
      <c r="B13" s="3"/>
    </row>
    <row r="14" spans="1:2">
      <c r="A14" s="14">
        <v>13</v>
      </c>
      <c r="B14" s="3"/>
    </row>
    <row r="15" spans="1:2">
      <c r="A15" s="14">
        <v>14</v>
      </c>
      <c r="B15" s="3"/>
    </row>
    <row r="16" spans="1:2">
      <c r="A16" s="14">
        <v>15</v>
      </c>
      <c r="B16" s="3"/>
    </row>
    <row r="17" spans="1:2">
      <c r="A17" s="14">
        <v>16</v>
      </c>
      <c r="B17" s="3"/>
    </row>
    <row r="18" spans="1:2">
      <c r="A18" s="14">
        <v>17</v>
      </c>
      <c r="B18" s="3"/>
    </row>
    <row r="19" spans="1:2">
      <c r="A19" s="14">
        <v>18</v>
      </c>
      <c r="B19" s="3"/>
    </row>
    <row r="20" spans="1:2">
      <c r="A20" s="14">
        <v>19</v>
      </c>
      <c r="B20" s="3"/>
    </row>
    <row r="21" spans="1:2">
      <c r="A21" s="14">
        <v>20</v>
      </c>
      <c r="B21" s="3"/>
    </row>
    <row r="22" spans="1:2">
      <c r="A22" s="14">
        <v>21</v>
      </c>
      <c r="B22" s="3"/>
    </row>
    <row r="23" spans="1:2">
      <c r="A23" s="14">
        <v>22</v>
      </c>
      <c r="B23" s="3"/>
    </row>
    <row r="24" spans="1:2">
      <c r="A24" s="14">
        <v>23</v>
      </c>
      <c r="B24" s="3"/>
    </row>
    <row r="25" spans="1:2">
      <c r="A25" s="14">
        <v>24</v>
      </c>
      <c r="B25" s="3"/>
    </row>
    <row r="26" spans="1:2">
      <c r="A26" s="14">
        <v>25</v>
      </c>
      <c r="B26" s="3"/>
    </row>
    <row r="27" spans="1:2">
      <c r="A27" s="14">
        <v>26</v>
      </c>
      <c r="B27" s="3"/>
    </row>
    <row r="28" spans="1:2">
      <c r="A28" s="14">
        <v>27</v>
      </c>
      <c r="B28" s="3"/>
    </row>
    <row r="29" spans="1:2">
      <c r="A29" s="14">
        <v>28</v>
      </c>
      <c r="B29" s="3"/>
    </row>
    <row r="30" spans="1:2">
      <c r="A30" s="14">
        <v>29</v>
      </c>
      <c r="B30" s="3"/>
    </row>
    <row r="31" spans="1:2">
      <c r="A31" s="14">
        <v>30</v>
      </c>
      <c r="B31" s="3"/>
    </row>
    <row r="32" spans="1:2">
      <c r="A32" s="14">
        <v>31</v>
      </c>
      <c r="B32" s="3"/>
    </row>
    <row r="33" spans="1:2">
      <c r="A33" s="14">
        <v>32</v>
      </c>
      <c r="B33" s="3"/>
    </row>
    <row r="34" spans="1:2">
      <c r="A34" s="14">
        <v>33</v>
      </c>
      <c r="B34" s="3"/>
    </row>
    <row r="35" spans="1:2">
      <c r="A35" s="14">
        <v>34</v>
      </c>
      <c r="B35" s="3"/>
    </row>
    <row r="36" spans="1:2">
      <c r="A36" s="14">
        <v>35</v>
      </c>
      <c r="B36" s="3"/>
    </row>
    <row r="37" spans="1:2">
      <c r="A37" s="14">
        <v>36</v>
      </c>
      <c r="B37" s="3"/>
    </row>
    <row r="38" spans="1:2">
      <c r="A38" s="14">
        <v>37</v>
      </c>
      <c r="B38" s="3"/>
    </row>
    <row r="39" spans="1:2">
      <c r="A39" s="14">
        <v>38</v>
      </c>
      <c r="B39" s="3"/>
    </row>
    <row r="40" spans="1:2">
      <c r="A40" s="14">
        <v>39</v>
      </c>
      <c r="B40" s="3"/>
    </row>
    <row r="41" spans="1:2">
      <c r="A41" s="14">
        <v>40</v>
      </c>
      <c r="B41" s="3"/>
    </row>
    <row r="42" spans="1:2">
      <c r="A42" s="14">
        <v>41</v>
      </c>
      <c r="B42" s="3"/>
    </row>
    <row r="43" spans="1:2">
      <c r="A43" s="14">
        <v>42</v>
      </c>
      <c r="B43" s="3"/>
    </row>
    <row r="44" spans="1:2">
      <c r="A44" s="14">
        <v>43</v>
      </c>
      <c r="B44" s="3"/>
    </row>
    <row r="45" spans="1:2">
      <c r="A45" s="14">
        <v>44</v>
      </c>
      <c r="B45" s="3"/>
    </row>
    <row r="46" spans="1:2">
      <c r="A46" s="14">
        <v>45</v>
      </c>
      <c r="B46" s="3"/>
    </row>
    <row r="47" spans="1:2">
      <c r="A47" s="14">
        <v>46</v>
      </c>
      <c r="B47" s="3"/>
    </row>
    <row r="48" spans="1:2">
      <c r="A48" s="14">
        <v>47</v>
      </c>
      <c r="B48" s="3"/>
    </row>
    <row r="49" spans="1:2">
      <c r="A49" s="14">
        <v>48</v>
      </c>
      <c r="B49" s="3"/>
    </row>
    <row r="50" spans="1:2">
      <c r="A50" s="14">
        <v>49</v>
      </c>
      <c r="B50" s="3"/>
    </row>
    <row r="51" spans="1:2">
      <c r="A51" s="14">
        <v>50</v>
      </c>
      <c r="B51" s="3"/>
    </row>
    <row r="52" spans="1:2">
      <c r="A52" s="14">
        <v>51</v>
      </c>
      <c r="B52" s="3"/>
    </row>
    <row r="53" spans="1:2">
      <c r="A53" s="14">
        <v>52</v>
      </c>
      <c r="B53" s="3"/>
    </row>
    <row r="54" spans="1:2">
      <c r="A54" s="14">
        <v>53</v>
      </c>
      <c r="B54" s="3"/>
    </row>
    <row r="55" spans="1:2">
      <c r="A55" s="14">
        <v>54</v>
      </c>
      <c r="B55" s="3"/>
    </row>
    <row r="56" spans="1:2">
      <c r="A56" s="14">
        <v>55</v>
      </c>
      <c r="B56" s="3"/>
    </row>
    <row r="57" spans="1:2">
      <c r="A57" s="14">
        <v>56</v>
      </c>
      <c r="B57" s="3"/>
    </row>
    <row r="58" spans="1:2">
      <c r="A58" s="14">
        <v>57</v>
      </c>
      <c r="B58" s="3"/>
    </row>
    <row r="59" spans="1:2">
      <c r="A59" s="14">
        <v>58</v>
      </c>
      <c r="B59" s="3"/>
    </row>
    <row r="60" spans="1:2">
      <c r="A60" s="14">
        <v>59</v>
      </c>
      <c r="B60" s="3"/>
    </row>
    <row r="61" spans="1:2">
      <c r="A61" s="14">
        <v>60</v>
      </c>
      <c r="B61" s="3"/>
    </row>
    <row r="62" spans="1:2">
      <c r="A62" s="14">
        <v>61</v>
      </c>
      <c r="B62" s="3"/>
    </row>
    <row r="63" spans="1:2">
      <c r="A63" s="14">
        <v>62</v>
      </c>
      <c r="B63" s="3"/>
    </row>
    <row r="64" spans="1:2">
      <c r="A64" s="14">
        <v>63</v>
      </c>
      <c r="B64" s="3"/>
    </row>
    <row r="65" spans="1:2">
      <c r="A65" s="14">
        <v>64</v>
      </c>
      <c r="B65" s="3"/>
    </row>
    <row r="66" spans="1:2">
      <c r="A66" s="14">
        <v>65</v>
      </c>
      <c r="B66" s="3"/>
    </row>
    <row r="67" spans="1:2">
      <c r="A67" s="14">
        <v>66</v>
      </c>
      <c r="B67" s="3"/>
    </row>
    <row r="68" spans="1:2">
      <c r="A68" s="14">
        <v>67</v>
      </c>
      <c r="B68" s="3"/>
    </row>
    <row r="69" spans="1:2">
      <c r="A69" s="14">
        <v>68</v>
      </c>
      <c r="B69" s="3"/>
    </row>
    <row r="70" spans="1:2">
      <c r="A70" s="14">
        <v>69</v>
      </c>
      <c r="B70" s="3"/>
    </row>
    <row r="71" spans="1:2">
      <c r="A71" s="14">
        <v>70</v>
      </c>
      <c r="B71" s="3"/>
    </row>
    <row r="72" spans="1:2">
      <c r="A72" s="14">
        <v>71</v>
      </c>
      <c r="B72" s="3"/>
    </row>
    <row r="73" spans="1:2">
      <c r="A73" s="14">
        <v>72</v>
      </c>
      <c r="B73" s="3"/>
    </row>
    <row r="74" spans="1:2">
      <c r="A74" s="14">
        <v>73</v>
      </c>
      <c r="B74" s="3"/>
    </row>
    <row r="75" spans="1:2">
      <c r="A75" s="14">
        <v>74</v>
      </c>
      <c r="B75" s="3"/>
    </row>
    <row r="76" spans="1:2">
      <c r="A76" s="14">
        <v>75</v>
      </c>
      <c r="B76" s="3"/>
    </row>
    <row r="77" spans="1:2">
      <c r="A77" s="14">
        <v>76</v>
      </c>
      <c r="B77" s="3"/>
    </row>
    <row r="78" spans="1:2">
      <c r="A78" s="14">
        <v>77</v>
      </c>
      <c r="B78" s="3"/>
    </row>
    <row r="79" spans="1:2">
      <c r="A79" s="14">
        <v>78</v>
      </c>
      <c r="B79" s="3"/>
    </row>
    <row r="80" spans="1:2">
      <c r="A80" s="14">
        <v>79</v>
      </c>
      <c r="B80" s="3"/>
    </row>
    <row r="81" spans="1:2">
      <c r="A81" s="14">
        <v>80</v>
      </c>
      <c r="B81" s="3"/>
    </row>
    <row r="82" spans="1:2">
      <c r="A82" s="14">
        <v>81</v>
      </c>
      <c r="B82" s="3"/>
    </row>
    <row r="83" spans="1:2">
      <c r="A83" s="14">
        <v>82</v>
      </c>
      <c r="B83" s="3"/>
    </row>
    <row r="84" spans="1:2">
      <c r="A84" s="14">
        <v>83</v>
      </c>
      <c r="B84" s="3"/>
    </row>
    <row r="85" spans="1:2">
      <c r="A85" s="14">
        <v>84</v>
      </c>
      <c r="B85" s="3"/>
    </row>
    <row r="86" spans="1:2">
      <c r="A86" s="14">
        <v>85</v>
      </c>
      <c r="B86" s="3"/>
    </row>
    <row r="87" spans="1:2">
      <c r="A87" s="14">
        <v>86</v>
      </c>
      <c r="B87" s="3"/>
    </row>
    <row r="88" spans="1:2">
      <c r="A88" s="14">
        <v>87</v>
      </c>
      <c r="B88" s="3"/>
    </row>
    <row r="89" spans="1:2">
      <c r="A89" s="14">
        <v>88</v>
      </c>
      <c r="B89" s="3"/>
    </row>
    <row r="90" spans="1:2">
      <c r="A90" s="14">
        <v>89</v>
      </c>
      <c r="B90" s="3"/>
    </row>
    <row r="91" spans="1:2">
      <c r="A91" s="14">
        <v>90</v>
      </c>
      <c r="B91" s="3"/>
    </row>
    <row r="92" spans="1:2">
      <c r="A92" s="14">
        <v>91</v>
      </c>
      <c r="B92" s="3"/>
    </row>
    <row r="93" spans="1:2">
      <c r="A93" s="14">
        <v>92</v>
      </c>
      <c r="B93" s="3"/>
    </row>
    <row r="94" spans="1:2">
      <c r="A94" s="14">
        <v>93</v>
      </c>
      <c r="B94" s="3"/>
    </row>
    <row r="95" spans="1:2">
      <c r="A95" s="14">
        <v>94</v>
      </c>
      <c r="B95" s="3"/>
    </row>
    <row r="96" spans="1:2">
      <c r="A96" s="14">
        <v>95</v>
      </c>
      <c r="B96" s="3"/>
    </row>
    <row r="97" spans="1:2">
      <c r="A97" s="14">
        <v>96</v>
      </c>
      <c r="B97" s="3"/>
    </row>
    <row r="98" spans="1:2">
      <c r="A98" s="14">
        <v>97</v>
      </c>
      <c r="B98" s="3"/>
    </row>
    <row r="99" spans="1:2">
      <c r="A99" s="14">
        <v>98</v>
      </c>
      <c r="B99" s="3"/>
    </row>
    <row r="100" spans="1:2">
      <c r="A100" s="14">
        <v>99</v>
      </c>
      <c r="B100" s="3"/>
    </row>
    <row r="101" spans="1:2">
      <c r="A101" s="14">
        <v>100</v>
      </c>
      <c r="B101" s="3"/>
    </row>
    <row r="102" spans="1:2">
      <c r="A102" s="14">
        <v>101</v>
      </c>
      <c r="B102" s="3"/>
    </row>
    <row r="103" spans="1:2">
      <c r="A103" s="14">
        <v>102</v>
      </c>
      <c r="B103" s="3"/>
    </row>
    <row r="104" spans="1:2">
      <c r="A104" s="14">
        <v>103</v>
      </c>
      <c r="B104" s="3"/>
    </row>
    <row r="105" spans="1:2">
      <c r="A105" s="14">
        <v>104</v>
      </c>
      <c r="B105" s="3"/>
    </row>
    <row r="106" spans="1:2">
      <c r="A106" s="14">
        <v>105</v>
      </c>
      <c r="B106" s="3"/>
    </row>
    <row r="107" spans="1:2">
      <c r="A107" s="14">
        <v>106</v>
      </c>
      <c r="B107" s="3"/>
    </row>
    <row r="108" spans="1:2">
      <c r="A108" s="14">
        <v>107</v>
      </c>
      <c r="B108" s="3"/>
    </row>
    <row r="109" spans="1:2">
      <c r="A109" s="14">
        <v>108</v>
      </c>
      <c r="B109" s="3"/>
    </row>
    <row r="110" spans="1:2">
      <c r="A110" s="14">
        <v>109</v>
      </c>
      <c r="B110" s="3"/>
    </row>
    <row r="111" spans="1:2">
      <c r="A111" s="14">
        <v>110</v>
      </c>
      <c r="B111" s="3"/>
    </row>
    <row r="112" spans="1:2">
      <c r="A112" s="14">
        <v>111</v>
      </c>
      <c r="B112" s="3"/>
    </row>
    <row r="113" spans="1:2">
      <c r="A113" s="14">
        <v>112</v>
      </c>
      <c r="B113" s="3"/>
    </row>
    <row r="114" spans="1:2">
      <c r="A114" s="14">
        <v>113</v>
      </c>
      <c r="B114" s="3"/>
    </row>
    <row r="115" spans="1:2">
      <c r="A115" s="14">
        <v>114</v>
      </c>
      <c r="B115" s="3"/>
    </row>
    <row r="116" spans="1:2">
      <c r="A116" s="14">
        <v>115</v>
      </c>
      <c r="B116" s="3"/>
    </row>
    <row r="117" spans="1:2">
      <c r="A117" s="14">
        <v>116</v>
      </c>
      <c r="B117" s="3"/>
    </row>
    <row r="118" spans="1:2">
      <c r="A118" s="14">
        <v>117</v>
      </c>
      <c r="B118" s="3"/>
    </row>
    <row r="119" spans="1:2">
      <c r="A119" s="14">
        <v>118</v>
      </c>
      <c r="B119" s="3"/>
    </row>
    <row r="120" spans="1:2">
      <c r="A120" s="14">
        <v>119</v>
      </c>
      <c r="B120" s="3"/>
    </row>
    <row r="121" spans="1:2">
      <c r="A121" s="14">
        <v>120</v>
      </c>
      <c r="B121" s="3"/>
    </row>
    <row r="122" spans="1:2">
      <c r="A122" s="14">
        <v>121</v>
      </c>
      <c r="B122" s="3"/>
    </row>
    <row r="123" spans="1:2">
      <c r="A123" s="14">
        <v>122</v>
      </c>
      <c r="B123" s="3"/>
    </row>
    <row r="124" spans="1:2">
      <c r="A124" s="14">
        <v>123</v>
      </c>
      <c r="B124" s="3"/>
    </row>
    <row r="125" spans="1:2">
      <c r="A125" s="14">
        <v>124</v>
      </c>
      <c r="B125" s="3"/>
    </row>
    <row r="126" spans="1:2">
      <c r="A126" s="14">
        <v>125</v>
      </c>
      <c r="B126" s="3"/>
    </row>
    <row r="127" spans="1:2">
      <c r="A127" s="14">
        <v>126</v>
      </c>
      <c r="B127" s="3"/>
    </row>
    <row r="128" spans="1:2">
      <c r="A128" s="14">
        <v>127</v>
      </c>
      <c r="B128" s="3"/>
    </row>
    <row r="129" spans="1:2">
      <c r="A129" s="14">
        <v>128</v>
      </c>
      <c r="B129" s="3"/>
    </row>
    <row r="130" spans="1:2">
      <c r="A130" s="14">
        <v>129</v>
      </c>
      <c r="B130" s="3"/>
    </row>
    <row r="131" spans="1:2">
      <c r="A131" s="14">
        <v>130</v>
      </c>
      <c r="B131" s="3"/>
    </row>
    <row r="132" spans="1:2">
      <c r="A132" s="14">
        <v>131</v>
      </c>
      <c r="B132" s="3"/>
    </row>
    <row r="133" spans="1:2">
      <c r="A133" s="14">
        <v>132</v>
      </c>
      <c r="B133" s="3"/>
    </row>
    <row r="134" spans="1:2">
      <c r="A134" s="14">
        <v>133</v>
      </c>
      <c r="B134" s="3"/>
    </row>
    <row r="135" spans="1:2">
      <c r="A135" s="14">
        <v>134</v>
      </c>
      <c r="B135" s="3"/>
    </row>
    <row r="136" spans="1:2">
      <c r="A136" s="14">
        <v>135</v>
      </c>
      <c r="B136" s="3"/>
    </row>
    <row r="137" spans="1:2">
      <c r="A137" s="14">
        <v>136</v>
      </c>
      <c r="B137" s="3"/>
    </row>
    <row r="138" spans="1:2">
      <c r="A138" s="14">
        <v>137</v>
      </c>
      <c r="B138" s="3"/>
    </row>
    <row r="139" spans="1:2">
      <c r="A139" s="14">
        <v>138</v>
      </c>
      <c r="B139" s="3"/>
    </row>
    <row r="140" spans="1:2">
      <c r="A140" s="14">
        <v>139</v>
      </c>
      <c r="B140" s="3"/>
    </row>
    <row r="141" spans="1:2">
      <c r="A141" s="14">
        <v>140</v>
      </c>
      <c r="B141" s="3"/>
    </row>
    <row r="142" spans="1:2">
      <c r="A142" s="14">
        <v>141</v>
      </c>
      <c r="B142" s="3"/>
    </row>
    <row r="143" spans="1:2">
      <c r="A143" s="14">
        <v>142</v>
      </c>
      <c r="B143" s="3"/>
    </row>
    <row r="144" spans="1:2">
      <c r="A144" s="14">
        <v>143</v>
      </c>
      <c r="B144" s="3"/>
    </row>
    <row r="145" spans="1:2">
      <c r="A145" s="14">
        <v>144</v>
      </c>
      <c r="B145" s="3"/>
    </row>
    <row r="146" spans="1:2">
      <c r="A146" s="14">
        <v>145</v>
      </c>
      <c r="B146" s="3"/>
    </row>
    <row r="147" spans="1:2">
      <c r="A147" s="14">
        <v>146</v>
      </c>
      <c r="B147" s="3"/>
    </row>
    <row r="148" spans="1:2">
      <c r="A148" s="14">
        <v>147</v>
      </c>
      <c r="B148" s="3"/>
    </row>
    <row r="149" spans="1:2">
      <c r="A149" s="14">
        <v>148</v>
      </c>
      <c r="B149" s="3"/>
    </row>
    <row r="150" spans="1:2">
      <c r="A150" s="14">
        <v>149</v>
      </c>
      <c r="B150" s="3"/>
    </row>
    <row r="151" spans="1:2">
      <c r="A151" s="14">
        <v>150</v>
      </c>
      <c r="B151" s="3"/>
    </row>
    <row r="152" spans="1:2">
      <c r="A152" s="14">
        <v>151</v>
      </c>
      <c r="B152" s="3"/>
    </row>
    <row r="153" spans="1:2">
      <c r="A153" s="14">
        <v>152</v>
      </c>
      <c r="B153" s="3"/>
    </row>
    <row r="154" spans="1:2">
      <c r="A154" s="14">
        <v>153</v>
      </c>
      <c r="B154" s="3"/>
    </row>
    <row r="155" spans="1:2">
      <c r="A155" s="14">
        <v>154</v>
      </c>
      <c r="B155" s="3"/>
    </row>
    <row r="156" spans="1:2">
      <c r="A156" s="14">
        <v>155</v>
      </c>
      <c r="B156" s="3"/>
    </row>
    <row r="157" spans="1:2">
      <c r="A157" s="14">
        <v>156</v>
      </c>
      <c r="B157" s="3"/>
    </row>
    <row r="158" spans="1:2">
      <c r="A158" s="14">
        <v>157</v>
      </c>
      <c r="B158" s="3"/>
    </row>
    <row r="159" spans="1:2">
      <c r="A159" s="14">
        <v>158</v>
      </c>
      <c r="B159" s="3"/>
    </row>
    <row r="160" spans="1:2">
      <c r="A160" s="14">
        <v>159</v>
      </c>
      <c r="B160" s="3"/>
    </row>
    <row r="161" spans="1:2">
      <c r="A161" s="14">
        <v>160</v>
      </c>
      <c r="B161" s="3"/>
    </row>
    <row r="162" spans="1:2">
      <c r="A162" s="14">
        <v>161</v>
      </c>
      <c r="B162" s="3"/>
    </row>
    <row r="163" spans="1:2">
      <c r="A163" s="14">
        <v>162</v>
      </c>
      <c r="B163" s="3"/>
    </row>
    <row r="164" spans="1:2">
      <c r="A164" s="14">
        <v>163</v>
      </c>
      <c r="B164" s="3"/>
    </row>
    <row r="165" spans="1:2">
      <c r="A165" s="14">
        <v>164</v>
      </c>
      <c r="B165" s="3"/>
    </row>
    <row r="166" spans="1:2">
      <c r="A166" s="14">
        <v>165</v>
      </c>
      <c r="B166" s="3"/>
    </row>
    <row r="167" spans="1:2">
      <c r="A167" s="14">
        <v>166</v>
      </c>
      <c r="B167" s="3"/>
    </row>
    <row r="168" spans="1:2">
      <c r="A168" s="14">
        <v>167</v>
      </c>
      <c r="B168" s="3"/>
    </row>
    <row r="169" spans="1:2">
      <c r="A169" s="14">
        <v>168</v>
      </c>
      <c r="B169" s="3"/>
    </row>
    <row r="170" spans="1:2">
      <c r="A170" s="14">
        <v>169</v>
      </c>
      <c r="B170" s="3"/>
    </row>
    <row r="171" spans="1:2">
      <c r="A171" s="14">
        <v>170</v>
      </c>
      <c r="B171" s="3"/>
    </row>
    <row r="172" spans="1:2">
      <c r="A172" s="14">
        <v>171</v>
      </c>
      <c r="B172" s="3"/>
    </row>
    <row r="173" spans="1:2">
      <c r="A173" s="14">
        <v>172</v>
      </c>
      <c r="B173" s="3"/>
    </row>
    <row r="174" spans="1:2">
      <c r="A174" s="14">
        <v>173</v>
      </c>
      <c r="B174" s="3"/>
    </row>
    <row r="175" spans="1:2">
      <c r="A175" s="14">
        <v>174</v>
      </c>
      <c r="B175" s="3"/>
    </row>
    <row r="176" spans="1:2">
      <c r="A176" s="14">
        <v>175</v>
      </c>
      <c r="B176" s="3"/>
    </row>
    <row r="177" spans="1:2">
      <c r="A177" s="14">
        <v>176</v>
      </c>
      <c r="B177" s="3"/>
    </row>
    <row r="178" spans="1:2">
      <c r="A178" s="14">
        <v>177</v>
      </c>
      <c r="B178" s="3"/>
    </row>
    <row r="179" spans="1:2">
      <c r="A179" s="14">
        <v>178</v>
      </c>
      <c r="B179" s="3"/>
    </row>
    <row r="180" spans="1:2">
      <c r="A180" s="14">
        <v>179</v>
      </c>
      <c r="B180" s="3"/>
    </row>
    <row r="181" spans="1:2">
      <c r="A181" s="14">
        <v>180</v>
      </c>
      <c r="B181" s="3"/>
    </row>
  </sheetData>
  <sheetProtection password="CC01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cycle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2017-10-07T17:00:10Z</dcterms:created>
  <dcterms:modified xsi:type="dcterms:W3CDTF">2018-05-24T17:07:42Z</dcterms:modified>
</cp:coreProperties>
</file>