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 tabRatio="836" firstSheet="1" activeTab="5"/>
  </bookViews>
  <sheets>
    <sheet name="Summary" sheetId="2" state="hidden" r:id="rId1"/>
    <sheet name="Targets" sheetId="5" r:id="rId2"/>
    <sheet name="Project Code - Savings Workings" sheetId="8" r:id="rId3"/>
    <sheet name="Procurement Summary" sheetId="4" r:id="rId4"/>
    <sheet name="RM Material" sheetId="14" r:id="rId5"/>
    <sheet name="PM Material" sheetId="22" r:id="rId6"/>
    <sheet name="UKM1 CFC" sheetId="25" r:id="rId7"/>
    <sheet name="UKM1 Rates" sheetId="26" state="hidden" r:id="rId8"/>
    <sheet name="Nikita CFC" sheetId="23" r:id="rId9"/>
    <sheet name="Nikita Rate" sheetId="24" state="hidden" r:id="rId10"/>
  </sheets>
  <externalReferences>
    <externalReference r:id="rId11"/>
    <externalReference r:id="rId12"/>
  </externalReferences>
  <definedNames>
    <definedName name="_xlnm._FilterDatabase" localSheetId="8" hidden="1">'Nikita CFC'!$A$1:$Y$140</definedName>
    <definedName name="_xlnm._FilterDatabase" localSheetId="9" hidden="1">'Nikita Rate'!$A$2:$G$2</definedName>
    <definedName name="_xlnm._FilterDatabase" localSheetId="5" hidden="1">'PM Material'!$A$1:$V$66</definedName>
    <definedName name="_xlnm._FilterDatabase" localSheetId="3" hidden="1">'Procurement Summary'!$B$2:$Q$41</definedName>
    <definedName name="_xlnm._FilterDatabase" localSheetId="2" hidden="1">'Project Code - Savings Workings'!$B$4:$B$6</definedName>
    <definedName name="_xlnm._FilterDatabase" localSheetId="4" hidden="1">'RM Material'!$A$1:$X$107</definedName>
    <definedName name="_xlnm._FilterDatabase" localSheetId="1" hidden="1">Targets!$B$2:$Q$15</definedName>
    <definedName name="_xlnm._FilterDatabase" localSheetId="6" hidden="1">'UKM1 CFC'!$A$1:$W$143</definedName>
    <definedName name="_xlnm._FilterDatabase" localSheetId="7" hidden="1">'UKM1 Rates'!$A$1:$D$1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2"/>
  <c r="AP16" i="5" l="1"/>
  <c r="Q9"/>
  <c r="E47" i="8" l="1"/>
  <c r="F47"/>
  <c r="G47"/>
  <c r="H47"/>
  <c r="I47"/>
  <c r="J47"/>
  <c r="K47"/>
  <c r="L47"/>
  <c r="M47"/>
  <c r="N47"/>
  <c r="E48"/>
  <c r="F48"/>
  <c r="G48"/>
  <c r="H48"/>
  <c r="I48"/>
  <c r="J48"/>
  <c r="K48"/>
  <c r="L48"/>
  <c r="M48"/>
  <c r="N48"/>
  <c r="E35" i="4"/>
  <c r="C47" i="8" s="1"/>
  <c r="F35" i="4"/>
  <c r="D47" i="8" s="1"/>
  <c r="AC5" i="5"/>
  <c r="AC6"/>
  <c r="AC7"/>
  <c r="AC8"/>
  <c r="AC9"/>
  <c r="Z5"/>
  <c r="Z6"/>
  <c r="Z7"/>
  <c r="Z8"/>
  <c r="Z9"/>
  <c r="W5"/>
  <c r="W6"/>
  <c r="W7"/>
  <c r="W8"/>
  <c r="W9"/>
  <c r="T5"/>
  <c r="T6"/>
  <c r="T7"/>
  <c r="T8"/>
  <c r="T9"/>
  <c r="Q5"/>
  <c r="Q6"/>
  <c r="Q7"/>
  <c r="Q8"/>
  <c r="N5"/>
  <c r="N6"/>
  <c r="N7"/>
  <c r="N8"/>
  <c r="N9"/>
  <c r="O47" i="8" l="1"/>
  <c r="AQ5" i="5"/>
  <c r="AP5"/>
  <c r="K5"/>
  <c r="H5"/>
  <c r="F66" i="4"/>
  <c r="E66"/>
  <c r="E65"/>
  <c r="E67"/>
  <c r="F65"/>
  <c r="R60" i="22"/>
  <c r="U60" s="1"/>
  <c r="V60" s="1"/>
  <c r="S60"/>
  <c r="R61"/>
  <c r="U61" s="1"/>
  <c r="V61" s="1"/>
  <c r="S61"/>
  <c r="R62"/>
  <c r="U62" s="1"/>
  <c r="V62" s="1"/>
  <c r="S62"/>
  <c r="R63"/>
  <c r="U63" s="1"/>
  <c r="V63" s="1"/>
  <c r="S63"/>
  <c r="R64"/>
  <c r="U64" s="1"/>
  <c r="V64" s="1"/>
  <c r="S64"/>
  <c r="R65"/>
  <c r="U65" s="1"/>
  <c r="V65" s="1"/>
  <c r="S65"/>
  <c r="R66"/>
  <c r="U66" s="1"/>
  <c r="V66" s="1"/>
  <c r="S66"/>
  <c r="F70" i="4"/>
  <c r="F71" s="1"/>
  <c r="E70"/>
  <c r="E71" s="1"/>
  <c r="Q66" l="1"/>
  <c r="Q65"/>
  <c r="AR5" i="5"/>
  <c r="C12" i="8"/>
  <c r="Q70" i="4"/>
  <c r="S2" i="25"/>
  <c r="T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U28"/>
  <c r="V28" s="1"/>
  <c r="W28" s="1"/>
  <c r="S29"/>
  <c r="T29"/>
  <c r="U29"/>
  <c r="S30"/>
  <c r="T30"/>
  <c r="U30"/>
  <c r="S31"/>
  <c r="T31"/>
  <c r="U31"/>
  <c r="S32"/>
  <c r="T32"/>
  <c r="U32"/>
  <c r="V32" s="1"/>
  <c r="W32" s="1"/>
  <c r="S33"/>
  <c r="T33"/>
  <c r="U33"/>
  <c r="S34"/>
  <c r="T34"/>
  <c r="U34"/>
  <c r="V34" s="1"/>
  <c r="W34" s="1"/>
  <c r="S35"/>
  <c r="T35"/>
  <c r="U35"/>
  <c r="V35" s="1"/>
  <c r="W35" s="1"/>
  <c r="S36"/>
  <c r="T36"/>
  <c r="U36"/>
  <c r="V36" s="1"/>
  <c r="W36" s="1"/>
  <c r="S37"/>
  <c r="T37"/>
  <c r="U37"/>
  <c r="S38"/>
  <c r="T38"/>
  <c r="U38"/>
  <c r="S39"/>
  <c r="T39"/>
  <c r="U39"/>
  <c r="S40"/>
  <c r="T40"/>
  <c r="U40"/>
  <c r="V40" s="1"/>
  <c r="W40" s="1"/>
  <c r="S41"/>
  <c r="T41"/>
  <c r="U41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V68" s="1"/>
  <c r="W68" s="1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V30" l="1"/>
  <c r="W30" s="1"/>
  <c r="V39"/>
  <c r="W39" s="1"/>
  <c r="V31"/>
  <c r="W31" s="1"/>
  <c r="V38"/>
  <c r="W38" s="1"/>
  <c r="V71"/>
  <c r="W71" s="1"/>
  <c r="V75"/>
  <c r="W75" s="1"/>
  <c r="V79"/>
  <c r="W79" s="1"/>
  <c r="V111"/>
  <c r="W111" s="1"/>
  <c r="V115"/>
  <c r="W115" s="1"/>
  <c r="V119"/>
  <c r="W119" s="1"/>
  <c r="V37"/>
  <c r="W37" s="1"/>
  <c r="V33"/>
  <c r="W33" s="1"/>
  <c r="V29"/>
  <c r="W29" s="1"/>
  <c r="V41"/>
  <c r="W41" s="1"/>
  <c r="V89"/>
  <c r="W89" s="1"/>
  <c r="V98"/>
  <c r="W98" s="1"/>
  <c r="V85"/>
  <c r="W85" s="1"/>
  <c r="V104"/>
  <c r="W104" s="1"/>
  <c r="V100"/>
  <c r="W100" s="1"/>
  <c r="V96"/>
  <c r="W96" s="1"/>
  <c r="V92"/>
  <c r="W92" s="1"/>
  <c r="V88"/>
  <c r="W88" s="1"/>
  <c r="V93"/>
  <c r="W93" s="1"/>
  <c r="V97"/>
  <c r="W97" s="1"/>
  <c r="V101"/>
  <c r="W101" s="1"/>
  <c r="V105"/>
  <c r="W105" s="1"/>
  <c r="V118"/>
  <c r="W118" s="1"/>
  <c r="V114"/>
  <c r="W114" s="1"/>
  <c r="V110"/>
  <c r="W110" s="1"/>
  <c r="V82"/>
  <c r="W82" s="1"/>
  <c r="V78"/>
  <c r="W78" s="1"/>
  <c r="V74"/>
  <c r="W74" s="1"/>
  <c r="V70"/>
  <c r="W70" s="1"/>
  <c r="V84"/>
  <c r="W84" s="1"/>
  <c r="V120"/>
  <c r="W120" s="1"/>
  <c r="V116"/>
  <c r="W116" s="1"/>
  <c r="V112"/>
  <c r="W112" s="1"/>
  <c r="V108"/>
  <c r="W108" s="1"/>
  <c r="V106"/>
  <c r="W106" s="1"/>
  <c r="V102"/>
  <c r="W102" s="1"/>
  <c r="V94"/>
  <c r="W94" s="1"/>
  <c r="V90"/>
  <c r="W90" s="1"/>
  <c r="V86"/>
  <c r="W86" s="1"/>
  <c r="V80"/>
  <c r="W80" s="1"/>
  <c r="V76"/>
  <c r="W76" s="1"/>
  <c r="V72"/>
  <c r="W72" s="1"/>
  <c r="V69"/>
  <c r="W69" s="1"/>
  <c r="V73"/>
  <c r="W73" s="1"/>
  <c r="V77"/>
  <c r="W77" s="1"/>
  <c r="V81"/>
  <c r="W81" s="1"/>
  <c r="V83"/>
  <c r="W83" s="1"/>
  <c r="V87"/>
  <c r="W87" s="1"/>
  <c r="V91"/>
  <c r="W91" s="1"/>
  <c r="V95"/>
  <c r="W95" s="1"/>
  <c r="V99"/>
  <c r="W99" s="1"/>
  <c r="V103"/>
  <c r="W103" s="1"/>
  <c r="V107"/>
  <c r="W107" s="1"/>
  <c r="V109"/>
  <c r="W109" s="1"/>
  <c r="V113"/>
  <c r="W113" s="1"/>
  <c r="V117"/>
  <c r="W117" s="1"/>
  <c r="V121"/>
  <c r="W121" s="1"/>
  <c r="C65" i="8" l="1"/>
  <c r="D65"/>
  <c r="E65"/>
  <c r="F65"/>
  <c r="G65"/>
  <c r="H65"/>
  <c r="I65"/>
  <c r="J65"/>
  <c r="K65"/>
  <c r="L65"/>
  <c r="M65"/>
  <c r="N65"/>
  <c r="O65" l="1"/>
  <c r="V140" i="23"/>
  <c r="O140"/>
  <c r="R140" s="1"/>
  <c r="S140" s="1"/>
  <c r="V139"/>
  <c r="O139"/>
  <c r="R139" s="1"/>
  <c r="S139" s="1"/>
  <c r="V138"/>
  <c r="O138"/>
  <c r="R138" s="1"/>
  <c r="S138" s="1"/>
  <c r="V137"/>
  <c r="O137"/>
  <c r="R137" s="1"/>
  <c r="S137" s="1"/>
  <c r="V136"/>
  <c r="O136"/>
  <c r="R136" s="1"/>
  <c r="S136" s="1"/>
  <c r="V135"/>
  <c r="O135"/>
  <c r="R135" s="1"/>
  <c r="S135" s="1"/>
  <c r="V134"/>
  <c r="O134"/>
  <c r="R134" s="1"/>
  <c r="S134" s="1"/>
  <c r="V133"/>
  <c r="O133"/>
  <c r="R133" s="1"/>
  <c r="S133" s="1"/>
  <c r="V132"/>
  <c r="O132"/>
  <c r="R132" s="1"/>
  <c r="S132" s="1"/>
  <c r="V131"/>
  <c r="O131"/>
  <c r="R131" s="1"/>
  <c r="S131" s="1"/>
  <c r="V130"/>
  <c r="O130"/>
  <c r="R130" s="1"/>
  <c r="S130" s="1"/>
  <c r="V129"/>
  <c r="O129"/>
  <c r="R129" s="1"/>
  <c r="S129" s="1"/>
  <c r="V128"/>
  <c r="O128"/>
  <c r="R128" s="1"/>
  <c r="S128" s="1"/>
  <c r="V127"/>
  <c r="O127"/>
  <c r="R127" s="1"/>
  <c r="S127" s="1"/>
  <c r="V126"/>
  <c r="O126"/>
  <c r="R126" s="1"/>
  <c r="S126" s="1"/>
  <c r="V125"/>
  <c r="O125"/>
  <c r="R125" s="1"/>
  <c r="S125" s="1"/>
  <c r="V124"/>
  <c r="O124"/>
  <c r="R124" s="1"/>
  <c r="S124" s="1"/>
  <c r="V123"/>
  <c r="O123"/>
  <c r="R123" s="1"/>
  <c r="S123" s="1"/>
  <c r="V122"/>
  <c r="O122"/>
  <c r="R122" s="1"/>
  <c r="S122" s="1"/>
  <c r="V121"/>
  <c r="O121"/>
  <c r="R121" s="1"/>
  <c r="S121" s="1"/>
  <c r="V120"/>
  <c r="O120"/>
  <c r="R120" s="1"/>
  <c r="S120" s="1"/>
  <c r="V119"/>
  <c r="O119"/>
  <c r="R119" s="1"/>
  <c r="S119" s="1"/>
  <c r="V118"/>
  <c r="O118"/>
  <c r="R118" s="1"/>
  <c r="S118" s="1"/>
  <c r="V117"/>
  <c r="O117"/>
  <c r="R117" s="1"/>
  <c r="S117" s="1"/>
  <c r="V116"/>
  <c r="O116"/>
  <c r="R116" s="1"/>
  <c r="S116" s="1"/>
  <c r="V115"/>
  <c r="O115"/>
  <c r="R115" s="1"/>
  <c r="S115" s="1"/>
  <c r="V114"/>
  <c r="O114"/>
  <c r="R114" s="1"/>
  <c r="S114" s="1"/>
  <c r="V113"/>
  <c r="O113"/>
  <c r="R113" s="1"/>
  <c r="S113" s="1"/>
  <c r="V112"/>
  <c r="O112"/>
  <c r="R112" s="1"/>
  <c r="S112" s="1"/>
  <c r="V111"/>
  <c r="O111"/>
  <c r="R111" s="1"/>
  <c r="S111" s="1"/>
  <c r="V110"/>
  <c r="O110"/>
  <c r="R110" s="1"/>
  <c r="S110" s="1"/>
  <c r="V109"/>
  <c r="O109"/>
  <c r="R109" s="1"/>
  <c r="S109" s="1"/>
  <c r="V108"/>
  <c r="O108"/>
  <c r="R108" s="1"/>
  <c r="S108" s="1"/>
  <c r="V107"/>
  <c r="O107"/>
  <c r="R107" s="1"/>
  <c r="S107" s="1"/>
  <c r="V106"/>
  <c r="O106"/>
  <c r="R106" s="1"/>
  <c r="S106" s="1"/>
  <c r="V105"/>
  <c r="O105"/>
  <c r="R105" s="1"/>
  <c r="S105" s="1"/>
  <c r="V104"/>
  <c r="O104"/>
  <c r="R104" s="1"/>
  <c r="S104" s="1"/>
  <c r="V103"/>
  <c r="O103"/>
  <c r="R103" s="1"/>
  <c r="S103" s="1"/>
  <c r="V102"/>
  <c r="O102"/>
  <c r="R102" s="1"/>
  <c r="S102" s="1"/>
  <c r="V101"/>
  <c r="O101"/>
  <c r="R101" s="1"/>
  <c r="S101" s="1"/>
  <c r="V100"/>
  <c r="O100"/>
  <c r="R100" s="1"/>
  <c r="S100" s="1"/>
  <c r="V99"/>
  <c r="O99"/>
  <c r="R99" s="1"/>
  <c r="S99" s="1"/>
  <c r="V98"/>
  <c r="O98"/>
  <c r="R98" s="1"/>
  <c r="S98" s="1"/>
  <c r="V97"/>
  <c r="O97"/>
  <c r="R97" s="1"/>
  <c r="S97" s="1"/>
  <c r="V96"/>
  <c r="O96"/>
  <c r="R96" s="1"/>
  <c r="S96" s="1"/>
  <c r="V95"/>
  <c r="O95"/>
  <c r="R95" s="1"/>
  <c r="S95" s="1"/>
  <c r="V94"/>
  <c r="O94"/>
  <c r="R94" s="1"/>
  <c r="S94" s="1"/>
  <c r="V93"/>
  <c r="O93"/>
  <c r="R93" s="1"/>
  <c r="S93" s="1"/>
  <c r="V92"/>
  <c r="O92"/>
  <c r="R92" s="1"/>
  <c r="S92" s="1"/>
  <c r="V91"/>
  <c r="O91"/>
  <c r="R91" s="1"/>
  <c r="S91" s="1"/>
  <c r="V90"/>
  <c r="O90"/>
  <c r="R90" s="1"/>
  <c r="S90" s="1"/>
  <c r="V89"/>
  <c r="O89"/>
  <c r="R89" s="1"/>
  <c r="S89" s="1"/>
  <c r="V88"/>
  <c r="O88"/>
  <c r="R88" s="1"/>
  <c r="S88" s="1"/>
  <c r="V87"/>
  <c r="O87"/>
  <c r="R87" s="1"/>
  <c r="S87" s="1"/>
  <c r="V86"/>
  <c r="O86"/>
  <c r="R86" s="1"/>
  <c r="S86" s="1"/>
  <c r="V85"/>
  <c r="O85"/>
  <c r="R85" s="1"/>
  <c r="S85" s="1"/>
  <c r="V84"/>
  <c r="O84"/>
  <c r="R84" s="1"/>
  <c r="S84" s="1"/>
  <c r="V83"/>
  <c r="O83"/>
  <c r="R83" s="1"/>
  <c r="S83" s="1"/>
  <c r="V82"/>
  <c r="O82"/>
  <c r="R82" s="1"/>
  <c r="S82" s="1"/>
  <c r="V81"/>
  <c r="O81"/>
  <c r="R81" s="1"/>
  <c r="S81" s="1"/>
  <c r="V80"/>
  <c r="O80"/>
  <c r="R80" s="1"/>
  <c r="S80" s="1"/>
  <c r="V79"/>
  <c r="O79"/>
  <c r="R79" s="1"/>
  <c r="S79" s="1"/>
  <c r="V78"/>
  <c r="O78"/>
  <c r="R78" s="1"/>
  <c r="S78" s="1"/>
  <c r="V77"/>
  <c r="O77"/>
  <c r="R77" s="1"/>
  <c r="S77" s="1"/>
  <c r="V76"/>
  <c r="O76"/>
  <c r="R76" s="1"/>
  <c r="S76" s="1"/>
  <c r="V75"/>
  <c r="O75"/>
  <c r="R75" s="1"/>
  <c r="S75" s="1"/>
  <c r="V74"/>
  <c r="O74"/>
  <c r="R74" s="1"/>
  <c r="S74" s="1"/>
  <c r="V73"/>
  <c r="O73"/>
  <c r="R73" s="1"/>
  <c r="S73" s="1"/>
  <c r="V72"/>
  <c r="O72"/>
  <c r="R72" s="1"/>
  <c r="S72" s="1"/>
  <c r="V71"/>
  <c r="O71"/>
  <c r="R71" s="1"/>
  <c r="S71" s="1"/>
  <c r="V70"/>
  <c r="O70"/>
  <c r="R70" s="1"/>
  <c r="S70" s="1"/>
  <c r="V69"/>
  <c r="O69"/>
  <c r="R69" s="1"/>
  <c r="S69" s="1"/>
  <c r="V68"/>
  <c r="O68"/>
  <c r="R68" s="1"/>
  <c r="S68" s="1"/>
  <c r="V67"/>
  <c r="O67"/>
  <c r="R67" s="1"/>
  <c r="S67" s="1"/>
  <c r="V66"/>
  <c r="O66"/>
  <c r="R66" s="1"/>
  <c r="S66" s="1"/>
  <c r="V65"/>
  <c r="O65"/>
  <c r="R65" s="1"/>
  <c r="S65" s="1"/>
  <c r="V64"/>
  <c r="O64"/>
  <c r="R64" s="1"/>
  <c r="S64" s="1"/>
  <c r="V63"/>
  <c r="O63"/>
  <c r="R63" s="1"/>
  <c r="S63" s="1"/>
  <c r="V62"/>
  <c r="O62"/>
  <c r="R62" s="1"/>
  <c r="S62" s="1"/>
  <c r="V61"/>
  <c r="O61"/>
  <c r="R61" s="1"/>
  <c r="S61" s="1"/>
  <c r="V60"/>
  <c r="O60"/>
  <c r="R60" s="1"/>
  <c r="S60" s="1"/>
  <c r="V59"/>
  <c r="O59"/>
  <c r="R59" s="1"/>
  <c r="S59" s="1"/>
  <c r="V58"/>
  <c r="O58"/>
  <c r="R58" s="1"/>
  <c r="S58" s="1"/>
  <c r="V57"/>
  <c r="O57"/>
  <c r="R57" s="1"/>
  <c r="S57" s="1"/>
  <c r="V56"/>
  <c r="O56"/>
  <c r="R56" s="1"/>
  <c r="S56" s="1"/>
  <c r="V55"/>
  <c r="O55"/>
  <c r="R55" s="1"/>
  <c r="S55" s="1"/>
  <c r="V54"/>
  <c r="O54"/>
  <c r="R54" s="1"/>
  <c r="S54" s="1"/>
  <c r="V53"/>
  <c r="O53"/>
  <c r="R53" s="1"/>
  <c r="S53" s="1"/>
  <c r="V52"/>
  <c r="O52"/>
  <c r="R52" s="1"/>
  <c r="S52" s="1"/>
  <c r="V51"/>
  <c r="O51"/>
  <c r="R51" s="1"/>
  <c r="S51" s="1"/>
  <c r="V50"/>
  <c r="O50"/>
  <c r="R50" s="1"/>
  <c r="S50" s="1"/>
  <c r="V49"/>
  <c r="O49"/>
  <c r="R49" s="1"/>
  <c r="S49" s="1"/>
  <c r="V48"/>
  <c r="O48"/>
  <c r="R48" s="1"/>
  <c r="S48" s="1"/>
  <c r="V47"/>
  <c r="O47"/>
  <c r="R47" s="1"/>
  <c r="S47" s="1"/>
  <c r="V46"/>
  <c r="O46"/>
  <c r="R46" s="1"/>
  <c r="S46" s="1"/>
  <c r="V45"/>
  <c r="O45"/>
  <c r="R45" s="1"/>
  <c r="S45" s="1"/>
  <c r="V44"/>
  <c r="O44"/>
  <c r="R44" s="1"/>
  <c r="S44" s="1"/>
  <c r="V43"/>
  <c r="O43"/>
  <c r="R43" s="1"/>
  <c r="S43" s="1"/>
  <c r="V42"/>
  <c r="O42"/>
  <c r="R42" s="1"/>
  <c r="S42" s="1"/>
  <c r="V41"/>
  <c r="O41"/>
  <c r="R41" s="1"/>
  <c r="S41" s="1"/>
  <c r="V40"/>
  <c r="O40"/>
  <c r="R40" s="1"/>
  <c r="S40" s="1"/>
  <c r="V39"/>
  <c r="O39"/>
  <c r="R39" s="1"/>
  <c r="S39" s="1"/>
  <c r="V38"/>
  <c r="O38"/>
  <c r="R38" s="1"/>
  <c r="S38" s="1"/>
  <c r="V37"/>
  <c r="O37"/>
  <c r="R37" s="1"/>
  <c r="S37" s="1"/>
  <c r="V36"/>
  <c r="O36"/>
  <c r="R36" s="1"/>
  <c r="S36" s="1"/>
  <c r="V35"/>
  <c r="O35"/>
  <c r="R35" s="1"/>
  <c r="S35" s="1"/>
  <c r="V34"/>
  <c r="O34"/>
  <c r="R34" s="1"/>
  <c r="S34" s="1"/>
  <c r="V33"/>
  <c r="O33"/>
  <c r="R33" s="1"/>
  <c r="S33" s="1"/>
  <c r="V32"/>
  <c r="O32"/>
  <c r="R32" s="1"/>
  <c r="S32" s="1"/>
  <c r="V31"/>
  <c r="O31"/>
  <c r="R31" s="1"/>
  <c r="S31" s="1"/>
  <c r="V30"/>
  <c r="O30"/>
  <c r="R30" s="1"/>
  <c r="S30" s="1"/>
  <c r="V29"/>
  <c r="O29"/>
  <c r="R29" s="1"/>
  <c r="S29" s="1"/>
  <c r="V28"/>
  <c r="O28"/>
  <c r="R28" s="1"/>
  <c r="S28" s="1"/>
  <c r="V27"/>
  <c r="O27"/>
  <c r="R27" s="1"/>
  <c r="S27" s="1"/>
  <c r="V26"/>
  <c r="O26"/>
  <c r="R26" s="1"/>
  <c r="S26" s="1"/>
  <c r="V25"/>
  <c r="O25"/>
  <c r="R25" s="1"/>
  <c r="S25" s="1"/>
  <c r="V24"/>
  <c r="O24"/>
  <c r="R24" s="1"/>
  <c r="S24" s="1"/>
  <c r="V23"/>
  <c r="O23"/>
  <c r="R23" s="1"/>
  <c r="S23" s="1"/>
  <c r="V22"/>
  <c r="O22"/>
  <c r="R22" s="1"/>
  <c r="S22" s="1"/>
  <c r="V21"/>
  <c r="O21"/>
  <c r="R21" s="1"/>
  <c r="S21" s="1"/>
  <c r="V20"/>
  <c r="O20"/>
  <c r="R20" s="1"/>
  <c r="S20" s="1"/>
  <c r="V19"/>
  <c r="O19"/>
  <c r="R19" s="1"/>
  <c r="S19" s="1"/>
  <c r="V18"/>
  <c r="O18"/>
  <c r="R18" s="1"/>
  <c r="S18" s="1"/>
  <c r="V17"/>
  <c r="O17"/>
  <c r="R17" s="1"/>
  <c r="S17" s="1"/>
  <c r="V16"/>
  <c r="O16"/>
  <c r="R16" s="1"/>
  <c r="S16" s="1"/>
  <c r="V15"/>
  <c r="O15"/>
  <c r="R15" s="1"/>
  <c r="S15" s="1"/>
  <c r="V14"/>
  <c r="O14"/>
  <c r="R14" s="1"/>
  <c r="S14" s="1"/>
  <c r="V13"/>
  <c r="O13"/>
  <c r="R13" s="1"/>
  <c r="S13" s="1"/>
  <c r="V12"/>
  <c r="O12"/>
  <c r="R12" s="1"/>
  <c r="S12" s="1"/>
  <c r="V11"/>
  <c r="O11"/>
  <c r="R11" s="1"/>
  <c r="S11" s="1"/>
  <c r="V10"/>
  <c r="O10"/>
  <c r="R10" s="1"/>
  <c r="S10" s="1"/>
  <c r="V9"/>
  <c r="O9"/>
  <c r="R9" s="1"/>
  <c r="S9" s="1"/>
  <c r="V8"/>
  <c r="O8"/>
  <c r="R8" s="1"/>
  <c r="S8" s="1"/>
  <c r="V7"/>
  <c r="O7"/>
  <c r="R7" s="1"/>
  <c r="S7" s="1"/>
  <c r="V6"/>
  <c r="O6"/>
  <c r="R6" s="1"/>
  <c r="S6" s="1"/>
  <c r="V5"/>
  <c r="O5"/>
  <c r="R5" s="1"/>
  <c r="S5" s="1"/>
  <c r="V4"/>
  <c r="O4"/>
  <c r="R4" s="1"/>
  <c r="S4" s="1"/>
  <c r="V3"/>
  <c r="O3"/>
  <c r="R3" s="1"/>
  <c r="S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V2"/>
  <c r="O2"/>
  <c r="R2" s="1"/>
  <c r="S2" s="1"/>
  <c r="E63" i="8" l="1"/>
  <c r="F63"/>
  <c r="G63"/>
  <c r="H63"/>
  <c r="I63"/>
  <c r="J63"/>
  <c r="K63"/>
  <c r="L63"/>
  <c r="M63"/>
  <c r="N63"/>
  <c r="E64"/>
  <c r="F64"/>
  <c r="G64"/>
  <c r="H64"/>
  <c r="I64"/>
  <c r="J64"/>
  <c r="K64"/>
  <c r="L64"/>
  <c r="M64"/>
  <c r="N64"/>
  <c r="E66"/>
  <c r="F66"/>
  <c r="G66"/>
  <c r="H66"/>
  <c r="I66"/>
  <c r="J66"/>
  <c r="K66"/>
  <c r="L66"/>
  <c r="M66"/>
  <c r="N66"/>
  <c r="P56" i="4"/>
  <c r="O56"/>
  <c r="N56"/>
  <c r="M56"/>
  <c r="L56"/>
  <c r="K56"/>
  <c r="J56"/>
  <c r="I56"/>
  <c r="H56"/>
  <c r="G56"/>
  <c r="E55"/>
  <c r="F55"/>
  <c r="D66" i="8" s="1"/>
  <c r="P68" i="4"/>
  <c r="P71" s="1"/>
  <c r="O68"/>
  <c r="O71" s="1"/>
  <c r="N68"/>
  <c r="N71" s="1"/>
  <c r="M68"/>
  <c r="M71" s="1"/>
  <c r="L68"/>
  <c r="L71" s="1"/>
  <c r="K68"/>
  <c r="K71" s="1"/>
  <c r="J68"/>
  <c r="J71" s="1"/>
  <c r="I68"/>
  <c r="I71" s="1"/>
  <c r="H68"/>
  <c r="H71" s="1"/>
  <c r="G68"/>
  <c r="G71" s="1"/>
  <c r="F67"/>
  <c r="C11" i="8"/>
  <c r="F61" i="4"/>
  <c r="E61"/>
  <c r="F60"/>
  <c r="D9" i="8" s="1"/>
  <c r="E60" i="4"/>
  <c r="C9" i="8" s="1"/>
  <c r="F59" i="4"/>
  <c r="D8" i="8" s="1"/>
  <c r="E59" i="4"/>
  <c r="C8" i="8" s="1"/>
  <c r="R58" i="22"/>
  <c r="U58" s="1"/>
  <c r="V58" s="1"/>
  <c r="S58"/>
  <c r="R59"/>
  <c r="U59" s="1"/>
  <c r="V59" s="1"/>
  <c r="S59"/>
  <c r="D11" i="8" l="1"/>
  <c r="D12"/>
  <c r="F62" i="4"/>
  <c r="E62"/>
  <c r="Q55"/>
  <c r="O8" i="8"/>
  <c r="Q59" i="4"/>
  <c r="Q61"/>
  <c r="C66" i="8"/>
  <c r="O9"/>
  <c r="Q60" i="4"/>
  <c r="Q67"/>
  <c r="O11" i="8" l="1"/>
  <c r="O12"/>
  <c r="O66"/>
  <c r="Q68" i="4"/>
  <c r="Q71" s="1"/>
  <c r="D26" i="24" l="1"/>
  <c r="W87" i="23" s="1"/>
  <c r="X87" s="1"/>
  <c r="Y87" s="1"/>
  <c r="W103" l="1"/>
  <c r="X103" s="1"/>
  <c r="Y103" s="1"/>
  <c r="W112"/>
  <c r="X112" s="1"/>
  <c r="Y112" s="1"/>
  <c r="U44" i="25" l="1"/>
  <c r="V44" s="1"/>
  <c r="W44" s="1"/>
  <c r="U45"/>
  <c r="V45" s="1"/>
  <c r="W45" s="1"/>
  <c r="U6"/>
  <c r="V6" s="1"/>
  <c r="W6" s="1"/>
  <c r="U9"/>
  <c r="V9" s="1"/>
  <c r="W9" s="1"/>
  <c r="U10"/>
  <c r="V10" s="1"/>
  <c r="W10" s="1"/>
  <c r="U46"/>
  <c r="V46" s="1"/>
  <c r="W46" s="1"/>
  <c r="U47"/>
  <c r="V47" s="1"/>
  <c r="W47" s="1"/>
  <c r="U48"/>
  <c r="V48" s="1"/>
  <c r="W48" s="1"/>
  <c r="U43"/>
  <c r="V43" s="1"/>
  <c r="W43" s="1"/>
  <c r="U5"/>
  <c r="V5" s="1"/>
  <c r="W5" s="1"/>
  <c r="D18" i="24"/>
  <c r="D27"/>
  <c r="W75" i="23" s="1"/>
  <c r="X75" s="1"/>
  <c r="Y75" s="1"/>
  <c r="D20" i="24"/>
  <c r="W90" i="23" s="1"/>
  <c r="X90" s="1"/>
  <c r="Y90" s="1"/>
  <c r="D5" i="24"/>
  <c r="D6"/>
  <c r="D25"/>
  <c r="D14"/>
  <c r="W40" i="23" s="1"/>
  <c r="X40" s="1"/>
  <c r="Y40" s="1"/>
  <c r="D22" i="24"/>
  <c r="D19"/>
  <c r="D13" i="26"/>
  <c r="U54" i="25"/>
  <c r="V54" s="1"/>
  <c r="W54" s="1"/>
  <c r="U4" l="1"/>
  <c r="V4" s="1"/>
  <c r="W4" s="1"/>
  <c r="U3"/>
  <c r="V3" s="1"/>
  <c r="W3" s="1"/>
  <c r="U55"/>
  <c r="V55" s="1"/>
  <c r="W55" s="1"/>
  <c r="U56"/>
  <c r="V56" s="1"/>
  <c r="W56" s="1"/>
  <c r="U13"/>
  <c r="V13" s="1"/>
  <c r="W13" s="1"/>
  <c r="D12" i="26"/>
  <c r="U42" i="25"/>
  <c r="V42" s="1"/>
  <c r="W42" s="1"/>
  <c r="U2"/>
  <c r="V2" s="1"/>
  <c r="W2" s="1"/>
  <c r="U66"/>
  <c r="V66" s="1"/>
  <c r="W66" s="1"/>
  <c r="U67"/>
  <c r="V67" s="1"/>
  <c r="W67" s="1"/>
  <c r="U27"/>
  <c r="V27" s="1"/>
  <c r="W27" s="1"/>
  <c r="U51"/>
  <c r="V51" s="1"/>
  <c r="W51" s="1"/>
  <c r="U52"/>
  <c r="V52" s="1"/>
  <c r="W52" s="1"/>
  <c r="U7"/>
  <c r="V7" s="1"/>
  <c r="W7" s="1"/>
  <c r="U50"/>
  <c r="V50" s="1"/>
  <c r="W50" s="1"/>
  <c r="U8"/>
  <c r="V8" s="1"/>
  <c r="W8" s="1"/>
  <c r="U53"/>
  <c r="V53" s="1"/>
  <c r="W53" s="1"/>
  <c r="U49"/>
  <c r="V49" s="1"/>
  <c r="W49" s="1"/>
  <c r="D24" i="24"/>
  <c r="W88" i="23" s="1"/>
  <c r="X88" s="1"/>
  <c r="Y88" s="1"/>
  <c r="D23" i="24"/>
  <c r="W89" i="23" s="1"/>
  <c r="X89" s="1"/>
  <c r="Y89" s="1"/>
  <c r="W76"/>
  <c r="X76" s="1"/>
  <c r="Y76" s="1"/>
  <c r="W139"/>
  <c r="X139" s="1"/>
  <c r="Y139" s="1"/>
  <c r="W100"/>
  <c r="X100" s="1"/>
  <c r="Y100" s="1"/>
  <c r="W44"/>
  <c r="X44" s="1"/>
  <c r="Y44" s="1"/>
  <c r="W10"/>
  <c r="X10" s="1"/>
  <c r="Y10" s="1"/>
  <c r="W85"/>
  <c r="X85" s="1"/>
  <c r="Y85" s="1"/>
  <c r="W20"/>
  <c r="X20" s="1"/>
  <c r="Y20" s="1"/>
  <c r="W55"/>
  <c r="X55" s="1"/>
  <c r="Y55" s="1"/>
  <c r="W48"/>
  <c r="X48" s="1"/>
  <c r="Y48" s="1"/>
  <c r="W125"/>
  <c r="X125" s="1"/>
  <c r="Y125" s="1"/>
  <c r="W45"/>
  <c r="X45" s="1"/>
  <c r="Y45" s="1"/>
  <c r="W126"/>
  <c r="X126" s="1"/>
  <c r="Y126" s="1"/>
  <c r="W118"/>
  <c r="X118" s="1"/>
  <c r="Y118" s="1"/>
  <c r="W124"/>
  <c r="X124" s="1"/>
  <c r="Y124" s="1"/>
  <c r="W72"/>
  <c r="X72" s="1"/>
  <c r="Y72" s="1"/>
  <c r="W101"/>
  <c r="X101" s="1"/>
  <c r="Y101" s="1"/>
  <c r="W82"/>
  <c r="X82" s="1"/>
  <c r="Y82" s="1"/>
  <c r="W105"/>
  <c r="X105" s="1"/>
  <c r="Y105" s="1"/>
  <c r="W17"/>
  <c r="X17" s="1"/>
  <c r="Y17" s="1"/>
  <c r="D13" i="24"/>
  <c r="W41" i="23" s="1"/>
  <c r="X41" s="1"/>
  <c r="Y41" s="1"/>
  <c r="D17" i="24"/>
  <c r="D21"/>
  <c r="W94" i="23"/>
  <c r="X94" s="1"/>
  <c r="Y94" s="1"/>
  <c r="W35"/>
  <c r="X35" s="1"/>
  <c r="Y35" s="1"/>
  <c r="W9"/>
  <c r="X9" s="1"/>
  <c r="Y9" s="1"/>
  <c r="W106"/>
  <c r="X106" s="1"/>
  <c r="Y106" s="1"/>
  <c r="W134"/>
  <c r="X134" s="1"/>
  <c r="Y134" s="1"/>
  <c r="W63"/>
  <c r="X63" s="1"/>
  <c r="Y63" s="1"/>
  <c r="W26"/>
  <c r="X26" s="1"/>
  <c r="Y26" s="1"/>
  <c r="W133"/>
  <c r="X133" s="1"/>
  <c r="Y133" s="1"/>
  <c r="W62"/>
  <c r="X62" s="1"/>
  <c r="Y62" s="1"/>
  <c r="W107"/>
  <c r="X107" s="1"/>
  <c r="Y107" s="1"/>
  <c r="W25"/>
  <c r="X25" s="1"/>
  <c r="Y25" s="1"/>
  <c r="W8"/>
  <c r="X8" s="1"/>
  <c r="Y8" s="1"/>
  <c r="W34"/>
  <c r="X34" s="1"/>
  <c r="Y34" s="1"/>
  <c r="W95"/>
  <c r="X95" s="1"/>
  <c r="Y95" s="1"/>
  <c r="D11" i="24"/>
  <c r="D10"/>
  <c r="U63" i="25"/>
  <c r="V63" s="1"/>
  <c r="W63" s="1"/>
  <c r="U21"/>
  <c r="V21" s="1"/>
  <c r="W21" s="1"/>
  <c r="U14" l="1"/>
  <c r="V14" s="1"/>
  <c r="W14" s="1"/>
  <c r="U15"/>
  <c r="V15" s="1"/>
  <c r="W15" s="1"/>
  <c r="D3" i="26"/>
  <c r="U57" i="25"/>
  <c r="V57" s="1"/>
  <c r="W57" s="1"/>
  <c r="U16"/>
  <c r="V16" s="1"/>
  <c r="W16" s="1"/>
  <c r="U18"/>
  <c r="V18" s="1"/>
  <c r="W18" s="1"/>
  <c r="D6" i="26"/>
  <c r="U17" i="25"/>
  <c r="V17" s="1"/>
  <c r="W17" s="1"/>
  <c r="U58"/>
  <c r="V58" s="1"/>
  <c r="W58" s="1"/>
  <c r="U19"/>
  <c r="V19" s="1"/>
  <c r="W19" s="1"/>
  <c r="U59"/>
  <c r="V59" s="1"/>
  <c r="W59" s="1"/>
  <c r="U62"/>
  <c r="V62" s="1"/>
  <c r="W62" s="1"/>
  <c r="U60"/>
  <c r="V60" s="1"/>
  <c r="W60" s="1"/>
  <c r="U61"/>
  <c r="V61" s="1"/>
  <c r="W61" s="1"/>
  <c r="U20"/>
  <c r="V20" s="1"/>
  <c r="W20" s="1"/>
  <c r="U24"/>
  <c r="V24" s="1"/>
  <c r="W24" s="1"/>
  <c r="U22"/>
  <c r="V22" s="1"/>
  <c r="W22" s="1"/>
  <c r="U23"/>
  <c r="V23" s="1"/>
  <c r="W23" s="1"/>
  <c r="U64"/>
  <c r="V64" s="1"/>
  <c r="W64" s="1"/>
  <c r="U65"/>
  <c r="V65" s="1"/>
  <c r="W65" s="1"/>
  <c r="U25"/>
  <c r="V25" s="1"/>
  <c r="W25" s="1"/>
  <c r="U26"/>
  <c r="V26" s="1"/>
  <c r="W26" s="1"/>
  <c r="U12"/>
  <c r="V12" s="1"/>
  <c r="W12" s="1"/>
  <c r="U11"/>
  <c r="V11" s="1"/>
  <c r="W11" s="1"/>
  <c r="D16" i="24"/>
  <c r="W6" i="23" s="1"/>
  <c r="X6" s="1"/>
  <c r="Y6" s="1"/>
  <c r="D15" i="24"/>
  <c r="D12"/>
  <c r="W136" i="23"/>
  <c r="X136" s="1"/>
  <c r="Y136" s="1"/>
  <c r="W65"/>
  <c r="X65" s="1"/>
  <c r="Y65" s="1"/>
  <c r="W68"/>
  <c r="X68" s="1"/>
  <c r="Y68" s="1"/>
  <c r="W108"/>
  <c r="X108" s="1"/>
  <c r="Y108" s="1"/>
  <c r="W12"/>
  <c r="X12" s="1"/>
  <c r="Y12" s="1"/>
  <c r="W119"/>
  <c r="X119" s="1"/>
  <c r="Y119" s="1"/>
  <c r="W130"/>
  <c r="X130" s="1"/>
  <c r="Y130" s="1"/>
  <c r="W13"/>
  <c r="X13" s="1"/>
  <c r="Y13" s="1"/>
  <c r="W64"/>
  <c r="X64" s="1"/>
  <c r="Y64" s="1"/>
  <c r="W109"/>
  <c r="X109" s="1"/>
  <c r="Y109" s="1"/>
  <c r="W135"/>
  <c r="X135" s="1"/>
  <c r="Y135" s="1"/>
  <c r="W129"/>
  <c r="X129" s="1"/>
  <c r="Y129" s="1"/>
  <c r="W69"/>
  <c r="X69" s="1"/>
  <c r="Y69" s="1"/>
  <c r="W120"/>
  <c r="X120" s="1"/>
  <c r="Y120" s="1"/>
  <c r="D3" i="24"/>
  <c r="W22" i="23" s="1"/>
  <c r="X22" s="1"/>
  <c r="Y22" s="1"/>
  <c r="D7" i="24"/>
  <c r="D4"/>
  <c r="W21" i="23" s="1"/>
  <c r="X21" s="1"/>
  <c r="Y21" s="1"/>
  <c r="D8" i="24"/>
  <c r="W47" i="23"/>
  <c r="X47" s="1"/>
  <c r="Y47" s="1"/>
  <c r="W121"/>
  <c r="X121" s="1"/>
  <c r="Y121" s="1"/>
  <c r="W11"/>
  <c r="X11" s="1"/>
  <c r="Y11" s="1"/>
  <c r="W113"/>
  <c r="X113" s="1"/>
  <c r="Y113" s="1"/>
  <c r="W16"/>
  <c r="X16" s="1"/>
  <c r="Y16" s="1"/>
  <c r="W104"/>
  <c r="X104" s="1"/>
  <c r="Y104" s="1"/>
  <c r="W140"/>
  <c r="X140" s="1"/>
  <c r="Y140" s="1"/>
  <c r="W7"/>
  <c r="X7" s="1"/>
  <c r="Y7" s="1"/>
  <c r="W31"/>
  <c r="X31" s="1"/>
  <c r="Y31" s="1"/>
  <c r="W91"/>
  <c r="X91" s="1"/>
  <c r="Y91" s="1"/>
  <c r="W4"/>
  <c r="X4" s="1"/>
  <c r="Y4" s="1"/>
  <c r="W3"/>
  <c r="X3" s="1"/>
  <c r="Y3" s="1"/>
  <c r="W15"/>
  <c r="X15" s="1"/>
  <c r="Y15" s="1"/>
  <c r="W23"/>
  <c r="X23" s="1"/>
  <c r="Y23" s="1"/>
  <c r="W71"/>
  <c r="X71" s="1"/>
  <c r="Y71" s="1"/>
  <c r="W131"/>
  <c r="X131" s="1"/>
  <c r="Y131" s="1"/>
  <c r="W117"/>
  <c r="X117" s="1"/>
  <c r="Y117" s="1"/>
  <c r="W54"/>
  <c r="X54" s="1"/>
  <c r="Y54" s="1"/>
  <c r="W66"/>
  <c r="X66" s="1"/>
  <c r="Y66" s="1"/>
  <c r="W28"/>
  <c r="X28" s="1"/>
  <c r="Y28" s="1"/>
  <c r="W36"/>
  <c r="X36" s="1"/>
  <c r="Y36" s="1"/>
  <c r="W60"/>
  <c r="X60" s="1"/>
  <c r="Y60" s="1"/>
  <c r="W96"/>
  <c r="X96" s="1"/>
  <c r="Y96" s="1"/>
  <c r="W18"/>
  <c r="X18" s="1"/>
  <c r="Y18" s="1"/>
  <c r="W38"/>
  <c r="X38" s="1"/>
  <c r="Y38" s="1"/>
  <c r="W19"/>
  <c r="X19" s="1"/>
  <c r="Y19" s="1"/>
  <c r="W39"/>
  <c r="X39" s="1"/>
  <c r="Y39" s="1"/>
  <c r="W67"/>
  <c r="X67" s="1"/>
  <c r="Y67" s="1"/>
  <c r="W97"/>
  <c r="X97" s="1"/>
  <c r="Y97" s="1"/>
  <c r="W14"/>
  <c r="X14" s="1"/>
  <c r="Y14" s="1"/>
  <c r="W24"/>
  <c r="X24" s="1"/>
  <c r="Y24" s="1"/>
  <c r="W116"/>
  <c r="X116" s="1"/>
  <c r="Y116" s="1"/>
  <c r="W132"/>
  <c r="X132" s="1"/>
  <c r="Y132" s="1"/>
  <c r="W29"/>
  <c r="X29" s="1"/>
  <c r="Y29" s="1"/>
  <c r="W37"/>
  <c r="X37" s="1"/>
  <c r="Y37" s="1"/>
  <c r="W53"/>
  <c r="X53" s="1"/>
  <c r="Y53" s="1"/>
  <c r="W61"/>
  <c r="X61" s="1"/>
  <c r="Y61" s="1"/>
  <c r="W2"/>
  <c r="X2" s="1"/>
  <c r="Y2" s="1"/>
  <c r="W70"/>
  <c r="X70" s="1"/>
  <c r="Y70" s="1"/>
  <c r="E52" i="4" l="1"/>
  <c r="C63" i="8" s="1"/>
  <c r="U134" i="25"/>
  <c r="V134" s="1"/>
  <c r="W134" s="1"/>
  <c r="U138"/>
  <c r="V138" s="1"/>
  <c r="W138" s="1"/>
  <c r="U142"/>
  <c r="V142" s="1"/>
  <c r="W142" s="1"/>
  <c r="U141"/>
  <c r="V141" s="1"/>
  <c r="W141" s="1"/>
  <c r="U135"/>
  <c r="V135" s="1"/>
  <c r="W135" s="1"/>
  <c r="U139"/>
  <c r="V139" s="1"/>
  <c r="W139" s="1"/>
  <c r="U143"/>
  <c r="V143" s="1"/>
  <c r="W143" s="1"/>
  <c r="U133"/>
  <c r="V133" s="1"/>
  <c r="W133" s="1"/>
  <c r="U137"/>
  <c r="V137" s="1"/>
  <c r="W137" s="1"/>
  <c r="U136"/>
  <c r="V136" s="1"/>
  <c r="W136" s="1"/>
  <c r="U140"/>
  <c r="V140" s="1"/>
  <c r="W140" s="1"/>
  <c r="U122"/>
  <c r="V122" s="1"/>
  <c r="W122" s="1"/>
  <c r="F52" i="4" s="1"/>
  <c r="D63" i="8" s="1"/>
  <c r="U126" i="25"/>
  <c r="V126" s="1"/>
  <c r="W126" s="1"/>
  <c r="U130"/>
  <c r="V130" s="1"/>
  <c r="W130" s="1"/>
  <c r="U125"/>
  <c r="V125" s="1"/>
  <c r="W125" s="1"/>
  <c r="U123"/>
  <c r="V123" s="1"/>
  <c r="W123" s="1"/>
  <c r="U127"/>
  <c r="V127" s="1"/>
  <c r="W127" s="1"/>
  <c r="U131"/>
  <c r="V131" s="1"/>
  <c r="W131" s="1"/>
  <c r="U129"/>
  <c r="V129" s="1"/>
  <c r="W129" s="1"/>
  <c r="U124"/>
  <c r="V124" s="1"/>
  <c r="W124" s="1"/>
  <c r="U128"/>
  <c r="V128" s="1"/>
  <c r="W128" s="1"/>
  <c r="U132"/>
  <c r="V132" s="1"/>
  <c r="W132" s="1"/>
  <c r="W32" i="23"/>
  <c r="X32" s="1"/>
  <c r="Y32" s="1"/>
  <c r="W30"/>
  <c r="X30" s="1"/>
  <c r="Y30" s="1"/>
  <c r="W79"/>
  <c r="X79" s="1"/>
  <c r="Y79" s="1"/>
  <c r="W138"/>
  <c r="X138" s="1"/>
  <c r="Y138" s="1"/>
  <c r="W86"/>
  <c r="X86" s="1"/>
  <c r="Y86" s="1"/>
  <c r="W50"/>
  <c r="X50" s="1"/>
  <c r="Y50" s="1"/>
  <c r="W5"/>
  <c r="X5" s="1"/>
  <c r="Y5" s="1"/>
  <c r="W51"/>
  <c r="X51" s="1"/>
  <c r="Y51" s="1"/>
  <c r="W110"/>
  <c r="X110" s="1"/>
  <c r="Y110" s="1"/>
  <c r="W81"/>
  <c r="X81" s="1"/>
  <c r="Y81" s="1"/>
  <c r="W123"/>
  <c r="X123" s="1"/>
  <c r="Y123" s="1"/>
  <c r="W102"/>
  <c r="X102" s="1"/>
  <c r="Y102" s="1"/>
  <c r="W46"/>
  <c r="X46" s="1"/>
  <c r="Y46" s="1"/>
  <c r="W111"/>
  <c r="X111" s="1"/>
  <c r="Y111" s="1"/>
  <c r="W80"/>
  <c r="X80" s="1"/>
  <c r="Y80" s="1"/>
  <c r="W137"/>
  <c r="X137" s="1"/>
  <c r="Y137" s="1"/>
  <c r="W27"/>
  <c r="X27" s="1"/>
  <c r="Y27" s="1"/>
  <c r="W122"/>
  <c r="X122" s="1"/>
  <c r="Y122" s="1"/>
  <c r="W73"/>
  <c r="X73" s="1"/>
  <c r="Y73" s="1"/>
  <c r="W74"/>
  <c r="X74" s="1"/>
  <c r="Y74" s="1"/>
  <c r="W43"/>
  <c r="X43" s="1"/>
  <c r="Y43" s="1"/>
  <c r="W42"/>
  <c r="X42" s="1"/>
  <c r="Y42" s="1"/>
  <c r="W52"/>
  <c r="X52" s="1"/>
  <c r="Y52" s="1"/>
  <c r="W33"/>
  <c r="X33" s="1"/>
  <c r="Y33" s="1"/>
  <c r="W49"/>
  <c r="X49" s="1"/>
  <c r="Y49" s="1"/>
  <c r="W59"/>
  <c r="X59" s="1"/>
  <c r="Y59" s="1"/>
  <c r="W83"/>
  <c r="X83" s="1"/>
  <c r="Y83" s="1"/>
  <c r="W115"/>
  <c r="X115" s="1"/>
  <c r="Y115" s="1"/>
  <c r="W98"/>
  <c r="X98" s="1"/>
  <c r="Y98" s="1"/>
  <c r="W92"/>
  <c r="X92" s="1"/>
  <c r="Y92" s="1"/>
  <c r="W127"/>
  <c r="X127" s="1"/>
  <c r="Y127" s="1"/>
  <c r="W56"/>
  <c r="X56" s="1"/>
  <c r="Y56" s="1"/>
  <c r="W77"/>
  <c r="X77" s="1"/>
  <c r="Y77" s="1"/>
  <c r="W84"/>
  <c r="X84" s="1"/>
  <c r="Y84" s="1"/>
  <c r="W78"/>
  <c r="X78" s="1"/>
  <c r="Y78" s="1"/>
  <c r="W58"/>
  <c r="X58" s="1"/>
  <c r="Y58" s="1"/>
  <c r="W99"/>
  <c r="X99" s="1"/>
  <c r="Y99" s="1"/>
  <c r="W93"/>
  <c r="X93" s="1"/>
  <c r="Y93" s="1"/>
  <c r="W128"/>
  <c r="X128" s="1"/>
  <c r="Y128" s="1"/>
  <c r="W114"/>
  <c r="X114" s="1"/>
  <c r="Y114" s="1"/>
  <c r="W57"/>
  <c r="X57" s="1"/>
  <c r="Y57" s="1"/>
  <c r="Q52" i="4" l="1"/>
  <c r="O63" i="8"/>
  <c r="E53" i="4"/>
  <c r="C64" i="8" s="1"/>
  <c r="Y141" i="23"/>
  <c r="F53" i="4"/>
  <c r="D64" i="8" s="1"/>
  <c r="Q53" i="4" l="1"/>
  <c r="O64" i="8"/>
  <c r="R49" i="22" l="1"/>
  <c r="U49" s="1"/>
  <c r="V49" s="1"/>
  <c r="S49"/>
  <c r="R50"/>
  <c r="U50" s="1"/>
  <c r="V50" s="1"/>
  <c r="S50"/>
  <c r="R51"/>
  <c r="U51" s="1"/>
  <c r="V51" s="1"/>
  <c r="S51"/>
  <c r="R52"/>
  <c r="U52" s="1"/>
  <c r="V52" s="1"/>
  <c r="S52"/>
  <c r="R53"/>
  <c r="U53" s="1"/>
  <c r="V53" s="1"/>
  <c r="S53"/>
  <c r="R54"/>
  <c r="U54" s="1"/>
  <c r="V54" s="1"/>
  <c r="S54"/>
  <c r="R55"/>
  <c r="U55" s="1"/>
  <c r="V55" s="1"/>
  <c r="S55"/>
  <c r="R56"/>
  <c r="U56" s="1"/>
  <c r="V56" s="1"/>
  <c r="S56"/>
  <c r="R57"/>
  <c r="U57" s="1"/>
  <c r="V57" s="1"/>
  <c r="S57"/>
  <c r="K8" i="5"/>
  <c r="K9"/>
  <c r="AQ8"/>
  <c r="AQ9"/>
  <c r="AP8"/>
  <c r="AP9"/>
  <c r="AQ7"/>
  <c r="AP7"/>
  <c r="K7"/>
  <c r="AR9" l="1"/>
  <c r="AR8"/>
  <c r="AR7"/>
  <c r="E64" i="4"/>
  <c r="F64"/>
  <c r="E63"/>
  <c r="F63"/>
  <c r="F47"/>
  <c r="F46"/>
  <c r="F45"/>
  <c r="F44"/>
  <c r="F43"/>
  <c r="F42"/>
  <c r="F41"/>
  <c r="F40"/>
  <c r="F39"/>
  <c r="F38"/>
  <c r="F37"/>
  <c r="F36"/>
  <c r="D48" i="8" s="1"/>
  <c r="C10" l="1"/>
  <c r="E68" i="4"/>
  <c r="D10" i="8"/>
  <c r="F68" i="4"/>
  <c r="E36"/>
  <c r="C48" i="8" s="1"/>
  <c r="O48" l="1"/>
  <c r="O10"/>
  <c r="S20" i="22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R20"/>
  <c r="R21"/>
  <c r="U21" s="1"/>
  <c r="V21" s="1"/>
  <c r="R22"/>
  <c r="R23"/>
  <c r="R24"/>
  <c r="R25"/>
  <c r="R26"/>
  <c r="R27"/>
  <c r="R28"/>
  <c r="U28" s="1"/>
  <c r="V28" s="1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F34" i="4" l="1"/>
  <c r="F32"/>
  <c r="F22"/>
  <c r="F14"/>
  <c r="F4"/>
  <c r="U46" i="22" l="1"/>
  <c r="V46" s="1"/>
  <c r="U45"/>
  <c r="V45" s="1"/>
  <c r="U48"/>
  <c r="V48" s="1"/>
  <c r="U44"/>
  <c r="V44" s="1"/>
  <c r="U47"/>
  <c r="V47" s="1"/>
  <c r="U42"/>
  <c r="V42" s="1"/>
  <c r="U38"/>
  <c r="V38" s="1"/>
  <c r="U41"/>
  <c r="V41" s="1"/>
  <c r="U37"/>
  <c r="V37" s="1"/>
  <c r="U40"/>
  <c r="V40" s="1"/>
  <c r="U36"/>
  <c r="V36" s="1"/>
  <c r="U43"/>
  <c r="V43" s="1"/>
  <c r="U39"/>
  <c r="V39" s="1"/>
  <c r="U34"/>
  <c r="V34" s="1"/>
  <c r="U30"/>
  <c r="V30" s="1"/>
  <c r="U33"/>
  <c r="V33" s="1"/>
  <c r="U32"/>
  <c r="V32" s="1"/>
  <c r="U35"/>
  <c r="V35" s="1"/>
  <c r="U31"/>
  <c r="V31" s="1"/>
  <c r="F48" i="4" l="1"/>
  <c r="U25" i="22"/>
  <c r="V25" s="1"/>
  <c r="U29"/>
  <c r="V29" s="1"/>
  <c r="U24"/>
  <c r="V24" s="1"/>
  <c r="U20"/>
  <c r="V20" s="1"/>
  <c r="U27"/>
  <c r="V27" s="1"/>
  <c r="U23"/>
  <c r="V23" s="1"/>
  <c r="U26"/>
  <c r="V26" s="1"/>
  <c r="U22"/>
  <c r="V22" s="1"/>
  <c r="F49" i="4" l="1"/>
  <c r="F21"/>
  <c r="D46" i="8"/>
  <c r="L41" i="14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K41"/>
  <c r="K42"/>
  <c r="K43"/>
  <c r="K44"/>
  <c r="K45"/>
  <c r="K46"/>
  <c r="K47"/>
  <c r="K48"/>
  <c r="K49"/>
  <c r="K50"/>
  <c r="K51"/>
  <c r="K52"/>
  <c r="K53"/>
  <c r="K54"/>
  <c r="K55"/>
  <c r="K56"/>
  <c r="K57"/>
  <c r="N57" s="1"/>
  <c r="O57" s="1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N88" s="1"/>
  <c r="O88" s="1"/>
  <c r="K89"/>
  <c r="K90"/>
  <c r="K91"/>
  <c r="K92"/>
  <c r="K93"/>
  <c r="K94"/>
  <c r="K95"/>
  <c r="K96"/>
  <c r="K97"/>
  <c r="K98"/>
  <c r="K99"/>
  <c r="K100"/>
  <c r="K101"/>
  <c r="K102"/>
  <c r="K103"/>
  <c r="K104"/>
  <c r="N104" s="1"/>
  <c r="O104" s="1"/>
  <c r="K105"/>
  <c r="N105" s="1"/>
  <c r="O105" s="1"/>
  <c r="K106"/>
  <c r="K107"/>
  <c r="N107" s="1"/>
  <c r="O107" s="1"/>
  <c r="E49" i="4"/>
  <c r="E48"/>
  <c r="E47"/>
  <c r="E46"/>
  <c r="E45"/>
  <c r="E44"/>
  <c r="E43"/>
  <c r="E42"/>
  <c r="E41"/>
  <c r="E40"/>
  <c r="E39"/>
  <c r="E38"/>
  <c r="E37"/>
  <c r="E34"/>
  <c r="C46" i="8" s="1"/>
  <c r="E46"/>
  <c r="F46"/>
  <c r="G46"/>
  <c r="H46"/>
  <c r="I46"/>
  <c r="J46"/>
  <c r="K46"/>
  <c r="L46"/>
  <c r="M46"/>
  <c r="N46"/>
  <c r="L39" i="14"/>
  <c r="L40"/>
  <c r="K39"/>
  <c r="N39" s="1"/>
  <c r="O39" s="1"/>
  <c r="K40"/>
  <c r="N40" s="1"/>
  <c r="O40" s="1"/>
  <c r="AS16" i="5"/>
  <c r="AP13"/>
  <c r="AQ13"/>
  <c r="H6"/>
  <c r="K6"/>
  <c r="AF6"/>
  <c r="AI6"/>
  <c r="AL6"/>
  <c r="AO6"/>
  <c r="AP6"/>
  <c r="AQ6"/>
  <c r="H3"/>
  <c r="K3"/>
  <c r="N3"/>
  <c r="Q3"/>
  <c r="T3"/>
  <c r="W3"/>
  <c r="Z3"/>
  <c r="AC3"/>
  <c r="AF3"/>
  <c r="AI3"/>
  <c r="AL3"/>
  <c r="AO3"/>
  <c r="AP3"/>
  <c r="AQ3"/>
  <c r="H4"/>
  <c r="K4"/>
  <c r="N4"/>
  <c r="Q4"/>
  <c r="T4"/>
  <c r="W4"/>
  <c r="Z4"/>
  <c r="AC4"/>
  <c r="AF4"/>
  <c r="AI4"/>
  <c r="AL4"/>
  <c r="AO4"/>
  <c r="AP4"/>
  <c r="AQ4"/>
  <c r="N103" i="14" l="1"/>
  <c r="O103" s="1"/>
  <c r="N55"/>
  <c r="O55" s="1"/>
  <c r="N96"/>
  <c r="O96" s="1"/>
  <c r="N99"/>
  <c r="O99" s="1"/>
  <c r="N93"/>
  <c r="O93" s="1"/>
  <c r="N90"/>
  <c r="O90" s="1"/>
  <c r="N89"/>
  <c r="O89" s="1"/>
  <c r="N83"/>
  <c r="O83" s="1"/>
  <c r="N78"/>
  <c r="O78" s="1"/>
  <c r="N75"/>
  <c r="O75" s="1"/>
  <c r="F30" i="4" s="1"/>
  <c r="N95" i="14"/>
  <c r="O95" s="1"/>
  <c r="N74"/>
  <c r="O74" s="1"/>
  <c r="N53"/>
  <c r="O53" s="1"/>
  <c r="F31" i="4"/>
  <c r="N86" i="14"/>
  <c r="O86" s="1"/>
  <c r="N80"/>
  <c r="O80" s="1"/>
  <c r="N100"/>
  <c r="O100" s="1"/>
  <c r="N97"/>
  <c r="O97" s="1"/>
  <c r="N91"/>
  <c r="O91" s="1"/>
  <c r="N85"/>
  <c r="O85" s="1"/>
  <c r="N81"/>
  <c r="O81" s="1"/>
  <c r="N76"/>
  <c r="O76" s="1"/>
  <c r="N68"/>
  <c r="O68" s="1"/>
  <c r="N65"/>
  <c r="O65" s="1"/>
  <c r="N61"/>
  <c r="O61" s="1"/>
  <c r="N51"/>
  <c r="O51" s="1"/>
  <c r="N79"/>
  <c r="O79" s="1"/>
  <c r="F29" i="4" s="1"/>
  <c r="N67" i="14"/>
  <c r="O67" s="1"/>
  <c r="N42"/>
  <c r="O42" s="1"/>
  <c r="N92"/>
  <c r="O92" s="1"/>
  <c r="N82"/>
  <c r="O82" s="1"/>
  <c r="N77"/>
  <c r="O77" s="1"/>
  <c r="N52"/>
  <c r="O52" s="1"/>
  <c r="N71"/>
  <c r="O71" s="1"/>
  <c r="N48"/>
  <c r="O48" s="1"/>
  <c r="N46"/>
  <c r="O46" s="1"/>
  <c r="N50"/>
  <c r="O50" s="1"/>
  <c r="N41"/>
  <c r="O41" s="1"/>
  <c r="N106"/>
  <c r="O106" s="1"/>
  <c r="F7" i="4"/>
  <c r="N94" i="14"/>
  <c r="O94" s="1"/>
  <c r="N56"/>
  <c r="O56" s="1"/>
  <c r="N69"/>
  <c r="O69" s="1"/>
  <c r="N101"/>
  <c r="O101" s="1"/>
  <c r="N98"/>
  <c r="O98" s="1"/>
  <c r="N72"/>
  <c r="O72" s="1"/>
  <c r="F24" i="4"/>
  <c r="N49" i="14"/>
  <c r="O49" s="1"/>
  <c r="N70"/>
  <c r="O70" s="1"/>
  <c r="N102"/>
  <c r="O102" s="1"/>
  <c r="N87"/>
  <c r="O87" s="1"/>
  <c r="N84"/>
  <c r="O84" s="1"/>
  <c r="N64"/>
  <c r="O64" s="1"/>
  <c r="N60"/>
  <c r="O60" s="1"/>
  <c r="N73"/>
  <c r="O73" s="1"/>
  <c r="N66"/>
  <c r="O66" s="1"/>
  <c r="N63"/>
  <c r="O63" s="1"/>
  <c r="N59"/>
  <c r="O59" s="1"/>
  <c r="N45"/>
  <c r="O45" s="1"/>
  <c r="N62"/>
  <c r="O62" s="1"/>
  <c r="N58"/>
  <c r="O58" s="1"/>
  <c r="F33" i="4"/>
  <c r="N54" i="14"/>
  <c r="O54" s="1"/>
  <c r="N43"/>
  <c r="O43" s="1"/>
  <c r="N47"/>
  <c r="O47" s="1"/>
  <c r="N44"/>
  <c r="O44" s="1"/>
  <c r="O46" i="8"/>
  <c r="E7" i="4"/>
  <c r="AR6" i="5"/>
  <c r="AR3"/>
  <c r="AR4"/>
  <c r="F27" i="4" l="1"/>
  <c r="F28"/>
  <c r="F16"/>
  <c r="F15"/>
  <c r="F25"/>
  <c r="AQ14" i="5"/>
  <c r="AP14"/>
  <c r="M16"/>
  <c r="N16" s="1"/>
  <c r="M11"/>
  <c r="L11"/>
  <c r="L17" s="1"/>
  <c r="J16"/>
  <c r="K16" s="1"/>
  <c r="J11"/>
  <c r="I11"/>
  <c r="I17" s="1"/>
  <c r="G16"/>
  <c r="H16" s="1"/>
  <c r="G11"/>
  <c r="F11"/>
  <c r="F17" s="1"/>
  <c r="M17" l="1"/>
  <c r="J17"/>
  <c r="N11"/>
  <c r="N17" s="1"/>
  <c r="H11"/>
  <c r="H17" s="1"/>
  <c r="G17"/>
  <c r="K11"/>
  <c r="K17" s="1"/>
  <c r="E4" i="4" l="1"/>
  <c r="R2" i="22"/>
  <c r="S3"/>
  <c r="S4"/>
  <c r="S5"/>
  <c r="S6"/>
  <c r="S7"/>
  <c r="S8"/>
  <c r="S9"/>
  <c r="S10"/>
  <c r="S11"/>
  <c r="S12"/>
  <c r="S13"/>
  <c r="S14"/>
  <c r="S15"/>
  <c r="S16"/>
  <c r="S17"/>
  <c r="S18"/>
  <c r="S19"/>
  <c r="F51" i="4"/>
  <c r="R3" i="22"/>
  <c r="R4"/>
  <c r="R5"/>
  <c r="R6"/>
  <c r="R7"/>
  <c r="R8"/>
  <c r="R9"/>
  <c r="R10"/>
  <c r="R11"/>
  <c r="R12"/>
  <c r="R13"/>
  <c r="R14"/>
  <c r="R15"/>
  <c r="R16"/>
  <c r="R17"/>
  <c r="R18"/>
  <c r="R19"/>
  <c r="E14" i="4"/>
  <c r="E15"/>
  <c r="E16"/>
  <c r="E17"/>
  <c r="E21"/>
  <c r="E22"/>
  <c r="E24"/>
  <c r="E25"/>
  <c r="E27"/>
  <c r="E28"/>
  <c r="E29"/>
  <c r="E30"/>
  <c r="E31"/>
  <c r="E32"/>
  <c r="E33"/>
  <c r="K9" i="14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F26" i="4" s="1"/>
  <c r="K35" i="14"/>
  <c r="L35"/>
  <c r="K36"/>
  <c r="L36"/>
  <c r="K37"/>
  <c r="L37"/>
  <c r="K38"/>
  <c r="L38"/>
  <c r="L3"/>
  <c r="L4"/>
  <c r="L5"/>
  <c r="L6"/>
  <c r="L7"/>
  <c r="L8"/>
  <c r="L2"/>
  <c r="K8"/>
  <c r="K7"/>
  <c r="K6"/>
  <c r="F50" i="4" l="1"/>
  <c r="F5"/>
  <c r="F12"/>
  <c r="F6"/>
  <c r="F9"/>
  <c r="F13"/>
  <c r="F3"/>
  <c r="F18"/>
  <c r="F10"/>
  <c r="F8"/>
  <c r="F23"/>
  <c r="F20"/>
  <c r="F11"/>
  <c r="N31" i="14"/>
  <c r="O31" s="1"/>
  <c r="F56" i="4" l="1"/>
  <c r="U6" i="22"/>
  <c r="V6" s="1"/>
  <c r="U10"/>
  <c r="V10" s="1"/>
  <c r="U3"/>
  <c r="V3" s="1"/>
  <c r="U7"/>
  <c r="V7" s="1"/>
  <c r="U11"/>
  <c r="V11" s="1"/>
  <c r="U4"/>
  <c r="V4" s="1"/>
  <c r="U8"/>
  <c r="V8" s="1"/>
  <c r="U12"/>
  <c r="V12" s="1"/>
  <c r="U5"/>
  <c r="V5" s="1"/>
  <c r="U9"/>
  <c r="V9" s="1"/>
  <c r="U13"/>
  <c r="V13" s="1"/>
  <c r="U2"/>
  <c r="V2" s="1"/>
  <c r="U19"/>
  <c r="V19" s="1"/>
  <c r="U14"/>
  <c r="V14" s="1"/>
  <c r="U16"/>
  <c r="V16" s="1"/>
  <c r="U15"/>
  <c r="V15" s="1"/>
  <c r="U17"/>
  <c r="V17" s="1"/>
  <c r="U18"/>
  <c r="V18" s="1"/>
  <c r="N32" i="14"/>
  <c r="O32" s="1"/>
  <c r="N34"/>
  <c r="O34" s="1"/>
  <c r="E26" i="4" s="1"/>
  <c r="E51" l="1"/>
  <c r="E50"/>
  <c r="N8" i="14"/>
  <c r="O8" s="1"/>
  <c r="N15"/>
  <c r="O15" s="1"/>
  <c r="N38"/>
  <c r="O38" s="1"/>
  <c r="N37"/>
  <c r="O37" s="1"/>
  <c r="N36"/>
  <c r="O36" s="1"/>
  <c r="N29"/>
  <c r="O29" s="1"/>
  <c r="N33"/>
  <c r="O33" s="1"/>
  <c r="E12" i="4" s="1"/>
  <c r="N16" i="14"/>
  <c r="O16" s="1"/>
  <c r="N17"/>
  <c r="O17" s="1"/>
  <c r="N12"/>
  <c r="O12" s="1"/>
  <c r="N14"/>
  <c r="O14" s="1"/>
  <c r="N13"/>
  <c r="O13" s="1"/>
  <c r="N30"/>
  <c r="O30" s="1"/>
  <c r="N19"/>
  <c r="O19" s="1"/>
  <c r="N20"/>
  <c r="O20" s="1"/>
  <c r="N18"/>
  <c r="O18" s="1"/>
  <c r="N35"/>
  <c r="O35" s="1"/>
  <c r="N6"/>
  <c r="O6" s="1"/>
  <c r="N7"/>
  <c r="O7" s="1"/>
  <c r="N28"/>
  <c r="O28" s="1"/>
  <c r="N27"/>
  <c r="O27" s="1"/>
  <c r="N23"/>
  <c r="O23" s="1"/>
  <c r="N22"/>
  <c r="O22" s="1"/>
  <c r="N26"/>
  <c r="O26" s="1"/>
  <c r="N25"/>
  <c r="O25" s="1"/>
  <c r="N21"/>
  <c r="O21" s="1"/>
  <c r="N24"/>
  <c r="O24" s="1"/>
  <c r="N11"/>
  <c r="O11" s="1"/>
  <c r="N9"/>
  <c r="O9" s="1"/>
  <c r="N10"/>
  <c r="O10" s="1"/>
  <c r="Q50" i="4" l="1"/>
  <c r="E10"/>
  <c r="E23"/>
  <c r="E20"/>
  <c r="E18"/>
  <c r="E9"/>
  <c r="E5"/>
  <c r="E13"/>
  <c r="E6"/>
  <c r="E8"/>
  <c r="E11"/>
  <c r="K3" i="14" l="1"/>
  <c r="N3" s="1"/>
  <c r="O3" s="1"/>
  <c r="K4"/>
  <c r="N4" s="1"/>
  <c r="O4" s="1"/>
  <c r="K5"/>
  <c r="N5" s="1"/>
  <c r="O5" s="1"/>
  <c r="K2"/>
  <c r="N2" s="1"/>
  <c r="O2" s="1"/>
  <c r="Q51" i="4"/>
  <c r="Q49"/>
  <c r="Q48"/>
  <c r="Q47"/>
  <c r="Q46"/>
  <c r="Q45"/>
  <c r="Q44"/>
  <c r="Q43"/>
  <c r="Q42"/>
  <c r="Q41"/>
  <c r="Q40"/>
  <c r="Q39"/>
  <c r="Q38"/>
  <c r="Q37"/>
  <c r="Q36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3"/>
  <c r="Q12"/>
  <c r="Q11"/>
  <c r="Q10"/>
  <c r="Q9"/>
  <c r="Q8"/>
  <c r="Q7"/>
  <c r="Q6"/>
  <c r="Q5"/>
  <c r="Q4"/>
  <c r="C45" i="8"/>
  <c r="D45"/>
  <c r="E45"/>
  <c r="F45"/>
  <c r="G45"/>
  <c r="H45"/>
  <c r="I45"/>
  <c r="J45"/>
  <c r="K45"/>
  <c r="L45"/>
  <c r="M45"/>
  <c r="N45"/>
  <c r="C49"/>
  <c r="D49"/>
  <c r="E49"/>
  <c r="F49"/>
  <c r="G49"/>
  <c r="H49"/>
  <c r="I49"/>
  <c r="J49"/>
  <c r="K49"/>
  <c r="L49"/>
  <c r="M49"/>
  <c r="N49"/>
  <c r="C50"/>
  <c r="D50"/>
  <c r="E50"/>
  <c r="F50"/>
  <c r="G50"/>
  <c r="H50"/>
  <c r="I50"/>
  <c r="J50"/>
  <c r="K50"/>
  <c r="L50"/>
  <c r="M50"/>
  <c r="N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L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L54"/>
  <c r="M54"/>
  <c r="N54"/>
  <c r="C55"/>
  <c r="D55"/>
  <c r="E55"/>
  <c r="F55"/>
  <c r="G55"/>
  <c r="H55"/>
  <c r="I55"/>
  <c r="J55"/>
  <c r="K55"/>
  <c r="L55"/>
  <c r="M55"/>
  <c r="N55"/>
  <c r="C56"/>
  <c r="D56"/>
  <c r="E56"/>
  <c r="F56"/>
  <c r="G56"/>
  <c r="H56"/>
  <c r="I56"/>
  <c r="J56"/>
  <c r="K56"/>
  <c r="L56"/>
  <c r="M56"/>
  <c r="N56"/>
  <c r="C57"/>
  <c r="D57"/>
  <c r="E57"/>
  <c r="F57"/>
  <c r="G57"/>
  <c r="H57"/>
  <c r="I57"/>
  <c r="J57"/>
  <c r="K57"/>
  <c r="L57"/>
  <c r="M57"/>
  <c r="N57"/>
  <c r="C58"/>
  <c r="D58"/>
  <c r="E58"/>
  <c r="F58"/>
  <c r="G58"/>
  <c r="H58"/>
  <c r="I58"/>
  <c r="J58"/>
  <c r="K58"/>
  <c r="L58"/>
  <c r="M58"/>
  <c r="N58"/>
  <c r="C59"/>
  <c r="D59"/>
  <c r="E59"/>
  <c r="F59"/>
  <c r="G59"/>
  <c r="H59"/>
  <c r="I59"/>
  <c r="J59"/>
  <c r="K59"/>
  <c r="L59"/>
  <c r="M59"/>
  <c r="N59"/>
  <c r="C60"/>
  <c r="D60"/>
  <c r="E60"/>
  <c r="F60"/>
  <c r="G60"/>
  <c r="H60"/>
  <c r="I60"/>
  <c r="J60"/>
  <c r="K60"/>
  <c r="L60"/>
  <c r="M60"/>
  <c r="N60"/>
  <c r="C61"/>
  <c r="D61"/>
  <c r="E61"/>
  <c r="F61"/>
  <c r="G61"/>
  <c r="H61"/>
  <c r="I61"/>
  <c r="J61"/>
  <c r="K61"/>
  <c r="L61"/>
  <c r="M61"/>
  <c r="N61"/>
  <c r="C62"/>
  <c r="D62"/>
  <c r="E62"/>
  <c r="F62"/>
  <c r="G62"/>
  <c r="H62"/>
  <c r="I62"/>
  <c r="J62"/>
  <c r="K62"/>
  <c r="L62"/>
  <c r="M62"/>
  <c r="N62"/>
  <c r="E3" i="4" l="1"/>
  <c r="E56" s="1"/>
  <c r="O54" i="8"/>
  <c r="O50"/>
  <c r="O62"/>
  <c r="O61"/>
  <c r="O60"/>
  <c r="O59"/>
  <c r="O58"/>
  <c r="O57"/>
  <c r="O56"/>
  <c r="O55"/>
  <c r="O49"/>
  <c r="O45"/>
  <c r="K15"/>
  <c r="Q3" i="4" l="1"/>
  <c r="N53" i="8" l="1"/>
  <c r="M53"/>
  <c r="N52"/>
  <c r="M52"/>
  <c r="N51"/>
  <c r="M51"/>
  <c r="O52" l="1"/>
  <c r="AN16" i="5"/>
  <c r="AO16" s="1"/>
  <c r="AN11"/>
  <c r="AM11"/>
  <c r="AM17" s="1"/>
  <c r="AN17" l="1"/>
  <c r="AO11"/>
  <c r="AO17" s="1"/>
  <c r="L53" i="8" l="1"/>
  <c r="O53" s="1"/>
  <c r="AK16" i="5" l="1"/>
  <c r="AK11"/>
  <c r="AJ11"/>
  <c r="AJ17" s="1"/>
  <c r="N24" i="8"/>
  <c r="M24"/>
  <c r="N43"/>
  <c r="M43"/>
  <c r="K43"/>
  <c r="J43"/>
  <c r="I43"/>
  <c r="H43"/>
  <c r="G43"/>
  <c r="F43"/>
  <c r="E43"/>
  <c r="D43"/>
  <c r="C43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C42"/>
  <c r="D42"/>
  <c r="E42"/>
  <c r="F42"/>
  <c r="G42"/>
  <c r="H42"/>
  <c r="I42"/>
  <c r="J42"/>
  <c r="K42"/>
  <c r="L42"/>
  <c r="M42"/>
  <c r="N42"/>
  <c r="M25"/>
  <c r="N25"/>
  <c r="N39"/>
  <c r="M39"/>
  <c r="L39"/>
  <c r="K39"/>
  <c r="J39"/>
  <c r="I39"/>
  <c r="H39"/>
  <c r="G39"/>
  <c r="F39"/>
  <c r="E39"/>
  <c r="D39"/>
  <c r="C39"/>
  <c r="AL16" i="5" l="1"/>
  <c r="AL11"/>
  <c r="AK17"/>
  <c r="O42" i="8"/>
  <c r="O41"/>
  <c r="O40"/>
  <c r="O39"/>
  <c r="AL17" i="5" l="1"/>
  <c r="L51" i="8" l="1"/>
  <c r="O51" s="1"/>
  <c r="L43" l="1"/>
  <c r="O43" l="1"/>
  <c r="AH16" i="5" l="1"/>
  <c r="AI16" s="1"/>
  <c r="AH11"/>
  <c r="AG11"/>
  <c r="AG17" s="1"/>
  <c r="AH17" l="1"/>
  <c r="AI11"/>
  <c r="AI17" s="1"/>
  <c r="AQ16" l="1"/>
  <c r="AE16" l="1"/>
  <c r="AE11"/>
  <c r="AD11"/>
  <c r="AD17" s="1"/>
  <c r="AF16" l="1"/>
  <c r="AP11"/>
  <c r="AP17" s="1"/>
  <c r="AF11"/>
  <c r="AE17"/>
  <c r="AF17" l="1"/>
  <c r="AB16" l="1"/>
  <c r="AB11"/>
  <c r="AA11"/>
  <c r="AA17" s="1"/>
  <c r="AC16" l="1"/>
  <c r="AC11"/>
  <c r="AB17"/>
  <c r="AC17" l="1"/>
  <c r="N34" i="8" l="1"/>
  <c r="M34"/>
  <c r="Y16" i="5" l="1"/>
  <c r="Z11"/>
  <c r="Y11"/>
  <c r="X11"/>
  <c r="X17" s="1"/>
  <c r="V16"/>
  <c r="W16" s="1"/>
  <c r="V11"/>
  <c r="U11"/>
  <c r="U17" s="1"/>
  <c r="AQ11" l="1"/>
  <c r="Y17"/>
  <c r="Z16"/>
  <c r="Z17" s="1"/>
  <c r="V17"/>
  <c r="W11"/>
  <c r="W17" s="1"/>
  <c r="C22" i="8" l="1"/>
  <c r="D22"/>
  <c r="E22"/>
  <c r="F22"/>
  <c r="G22"/>
  <c r="H22"/>
  <c r="I22"/>
  <c r="J22"/>
  <c r="K22"/>
  <c r="L22"/>
  <c r="M22"/>
  <c r="N22"/>
  <c r="O22" l="1"/>
  <c r="AR11" i="5" l="1"/>
  <c r="S16" l="1"/>
  <c r="T16" s="1"/>
  <c r="S11"/>
  <c r="R11"/>
  <c r="R17" s="1"/>
  <c r="S17" l="1"/>
  <c r="T11"/>
  <c r="T17" s="1"/>
  <c r="N44" i="8" l="1"/>
  <c r="M44"/>
  <c r="L44"/>
  <c r="K44"/>
  <c r="J44"/>
  <c r="I44"/>
  <c r="H44"/>
  <c r="G44"/>
  <c r="F44"/>
  <c r="E44"/>
  <c r="D44"/>
  <c r="N38"/>
  <c r="M38"/>
  <c r="L38"/>
  <c r="K38"/>
  <c r="J38"/>
  <c r="I38"/>
  <c r="H38"/>
  <c r="G38"/>
  <c r="F38"/>
  <c r="E38"/>
  <c r="D38"/>
  <c r="N37"/>
  <c r="M37"/>
  <c r="L37"/>
  <c r="K37"/>
  <c r="J37"/>
  <c r="I37"/>
  <c r="H37"/>
  <c r="G37"/>
  <c r="F37"/>
  <c r="E37"/>
  <c r="D37"/>
  <c r="N36"/>
  <c r="M36"/>
  <c r="L36"/>
  <c r="K36"/>
  <c r="J36"/>
  <c r="I36"/>
  <c r="H36"/>
  <c r="G36"/>
  <c r="F36"/>
  <c r="E36"/>
  <c r="D36"/>
  <c r="N35"/>
  <c r="M35"/>
  <c r="L35"/>
  <c r="K35"/>
  <c r="J35"/>
  <c r="I35"/>
  <c r="H35"/>
  <c r="G35"/>
  <c r="F35"/>
  <c r="E35"/>
  <c r="D35"/>
  <c r="L34"/>
  <c r="K34"/>
  <c r="J34"/>
  <c r="I34"/>
  <c r="H34"/>
  <c r="G34"/>
  <c r="F34"/>
  <c r="E34"/>
  <c r="D34"/>
  <c r="N33"/>
  <c r="M33"/>
  <c r="L33"/>
  <c r="K33"/>
  <c r="J33"/>
  <c r="I33"/>
  <c r="H33"/>
  <c r="G33"/>
  <c r="F33"/>
  <c r="E33"/>
  <c r="D33"/>
  <c r="N32"/>
  <c r="M32"/>
  <c r="L32"/>
  <c r="K32"/>
  <c r="J32"/>
  <c r="I32"/>
  <c r="H32"/>
  <c r="G32"/>
  <c r="F32"/>
  <c r="E32"/>
  <c r="D32"/>
  <c r="N31"/>
  <c r="M31"/>
  <c r="L31"/>
  <c r="K31"/>
  <c r="J31"/>
  <c r="I31"/>
  <c r="H31"/>
  <c r="G31"/>
  <c r="F31"/>
  <c r="E31"/>
  <c r="D31"/>
  <c r="N30"/>
  <c r="M30"/>
  <c r="L30"/>
  <c r="K30"/>
  <c r="J30"/>
  <c r="I30"/>
  <c r="H30"/>
  <c r="G30"/>
  <c r="F30"/>
  <c r="E30"/>
  <c r="D30"/>
  <c r="N29"/>
  <c r="M29"/>
  <c r="L29"/>
  <c r="K29"/>
  <c r="J29"/>
  <c r="I29"/>
  <c r="H29"/>
  <c r="G29"/>
  <c r="F29"/>
  <c r="E29"/>
  <c r="D29"/>
  <c r="N28"/>
  <c r="M28"/>
  <c r="L28"/>
  <c r="K28"/>
  <c r="J28"/>
  <c r="I28"/>
  <c r="H28"/>
  <c r="N26"/>
  <c r="M26"/>
  <c r="L26"/>
  <c r="K26"/>
  <c r="J26"/>
  <c r="I26"/>
  <c r="H26"/>
  <c r="N21"/>
  <c r="M21"/>
  <c r="L21"/>
  <c r="K21"/>
  <c r="J21"/>
  <c r="I21"/>
  <c r="H21"/>
  <c r="G21"/>
  <c r="F21"/>
  <c r="E21"/>
  <c r="D21"/>
  <c r="N20"/>
  <c r="M20"/>
  <c r="L20"/>
  <c r="K20"/>
  <c r="J20"/>
  <c r="I20"/>
  <c r="H20"/>
  <c r="G20"/>
  <c r="F20"/>
  <c r="E20"/>
  <c r="D20"/>
  <c r="N19"/>
  <c r="M19"/>
  <c r="L19"/>
  <c r="K19"/>
  <c r="J19"/>
  <c r="I19"/>
  <c r="H19"/>
  <c r="G19"/>
  <c r="F19"/>
  <c r="E19"/>
  <c r="D19"/>
  <c r="N18"/>
  <c r="M18"/>
  <c r="L18"/>
  <c r="K18"/>
  <c r="J18"/>
  <c r="I18"/>
  <c r="H18"/>
  <c r="G18"/>
  <c r="F18"/>
  <c r="E18"/>
  <c r="D18"/>
  <c r="N17"/>
  <c r="M17"/>
  <c r="L17"/>
  <c r="K17"/>
  <c r="J17"/>
  <c r="I17"/>
  <c r="H17"/>
  <c r="G17"/>
  <c r="F17"/>
  <c r="E17"/>
  <c r="D17"/>
  <c r="N16"/>
  <c r="M16"/>
  <c r="L16"/>
  <c r="K16"/>
  <c r="J16"/>
  <c r="I16"/>
  <c r="H16"/>
  <c r="G16"/>
  <c r="F16"/>
  <c r="E16"/>
  <c r="D16"/>
  <c r="N15"/>
  <c r="M15"/>
  <c r="L15"/>
  <c r="J15"/>
  <c r="I15"/>
  <c r="H15"/>
  <c r="G15"/>
  <c r="F15"/>
  <c r="E15"/>
  <c r="D15"/>
  <c r="N14"/>
  <c r="M14"/>
  <c r="L14"/>
  <c r="K14"/>
  <c r="J14"/>
  <c r="I14"/>
  <c r="H14"/>
  <c r="G14"/>
  <c r="F14"/>
  <c r="E14"/>
  <c r="D14"/>
  <c r="C15"/>
  <c r="C16"/>
  <c r="C17"/>
  <c r="C18"/>
  <c r="C19"/>
  <c r="C20"/>
  <c r="C21"/>
  <c r="C29"/>
  <c r="C30"/>
  <c r="C31"/>
  <c r="C32"/>
  <c r="C33"/>
  <c r="C34"/>
  <c r="C35"/>
  <c r="C36"/>
  <c r="C37"/>
  <c r="C38"/>
  <c r="C44"/>
  <c r="C14"/>
  <c r="AT16" i="5"/>
  <c r="P16"/>
  <c r="Q16" s="1"/>
  <c r="AS11"/>
  <c r="P11"/>
  <c r="O11"/>
  <c r="O17" s="1"/>
  <c r="AS16" i="2"/>
  <c r="AR14"/>
  <c r="AR7"/>
  <c r="AQ7"/>
  <c r="AR6"/>
  <c r="AR5"/>
  <c r="AR4"/>
  <c r="O44" i="8" l="1"/>
  <c r="AR16" i="5"/>
  <c r="AR17" s="1"/>
  <c r="AQ17"/>
  <c r="O36" i="8"/>
  <c r="O15"/>
  <c r="O16"/>
  <c r="O17"/>
  <c r="O18"/>
  <c r="O19"/>
  <c r="O20"/>
  <c r="O21"/>
  <c r="O29"/>
  <c r="O30"/>
  <c r="O31"/>
  <c r="O32"/>
  <c r="O33"/>
  <c r="O35"/>
  <c r="O38"/>
  <c r="O5"/>
  <c r="O6"/>
  <c r="O37"/>
  <c r="O14"/>
  <c r="O34"/>
  <c r="O4"/>
  <c r="P17" i="5"/>
  <c r="AT11"/>
  <c r="AS17"/>
  <c r="Q11"/>
  <c r="Q17" s="1"/>
  <c r="AT17" l="1"/>
  <c r="AT18" s="1"/>
  <c r="G26" i="8" l="1"/>
  <c r="F26"/>
  <c r="E26"/>
  <c r="D26"/>
  <c r="C26"/>
  <c r="O26" l="1"/>
  <c r="G28"/>
  <c r="F28"/>
  <c r="C28"/>
  <c r="D28"/>
  <c r="E28"/>
  <c r="H8" i="2"/>
  <c r="K8"/>
  <c r="N8"/>
  <c r="Q8"/>
  <c r="T8"/>
  <c r="W8"/>
  <c r="Z8"/>
  <c r="AC8"/>
  <c r="AF8"/>
  <c r="AI8"/>
  <c r="AL8"/>
  <c r="R9"/>
  <c r="U9"/>
  <c r="U19" s="1"/>
  <c r="X9"/>
  <c r="X19" s="1"/>
  <c r="AA9"/>
  <c r="AA19" s="1"/>
  <c r="AD9"/>
  <c r="AD19" s="1"/>
  <c r="AG9"/>
  <c r="AG19" s="1"/>
  <c r="AJ9"/>
  <c r="AJ19" s="1"/>
  <c r="AM9"/>
  <c r="AM19" s="1"/>
  <c r="AL15"/>
  <c r="AL18"/>
  <c r="I19"/>
  <c r="L19"/>
  <c r="O19"/>
  <c r="E8"/>
  <c r="D15"/>
  <c r="AW25"/>
  <c r="AW24"/>
  <c r="R19" l="1"/>
  <c r="AS9"/>
  <c r="AS19" s="1"/>
  <c r="O28" i="8"/>
  <c r="AR8" i="2"/>
  <c r="AQ28"/>
  <c r="AQ27"/>
  <c r="AQ25"/>
  <c r="AQ24"/>
  <c r="AX23" l="1"/>
  <c r="AX21"/>
  <c r="AW21"/>
  <c r="AV21"/>
  <c r="AU9"/>
  <c r="O22" l="1"/>
  <c r="O25" s="1"/>
  <c r="O27" s="1"/>
  <c r="O28" s="1"/>
  <c r="O29" s="1"/>
  <c r="O31" s="1"/>
  <c r="F19"/>
  <c r="N23" i="8" l="1"/>
  <c r="M23"/>
  <c r="L23"/>
  <c r="L25"/>
  <c r="L24"/>
  <c r="K23"/>
  <c r="J23"/>
  <c r="I23"/>
  <c r="H23"/>
  <c r="G23"/>
  <c r="W12" i="2" l="1"/>
  <c r="I24" i="8"/>
  <c r="Z13" i="2"/>
  <c r="J25" i="8"/>
  <c r="Q13" i="2"/>
  <c r="G25" i="8"/>
  <c r="T12" i="2"/>
  <c r="H24" i="8"/>
  <c r="W13" i="2"/>
  <c r="I25" i="8"/>
  <c r="AC13" i="2"/>
  <c r="K25" i="8"/>
  <c r="Q12" i="2"/>
  <c r="G24" i="8"/>
  <c r="AC12" i="2"/>
  <c r="K24" i="8"/>
  <c r="T13" i="2"/>
  <c r="H25" i="8"/>
  <c r="Z12" i="2"/>
  <c r="J24" i="8"/>
  <c r="K27"/>
  <c r="N27"/>
  <c r="N67" s="1"/>
  <c r="M27"/>
  <c r="M67" s="1"/>
  <c r="L27"/>
  <c r="L67" s="1"/>
  <c r="W11" i="2"/>
  <c r="Q11"/>
  <c r="T11"/>
  <c r="AC11"/>
  <c r="Z11"/>
  <c r="Z15" s="1"/>
  <c r="Z18" s="1"/>
  <c r="J27" i="8"/>
  <c r="I27"/>
  <c r="H27"/>
  <c r="G27"/>
  <c r="G67" l="1"/>
  <c r="I67"/>
  <c r="K67"/>
  <c r="J67"/>
  <c r="H67"/>
  <c r="H12" i="2"/>
  <c r="D24" i="8"/>
  <c r="E12" i="2"/>
  <c r="F12" s="1"/>
  <c r="C24" i="8"/>
  <c r="N13" i="2" l="1"/>
  <c r="F25" i="8"/>
  <c r="K13" i="2"/>
  <c r="E25" i="8"/>
  <c r="N12" i="2"/>
  <c r="F24" i="8"/>
  <c r="K12" i="2"/>
  <c r="E24" i="8"/>
  <c r="E13" i="2"/>
  <c r="F13" s="1"/>
  <c r="C25" i="8"/>
  <c r="H13" i="2"/>
  <c r="D25" i="8"/>
  <c r="AR12" i="2"/>
  <c r="AR13"/>
  <c r="D23" i="8"/>
  <c r="Q14" i="4"/>
  <c r="Q56" s="1"/>
  <c r="O24" i="8" l="1"/>
  <c r="F23"/>
  <c r="O25"/>
  <c r="C27"/>
  <c r="C23"/>
  <c r="E23"/>
  <c r="D27"/>
  <c r="D67" s="1"/>
  <c r="F27"/>
  <c r="N11" i="2"/>
  <c r="K11"/>
  <c r="K15" s="1"/>
  <c r="K18" s="1"/>
  <c r="E27" i="8"/>
  <c r="E11" i="2"/>
  <c r="H11"/>
  <c r="F67" i="8" l="1"/>
  <c r="C67"/>
  <c r="E67"/>
  <c r="O23"/>
  <c r="AR11" i="2"/>
  <c r="AR15" s="1"/>
  <c r="O27" i="8"/>
  <c r="H15" i="2"/>
  <c r="H18" s="1"/>
  <c r="N15"/>
  <c r="N18" s="1"/>
  <c r="E15"/>
  <c r="E18" s="1"/>
  <c r="F11"/>
  <c r="F15" s="1"/>
  <c r="F17" s="1"/>
  <c r="O67" i="8" l="1"/>
  <c r="AR18" i="2"/>
  <c r="AB13" l="1"/>
  <c r="AB12"/>
  <c r="AB11"/>
  <c r="Y6"/>
  <c r="AA6" s="1"/>
  <c r="AI13" s="1"/>
  <c r="AB5"/>
  <c r="AB4"/>
  <c r="Y4"/>
  <c r="AA4" s="1"/>
  <c r="V4"/>
  <c r="X4" s="1"/>
  <c r="Y13"/>
  <c r="AA13" s="1"/>
  <c r="Y12"/>
  <c r="AA12" s="1"/>
  <c r="Y11"/>
  <c r="Y5"/>
  <c r="AA5" s="1"/>
  <c r="AI12" s="1"/>
  <c r="V14"/>
  <c r="AQ14" s="1"/>
  <c r="V13"/>
  <c r="S11"/>
  <c r="V12"/>
  <c r="S6"/>
  <c r="U6" s="1"/>
  <c r="V11"/>
  <c r="S5"/>
  <c r="U5" s="1"/>
  <c r="V6"/>
  <c r="X6" s="1"/>
  <c r="S4"/>
  <c r="U4" s="1"/>
  <c r="V5"/>
  <c r="X5" s="1"/>
  <c r="S12"/>
  <c r="S13"/>
  <c r="M11"/>
  <c r="O11" s="1"/>
  <c r="M4"/>
  <c r="O4" s="1"/>
  <c r="P12"/>
  <c r="P11"/>
  <c r="P4"/>
  <c r="R4" s="1"/>
  <c r="P13"/>
  <c r="R13" s="1"/>
  <c r="P5"/>
  <c r="R5" s="1"/>
  <c r="P6"/>
  <c r="R6" s="1"/>
  <c r="G11"/>
  <c r="I11" s="1"/>
  <c r="AH4"/>
  <c r="AJ4" s="1"/>
  <c r="D6"/>
  <c r="F6" s="1"/>
  <c r="AK12"/>
  <c r="AM12" s="1"/>
  <c r="AE6"/>
  <c r="AG6" s="1"/>
  <c r="M13"/>
  <c r="O13" s="1"/>
  <c r="AK5"/>
  <c r="AM5" s="1"/>
  <c r="G12"/>
  <c r="I12" s="1"/>
  <c r="J4"/>
  <c r="J12"/>
  <c r="L12" s="1"/>
  <c r="G13"/>
  <c r="I13" s="1"/>
  <c r="AH13"/>
  <c r="J5"/>
  <c r="L5" s="1"/>
  <c r="J13"/>
  <c r="L13" s="1"/>
  <c r="AK6"/>
  <c r="AM6" s="1"/>
  <c r="J11"/>
  <c r="L11" s="1"/>
  <c r="AE5"/>
  <c r="AG5" s="1"/>
  <c r="D5"/>
  <c r="F5" s="1"/>
  <c r="AE13"/>
  <c r="G4"/>
  <c r="I4" s="1"/>
  <c r="G6"/>
  <c r="I6" s="1"/>
  <c r="AK4"/>
  <c r="AM4" s="1"/>
  <c r="M6"/>
  <c r="O6" s="1"/>
  <c r="AH6"/>
  <c r="AJ6" s="1"/>
  <c r="J6"/>
  <c r="L6" s="1"/>
  <c r="AE12"/>
  <c r="AE11"/>
  <c r="AH5"/>
  <c r="AJ5" s="1"/>
  <c r="AE4"/>
  <c r="AG4" s="1"/>
  <c r="M12"/>
  <c r="O12" s="1"/>
  <c r="G5"/>
  <c r="I5" s="1"/>
  <c r="AH12"/>
  <c r="AD4"/>
  <c r="AH11"/>
  <c r="AD5"/>
  <c r="M5"/>
  <c r="O5" s="1"/>
  <c r="AK11"/>
  <c r="AM11" s="1"/>
  <c r="AK13"/>
  <c r="AM13" s="1"/>
  <c r="D4"/>
  <c r="AB6"/>
  <c r="AD6" s="1"/>
  <c r="AB15" l="1"/>
  <c r="R12"/>
  <c r="P15"/>
  <c r="G15"/>
  <c r="AQ13"/>
  <c r="AS13" s="1"/>
  <c r="X13"/>
  <c r="AQ5"/>
  <c r="AS5" s="1"/>
  <c r="J15"/>
  <c r="L15"/>
  <c r="L17" s="1"/>
  <c r="AJ13"/>
  <c r="AG8"/>
  <c r="AG10" s="1"/>
  <c r="AE8"/>
  <c r="AJ8"/>
  <c r="AJ10" s="1"/>
  <c r="U8"/>
  <c r="U10" s="1"/>
  <c r="U12"/>
  <c r="X12"/>
  <c r="R8"/>
  <c r="R10" s="1"/>
  <c r="AH15"/>
  <c r="AH8"/>
  <c r="M8"/>
  <c r="P8"/>
  <c r="AJ12"/>
  <c r="J8"/>
  <c r="V15"/>
  <c r="AQ4"/>
  <c r="AS4" s="1"/>
  <c r="S15"/>
  <c r="AE15"/>
  <c r="AQ6"/>
  <c r="AS6" s="1"/>
  <c r="Y8"/>
  <c r="S8"/>
  <c r="AM8"/>
  <c r="AM10" s="1"/>
  <c r="G8"/>
  <c r="AK8"/>
  <c r="I8"/>
  <c r="I10" s="1"/>
  <c r="L4"/>
  <c r="L8" s="1"/>
  <c r="D8"/>
  <c r="D18" s="1"/>
  <c r="AF12"/>
  <c r="AG12" s="1"/>
  <c r="AF13"/>
  <c r="AG13" s="1"/>
  <c r="AD13"/>
  <c r="AD12"/>
  <c r="AD8"/>
  <c r="AD10" s="1"/>
  <c r="Y15"/>
  <c r="AA11"/>
  <c r="AA15" s="1"/>
  <c r="AA17" s="1"/>
  <c r="AQ11"/>
  <c r="AS11" s="1"/>
  <c r="AM15"/>
  <c r="AM17" s="1"/>
  <c r="V8"/>
  <c r="U13"/>
  <c r="AK15"/>
  <c r="X8"/>
  <c r="X10" s="1"/>
  <c r="AB8"/>
  <c r="O15"/>
  <c r="O17" s="1"/>
  <c r="AQ12"/>
  <c r="AS12" s="1"/>
  <c r="M15"/>
  <c r="F4"/>
  <c r="F8" s="1"/>
  <c r="AA8"/>
  <c r="AI11"/>
  <c r="AF11"/>
  <c r="AV9"/>
  <c r="O8"/>
  <c r="I15"/>
  <c r="I17" s="1"/>
  <c r="AB18" l="1"/>
  <c r="J18"/>
  <c r="G18"/>
  <c r="P18"/>
  <c r="L18"/>
  <c r="L20" s="1"/>
  <c r="AM18"/>
  <c r="AM20" s="1"/>
  <c r="Y18"/>
  <c r="AH18"/>
  <c r="V18"/>
  <c r="AE18"/>
  <c r="S18"/>
  <c r="AS8"/>
  <c r="AS10" s="1"/>
  <c r="L10"/>
  <c r="M18"/>
  <c r="AK18"/>
  <c r="AQ8"/>
  <c r="AS15"/>
  <c r="AS17" s="1"/>
  <c r="AQ15"/>
  <c r="R11"/>
  <c r="R15" s="1"/>
  <c r="Q15"/>
  <c r="Q18" s="1"/>
  <c r="F10"/>
  <c r="F18"/>
  <c r="F20" s="1"/>
  <c r="I18"/>
  <c r="I20" s="1"/>
  <c r="AF15"/>
  <c r="AF18" s="1"/>
  <c r="AG11"/>
  <c r="AG15" s="1"/>
  <c r="W15"/>
  <c r="W18" s="1"/>
  <c r="X11"/>
  <c r="X15" s="1"/>
  <c r="AC15"/>
  <c r="AC18" s="1"/>
  <c r="AD11"/>
  <c r="AD15" s="1"/>
  <c r="T15"/>
  <c r="T18" s="1"/>
  <c r="U11"/>
  <c r="U15" s="1"/>
  <c r="AI15"/>
  <c r="AI18" s="1"/>
  <c r="AJ11"/>
  <c r="AJ15" s="1"/>
  <c r="O10"/>
  <c r="O18"/>
  <c r="O20" s="1"/>
  <c r="AA18"/>
  <c r="AA20" s="1"/>
  <c r="AA10"/>
  <c r="AS18" l="1"/>
  <c r="AS20" s="1"/>
  <c r="AQ18"/>
  <c r="U17"/>
  <c r="U18"/>
  <c r="U20" s="1"/>
  <c r="X17"/>
  <c r="X18"/>
  <c r="X20" s="1"/>
  <c r="AD17"/>
  <c r="AD18"/>
  <c r="AJ17"/>
  <c r="AJ18"/>
  <c r="AJ20" s="1"/>
  <c r="AG17"/>
  <c r="AG18"/>
  <c r="AG20" s="1"/>
  <c r="R17"/>
  <c r="R18"/>
  <c r="R20" s="1"/>
  <c r="AD20" l="1"/>
</calcChain>
</file>

<file path=xl/sharedStrings.xml><?xml version="1.0" encoding="utf-8"?>
<sst xmlns="http://schemas.openxmlformats.org/spreadsheetml/2006/main" count="4777" uniqueCount="999">
  <si>
    <t>Mat Code</t>
  </si>
  <si>
    <t>Project Code</t>
  </si>
  <si>
    <t>Category</t>
  </si>
  <si>
    <t>HAIR CARE</t>
  </si>
  <si>
    <t>Colour</t>
  </si>
  <si>
    <t>Squeeze</t>
  </si>
  <si>
    <t>Planned</t>
  </si>
  <si>
    <t>Targeted</t>
  </si>
  <si>
    <t>TOTAL</t>
  </si>
  <si>
    <t>YTD</t>
  </si>
  <si>
    <t/>
  </si>
  <si>
    <t>101</t>
  </si>
  <si>
    <t>GR goods receipt</t>
  </si>
  <si>
    <t>PM02</t>
  </si>
  <si>
    <t>ASM1</t>
  </si>
  <si>
    <t>RM02</t>
  </si>
  <si>
    <t>PM01</t>
  </si>
  <si>
    <t>BUn</t>
  </si>
  <si>
    <t>Qty in UnE</t>
  </si>
  <si>
    <t>Pstng Date</t>
  </si>
  <si>
    <t>Mat. Doc.</t>
  </si>
  <si>
    <t>Order</t>
  </si>
  <si>
    <t>PO</t>
  </si>
  <si>
    <t>Reference</t>
  </si>
  <si>
    <t>MvT</t>
  </si>
  <si>
    <t>MvtTypeTxt</t>
  </si>
  <si>
    <t>SLoc</t>
  </si>
  <si>
    <t>Plant</t>
  </si>
  <si>
    <t>Material description</t>
  </si>
  <si>
    <t>Material</t>
  </si>
  <si>
    <t>Month</t>
  </si>
  <si>
    <t>Brand</t>
  </si>
  <si>
    <t>Non-Proc</t>
  </si>
  <si>
    <t>Proc</t>
  </si>
  <si>
    <t>PR Code</t>
  </si>
  <si>
    <t>ACULYN 33</t>
  </si>
  <si>
    <t>PQ7-40 (SALCARE SUPER 7/ MERQUAT 740)</t>
  </si>
  <si>
    <t>DISODIUM EDTA</t>
  </si>
  <si>
    <t>Total</t>
  </si>
  <si>
    <t>TOTAL PC</t>
  </si>
  <si>
    <t>PLAN</t>
  </si>
  <si>
    <t>TOTAL PC Actuals</t>
  </si>
  <si>
    <t>TOTAL PC Plan</t>
  </si>
  <si>
    <t>Margin Gap</t>
  </si>
  <si>
    <t>Actual</t>
  </si>
  <si>
    <t>Budget</t>
  </si>
  <si>
    <t>Gap</t>
  </si>
  <si>
    <t>Topline</t>
  </si>
  <si>
    <t>Positive mix variance</t>
  </si>
  <si>
    <t>Negative margin var</t>
  </si>
  <si>
    <t>COST SQUEEZE DASHBOARD</t>
  </si>
  <si>
    <t>DELIVERY %</t>
  </si>
  <si>
    <t>Sq.Type</t>
  </si>
  <si>
    <t>Cateogory</t>
  </si>
  <si>
    <t>PLANNED</t>
  </si>
  <si>
    <t>TARGETED</t>
  </si>
  <si>
    <t>Project</t>
  </si>
  <si>
    <t>July Plan</t>
  </si>
  <si>
    <t>July Actuals</t>
  </si>
  <si>
    <t>Var.</t>
  </si>
  <si>
    <t>RM Initiatives</t>
  </si>
  <si>
    <t>PM Initiatives</t>
  </si>
  <si>
    <t>Annual 
Target</t>
  </si>
  <si>
    <t>Budgeted Inbuilt Sq Target</t>
  </si>
  <si>
    <t>Targeted Sq Target</t>
  </si>
  <si>
    <t>TOTAL Sq Target</t>
  </si>
  <si>
    <t>FY Est</t>
  </si>
  <si>
    <t>Indica Easy</t>
  </si>
  <si>
    <t>Across</t>
  </si>
  <si>
    <t>SkinCare</t>
  </si>
  <si>
    <t>Aug Plan</t>
  </si>
  <si>
    <t>Aug Actuals</t>
  </si>
  <si>
    <t>NET IDEATION REQUIREMENT</t>
  </si>
  <si>
    <t>Sep Plan</t>
  </si>
  <si>
    <t>Sep Actuals</t>
  </si>
  <si>
    <t>YTD  Actuals</t>
  </si>
  <si>
    <t>YTD  Plan</t>
  </si>
  <si>
    <t>Oct Plan</t>
  </si>
  <si>
    <t>Oct Actuals</t>
  </si>
  <si>
    <t>UKM1</t>
  </si>
  <si>
    <t>Nov Plan</t>
  </si>
  <si>
    <t>Nov Actuals</t>
  </si>
  <si>
    <t>Dec Plan</t>
  </si>
  <si>
    <t>Dec Actuals</t>
  </si>
  <si>
    <t>RM01</t>
  </si>
  <si>
    <t>KG</t>
  </si>
  <si>
    <t>Jan Actuals</t>
  </si>
  <si>
    <t>Jan Plan</t>
  </si>
  <si>
    <t>PYT1</t>
  </si>
  <si>
    <t>TS01</t>
  </si>
  <si>
    <t>TNC6</t>
  </si>
  <si>
    <t>Feb Plan</t>
  </si>
  <si>
    <t>Feb Actuals</t>
  </si>
  <si>
    <t>Amt.in Loc.Cur.</t>
  </si>
  <si>
    <t>RM04</t>
  </si>
  <si>
    <t>Budget Rate</t>
  </si>
  <si>
    <t>Difference</t>
  </si>
  <si>
    <t>Amount</t>
  </si>
  <si>
    <t>Average Rate</t>
  </si>
  <si>
    <t>CYCLOPENTASILOXANE</t>
  </si>
  <si>
    <t>March Plan</t>
  </si>
  <si>
    <t>March Actuals</t>
  </si>
  <si>
    <t>RM03</t>
  </si>
  <si>
    <t>PL-2324-NP01</t>
  </si>
  <si>
    <t>PL-2324-NP02</t>
  </si>
  <si>
    <t>PL-2324-NP03</t>
  </si>
  <si>
    <t>TG-2324-RM01</t>
  </si>
  <si>
    <t>TG-2324-RM02</t>
  </si>
  <si>
    <t>TG-2324-RM03</t>
  </si>
  <si>
    <t>TG-2324-RM04A</t>
  </si>
  <si>
    <t>TG-2324-RM04B</t>
  </si>
  <si>
    <t>TG-2324-RM05</t>
  </si>
  <si>
    <t>TG-2324-RM06</t>
  </si>
  <si>
    <t>TG-2324-RM07</t>
  </si>
  <si>
    <t>TG-2324-RM08</t>
  </si>
  <si>
    <t>TG-2324-RM09</t>
  </si>
  <si>
    <t>TG-2324-RM10</t>
  </si>
  <si>
    <t>TG-2324-RM11</t>
  </si>
  <si>
    <t>TG-2324-RM12</t>
  </si>
  <si>
    <t>TG-2324-RM13</t>
  </si>
  <si>
    <t>TG-2324-RM14A</t>
  </si>
  <si>
    <t>TG-2324-RM14B</t>
  </si>
  <si>
    <t>TG-2324-RM15</t>
  </si>
  <si>
    <t>TG-2324-RM16A</t>
  </si>
  <si>
    <t>TG-2324-RM16B</t>
  </si>
  <si>
    <t>TG-2324-RM17</t>
  </si>
  <si>
    <t>TG-2324-RM18</t>
  </si>
  <si>
    <t>TG-2324-RM19</t>
  </si>
  <si>
    <t>TG-2324-RM20</t>
  </si>
  <si>
    <t>TG-2324-RM21</t>
  </si>
  <si>
    <t>TG-2324-RM22</t>
  </si>
  <si>
    <t>TG-2324-RM23</t>
  </si>
  <si>
    <t>TG-2324-RM24</t>
  </si>
  <si>
    <t>TG-2324-RM25</t>
  </si>
  <si>
    <t>TG-2324-RM26</t>
  </si>
  <si>
    <t>TG-2324-RM27</t>
  </si>
  <si>
    <t>TG-2324-RM28</t>
  </si>
  <si>
    <t>TG-2324-RM29</t>
  </si>
  <si>
    <t>TG-2324-PM01</t>
  </si>
  <si>
    <t>TG-2324-PM02</t>
  </si>
  <si>
    <t>TG-2324-PM03</t>
  </si>
  <si>
    <t>TG-2324-PM04</t>
  </si>
  <si>
    <t>TG-2324-PM05</t>
  </si>
  <si>
    <t>TG-2324-PM06</t>
  </si>
  <si>
    <t>TG-2324-PM07</t>
  </si>
  <si>
    <t>TG-2324-PM08</t>
  </si>
  <si>
    <t>TG-2324-PM09</t>
  </si>
  <si>
    <t>TG-2324-PM10</t>
  </si>
  <si>
    <t>TG-2324-PM11</t>
  </si>
  <si>
    <t>TG-2324-PM12</t>
  </si>
  <si>
    <t>TG-2324-PM13</t>
  </si>
  <si>
    <t>TG-2324-PM14</t>
  </si>
  <si>
    <t>TG-2324-PM15</t>
  </si>
  <si>
    <t>N-HANCE CG-17/JAGUAR C-17/ARMOCARE G114</t>
  </si>
  <si>
    <t>CAPB (COCAMIDOPROPYL BETAINE 30%)</t>
  </si>
  <si>
    <t>BELSIL CK 9819</t>
  </si>
  <si>
    <t>SODIUM SULPHATE ANHYDROUS</t>
  </si>
  <si>
    <t>PRECIPITATED SILICA POWDER</t>
  </si>
  <si>
    <t>EDTA DI Sodium</t>
  </si>
  <si>
    <t>AQUACID 600-S</t>
  </si>
  <si>
    <t>RESORCINOL</t>
  </si>
  <si>
    <t>HYDROGEN PEROXIDE (H2O2) 50%</t>
  </si>
  <si>
    <t>Carbopol 980/Acrypol 980/Biopol 980</t>
  </si>
  <si>
    <t>CLIMBAZOLE (CRINIPAN/DANTUFF/SALIZOLE)</t>
  </si>
  <si>
    <t>Polyox WSR N 60K</t>
  </si>
  <si>
    <t>EGDS (GLYCOL DISTEARATE) / Cutina AGS</t>
  </si>
  <si>
    <t>Jaguar c13</t>
  </si>
  <si>
    <t>sodium CMC</t>
  </si>
  <si>
    <t>Kathon CG</t>
  </si>
  <si>
    <t>Sodium Perborate monohydrate</t>
  </si>
  <si>
    <t>GLYCERYL MONO STEARATE -SE</t>
  </si>
  <si>
    <t>HEAP</t>
  </si>
  <si>
    <t>2DPE HCL</t>
  </si>
  <si>
    <t>MAP</t>
  </si>
  <si>
    <t>IPM</t>
  </si>
  <si>
    <t>CCTG</t>
  </si>
  <si>
    <t>D-panthenol</t>
  </si>
  <si>
    <t>5001635/5001639/5002668</t>
  </si>
  <si>
    <t>Meera Bi layer bottle - 340ML -  Production shifting from Baddi to Guwahati</t>
  </si>
  <si>
    <t>5002665 / 5001644 / 5006732 / 5001649</t>
  </si>
  <si>
    <t>Meera Bi layer bottle- 640 ml  Production shifting from Baddi to Guwahati</t>
  </si>
  <si>
    <t xml:space="preserve">Meer AD - 80 ml - Moulding / Metallization - Single Source </t>
  </si>
  <si>
    <t xml:space="preserve">Meer AD - 180 ml - Moulding / Metallization - Single Source </t>
  </si>
  <si>
    <t xml:space="preserve">Meera Hari wash Powder - Cap - 120 ml - Metallization to Pigment </t>
  </si>
  <si>
    <t>MCO - 25 ml - Sleeve - PAD Printing</t>
  </si>
  <si>
    <t>MCO - 100 ml - Sleeve - PAD Printing</t>
  </si>
  <si>
    <t>MCO - 175 ml - Sleeve - PAD Printing</t>
  </si>
  <si>
    <t>MCO - 250 ml - Sleeve - PAD Printing</t>
  </si>
  <si>
    <t>MCO - 500 ml - Sleeve - PAD Printing</t>
  </si>
  <si>
    <t>MCO - 600 ml - Sleeve - PAD Printing</t>
  </si>
  <si>
    <t>MCO - Container : HDPE to PET with Sleeve</t>
  </si>
  <si>
    <t>18 ml - Indica - Colorant - Alternative Vendor</t>
  </si>
  <si>
    <t>18 mm - Indica - Middle layer - Alternative Vendor</t>
  </si>
  <si>
    <t>Meera AD - Rs.2/- Shampoo - Alternative Vendor</t>
  </si>
  <si>
    <t>Plnt</t>
  </si>
  <si>
    <t>Quantity in UnE</t>
  </si>
  <si>
    <t>EUn</t>
  </si>
  <si>
    <t>5000465045</t>
  </si>
  <si>
    <t>5000461272</t>
  </si>
  <si>
    <t>5000469206</t>
  </si>
  <si>
    <t>5000460593</t>
  </si>
  <si>
    <t>5000460127</t>
  </si>
  <si>
    <t>5000460101</t>
  </si>
  <si>
    <t>5000461347</t>
  </si>
  <si>
    <t>5000460121</t>
  </si>
  <si>
    <t>5000460150</t>
  </si>
  <si>
    <t>5000469229</t>
  </si>
  <si>
    <t>5000460910</t>
  </si>
  <si>
    <t>5000460117</t>
  </si>
  <si>
    <t>5000469223</t>
  </si>
  <si>
    <t>5000465640</t>
  </si>
  <si>
    <t>5000461345</t>
  </si>
  <si>
    <t>PYC1</t>
  </si>
  <si>
    <t>5000469740</t>
  </si>
  <si>
    <t>5000469260</t>
  </si>
  <si>
    <t>5000464102</t>
  </si>
  <si>
    <t>5000468630</t>
  </si>
  <si>
    <t>5000461990</t>
  </si>
  <si>
    <t>5000460209</t>
  </si>
  <si>
    <t>5000460208</t>
  </si>
  <si>
    <t>5000469212</t>
  </si>
  <si>
    <t>KATHON CG/MICROCARE ITO/ISOCIL PC</t>
  </si>
  <si>
    <t>5000460147</t>
  </si>
  <si>
    <t>5000459848</t>
  </si>
  <si>
    <t>5000464105</t>
  </si>
  <si>
    <t>5000463609</t>
  </si>
  <si>
    <t>5000468957</t>
  </si>
  <si>
    <t>5000466244</t>
  </si>
  <si>
    <t>5000461350</t>
  </si>
  <si>
    <t>JAROCOL 2M5HEAP</t>
  </si>
  <si>
    <t>5000465515</t>
  </si>
  <si>
    <t>5000462407</t>
  </si>
  <si>
    <t>5000460988</t>
  </si>
  <si>
    <t>POLYOX WSR N 60K</t>
  </si>
  <si>
    <t>5000461266</t>
  </si>
  <si>
    <t>5000460149</t>
  </si>
  <si>
    <t>HeaderText</t>
  </si>
  <si>
    <t>LC Amount</t>
  </si>
  <si>
    <t>Doc..Date</t>
  </si>
  <si>
    <t>Entry Dte</t>
  </si>
  <si>
    <t>LAM NON HOLO MEERA GOT AD SH 5ML 10% EX</t>
  </si>
  <si>
    <t>AKASH:54396</t>
  </si>
  <si>
    <t>4500104432</t>
  </si>
  <si>
    <t>5000469244</t>
  </si>
  <si>
    <t>INV:2300089 GD:28.04.2023</t>
  </si>
  <si>
    <t>AKASH:54390</t>
  </si>
  <si>
    <t>5000468265</t>
  </si>
  <si>
    <t>INV:2300073 GD:25.04.2023</t>
  </si>
  <si>
    <t>AKNL:54382</t>
  </si>
  <si>
    <t>5000465610</t>
  </si>
  <si>
    <t>INV:2300049D:19.04.2023</t>
  </si>
  <si>
    <t>5000465603</t>
  </si>
  <si>
    <t>INV:2300050 GD:19.04.2023</t>
  </si>
  <si>
    <t>AKASH:54377</t>
  </si>
  <si>
    <t>5000464470</t>
  </si>
  <si>
    <t>INV:2300034 GD:17.04.2023</t>
  </si>
  <si>
    <t>4500103475</t>
  </si>
  <si>
    <t>5000464465</t>
  </si>
  <si>
    <t>INV:2300033 GD:17.04.2023</t>
  </si>
  <si>
    <t>AKASH:54373</t>
  </si>
  <si>
    <t>5000463020</t>
  </si>
  <si>
    <t>INV:2300017 GD:11.04.2023</t>
  </si>
  <si>
    <t>AKASH:54372</t>
  </si>
  <si>
    <t>5000462065</t>
  </si>
  <si>
    <t>INV:2300015 GEDT:09.04.23</t>
  </si>
  <si>
    <t>AKASH:54366</t>
  </si>
  <si>
    <t>4500101646</t>
  </si>
  <si>
    <t>5000461255</t>
  </si>
  <si>
    <t>INV:2300002 GD:06.04.2023</t>
  </si>
  <si>
    <t>AKASH:54361</t>
  </si>
  <si>
    <t>5000460136</t>
  </si>
  <si>
    <t>INV:2201501 GD:01.04.2023</t>
  </si>
  <si>
    <t>AKASH:54358</t>
  </si>
  <si>
    <t>4500098870</t>
  </si>
  <si>
    <t>5000459797</t>
  </si>
  <si>
    <t>INV:2201492 GD:31.03.2023</t>
  </si>
  <si>
    <t>LAM NON HOLO MEERA SNH SH 5ML 10% EX</t>
  </si>
  <si>
    <t>5000469250</t>
  </si>
  <si>
    <t>INV:2300090 GD:28.04.2023</t>
  </si>
  <si>
    <t>5000468255</t>
  </si>
  <si>
    <t>INV:2300072 GD:25.04.2023</t>
  </si>
  <si>
    <t>5000462988</t>
  </si>
  <si>
    <t>INV:2300018 GD:11.04.2023</t>
  </si>
  <si>
    <t>5000462063</t>
  </si>
  <si>
    <t>INV:2300014 GEDT:09.04.23</t>
  </si>
  <si>
    <t>5000461247</t>
  </si>
  <si>
    <t>INV:2300004 GD:06.04.2023</t>
  </si>
  <si>
    <t>5000460131</t>
  </si>
  <si>
    <t>INV:2201500 GD:01.04.2023</t>
  </si>
  <si>
    <t>April Plan</t>
  </si>
  <si>
    <t>April Actuals</t>
  </si>
  <si>
    <t>May Plan</t>
  </si>
  <si>
    <t>May Actuals</t>
  </si>
  <si>
    <t>June Plan</t>
  </si>
  <si>
    <t>June Actuals</t>
  </si>
  <si>
    <t>Chik 50p</t>
  </si>
  <si>
    <t>Chik Re. 1</t>
  </si>
  <si>
    <t>Fragrance</t>
  </si>
  <si>
    <t>RCC-00952</t>
  </si>
  <si>
    <t>COCAMIDO PROPYL BETAINE(CAPB)</t>
  </si>
  <si>
    <t>Nikita</t>
  </si>
  <si>
    <t>TG-2324-RM30</t>
  </si>
  <si>
    <t>2,4-DIAMINOPHENOXYETHANOL HCL (DPE 2HCL)</t>
  </si>
  <si>
    <t>CAPRYLIC CAPRIC TRIGLYCERIDE (CCTG)</t>
  </si>
  <si>
    <t>ISO PROPYL MYRISTATE</t>
  </si>
  <si>
    <t>RM09</t>
  </si>
  <si>
    <t>5000470230</t>
  </si>
  <si>
    <t>5000470239</t>
  </si>
  <si>
    <t>5000470014</t>
  </si>
  <si>
    <t>5000470485</t>
  </si>
  <si>
    <t>5000470901</t>
  </si>
  <si>
    <t>5000471065</t>
  </si>
  <si>
    <t>5000470900</t>
  </si>
  <si>
    <t>5000471051</t>
  </si>
  <si>
    <t>5000471794</t>
  </si>
  <si>
    <t>5000471622</t>
  </si>
  <si>
    <t>5000472085</t>
  </si>
  <si>
    <t>5000472335</t>
  </si>
  <si>
    <t>5000472183</t>
  </si>
  <si>
    <t>5000472179</t>
  </si>
  <si>
    <t>5000472255</t>
  </si>
  <si>
    <t>5000472041</t>
  </si>
  <si>
    <t>5000472046</t>
  </si>
  <si>
    <t>5000472050</t>
  </si>
  <si>
    <t>5000472056</t>
  </si>
  <si>
    <t>5000472064</t>
  </si>
  <si>
    <t>5000472433</t>
  </si>
  <si>
    <t>5000472345</t>
  </si>
  <si>
    <t>5000472604</t>
  </si>
  <si>
    <t>5000472592</t>
  </si>
  <si>
    <t>5000472983</t>
  </si>
  <si>
    <t>5000473302</t>
  </si>
  <si>
    <t>5000474036</t>
  </si>
  <si>
    <t>5000474064</t>
  </si>
  <si>
    <t>5000475595</t>
  </si>
  <si>
    <t>5000475548</t>
  </si>
  <si>
    <t>5000475419</t>
  </si>
  <si>
    <t>5000475591</t>
  </si>
  <si>
    <t>5000475547</t>
  </si>
  <si>
    <t>5000475600</t>
  </si>
  <si>
    <t>5000476620</t>
  </si>
  <si>
    <t>5000476933</t>
  </si>
  <si>
    <t>5000477209</t>
  </si>
  <si>
    <t>5000477208</t>
  </si>
  <si>
    <t>5000477400</t>
  </si>
  <si>
    <t>5000477612</t>
  </si>
  <si>
    <t>5000477399</t>
  </si>
  <si>
    <t>5000477397</t>
  </si>
  <si>
    <t>5000477921</t>
  </si>
  <si>
    <t>5000477925</t>
  </si>
  <si>
    <t>5000477910</t>
  </si>
  <si>
    <t>5000477937</t>
  </si>
  <si>
    <t>5000478885</t>
  </si>
  <si>
    <t>5000478835</t>
  </si>
  <si>
    <t>5000479155</t>
  </si>
  <si>
    <t>5000479157</t>
  </si>
  <si>
    <t>5000479216</t>
  </si>
  <si>
    <t>5000479172</t>
  </si>
  <si>
    <t>5000479525</t>
  </si>
  <si>
    <t>5000480330</t>
  </si>
  <si>
    <t>5000480334</t>
  </si>
  <si>
    <t>5000480738</t>
  </si>
  <si>
    <t>5000480802</t>
  </si>
  <si>
    <t>MIDDLE LAMINATE INDICA EASY HAIR COLOR</t>
  </si>
  <si>
    <t>COLOURANT LAM INDICA EASY NBLK 18ML</t>
  </si>
  <si>
    <t>PM04</t>
  </si>
  <si>
    <t>INV:9626 GEDT:02.05.2023</t>
  </si>
  <si>
    <t>SNO.74/04.05.23LR567</t>
  </si>
  <si>
    <t>INV:2209625 GD:05.05.2023</t>
  </si>
  <si>
    <t>INV:2209676 GD:05.05.2023</t>
  </si>
  <si>
    <t>INV:476 GEDT:05.05.2023</t>
  </si>
  <si>
    <t>INV:2209627 GD:06.05.2023</t>
  </si>
  <si>
    <t>NV:2300167 GD:08.05.2023</t>
  </si>
  <si>
    <t>INV:2209692 GD:10.05.2023</t>
  </si>
  <si>
    <t>SNO.89/09.05.23LR1069</t>
  </si>
  <si>
    <t>INV:2300742 GD:16.05.2023</t>
  </si>
  <si>
    <t>INV:2300169 GD:05.05.2023</t>
  </si>
  <si>
    <t>NV:2300166 GD:08.05.2023</t>
  </si>
  <si>
    <t>INV:2300160 GD:08.05.2023</t>
  </si>
  <si>
    <t>INV:2300170 GD:08.05.2023</t>
  </si>
  <si>
    <t>INV:2300163 GD:08.05.2023</t>
  </si>
  <si>
    <t>INV:2300121 GD:04.05.2023</t>
  </si>
  <si>
    <t>INV:0124 GEDT:09.05.2023</t>
  </si>
  <si>
    <t>INV:0125 GEDT:09.05.2023</t>
  </si>
  <si>
    <t>INV:2300139 GD:10.05.2023</t>
  </si>
  <si>
    <t>INV:0141 GEDT:12.05.2023</t>
  </si>
  <si>
    <t>INV:2300175 GD:19.05.2023</t>
  </si>
  <si>
    <t>INV:2300193 GD:26.05.2023</t>
  </si>
  <si>
    <t>INV:2300194 GD:26.05.2023</t>
  </si>
  <si>
    <t>INV:2300120 GD:04.05.2023</t>
  </si>
  <si>
    <t>INV:0123 GEDT:09.05.2023</t>
  </si>
  <si>
    <t>INV:2300141 GD:10.05.2023</t>
  </si>
  <si>
    <t>INV:2300138 GD:10.05.2023</t>
  </si>
  <si>
    <t>INV:2300176 GD:19.05.2023</t>
  </si>
  <si>
    <t>4500098921</t>
  </si>
  <si>
    <t>4500099185</t>
  </si>
  <si>
    <t>4500101656</t>
  </si>
  <si>
    <t>4500096111</t>
  </si>
  <si>
    <t>4500104123</t>
  </si>
  <si>
    <t>4500104435</t>
  </si>
  <si>
    <t>4500103474</t>
  </si>
  <si>
    <t>4500104841</t>
  </si>
  <si>
    <t>4500105629</t>
  </si>
  <si>
    <t>4500107418</t>
  </si>
  <si>
    <t>5000470429</t>
  </si>
  <si>
    <t>5000471038</t>
  </si>
  <si>
    <t>5000471182</t>
  </si>
  <si>
    <t>5000471187</t>
  </si>
  <si>
    <t>5000471761</t>
  </si>
  <si>
    <t>5000472032</t>
  </si>
  <si>
    <t>5000473104</t>
  </si>
  <si>
    <t>5000473490</t>
  </si>
  <si>
    <t>5000473207</t>
  </si>
  <si>
    <t>5000475594</t>
  </si>
  <si>
    <t>5000471555</t>
  </si>
  <si>
    <t>5000473101</t>
  </si>
  <si>
    <t>5000473307</t>
  </si>
  <si>
    <t>5000473314</t>
  </si>
  <si>
    <t>5000473325</t>
  </si>
  <si>
    <t>5000471008</t>
  </si>
  <si>
    <t>5000473252</t>
  </si>
  <si>
    <t>5000473243</t>
  </si>
  <si>
    <t>5000473714</t>
  </si>
  <si>
    <t>5000474071</t>
  </si>
  <si>
    <t>5000476518</t>
  </si>
  <si>
    <t>5000479270</t>
  </si>
  <si>
    <t>5000479266</t>
  </si>
  <si>
    <t>5000470993</t>
  </si>
  <si>
    <t>5000473233</t>
  </si>
  <si>
    <t>5000473712</t>
  </si>
  <si>
    <t>5000473711</t>
  </si>
  <si>
    <t>5000476511</t>
  </si>
  <si>
    <t>AXPS:800491</t>
  </si>
  <si>
    <t>AXPS:800488</t>
  </si>
  <si>
    <t>LMNS:136804</t>
  </si>
  <si>
    <t>LMNS:130979</t>
  </si>
  <si>
    <t>LMNS:136094</t>
  </si>
  <si>
    <t>LMNS:130977</t>
  </si>
  <si>
    <t>LMNS:130985</t>
  </si>
  <si>
    <t>LMNS:130978</t>
  </si>
  <si>
    <t>618/30.04.23</t>
  </si>
  <si>
    <t>567/02.05.23</t>
  </si>
  <si>
    <t>LMNS:136806</t>
  </si>
  <si>
    <t>LMNS:136812</t>
  </si>
  <si>
    <t>LMNS:136809</t>
  </si>
  <si>
    <t>LMNS:136810</t>
  </si>
  <si>
    <t>LMNS:136805</t>
  </si>
  <si>
    <t>AKASH:57786</t>
  </si>
  <si>
    <t>AKASH:57775</t>
  </si>
  <si>
    <t>MAA:21252</t>
  </si>
  <si>
    <t>AKASH:57764</t>
  </si>
  <si>
    <t>SAM:1669</t>
  </si>
  <si>
    <t>AKASH:57758</t>
  </si>
  <si>
    <t>SAM:1668</t>
  </si>
  <si>
    <t>Indica</t>
  </si>
  <si>
    <t>Meera Shampo</t>
  </si>
  <si>
    <t>Downguaging &amp; Weight Red.</t>
  </si>
  <si>
    <t>Skin Care</t>
  </si>
  <si>
    <t>Spinz BB</t>
  </si>
  <si>
    <t>Cap</t>
  </si>
  <si>
    <t>DEVLPR LAM INDICA ESY HR COLR 18ML 1070A</t>
  </si>
  <si>
    <t>AXPS:800490</t>
  </si>
  <si>
    <t>4500107412</t>
  </si>
  <si>
    <t>5000473455</t>
  </si>
  <si>
    <t>LMNS:136811</t>
  </si>
  <si>
    <t>4500103193</t>
  </si>
  <si>
    <t>5000473103</t>
  </si>
  <si>
    <t>LMNS:136813</t>
  </si>
  <si>
    <t>5000473102</t>
  </si>
  <si>
    <t>LMNS:130987</t>
  </si>
  <si>
    <t>5000471191</t>
  </si>
  <si>
    <t>LMNS:130988</t>
  </si>
  <si>
    <t>5000471195</t>
  </si>
  <si>
    <t>ABNV:331067</t>
  </si>
  <si>
    <t>5000466180</t>
  </si>
  <si>
    <t>LMNS:130982</t>
  </si>
  <si>
    <t>5000465356</t>
  </si>
  <si>
    <t>LMNS:130983</t>
  </si>
  <si>
    <t>5000465367</t>
  </si>
  <si>
    <t>DEVLPRÂ LAM INDICA ESY HR COLR 25ML 1070</t>
  </si>
  <si>
    <t>ABNV:331066</t>
  </si>
  <si>
    <t>5000465129</t>
  </si>
  <si>
    <t>INV:2300556 GD:10.05.2023</t>
  </si>
  <si>
    <t>NV:2300168 GD:08.05.2023</t>
  </si>
  <si>
    <t>NV:2300172 GD:08.05.2023</t>
  </si>
  <si>
    <t>INV:2209679 GD:05.05.2023</t>
  </si>
  <si>
    <t>INV:2209680 GD:05.05.2023</t>
  </si>
  <si>
    <t>INV:2209688 GD:20.04.2023</t>
  </si>
  <si>
    <t>INV:2209673 GD:19.04.2023</t>
  </si>
  <si>
    <t>INV:2209674 GD:19.04.2023</t>
  </si>
  <si>
    <t>INV:2209687 GD:18.04.2023</t>
  </si>
  <si>
    <t>DEVELOPER LAM INDICA EASY 18ML NEW ASM</t>
  </si>
  <si>
    <t>LMNS:130953</t>
  </si>
  <si>
    <t>4500098206</t>
  </si>
  <si>
    <t>5000460315</t>
  </si>
  <si>
    <t>INV:2209062 GD:03.04.2023</t>
  </si>
  <si>
    <t>PG-2324-NP01</t>
  </si>
  <si>
    <t>PG-2324-NP02</t>
  </si>
  <si>
    <t>PG-2324-NP03</t>
  </si>
  <si>
    <t>PG-2324-NP04</t>
  </si>
  <si>
    <t>Spinz BB Cream - Metalic to Non Metalic Cap</t>
  </si>
  <si>
    <t>Meera 340ML Container Weight Reduction</t>
  </si>
  <si>
    <t>Developer Laminater Structure Change</t>
  </si>
  <si>
    <t>Meera Shampoo Downguaging and Ink Removal</t>
  </si>
  <si>
    <t>TG-2324-PM16</t>
  </si>
  <si>
    <t>TG-2324-PM17</t>
  </si>
  <si>
    <t>TG-2324-PM18</t>
  </si>
  <si>
    <t>S.no</t>
  </si>
  <si>
    <t>Head</t>
  </si>
  <si>
    <t>Supplier Doc. No.</t>
  </si>
  <si>
    <t>Supplier Doc. Date.</t>
  </si>
  <si>
    <t>GRN Pfx.</t>
  </si>
  <si>
    <t>GRN No.</t>
  </si>
  <si>
    <t>GRN Date</t>
  </si>
  <si>
    <t>Supplier Name</t>
  </si>
  <si>
    <t>Item Code</t>
  </si>
  <si>
    <t>Item Name</t>
  </si>
  <si>
    <t>Qty</t>
  </si>
  <si>
    <t>UOM</t>
  </si>
  <si>
    <t>Price</t>
  </si>
  <si>
    <t>Basic Value</t>
  </si>
  <si>
    <t>Freight</t>
  </si>
  <si>
    <t>Freight (Others)</t>
  </si>
  <si>
    <t>LANDED  Value</t>
  </si>
  <si>
    <t>LANDED COST</t>
  </si>
  <si>
    <t>PO Pfix</t>
  </si>
  <si>
    <t>PO No.</t>
  </si>
  <si>
    <t>ARRIVAL</t>
  </si>
  <si>
    <t>LCPL/1453/22-23</t>
  </si>
  <si>
    <t>COS</t>
  </si>
  <si>
    <t>LALITH CORRUGATING PVT LTD</t>
  </si>
  <si>
    <t>CK-PM</t>
  </si>
  <si>
    <t>PCC-06171</t>
  </si>
  <si>
    <t>CHIK BLACK 50P 23% INNER CFC</t>
  </si>
  <si>
    <t>NOS</t>
  </si>
  <si>
    <t>GF</t>
  </si>
  <si>
    <t>PCC-06170</t>
  </si>
  <si>
    <t>CHIK BLACK 50P 23% OUTER CFC</t>
  </si>
  <si>
    <t>LCPL/2/22-23</t>
  </si>
  <si>
    <t>PCC-03574</t>
  </si>
  <si>
    <t>CHIK BLACK  4ML+2ML 50% EXTRA OUTER CFC</t>
  </si>
  <si>
    <t>PCC-03573</t>
  </si>
  <si>
    <t>CHIK BLACK  4ML+2ML 50% EXTRA INNER CFC</t>
  </si>
  <si>
    <t>TVM/SI2324/00160</t>
  </si>
  <si>
    <t>HORIZON PACKS PRIVATE LIMITED</t>
  </si>
  <si>
    <t>PCC-03612</t>
  </si>
  <si>
    <t>CHIK JASMINE 4ML 50% EXTRA CFC</t>
  </si>
  <si>
    <t>TVM/SI2324/00161</t>
  </si>
  <si>
    <t>PCC-07491</t>
  </si>
  <si>
    <t>KARTHIKA DAMAGE SHIELD 4ML+2ML 50% EXTRA CFC</t>
  </si>
  <si>
    <t>GIRNAR PACKAGING</t>
  </si>
  <si>
    <t>PCC-07415</t>
  </si>
  <si>
    <t>KARTHIKA DAMAGE SHIELD 50P 23% OUTER CFC</t>
  </si>
  <si>
    <t>KGS</t>
  </si>
  <si>
    <t>PCC-07416</t>
  </si>
  <si>
    <t>KARTHIKA DAMAGE SHIELD 50P 23% INNER CFC</t>
  </si>
  <si>
    <t>TVM/SI2324/00306</t>
  </si>
  <si>
    <t>PCC-07578</t>
  </si>
  <si>
    <t>KARTHIKA HAIRFALL SHIELD 4ML+2ML 50% EXTRA CFC</t>
  </si>
  <si>
    <t>LCPL/12/22-23</t>
  </si>
  <si>
    <t>PCC-07665</t>
  </si>
  <si>
    <t>KARTHIKA DAMAGE SHIELD RS.1 B4G1 CFC</t>
  </si>
  <si>
    <t>PCC-06775</t>
  </si>
  <si>
    <t>CHIK BLK 4M 50% E 1920P W C 1RE B 80P F INNER CFC</t>
  </si>
  <si>
    <t>PCC-06774</t>
  </si>
  <si>
    <t>CHIK BLK 4M 50% E 1920P W C 1RE B 80P F OUTTER CFC</t>
  </si>
  <si>
    <t>21/23-24</t>
  </si>
  <si>
    <t>PCC-07709</t>
  </si>
  <si>
    <t>KARTHIKA DRYNESS SHIELD RS.1 B4G1 CFC</t>
  </si>
  <si>
    <t>22/23-24</t>
  </si>
  <si>
    <t>TVM/SI2324/00510</t>
  </si>
  <si>
    <t>232401-000310</t>
  </si>
  <si>
    <t>NITHYA PACKAGING PVT LTD</t>
  </si>
  <si>
    <t>PCC-07411</t>
  </si>
  <si>
    <t>CHIK EGG 4M 20% E 1920P W C 1RE E 80P F CFC</t>
  </si>
  <si>
    <t>LCPL/30/23-24</t>
  </si>
  <si>
    <t>TVM/SI2324/00676</t>
  </si>
  <si>
    <t>LCPL/35/23-24</t>
  </si>
  <si>
    <t>232401-000424</t>
  </si>
  <si>
    <t>PCC-06169</t>
  </si>
  <si>
    <t>CHIK JAS 50P  23% OUTTER CFC</t>
  </si>
  <si>
    <t>PCC-06168</t>
  </si>
  <si>
    <t>CHIK JAS 50P  23% INNER CFC</t>
  </si>
  <si>
    <t>TVM/SI2324/00881</t>
  </si>
  <si>
    <t>TVM/SI2324/00916</t>
  </si>
  <si>
    <t>232401-000507</t>
  </si>
  <si>
    <t>LCPL/45/23-24</t>
  </si>
  <si>
    <t>TVM/SI2324/01015</t>
  </si>
  <si>
    <t>TVM/SI2324/01140</t>
  </si>
  <si>
    <t>LCPL/58/23-24</t>
  </si>
  <si>
    <t>PCC-07710</t>
  </si>
  <si>
    <t>CHIK BLACK 6ML 1920P WITH MEERA AD 40P OFFER OUTTER CFC</t>
  </si>
  <si>
    <t>PCC-07711</t>
  </si>
  <si>
    <t>CHIK BLACK 6ML 1920P WITH MEERA AD 40P OFFER INNER CFC</t>
  </si>
  <si>
    <t>LCPL/61/23-24</t>
  </si>
  <si>
    <t>LCPL/66/23-24</t>
  </si>
  <si>
    <t>TVM/SI2324/01407</t>
  </si>
  <si>
    <t>232401-000756</t>
  </si>
  <si>
    <t>PCC-07754</t>
  </si>
  <si>
    <t>KARTHIKA HAIRFALLSHIELD  340ML CFC</t>
  </si>
  <si>
    <t>232401-000757</t>
  </si>
  <si>
    <t>LCPL/75/23-24</t>
  </si>
  <si>
    <t>TVM/SI2324/01519</t>
  </si>
  <si>
    <t>232401-000833</t>
  </si>
  <si>
    <t>232401-000834</t>
  </si>
  <si>
    <t>PCC-07712</t>
  </si>
  <si>
    <t>CHIK JASMINE 4+2ML 50% EXTRA CFC</t>
  </si>
  <si>
    <t>232401-000835</t>
  </si>
  <si>
    <t>LCPL/79/23-24</t>
  </si>
  <si>
    <t>TVM/SI2324/01709</t>
  </si>
  <si>
    <t>TVM/SI2324/01818</t>
  </si>
  <si>
    <t>PCC-03982</t>
  </si>
  <si>
    <t>KARTHIKA HAIRFALL SHIELD 80ML CFC</t>
  </si>
  <si>
    <t>PCC-03978</t>
  </si>
  <si>
    <t>KARTHIKA HAIRFALL SHIELD 175ML CFC</t>
  </si>
  <si>
    <t>PCC-07824</t>
  </si>
  <si>
    <t>KARTHIKA HAIRFALL SHIELD 175ML B1G1 CFC</t>
  </si>
  <si>
    <t>PCC-03953</t>
  </si>
  <si>
    <t>KARTHIKA DAMAGE SHIELD 80ML CFC</t>
  </si>
  <si>
    <t>TVM/SI2324/01964</t>
  </si>
  <si>
    <t>LCPL/89/23/23-24</t>
  </si>
  <si>
    <t>LCPL/94/23-24</t>
  </si>
  <si>
    <t>TVM/SI2324/02117</t>
  </si>
  <si>
    <t>232401-001104</t>
  </si>
  <si>
    <t>232401-001105</t>
  </si>
  <si>
    <t>LCPL/99/23-24</t>
  </si>
  <si>
    <t>PCC-07756</t>
  </si>
  <si>
    <t>CHIK BLACK SHIELD RS.1 B4G1 CFC</t>
  </si>
  <si>
    <t>232401-001281</t>
  </si>
  <si>
    <t>232401-001280</t>
  </si>
  <si>
    <t>LCPL/112/23-24</t>
  </si>
  <si>
    <t>LCPL/111/23-24</t>
  </si>
  <si>
    <t>232401-001354</t>
  </si>
  <si>
    <t>LCPL/128/23-24</t>
  </si>
  <si>
    <t>232401-001410</t>
  </si>
  <si>
    <t>232401-001411</t>
  </si>
  <si>
    <t>232401-001412</t>
  </si>
  <si>
    <t>232401-001423</t>
  </si>
  <si>
    <t>232401-001508</t>
  </si>
  <si>
    <t>LCPL/137/23-24</t>
  </si>
  <si>
    <t>LCPL/140/23-24</t>
  </si>
  <si>
    <t>LCPL/143/23-24</t>
  </si>
  <si>
    <t>232401-001615</t>
  </si>
  <si>
    <t>232401-001616</t>
  </si>
  <si>
    <t>TVM/SI2324/03320</t>
  </si>
  <si>
    <t>LCPL/149/21-22</t>
  </si>
  <si>
    <t>Q1</t>
  </si>
  <si>
    <t>Q2</t>
  </si>
  <si>
    <t>Q3</t>
  </si>
  <si>
    <t>Q4</t>
  </si>
  <si>
    <t>SAP Codes</t>
  </si>
  <si>
    <t>214959A</t>
  </si>
  <si>
    <t>b22</t>
  </si>
  <si>
    <t>No Budget</t>
  </si>
  <si>
    <t>TG-2324-PM19</t>
  </si>
  <si>
    <t>CFC - E Auction - UKM1 Plant (May'23 - Sep'23)</t>
  </si>
  <si>
    <t>CFC - E Auction - Nikita Plant (Apr'23 - Sep'23)</t>
  </si>
  <si>
    <t>Forward Coverage - Laminate (June'23 - Sep'23)</t>
  </si>
  <si>
    <t>CFC - E Auction - Assam Plant (Jun'23 - Nov'23)</t>
  </si>
  <si>
    <t>CFC</t>
  </si>
  <si>
    <t>Vendor</t>
  </si>
  <si>
    <t>Avg Rate</t>
  </si>
  <si>
    <t>Savings</t>
  </si>
  <si>
    <t>CFC SPINZ TALC EXOTIC LLF 400G</t>
  </si>
  <si>
    <t>PM03</t>
  </si>
  <si>
    <t>280/05.05.2023</t>
  </si>
  <si>
    <t>4500107244</t>
  </si>
  <si>
    <t>5000471396</t>
  </si>
  <si>
    <t>3701596</t>
  </si>
  <si>
    <t>SNO.278/05.05.2023</t>
  </si>
  <si>
    <t>PC</t>
  </si>
  <si>
    <t>34/05.04.23</t>
  </si>
  <si>
    <t>4500103600</t>
  </si>
  <si>
    <t>5000460978</t>
  </si>
  <si>
    <t>SNO.30/05.04.23</t>
  </si>
  <si>
    <t>CFC NEW SPINZ TALC ENCHANT 400G.</t>
  </si>
  <si>
    <t>4500101327</t>
  </si>
  <si>
    <t>CFC FOR RAAGA PRO 10 HAIR COLOR 90G SET</t>
  </si>
  <si>
    <t>281/05.05.2023</t>
  </si>
  <si>
    <t>4500107247</t>
  </si>
  <si>
    <t>5000471397</t>
  </si>
  <si>
    <t>SNO.77/05.05.2023</t>
  </si>
  <si>
    <t>175/20.04.2023</t>
  </si>
  <si>
    <t>4500105128</t>
  </si>
  <si>
    <t>5000466344</t>
  </si>
  <si>
    <t>SNO.43/20.04.2023</t>
  </si>
  <si>
    <t>CFC RAGA PROBOTANIX DEVELOPER 1000ML 6PC</t>
  </si>
  <si>
    <t>317/09.05.23</t>
  </si>
  <si>
    <t>4500107232</t>
  </si>
  <si>
    <t>5000473163</t>
  </si>
  <si>
    <t>SNO.90/09.05.23</t>
  </si>
  <si>
    <t>292/06.05.23</t>
  </si>
  <si>
    <t>5000471793</t>
  </si>
  <si>
    <t>SNO.82/06.05.23</t>
  </si>
  <si>
    <t>208/24.04.23</t>
  </si>
  <si>
    <t>4500105718</t>
  </si>
  <si>
    <t>5000467514</t>
  </si>
  <si>
    <t>SNO.52/24.04.23</t>
  </si>
  <si>
    <t>CFC RAGA PROBOTANIX DEVELOPER 500ML 12P</t>
  </si>
  <si>
    <t>353/13.05.23</t>
  </si>
  <si>
    <t>5000474599</t>
  </si>
  <si>
    <t>SNO.105/13.05.23</t>
  </si>
  <si>
    <t>CFC IND EASY HAIRCLR MINI NATBK18M144P N</t>
  </si>
  <si>
    <t>4500103680</t>
  </si>
  <si>
    <t>332/11.05.23</t>
  </si>
  <si>
    <t>5000473949</t>
  </si>
  <si>
    <t>SNO.93/11.05.23</t>
  </si>
  <si>
    <t>322/10.05.23</t>
  </si>
  <si>
    <t>5000473422</t>
  </si>
  <si>
    <t>SNO.92/10.05.23</t>
  </si>
  <si>
    <t>261/03.05.23</t>
  </si>
  <si>
    <t>5000470546</t>
  </si>
  <si>
    <t>SNO.70/03.05.23</t>
  </si>
  <si>
    <t>45/06.04.23</t>
  </si>
  <si>
    <t>5000461403</t>
  </si>
  <si>
    <t>SNO.18/06.04.23</t>
  </si>
  <si>
    <t>17/03.04.23</t>
  </si>
  <si>
    <t>4500100557</t>
  </si>
  <si>
    <t>5000460173</t>
  </si>
  <si>
    <t>SNO.05/03.04.23</t>
  </si>
  <si>
    <t>CFC SET CHIK HAIR COLOUR SHAMP BLK 15ML</t>
  </si>
  <si>
    <t>4500107788</t>
  </si>
  <si>
    <t>CFC FOR RAAGA PRO10 HAIR COLOR 90G 12PCS</t>
  </si>
  <si>
    <t>178/20.04.2023</t>
  </si>
  <si>
    <t>5000466331</t>
  </si>
  <si>
    <t>SNO.44/20.04.2023</t>
  </si>
  <si>
    <t>165/19.04.2023</t>
  </si>
  <si>
    <t>5000465653</t>
  </si>
  <si>
    <t>SNO.40/19.04.2023</t>
  </si>
  <si>
    <t>CFC INDICA EASY HC SHAM DIY 180MLX6PC</t>
  </si>
  <si>
    <t>469/26.05.23</t>
  </si>
  <si>
    <t>4500109090</t>
  </si>
  <si>
    <t>5000479185</t>
  </si>
  <si>
    <t>SNO.131/26.05.23</t>
  </si>
  <si>
    <t>248/02.05.23</t>
  </si>
  <si>
    <t>4500106617</t>
  </si>
  <si>
    <t>5000470247</t>
  </si>
  <si>
    <t>SNO.65/02.05.23</t>
  </si>
  <si>
    <t>CFC SPINZ BB TALC 12GMX420PC</t>
  </si>
  <si>
    <t>110/13.04.23</t>
  </si>
  <si>
    <t>5000463941</t>
  </si>
  <si>
    <t>SNO.96/14.04.23</t>
  </si>
  <si>
    <t>57/07.04.23</t>
  </si>
  <si>
    <t>5000462736</t>
  </si>
  <si>
    <t>SNO.51/07.04.23</t>
  </si>
  <si>
    <t>CFC SPINZ BB TALC 40GMX168PC</t>
  </si>
  <si>
    <t>16/03.04.23</t>
  </si>
  <si>
    <t>4500100172</t>
  </si>
  <si>
    <t>5000461401</t>
  </si>
  <si>
    <t>SNO.12/03.04.23</t>
  </si>
  <si>
    <t>CFC OUT CHIK PR HFP BLACK 3G 23% 4800PC</t>
  </si>
  <si>
    <t>247/02.05.23</t>
  </si>
  <si>
    <t>4500101858</t>
  </si>
  <si>
    <t>5000470246</t>
  </si>
  <si>
    <t>SNO.228/02.05.23</t>
  </si>
  <si>
    <t>236/28.04.23</t>
  </si>
  <si>
    <t>5000469485</t>
  </si>
  <si>
    <t>SNO.215/29.04.23</t>
  </si>
  <si>
    <t>226/27.04.23</t>
  </si>
  <si>
    <t>5000468953</t>
  </si>
  <si>
    <t>SNO.205/27.04.23</t>
  </si>
  <si>
    <t>CFC INER CHIK PR HFP BLACK 3G 23% 1200PC</t>
  </si>
  <si>
    <t>230/28.04.23</t>
  </si>
  <si>
    <t>5000469386</t>
  </si>
  <si>
    <t>SNO.213/28.04.2023</t>
  </si>
  <si>
    <t>CFC SPINZ TALC LLF 12GM X 420PC</t>
  </si>
  <si>
    <t>479/27.05.23</t>
  </si>
  <si>
    <t>4500107061</t>
  </si>
  <si>
    <t>5000479694</t>
  </si>
  <si>
    <t>SNO.521/27.05.23</t>
  </si>
  <si>
    <t>456/24.05.23</t>
  </si>
  <si>
    <t>5000478643</t>
  </si>
  <si>
    <t>SNO.483/24.05.23</t>
  </si>
  <si>
    <t>277/05.05.23</t>
  </si>
  <si>
    <t>5000471664</t>
  </si>
  <si>
    <t>SNO.273/05.05.23</t>
  </si>
  <si>
    <t>273/04.05.23</t>
  </si>
  <si>
    <t>5000471047</t>
  </si>
  <si>
    <t>SNO.264/04.05.23</t>
  </si>
  <si>
    <t>4500100954</t>
  </si>
  <si>
    <t>79/10.04.2023</t>
  </si>
  <si>
    <t>5000462288</t>
  </si>
  <si>
    <t>SNO.62/10.04.2023</t>
  </si>
  <si>
    <t>CFC SPINZ TALC LLF 50GM X 168PC</t>
  </si>
  <si>
    <t>293/06.05.23</t>
  </si>
  <si>
    <t>4500107324</t>
  </si>
  <si>
    <t>5000471797</t>
  </si>
  <si>
    <t>SNO.291/06.05.23</t>
  </si>
  <si>
    <t>CFC SPINZ TALC LLF 100GM X 96PC</t>
  </si>
  <si>
    <t>CFC SPINZ TALC LLF 20GM(25%EXTRA) 144PC</t>
  </si>
  <si>
    <t>488/29.05.23</t>
  </si>
  <si>
    <t>4500108846</t>
  </si>
  <si>
    <t>5000480139</t>
  </si>
  <si>
    <t>SNO.536/29.05.23</t>
  </si>
  <si>
    <t>125/15.04.23</t>
  </si>
  <si>
    <t>4500103592</t>
  </si>
  <si>
    <t>5000464204</t>
  </si>
  <si>
    <t>SNO.109/15.04.2023</t>
  </si>
  <si>
    <t>28/04.04.23</t>
  </si>
  <si>
    <t>4500101138</t>
  </si>
  <si>
    <t>5000460430</t>
  </si>
  <si>
    <t>SNO.23/04.04.23</t>
  </si>
  <si>
    <t>CFC CHIK BLK PRO SOL SH T&amp;G 35MLX144PC</t>
  </si>
  <si>
    <t>493/29.05.23</t>
  </si>
  <si>
    <t>5000480424</t>
  </si>
  <si>
    <t>SNO.546/29.05.23</t>
  </si>
  <si>
    <t>441/23.05.23</t>
  </si>
  <si>
    <t>5000478428</t>
  </si>
  <si>
    <t>SNO.469/23.05.23</t>
  </si>
  <si>
    <t>CFC SPINZ BB TALC 35GMX168PC</t>
  </si>
  <si>
    <t>22/04.04.23</t>
  </si>
  <si>
    <t>4500103498</t>
  </si>
  <si>
    <t>5000461419</t>
  </si>
  <si>
    <t>SNO.24/04.04.23</t>
  </si>
  <si>
    <t>CFC SPINZ BB TALC 70GMX96PC</t>
  </si>
  <si>
    <t>312/09.05.23</t>
  </si>
  <si>
    <t>5000473203</t>
  </si>
  <si>
    <t>SNO.312/09.05.23</t>
  </si>
  <si>
    <t>305/08.05.23</t>
  </si>
  <si>
    <t>5000472308</t>
  </si>
  <si>
    <t>SNO.304/08.05.23</t>
  </si>
  <si>
    <t>CFC SPINZ BB TALC (14+2 OFFER)25GMX144PC</t>
  </si>
  <si>
    <t>196/22.04.23</t>
  </si>
  <si>
    <t>4500105274</t>
  </si>
  <si>
    <t>5000467037</t>
  </si>
  <si>
    <t>SNO.167/22.04.23</t>
  </si>
  <si>
    <t>184/21.04.23</t>
  </si>
  <si>
    <t>5000466646</t>
  </si>
  <si>
    <t>SNO.150/21.04.23</t>
  </si>
  <si>
    <t>187/21.04.23</t>
  </si>
  <si>
    <t>5000466697</t>
  </si>
  <si>
    <t>SNO.158/21.04.23</t>
  </si>
  <si>
    <t>176/20.04.23</t>
  </si>
  <si>
    <t>5000466698</t>
  </si>
  <si>
    <t>OUT CFC CHIK SHAMP EGW 2.8 20% 3.4X4800P</t>
  </si>
  <si>
    <t>373/16.05.23</t>
  </si>
  <si>
    <t>4500108342</t>
  </si>
  <si>
    <t>5000475927</t>
  </si>
  <si>
    <t>SNO.401/16.05.23</t>
  </si>
  <si>
    <t>OUT CFC CHIK SHAMP BLK 4ML50% 1REX1920PC</t>
  </si>
  <si>
    <t>4500108750</t>
  </si>
  <si>
    <t>419/20.05.23</t>
  </si>
  <si>
    <t>5000477858</t>
  </si>
  <si>
    <t>SNO.459/22.05.23</t>
  </si>
  <si>
    <t>396/18.05.23</t>
  </si>
  <si>
    <t>4500106867</t>
  </si>
  <si>
    <t>5000476876</t>
  </si>
  <si>
    <t>SNO.443/19.05.23</t>
  </si>
  <si>
    <t>409/19.05.23</t>
  </si>
  <si>
    <t>5000477059</t>
  </si>
  <si>
    <t>SNO.449/20.05.23</t>
  </si>
  <si>
    <t>391/18.05.23</t>
  </si>
  <si>
    <t>5000476594</t>
  </si>
  <si>
    <t>SNO.425/18.05.23</t>
  </si>
  <si>
    <t>354/13.05.23</t>
  </si>
  <si>
    <t>5000475412</t>
  </si>
  <si>
    <t>SNO.374/15.05.23</t>
  </si>
  <si>
    <t>348/13.05.23</t>
  </si>
  <si>
    <t>5000474601</t>
  </si>
  <si>
    <t>SNO.367/13.05.23</t>
  </si>
  <si>
    <t>340/12.05.23</t>
  </si>
  <si>
    <t>5000474372</t>
  </si>
  <si>
    <t>SNO.351/12.05.23</t>
  </si>
  <si>
    <t>331/11.05.23</t>
  </si>
  <si>
    <t>5000473957</t>
  </si>
  <si>
    <t>SNO.343/11.05.23</t>
  </si>
  <si>
    <t>316/09.05.23</t>
  </si>
  <si>
    <t>5000473421</t>
  </si>
  <si>
    <t>SNO.324/10.05.23</t>
  </si>
  <si>
    <t>299/08.05.23</t>
  </si>
  <si>
    <t>5000472216</t>
  </si>
  <si>
    <t>SNO.297/08.05.23</t>
  </si>
  <si>
    <t>262/03.05.23</t>
  </si>
  <si>
    <t>5000470996</t>
  </si>
  <si>
    <t>SNO.249/03.05.23</t>
  </si>
  <si>
    <t>239/29.04.23</t>
  </si>
  <si>
    <t>4500101580</t>
  </si>
  <si>
    <t>5000469959</t>
  </si>
  <si>
    <t>SNO.223/29.04.23</t>
  </si>
  <si>
    <t>202/24.04.23</t>
  </si>
  <si>
    <t>5000467519</t>
  </si>
  <si>
    <t>SNO.172/24.04.23</t>
  </si>
  <si>
    <t>08/01.04.23</t>
  </si>
  <si>
    <t>5000460170</t>
  </si>
  <si>
    <t>SNO.10/03.04.23</t>
  </si>
  <si>
    <t>CFC CHIK SHAMP EGG 4ML50% 1REX1920PC</t>
  </si>
  <si>
    <t>4500108744</t>
  </si>
  <si>
    <t>467/25.05.2023</t>
  </si>
  <si>
    <t>5000479713</t>
  </si>
  <si>
    <t>SNO.504/26.05.2023</t>
  </si>
  <si>
    <t>452/24.05.2023</t>
  </si>
  <si>
    <t>5000478842</t>
  </si>
  <si>
    <t>SNO.480/24.05.2023</t>
  </si>
  <si>
    <t>388/17.05.23</t>
  </si>
  <si>
    <t>4500106833</t>
  </si>
  <si>
    <t>5000476936</t>
  </si>
  <si>
    <t>SNO.417/18.05.23</t>
  </si>
  <si>
    <t>369/16.05.23</t>
  </si>
  <si>
    <t>5000475701</t>
  </si>
  <si>
    <t>SNO.395/16.05.23</t>
  </si>
  <si>
    <t>359/15.05.23</t>
  </si>
  <si>
    <t>5000475239</t>
  </si>
  <si>
    <t>SNO.382/15.05.23</t>
  </si>
  <si>
    <t>362/15.05.23</t>
  </si>
  <si>
    <t>5000475238</t>
  </si>
  <si>
    <t>SNO.387/15.05.23</t>
  </si>
  <si>
    <t>259/03.05.23</t>
  </si>
  <si>
    <t>5000471049</t>
  </si>
  <si>
    <t>SNO.238/03.05.23</t>
  </si>
  <si>
    <t>INN CFC CHIK SHMP EGG 2.8ML 20%EX 1200PC</t>
  </si>
  <si>
    <t>INN CFC CHIK SHAMP BLK 4ML50% 1REX960PC</t>
  </si>
  <si>
    <t>CFC CHIK SHAMPO EGG 340MLX24PC</t>
  </si>
  <si>
    <t>481/27.05.23</t>
  </si>
  <si>
    <t>4500109521</t>
  </si>
  <si>
    <t>5000480146</t>
  </si>
  <si>
    <t>SNO.528/27.05.23</t>
  </si>
  <si>
    <t>4500108309</t>
  </si>
  <si>
    <t>5000475925</t>
  </si>
  <si>
    <t>372/16.05.23</t>
  </si>
  <si>
    <t>5000475921</t>
  </si>
  <si>
    <t>SNO.399/16.05.23</t>
  </si>
  <si>
    <t>CFC SPINZ BB TALC NATBEIGE 25G X 192PCSÂ</t>
  </si>
  <si>
    <t>4500105267</t>
  </si>
  <si>
    <t>380/17.05.23</t>
  </si>
  <si>
    <t>5000476121</t>
  </si>
  <si>
    <t>SNO.407/17.05.23</t>
  </si>
  <si>
    <t>CFC SPIN TALC EX 100GM + 35GM BBX72 SETS</t>
  </si>
  <si>
    <t>4500108193</t>
  </si>
  <si>
    <t>357/15.05.23</t>
  </si>
  <si>
    <t>5000475297</t>
  </si>
  <si>
    <t>SNO.378/15.05.23</t>
  </si>
  <si>
    <t>CFC SPIN TALC EN 100GM + 35GM BBX72 SETS</t>
  </si>
  <si>
    <t>397/19.05.23</t>
  </si>
  <si>
    <t>5000476858</t>
  </si>
  <si>
    <t>SNO.434/19.05.23</t>
  </si>
  <si>
    <t>CFC SPINZ BB TALC 12GM W 35GM FREE X420P</t>
  </si>
  <si>
    <t>4500106528</t>
  </si>
  <si>
    <t>4500105350</t>
  </si>
  <si>
    <t>4500102700</t>
  </si>
  <si>
    <t>CFC SPINZ BB TALC 35GM W BBC 4GM X168PC</t>
  </si>
  <si>
    <t>CFC CHIK SH 3GM 23% XTRA 4800P+80PC 5ML</t>
  </si>
  <si>
    <t>4500107249</t>
  </si>
  <si>
    <t>471/26.05.2023</t>
  </si>
  <si>
    <t>5000479598</t>
  </si>
  <si>
    <t>SNO.513/26.05.2023</t>
  </si>
  <si>
    <t>264/24.05.23</t>
  </si>
  <si>
    <t>4500108619</t>
  </si>
  <si>
    <t>5000478771</t>
  </si>
  <si>
    <t>3700121</t>
  </si>
  <si>
    <t>SNO.478/24.05.23</t>
  </si>
  <si>
    <t>418/20.05.2023</t>
  </si>
  <si>
    <t>5000477508</t>
  </si>
  <si>
    <t>SNO.453/22.05.2023</t>
  </si>
  <si>
    <t>5000475240</t>
  </si>
  <si>
    <t>333/11.05.2023</t>
  </si>
  <si>
    <t>5000474090</t>
  </si>
  <si>
    <t>SNO.345/11.05.2023</t>
  </si>
  <si>
    <t>295/06.05.23</t>
  </si>
  <si>
    <t>5000472256</t>
  </si>
  <si>
    <t>SNO.292/06.05.23</t>
  </si>
  <si>
    <t>4500107011</t>
  </si>
  <si>
    <t>269/04.05.23</t>
  </si>
  <si>
    <t>5000471362</t>
  </si>
  <si>
    <t>SNO.260/04.05.23</t>
  </si>
  <si>
    <t>CFC INER CHIK PR BLK 3G 23%1200+20PC 5ML</t>
  </si>
  <si>
    <t>Cool</t>
  </si>
  <si>
    <t>Vendor Codes</t>
  </si>
  <si>
    <t>PLANTACRE 1200 (LAURYL GLUCOSIDE)</t>
  </si>
  <si>
    <t>Fragrance Ophelia power</t>
  </si>
  <si>
    <t>SLEEVE FOR CHIK SATIN 200 ML (300 X 500)</t>
  </si>
  <si>
    <t>OM:316232000053</t>
  </si>
  <si>
    <t>4500104373</t>
  </si>
  <si>
    <t>5000472332</t>
  </si>
  <si>
    <t>292/17.05.23</t>
  </si>
  <si>
    <t>4500105603</t>
  </si>
  <si>
    <t>5000478004</t>
  </si>
  <si>
    <t>0064/13.04.2023</t>
  </si>
  <si>
    <t>4500102266</t>
  </si>
  <si>
    <t>5000465659</t>
  </si>
  <si>
    <t>2009/21.03.23</t>
  </si>
  <si>
    <t>5000460426</t>
  </si>
  <si>
    <t>2007/21.03.23</t>
  </si>
  <si>
    <t>4500100802</t>
  </si>
  <si>
    <t>5000460427</t>
  </si>
  <si>
    <t>POLYSHRINK FILMCHIK SATIN 200ML350X500MM</t>
  </si>
  <si>
    <t>0063/13.04.2023</t>
  </si>
  <si>
    <t>5000465656</t>
  </si>
  <si>
    <t>INV:240117 GD:08.05.2023</t>
  </si>
  <si>
    <t>SNO.466/23.05.23LR0081</t>
  </si>
  <si>
    <t>SNO.139/19.04.2023</t>
  </si>
  <si>
    <t>SNO.21/04.04.23LR455</t>
  </si>
  <si>
    <t>SNO.21/04.04.23LR456</t>
  </si>
  <si>
    <t>PG-2324-NP05</t>
  </si>
  <si>
    <t>PCR bundling sleeves for PC</t>
  </si>
  <si>
    <t>Lami Change</t>
  </si>
  <si>
    <t>Shampoos</t>
  </si>
  <si>
    <t>Sleeve</t>
  </si>
  <si>
    <t>TG-2324-RM31</t>
  </si>
  <si>
    <t>GLYCERYL MONO STEARATE -SE (GMS -SE)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</si>
</sst>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#,##0.000"/>
    <numFmt numFmtId="167" formatCode="0.0%"/>
    <numFmt numFmtId="168" formatCode="_(* #,##0.00_);_(* \(#,##0.00\);_(* &quot;-&quot;??_);_(@_)"/>
    <numFmt numFmtId="169" formatCode="[$-409]d/mmm/yy;@"/>
    <numFmt numFmtId="170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7" fillId="0" borderId="0"/>
    <xf numFmtId="0" fontId="10" fillId="9" borderId="0" applyNumberFormat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65" fontId="3" fillId="0" borderId="1" xfId="1" applyNumberFormat="1" applyFont="1" applyBorder="1"/>
    <xf numFmtId="0" fontId="3" fillId="0" borderId="0" xfId="0" applyFont="1"/>
    <xf numFmtId="165" fontId="2" fillId="0" borderId="0" xfId="1" applyNumberFormat="1" applyFont="1"/>
    <xf numFmtId="43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5" fontId="3" fillId="0" borderId="0" xfId="0" applyNumberFormat="1" applyFont="1"/>
    <xf numFmtId="165" fontId="0" fillId="0" borderId="0" xfId="0" applyNumberFormat="1"/>
    <xf numFmtId="167" fontId="0" fillId="0" borderId="0" xfId="0" applyNumberFormat="1"/>
    <xf numFmtId="43" fontId="0" fillId="0" borderId="0" xfId="1" applyFont="1"/>
    <xf numFmtId="10" fontId="0" fillId="0" borderId="0" xfId="0" applyNumberFormat="1"/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7" fontId="5" fillId="3" borderId="2" xfId="0" applyNumberFormat="1" applyFont="1" applyFill="1" applyBorder="1" applyAlignment="1">
      <alignment horizontal="center"/>
    </xf>
    <xf numFmtId="17" fontId="5" fillId="3" borderId="5" xfId="0" applyNumberFormat="1" applyFont="1" applyFill="1" applyBorder="1" applyAlignment="1">
      <alignment horizontal="center"/>
    </xf>
    <xf numFmtId="17" fontId="5" fillId="3" borderId="6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7" fontId="4" fillId="4" borderId="7" xfId="0" applyNumberFormat="1" applyFont="1" applyFill="1" applyBorder="1" applyAlignment="1">
      <alignment horizontal="center"/>
    </xf>
    <xf numFmtId="17" fontId="4" fillId="4" borderId="8" xfId="0" applyNumberFormat="1" applyFont="1" applyFill="1" applyBorder="1" applyAlignment="1">
      <alignment horizontal="center"/>
    </xf>
    <xf numFmtId="17" fontId="4" fillId="4" borderId="15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167" fontId="4" fillId="2" borderId="13" xfId="0" applyNumberFormat="1" applyFont="1" applyFill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164" fontId="3" fillId="0" borderId="15" xfId="1" applyNumberFormat="1" applyFont="1" applyBorder="1"/>
    <xf numFmtId="164" fontId="3" fillId="0" borderId="3" xfId="1" applyNumberFormat="1" applyFont="1" applyBorder="1"/>
    <xf numFmtId="164" fontId="3" fillId="0" borderId="0" xfId="1" applyNumberFormat="1" applyFont="1" applyBorder="1"/>
    <xf numFmtId="164" fontId="3" fillId="0" borderId="12" xfId="1" applyNumberFormat="1" applyFont="1" applyBorder="1"/>
    <xf numFmtId="164" fontId="4" fillId="0" borderId="17" xfId="1" applyNumberFormat="1" applyFont="1" applyBorder="1"/>
    <xf numFmtId="164" fontId="4" fillId="0" borderId="18" xfId="1" applyNumberFormat="1" applyFont="1" applyBorder="1"/>
    <xf numFmtId="164" fontId="4" fillId="0" borderId="19" xfId="1" applyNumberFormat="1" applyFont="1" applyBorder="1"/>
    <xf numFmtId="164" fontId="4" fillId="0" borderId="3" xfId="1" applyNumberFormat="1" applyFont="1" applyBorder="1"/>
    <xf numFmtId="164" fontId="4" fillId="0" borderId="0" xfId="1" applyNumberFormat="1" applyFont="1" applyBorder="1"/>
    <xf numFmtId="164" fontId="4" fillId="0" borderId="12" xfId="1" applyNumberFormat="1" applyFont="1" applyBorder="1"/>
    <xf numFmtId="164" fontId="4" fillId="2" borderId="9" xfId="0" applyNumberFormat="1" applyFont="1" applyFill="1" applyBorder="1"/>
    <xf numFmtId="164" fontId="4" fillId="2" borderId="4" xfId="0" applyNumberFormat="1" applyFont="1" applyFill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12" xfId="0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4" fontId="4" fillId="0" borderId="15" xfId="1" applyNumberFormat="1" applyFont="1" applyBorder="1"/>
    <xf numFmtId="164" fontId="3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3" fillId="0" borderId="0" xfId="1" applyNumberFormat="1" applyFont="1" applyBorder="1"/>
    <xf numFmtId="164" fontId="3" fillId="0" borderId="12" xfId="1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64" fontId="4" fillId="2" borderId="2" xfId="1" applyNumberFormat="1" applyFont="1" applyFill="1" applyBorder="1"/>
    <xf numFmtId="164" fontId="4" fillId="2" borderId="5" xfId="1" applyNumberFormat="1" applyFont="1" applyFill="1" applyBorder="1"/>
    <xf numFmtId="164" fontId="4" fillId="2" borderId="6" xfId="1" applyNumberFormat="1" applyFont="1" applyFill="1" applyBorder="1"/>
    <xf numFmtId="164" fontId="4" fillId="5" borderId="2" xfId="1" applyNumberFormat="1" applyFont="1" applyFill="1" applyBorder="1"/>
    <xf numFmtId="164" fontId="4" fillId="5" borderId="5" xfId="1" applyNumberFormat="1" applyFont="1" applyFill="1" applyBorder="1"/>
    <xf numFmtId="164" fontId="4" fillId="5" borderId="6" xfId="1" applyNumberFormat="1" applyFont="1" applyFill="1" applyBorder="1"/>
    <xf numFmtId="14" fontId="0" fillId="0" borderId="0" xfId="0" applyNumberFormat="1"/>
    <xf numFmtId="166" fontId="0" fillId="0" borderId="0" xfId="0" applyNumberFormat="1"/>
    <xf numFmtId="4" fontId="0" fillId="0" borderId="0" xfId="0" applyNumberFormat="1"/>
    <xf numFmtId="164" fontId="3" fillId="0" borderId="13" xfId="1" applyNumberFormat="1" applyFont="1" applyBorder="1"/>
    <xf numFmtId="165" fontId="0" fillId="0" borderId="1" xfId="1" applyNumberFormat="1" applyFont="1" applyBorder="1"/>
    <xf numFmtId="43" fontId="3" fillId="0" borderId="7" xfId="1" applyFont="1" applyBorder="1"/>
    <xf numFmtId="43" fontId="3" fillId="0" borderId="3" xfId="1" applyFont="1" applyBorder="1"/>
    <xf numFmtId="43" fontId="0" fillId="0" borderId="1" xfId="1" applyFont="1" applyBorder="1"/>
    <xf numFmtId="165" fontId="0" fillId="0" borderId="0" xfId="1" applyNumberFormat="1" applyFont="1"/>
    <xf numFmtId="165" fontId="2" fillId="0" borderId="0" xfId="0" applyNumberFormat="1" applyFont="1"/>
    <xf numFmtId="165" fontId="3" fillId="0" borderId="1" xfId="1" applyNumberFormat="1" applyFont="1" applyFill="1" applyBorder="1"/>
    <xf numFmtId="165" fontId="3" fillId="0" borderId="0" xfId="1" applyNumberFormat="1" applyFont="1" applyFill="1" applyBorder="1"/>
    <xf numFmtId="165" fontId="4" fillId="5" borderId="6" xfId="1" applyNumberFormat="1" applyFont="1" applyFill="1" applyBorder="1"/>
    <xf numFmtId="164" fontId="0" fillId="0" borderId="0" xfId="0" applyNumberFormat="1"/>
    <xf numFmtId="165" fontId="0" fillId="0" borderId="1" xfId="1" applyNumberFormat="1" applyFont="1" applyFill="1" applyBorder="1"/>
    <xf numFmtId="0" fontId="8" fillId="0" borderId="0" xfId="4" applyFont="1" applyAlignment="1">
      <alignment vertical="top"/>
    </xf>
    <xf numFmtId="43" fontId="8" fillId="0" borderId="0" xfId="1" applyFont="1" applyAlignment="1">
      <alignment vertical="top"/>
    </xf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0" fillId="0" borderId="0" xfId="1" applyFont="1" applyFill="1"/>
    <xf numFmtId="0" fontId="0" fillId="7" borderId="0" xfId="0" applyFill="1"/>
    <xf numFmtId="0" fontId="0" fillId="8" borderId="0" xfId="0" applyFill="1" applyAlignment="1">
      <alignment horizontal="left"/>
    </xf>
    <xf numFmtId="49" fontId="0" fillId="8" borderId="0" xfId="0" applyNumberFormat="1" applyFill="1"/>
    <xf numFmtId="0" fontId="0" fillId="8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9" fillId="5" borderId="1" xfId="2" applyFont="1" applyFill="1" applyBorder="1" applyAlignment="1">
      <alignment horizontal="center" vertical="center" wrapText="1"/>
    </xf>
    <xf numFmtId="169" fontId="9" fillId="5" borderId="1" xfId="2" applyNumberFormat="1" applyFont="1" applyFill="1" applyBorder="1" applyAlignment="1">
      <alignment horizontal="center" vertical="center" wrapText="1"/>
    </xf>
    <xf numFmtId="170" fontId="9" fillId="5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43" fontId="0" fillId="0" borderId="1" xfId="0" applyNumberFormat="1" applyBorder="1"/>
    <xf numFmtId="0" fontId="0" fillId="0" borderId="14" xfId="0" applyBorder="1"/>
    <xf numFmtId="14" fontId="0" fillId="0" borderId="14" xfId="0" applyNumberFormat="1" applyBorder="1"/>
    <xf numFmtId="43" fontId="0" fillId="0" borderId="14" xfId="1" applyFont="1" applyBorder="1"/>
    <xf numFmtId="14" fontId="0" fillId="0" borderId="1" xfId="0" applyNumberFormat="1" applyBorder="1" applyAlignment="1">
      <alignment horizontal="right"/>
    </xf>
    <xf numFmtId="0" fontId="9" fillId="5" borderId="1" xfId="2" applyFont="1" applyFill="1" applyBorder="1" applyAlignment="1">
      <alignment horizontal="center" vertical="center"/>
    </xf>
    <xf numFmtId="0" fontId="0" fillId="2" borderId="1" xfId="0" applyFill="1" applyBorder="1"/>
    <xf numFmtId="165" fontId="4" fillId="0" borderId="1" xfId="1" applyNumberFormat="1" applyFont="1" applyBorder="1"/>
    <xf numFmtId="165" fontId="4" fillId="0" borderId="0" xfId="1" applyNumberFormat="1" applyFont="1" applyBorder="1"/>
    <xf numFmtId="43" fontId="2" fillId="0" borderId="0" xfId="0" applyNumberFormat="1" applyFont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1" xfId="0" applyFont="1" applyFill="1" applyBorder="1"/>
    <xf numFmtId="0" fontId="2" fillId="0" borderId="1" xfId="0" applyFont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/>
    </xf>
    <xf numFmtId="0" fontId="10" fillId="9" borderId="0" xfId="5" applyAlignment="1">
      <alignment horizontal="left"/>
    </xf>
    <xf numFmtId="0" fontId="10" fillId="9" borderId="0" xfId="5" applyAlignment="1">
      <alignment horizontal="center"/>
    </xf>
    <xf numFmtId="170" fontId="10" fillId="9" borderId="1" xfId="5" applyNumberFormat="1" applyBorder="1" applyAlignment="1">
      <alignment horizontal="center" vertical="center" wrapText="1"/>
    </xf>
    <xf numFmtId="170" fontId="10" fillId="9" borderId="1" xfId="5" applyNumberFormat="1" applyBorder="1" applyAlignment="1">
      <alignment horizontal="center" vertical="center"/>
    </xf>
  </cellXfs>
  <cellStyles count="6">
    <cellStyle name="Bad" xfId="5" builtinId="27"/>
    <cellStyle name="Comma" xfId="1" builtinId="3"/>
    <cellStyle name="Comma 2" xfId="3"/>
    <cellStyle name="Normal" xfId="0" builtinId="0"/>
    <cellStyle name="Normal 2" xfId="4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1011872_cavinkare_com/Documents/Backup%2011082021/PC%20Domestic/2022-23/Squeeze%20updates/PC%20squeeze%20budget%20workin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1011872_cavinkare_com/Documents/Backup%2011082021/PC%20Domestic/2023-24/Budget%20Workings/Cost%20Working/Cost%20Workings_1_Version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P Inc plan"/>
      <sheetName val="Cost Savings sheet"/>
    </sheetNames>
    <sheetDataSet>
      <sheetData sheetId="0"/>
      <sheetData sheetId="1">
        <row r="19">
          <cell r="V19">
            <v>43.835408698732053</v>
          </cell>
        </row>
        <row r="25">
          <cell r="AO25">
            <v>10637324.347849019</v>
          </cell>
          <cell r="AP25">
            <v>8323421.7270356193</v>
          </cell>
          <cell r="AQ25">
            <v>7949018.2304583928</v>
          </cell>
          <cell r="AR25">
            <v>8663794.5268135834</v>
          </cell>
          <cell r="AS25">
            <v>8704713.697052788</v>
          </cell>
          <cell r="AT25">
            <v>9093352.1304465719</v>
          </cell>
          <cell r="AU25">
            <v>8281154.8588155713</v>
          </cell>
          <cell r="AV25">
            <v>7943693.7457072828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Cost Built Summary"/>
      <sheetName val="ASM1"/>
      <sheetName val="UKM1"/>
      <sheetName val="PYM1"/>
      <sheetName val="PYM2"/>
      <sheetName val="PYC1"/>
      <sheetName val="TNC6"/>
      <sheetName val="Nikita"/>
      <sheetName val="Cool"/>
      <sheetName val="Samson"/>
      <sheetName val="RAGA "/>
      <sheetName val="PM and RM Master"/>
      <sheetName val="ASM1 RM PM"/>
      <sheetName val="UKM1 RM PM"/>
      <sheetName val="PYM1 RM PM"/>
      <sheetName val="PYM2 RM PM"/>
      <sheetName val="PYC1 RM PM"/>
      <sheetName val="TNC6 RM PM"/>
      <sheetName val="Cool RM PM"/>
      <sheetName val="Nikita RM PM"/>
      <sheetName val="Samson RM PM"/>
    </sheetNames>
    <sheetDataSet>
      <sheetData sheetId="0"/>
      <sheetData sheetId="1"/>
      <sheetData sheetId="2"/>
      <sheetData sheetId="3">
        <row r="2">
          <cell r="F2" t="str">
            <v>Input Material</v>
          </cell>
          <cell r="G2" t="str">
            <v>Description</v>
          </cell>
          <cell r="H2" t="str">
            <v>UOM</v>
          </cell>
          <cell r="I2" t="str">
            <v>BOM Quantity</v>
          </cell>
          <cell r="J2" t="str">
            <v>Rate</v>
          </cell>
          <cell r="K2" t="str">
            <v>Cost</v>
          </cell>
          <cell r="L2" t="str">
            <v>Type</v>
          </cell>
          <cell r="M2" t="str">
            <v>Output plant</v>
          </cell>
          <cell r="N2" t="str">
            <v>Input Plant</v>
          </cell>
          <cell r="O2" t="str">
            <v>SFG BOM Check</v>
          </cell>
          <cell r="P2" t="str">
            <v>RM Cost</v>
          </cell>
          <cell r="Q2" t="str">
            <v>PM Cost</v>
          </cell>
          <cell r="R2" t="str">
            <v>CC</v>
          </cell>
          <cell r="S2" t="str">
            <v>Total</v>
          </cell>
          <cell r="T2" t="str">
            <v>Difference</v>
          </cell>
          <cell r="V2" t="str">
            <v>BOM Quantity</v>
          </cell>
          <cell r="W2" t="str">
            <v>Rate</v>
          </cell>
        </row>
        <row r="3">
          <cell r="F3">
            <v>4000108</v>
          </cell>
          <cell r="G3" t="str">
            <v>DM WATER</v>
          </cell>
          <cell r="H3" t="str">
            <v>KG</v>
          </cell>
          <cell r="I3">
            <v>0.9</v>
          </cell>
          <cell r="J3">
            <v>0.45</v>
          </cell>
          <cell r="K3">
            <v>0.40500000000000003</v>
          </cell>
          <cell r="L3" t="str">
            <v>RM</v>
          </cell>
          <cell r="M3" t="str">
            <v>6000249UKM1</v>
          </cell>
          <cell r="N3" t="str">
            <v>4000108UKM1</v>
          </cell>
          <cell r="O3" t="e">
            <v>#N/A</v>
          </cell>
          <cell r="P3">
            <v>0.40500000000000003</v>
          </cell>
          <cell r="S3">
            <v>0.40500000000000003</v>
          </cell>
          <cell r="T3">
            <v>0</v>
          </cell>
          <cell r="V3">
            <v>0.9</v>
          </cell>
          <cell r="W3">
            <v>0.45</v>
          </cell>
        </row>
        <row r="4">
          <cell r="F4">
            <v>4000243</v>
          </cell>
          <cell r="G4" t="str">
            <v>ASCORBIC ACID</v>
          </cell>
          <cell r="H4" t="str">
            <v>KG</v>
          </cell>
          <cell r="I4">
            <v>0.1</v>
          </cell>
          <cell r="J4">
            <v>1242.3599999999999</v>
          </cell>
          <cell r="K4">
            <v>124.23599999999999</v>
          </cell>
          <cell r="L4" t="str">
            <v>RM</v>
          </cell>
          <cell r="M4" t="str">
            <v>6000249UKM1</v>
          </cell>
          <cell r="N4" t="str">
            <v>4000243UKM1</v>
          </cell>
          <cell r="O4" t="e">
            <v>#N/A</v>
          </cell>
          <cell r="P4">
            <v>124.23599999999999</v>
          </cell>
          <cell r="S4">
            <v>124.23599999999999</v>
          </cell>
          <cell r="T4">
            <v>0</v>
          </cell>
          <cell r="V4">
            <v>0.1</v>
          </cell>
          <cell r="W4">
            <v>1265.340148148148</v>
          </cell>
        </row>
        <row r="5">
          <cell r="F5" t="str">
            <v/>
          </cell>
          <cell r="G5" t="str">
            <v>0000900505-MFGOVH</v>
          </cell>
          <cell r="H5" t="str">
            <v>STD</v>
          </cell>
          <cell r="I5">
            <v>1E-3</v>
          </cell>
          <cell r="J5">
            <v>292.08999999999997</v>
          </cell>
          <cell r="K5">
            <v>0.29208999999999996</v>
          </cell>
          <cell r="L5" t="str">
            <v>cc</v>
          </cell>
          <cell r="M5" t="str">
            <v>6000249UKM1</v>
          </cell>
          <cell r="N5" t="str">
            <v>UKM1</v>
          </cell>
          <cell r="O5" t="e">
            <v>#N/A</v>
          </cell>
          <cell r="R5">
            <v>0.29208999999999996</v>
          </cell>
          <cell r="S5">
            <v>0.29208999999999996</v>
          </cell>
          <cell r="T5">
            <v>0</v>
          </cell>
          <cell r="V5">
            <v>1E-3</v>
          </cell>
          <cell r="W5">
            <v>292.08999999999997</v>
          </cell>
        </row>
        <row r="6">
          <cell r="F6" t="str">
            <v/>
          </cell>
          <cell r="G6" t="str">
            <v>0000900504-MFGDEP</v>
          </cell>
          <cell r="H6" t="str">
            <v>STD</v>
          </cell>
          <cell r="I6">
            <v>1E-3</v>
          </cell>
          <cell r="J6">
            <v>324.45</v>
          </cell>
          <cell r="K6">
            <v>0.32445000000000002</v>
          </cell>
          <cell r="L6" t="str">
            <v>cc</v>
          </cell>
          <cell r="M6" t="str">
            <v>6000249UKM1</v>
          </cell>
          <cell r="N6" t="str">
            <v>UKM1</v>
          </cell>
          <cell r="O6" t="e">
            <v>#N/A</v>
          </cell>
          <cell r="R6">
            <v>0.32445000000000002</v>
          </cell>
          <cell r="S6">
            <v>0.32445000000000002</v>
          </cell>
          <cell r="T6">
            <v>0</v>
          </cell>
          <cell r="V6">
            <v>1E-3</v>
          </cell>
          <cell r="W6">
            <v>324.45</v>
          </cell>
        </row>
        <row r="7">
          <cell r="F7" t="str">
            <v/>
          </cell>
          <cell r="G7" t="str">
            <v>0000900503-MFGUTY</v>
          </cell>
          <cell r="H7" t="str">
            <v>STD</v>
          </cell>
          <cell r="I7">
            <v>1E-3</v>
          </cell>
          <cell r="J7">
            <v>219.9</v>
          </cell>
          <cell r="K7">
            <v>0.21990000000000001</v>
          </cell>
          <cell r="L7" t="str">
            <v>cc</v>
          </cell>
          <cell r="M7" t="str">
            <v>6000249UKM1</v>
          </cell>
          <cell r="N7" t="str">
            <v>UKM1</v>
          </cell>
          <cell r="O7" t="e">
            <v>#N/A</v>
          </cell>
          <cell r="R7">
            <v>0.21990000000000001</v>
          </cell>
          <cell r="S7">
            <v>0.21990000000000001</v>
          </cell>
          <cell r="T7">
            <v>0</v>
          </cell>
          <cell r="V7">
            <v>1E-3</v>
          </cell>
          <cell r="W7">
            <v>219.9</v>
          </cell>
        </row>
        <row r="8">
          <cell r="F8" t="str">
            <v/>
          </cell>
          <cell r="G8" t="str">
            <v>0000900502-MFMAND</v>
          </cell>
          <cell r="H8" t="str">
            <v>MD</v>
          </cell>
          <cell r="I8">
            <v>1E-3</v>
          </cell>
          <cell r="J8">
            <v>440</v>
          </cell>
          <cell r="K8">
            <v>0.44</v>
          </cell>
          <cell r="L8" t="str">
            <v>cc</v>
          </cell>
          <cell r="M8" t="str">
            <v>6000249UKM1</v>
          </cell>
          <cell r="N8" t="str">
            <v>UKM1</v>
          </cell>
          <cell r="O8" t="e">
            <v>#N/A</v>
          </cell>
          <cell r="R8">
            <v>0.44</v>
          </cell>
          <cell r="S8">
            <v>0.44</v>
          </cell>
          <cell r="T8">
            <v>0</v>
          </cell>
          <cell r="V8">
            <v>1E-3</v>
          </cell>
          <cell r="W8">
            <v>440</v>
          </cell>
        </row>
        <row r="9">
          <cell r="F9" t="str">
            <v/>
          </cell>
          <cell r="G9" t="str">
            <v>0000900501-MFPOWR</v>
          </cell>
          <cell r="H9" t="str">
            <v>KWH</v>
          </cell>
          <cell r="I9">
            <v>0</v>
          </cell>
          <cell r="J9">
            <v>0</v>
          </cell>
          <cell r="K9">
            <v>0</v>
          </cell>
          <cell r="L9" t="str">
            <v>cc</v>
          </cell>
          <cell r="M9" t="str">
            <v>6000249UKM1</v>
          </cell>
          <cell r="N9" t="str">
            <v>UKM1</v>
          </cell>
          <cell r="O9" t="e">
            <v>#N/A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</row>
        <row r="10">
          <cell r="F10" t="str">
            <v/>
          </cell>
          <cell r="G10" t="str">
            <v>0000900501-MFPOWR</v>
          </cell>
          <cell r="H10" t="str">
            <v>KWH</v>
          </cell>
          <cell r="I10">
            <v>0</v>
          </cell>
          <cell r="J10">
            <v>0</v>
          </cell>
          <cell r="K10">
            <v>0</v>
          </cell>
          <cell r="L10" t="str">
            <v>cc</v>
          </cell>
          <cell r="M10" t="str">
            <v>6000269UKM1</v>
          </cell>
          <cell r="N10" t="str">
            <v>UKM1</v>
          </cell>
          <cell r="O10" t="e">
            <v>#N/A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</row>
        <row r="11">
          <cell r="F11" t="str">
            <v/>
          </cell>
          <cell r="G11" t="str">
            <v>0000900502-MFMAND</v>
          </cell>
          <cell r="H11" t="str">
            <v>MD</v>
          </cell>
          <cell r="I11">
            <v>0</v>
          </cell>
          <cell r="J11">
            <v>0</v>
          </cell>
          <cell r="K11">
            <v>0</v>
          </cell>
          <cell r="L11" t="str">
            <v>cc</v>
          </cell>
          <cell r="M11" t="str">
            <v>6000269UKM1</v>
          </cell>
          <cell r="N11" t="str">
            <v>UKM1</v>
          </cell>
          <cell r="O11" t="e">
            <v>#N/A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</row>
        <row r="12">
          <cell r="F12" t="str">
            <v/>
          </cell>
          <cell r="G12" t="str">
            <v>0000900503-MFGUTY</v>
          </cell>
          <cell r="H12" t="str">
            <v>STD</v>
          </cell>
          <cell r="I12">
            <v>0</v>
          </cell>
          <cell r="J12">
            <v>0</v>
          </cell>
          <cell r="K12">
            <v>0</v>
          </cell>
          <cell r="L12" t="str">
            <v>cc</v>
          </cell>
          <cell r="M12" t="str">
            <v>6000269UKM1</v>
          </cell>
          <cell r="N12" t="str">
            <v>UKM1</v>
          </cell>
          <cell r="O12" t="e">
            <v>#N/A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</row>
        <row r="13">
          <cell r="F13" t="str">
            <v/>
          </cell>
          <cell r="G13" t="str">
            <v>0000900504-MFGDEP</v>
          </cell>
          <cell r="H13" t="str">
            <v>STD</v>
          </cell>
          <cell r="I13">
            <v>0</v>
          </cell>
          <cell r="J13">
            <v>0</v>
          </cell>
          <cell r="K13">
            <v>0</v>
          </cell>
          <cell r="L13" t="str">
            <v>cc</v>
          </cell>
          <cell r="M13" t="str">
            <v>6000269UKM1</v>
          </cell>
          <cell r="N13" t="str">
            <v>UKM1</v>
          </cell>
          <cell r="O13" t="e">
            <v>#N/A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</row>
        <row r="14">
          <cell r="F14" t="str">
            <v/>
          </cell>
          <cell r="G14" t="str">
            <v>0000900505-MFGOVH</v>
          </cell>
          <cell r="H14" t="str">
            <v>STD</v>
          </cell>
          <cell r="I14">
            <v>0</v>
          </cell>
          <cell r="J14">
            <v>0</v>
          </cell>
          <cell r="K14">
            <v>0</v>
          </cell>
          <cell r="L14" t="str">
            <v>cc</v>
          </cell>
          <cell r="M14" t="str">
            <v>6000269UKM1</v>
          </cell>
          <cell r="N14" t="str">
            <v>UKM1</v>
          </cell>
          <cell r="O14" t="e">
            <v>#N/A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F15">
            <v>6000428</v>
          </cell>
          <cell r="G15" t="str">
            <v>INDICA CREAM COLOUR NATURALBLACK SACH NF</v>
          </cell>
          <cell r="H15" t="str">
            <v>KG</v>
          </cell>
          <cell r="I15">
            <v>2.1000000000000001E-2</v>
          </cell>
          <cell r="J15">
            <v>206.50246000000001</v>
          </cell>
          <cell r="K15">
            <v>4.3365516600000005</v>
          </cell>
          <cell r="L15" t="str">
            <v>SFG</v>
          </cell>
          <cell r="M15" t="str">
            <v>6000269UKM1</v>
          </cell>
          <cell r="N15" t="str">
            <v>6000428UKM1</v>
          </cell>
          <cell r="O15" t="str">
            <v>6000428UKM1</v>
          </cell>
          <cell r="P15">
            <v>4.0088735400000006</v>
          </cell>
          <cell r="Q15">
            <v>0</v>
          </cell>
          <cell r="R15">
            <v>0.32767812000000002</v>
          </cell>
          <cell r="S15">
            <v>4.3365516600000005</v>
          </cell>
          <cell r="T15">
            <v>0</v>
          </cell>
          <cell r="V15">
            <v>2.1000000000000001E-2</v>
          </cell>
          <cell r="W15">
            <v>195.64870106443786</v>
          </cell>
        </row>
        <row r="16">
          <cell r="F16">
            <v>5001898</v>
          </cell>
          <cell r="G16" t="str">
            <v>INNER LAM IND CREME HAIRCLR NATBLK 20ML</v>
          </cell>
          <cell r="H16" t="str">
            <v>KG</v>
          </cell>
          <cell r="I16">
            <v>2E-3</v>
          </cell>
          <cell r="J16">
            <v>379.9</v>
          </cell>
          <cell r="K16">
            <v>0.75979999999999992</v>
          </cell>
          <cell r="L16" t="str">
            <v>PM</v>
          </cell>
          <cell r="M16" t="str">
            <v>6000269UKM1</v>
          </cell>
          <cell r="N16" t="str">
            <v>5001898UKM1</v>
          </cell>
          <cell r="O16" t="e">
            <v>#N/A</v>
          </cell>
          <cell r="Q16">
            <v>0.75979999999999992</v>
          </cell>
          <cell r="S16">
            <v>0.75979999999999992</v>
          </cell>
          <cell r="T16">
            <v>0</v>
          </cell>
          <cell r="V16">
            <v>2E-3</v>
          </cell>
          <cell r="W16">
            <v>413.85465000000005</v>
          </cell>
        </row>
        <row r="17">
          <cell r="F17">
            <v>6000249</v>
          </cell>
          <cell r="G17" t="str">
            <v>AntiOxidant Solution (Ascorbicacid Soln)</v>
          </cell>
          <cell r="H17" t="str">
            <v>KG</v>
          </cell>
          <cell r="I17">
            <v>1E-3</v>
          </cell>
          <cell r="J17">
            <v>125.91743999999998</v>
          </cell>
          <cell r="K17">
            <v>0.12591743999999999</v>
          </cell>
          <cell r="L17" t="str">
            <v>SFG</v>
          </cell>
          <cell r="M17" t="str">
            <v>6000269UKM1</v>
          </cell>
          <cell r="N17" t="str">
            <v>6000249UKM1</v>
          </cell>
          <cell r="O17" t="str">
            <v>6000249UKM1</v>
          </cell>
          <cell r="P17">
            <v>0.12464099999999999</v>
          </cell>
          <cell r="Q17">
            <v>0</v>
          </cell>
          <cell r="R17">
            <v>1.27644E-3</v>
          </cell>
          <cell r="S17">
            <v>0.12591743999999999</v>
          </cell>
          <cell r="T17">
            <v>0</v>
          </cell>
          <cell r="V17">
            <v>1E-3</v>
          </cell>
          <cell r="W17">
            <v>128.21545481481482</v>
          </cell>
        </row>
        <row r="18">
          <cell r="F18" t="str">
            <v/>
          </cell>
          <cell r="G18" t="str">
            <v>0000900501-MFPOWR</v>
          </cell>
          <cell r="H18" t="str">
            <v>KWH</v>
          </cell>
          <cell r="I18">
            <v>8.0000000000000002E-3</v>
          </cell>
          <cell r="J18">
            <v>8.25</v>
          </cell>
          <cell r="K18">
            <v>6.6000000000000003E-2</v>
          </cell>
          <cell r="L18" t="str">
            <v>cc</v>
          </cell>
          <cell r="M18" t="str">
            <v>6000309UKM1</v>
          </cell>
          <cell r="N18" t="str">
            <v>UKM1</v>
          </cell>
          <cell r="O18" t="e">
            <v>#N/A</v>
          </cell>
          <cell r="R18">
            <v>6.6000000000000003E-2</v>
          </cell>
          <cell r="S18">
            <v>6.6000000000000003E-2</v>
          </cell>
          <cell r="T18">
            <v>0</v>
          </cell>
          <cell r="V18">
            <v>8.0000000000000002E-3</v>
          </cell>
          <cell r="W18">
            <v>8.25</v>
          </cell>
        </row>
        <row r="19">
          <cell r="F19" t="str">
            <v/>
          </cell>
          <cell r="G19" t="str">
            <v>0000900502-MFMAND</v>
          </cell>
          <cell r="H19" t="str">
            <v>MD</v>
          </cell>
          <cell r="I19">
            <v>1E-3</v>
          </cell>
          <cell r="J19">
            <v>440</v>
          </cell>
          <cell r="K19">
            <v>0.44</v>
          </cell>
          <cell r="L19" t="str">
            <v>cc</v>
          </cell>
          <cell r="M19" t="str">
            <v>6000309UKM1</v>
          </cell>
          <cell r="N19" t="str">
            <v>UKM1</v>
          </cell>
          <cell r="O19" t="e">
            <v>#N/A</v>
          </cell>
          <cell r="R19">
            <v>0.44</v>
          </cell>
          <cell r="S19">
            <v>0.44</v>
          </cell>
          <cell r="T19">
            <v>0</v>
          </cell>
          <cell r="V19">
            <v>1E-3</v>
          </cell>
          <cell r="W19">
            <v>440</v>
          </cell>
        </row>
        <row r="20">
          <cell r="F20" t="str">
            <v/>
          </cell>
          <cell r="G20" t="str">
            <v>0000900503-MFGUTY</v>
          </cell>
          <cell r="H20" t="str">
            <v>STD</v>
          </cell>
          <cell r="I20">
            <v>1E-3</v>
          </cell>
          <cell r="J20">
            <v>34.869999999999997</v>
          </cell>
          <cell r="K20">
            <v>3.4869999999999998E-2</v>
          </cell>
          <cell r="L20" t="str">
            <v>cc</v>
          </cell>
          <cell r="M20" t="str">
            <v>6000309UKM1</v>
          </cell>
          <cell r="N20" t="str">
            <v>UKM1</v>
          </cell>
          <cell r="O20" t="e">
            <v>#N/A</v>
          </cell>
          <cell r="R20">
            <v>3.4869999999999998E-2</v>
          </cell>
          <cell r="S20">
            <v>3.4869999999999998E-2</v>
          </cell>
          <cell r="T20">
            <v>0</v>
          </cell>
          <cell r="V20">
            <v>1E-3</v>
          </cell>
          <cell r="W20">
            <v>34.869999999999997</v>
          </cell>
        </row>
        <row r="21">
          <cell r="F21" t="str">
            <v/>
          </cell>
          <cell r="G21" t="str">
            <v>0000900504-MFGDEP</v>
          </cell>
          <cell r="H21" t="str">
            <v>STD</v>
          </cell>
          <cell r="I21">
            <v>1E-3</v>
          </cell>
          <cell r="J21">
            <v>104.21</v>
          </cell>
          <cell r="K21">
            <v>0.10421</v>
          </cell>
          <cell r="L21" t="str">
            <v>cc</v>
          </cell>
          <cell r="M21" t="str">
            <v>6000309UKM1</v>
          </cell>
          <cell r="N21" t="str">
            <v>UKM1</v>
          </cell>
          <cell r="O21" t="e">
            <v>#N/A</v>
          </cell>
          <cell r="R21">
            <v>0.10421</v>
          </cell>
          <cell r="S21">
            <v>0.10421</v>
          </cell>
          <cell r="T21">
            <v>0</v>
          </cell>
          <cell r="V21">
            <v>1E-3</v>
          </cell>
          <cell r="W21">
            <v>104.21</v>
          </cell>
        </row>
        <row r="22">
          <cell r="F22" t="str">
            <v/>
          </cell>
          <cell r="G22" t="str">
            <v>0000900505-MFGOVH</v>
          </cell>
          <cell r="H22" t="str">
            <v>STD</v>
          </cell>
          <cell r="I22">
            <v>1E-3</v>
          </cell>
          <cell r="J22">
            <v>292.08999999999997</v>
          </cell>
          <cell r="K22">
            <v>0.29208999999999996</v>
          </cell>
          <cell r="L22" t="str">
            <v>cc</v>
          </cell>
          <cell r="M22" t="str">
            <v>6000309UKM1</v>
          </cell>
          <cell r="N22" t="str">
            <v>UKM1</v>
          </cell>
          <cell r="O22" t="e">
            <v>#N/A</v>
          </cell>
          <cell r="R22">
            <v>0.29208999999999996</v>
          </cell>
          <cell r="S22">
            <v>0.29208999999999996</v>
          </cell>
          <cell r="T22">
            <v>0</v>
          </cell>
          <cell r="V22">
            <v>1E-3</v>
          </cell>
          <cell r="W22">
            <v>292.08999999999997</v>
          </cell>
        </row>
        <row r="23">
          <cell r="F23">
            <v>5000424</v>
          </cell>
          <cell r="G23" t="str">
            <v>CONTAINER SPINZ TALC LLF 400G</v>
          </cell>
          <cell r="H23" t="str">
            <v>ST</v>
          </cell>
          <cell r="I23">
            <v>1</v>
          </cell>
          <cell r="J23">
            <v>7.82</v>
          </cell>
          <cell r="K23">
            <v>7.82</v>
          </cell>
          <cell r="L23" t="str">
            <v>PM</v>
          </cell>
          <cell r="M23" t="str">
            <v>6000309UKM1</v>
          </cell>
          <cell r="N23" t="str">
            <v>5000424UKM1</v>
          </cell>
          <cell r="O23" t="e">
            <v>#N/A</v>
          </cell>
          <cell r="Q23">
            <v>7.82</v>
          </cell>
          <cell r="S23">
            <v>7.82</v>
          </cell>
          <cell r="T23">
            <v>0</v>
          </cell>
          <cell r="V23">
            <v>1</v>
          </cell>
          <cell r="W23">
            <v>7.9055600000000004</v>
          </cell>
        </row>
        <row r="24">
          <cell r="F24">
            <v>5000844</v>
          </cell>
          <cell r="G24" t="str">
            <v>SHR SLE SPINZTALC ENCHANTE LLF 400G ND</v>
          </cell>
          <cell r="H24" t="str">
            <v>ST</v>
          </cell>
          <cell r="I24">
            <v>1.02</v>
          </cell>
          <cell r="J24">
            <v>1.77</v>
          </cell>
          <cell r="K24">
            <v>1.8054000000000001</v>
          </cell>
          <cell r="L24" t="str">
            <v>PM</v>
          </cell>
          <cell r="M24" t="str">
            <v>6000309UKM1</v>
          </cell>
          <cell r="N24" t="str">
            <v>5000844UKM1</v>
          </cell>
          <cell r="O24" t="e">
            <v>#N/A</v>
          </cell>
          <cell r="Q24">
            <v>1.8054000000000001</v>
          </cell>
          <cell r="S24">
            <v>1.8054000000000001</v>
          </cell>
          <cell r="T24">
            <v>0</v>
          </cell>
          <cell r="V24">
            <v>1.02</v>
          </cell>
          <cell r="W24">
            <v>1.77</v>
          </cell>
        </row>
        <row r="25">
          <cell r="F25" t="str">
            <v/>
          </cell>
          <cell r="G25" t="str">
            <v>0000900501-MFPOWR</v>
          </cell>
          <cell r="H25" t="str">
            <v>KWH</v>
          </cell>
          <cell r="I25">
            <v>8.0000000000000002E-3</v>
          </cell>
          <cell r="J25">
            <v>8.25</v>
          </cell>
          <cell r="K25">
            <v>6.6000000000000003E-2</v>
          </cell>
          <cell r="L25" t="str">
            <v>cc</v>
          </cell>
          <cell r="M25" t="str">
            <v>6000321UKM1</v>
          </cell>
          <cell r="N25" t="str">
            <v>UKM1</v>
          </cell>
          <cell r="O25" t="e">
            <v>#N/A</v>
          </cell>
          <cell r="R25">
            <v>6.6000000000000003E-2</v>
          </cell>
          <cell r="S25">
            <v>6.6000000000000003E-2</v>
          </cell>
          <cell r="T25">
            <v>0</v>
          </cell>
          <cell r="V25">
            <v>8.0000000000000002E-3</v>
          </cell>
          <cell r="W25">
            <v>8.25</v>
          </cell>
        </row>
        <row r="26">
          <cell r="F26" t="str">
            <v/>
          </cell>
          <cell r="G26" t="str">
            <v>0000900502-MFMAND</v>
          </cell>
          <cell r="H26" t="str">
            <v>MD</v>
          </cell>
          <cell r="I26">
            <v>1E-3</v>
          </cell>
          <cell r="J26">
            <v>440</v>
          </cell>
          <cell r="K26">
            <v>0.44</v>
          </cell>
          <cell r="L26" t="str">
            <v>cc</v>
          </cell>
          <cell r="M26" t="str">
            <v>6000321UKM1</v>
          </cell>
          <cell r="N26" t="str">
            <v>UKM1</v>
          </cell>
          <cell r="O26" t="e">
            <v>#N/A</v>
          </cell>
          <cell r="R26">
            <v>0.44</v>
          </cell>
          <cell r="S26">
            <v>0.44</v>
          </cell>
          <cell r="T26">
            <v>0</v>
          </cell>
          <cell r="V26">
            <v>1E-3</v>
          </cell>
          <cell r="W26">
            <v>440</v>
          </cell>
        </row>
        <row r="27">
          <cell r="F27" t="str">
            <v/>
          </cell>
          <cell r="G27" t="str">
            <v>0000900503-MFGUTY</v>
          </cell>
          <cell r="H27" t="str">
            <v>STD</v>
          </cell>
          <cell r="I27">
            <v>1E-3</v>
          </cell>
          <cell r="J27">
            <v>34.869999999999997</v>
          </cell>
          <cell r="K27">
            <v>3.4869999999999998E-2</v>
          </cell>
          <cell r="L27" t="str">
            <v>cc</v>
          </cell>
          <cell r="M27" t="str">
            <v>6000321UKM1</v>
          </cell>
          <cell r="N27" t="str">
            <v>UKM1</v>
          </cell>
          <cell r="O27" t="e">
            <v>#N/A</v>
          </cell>
          <cell r="R27">
            <v>3.4869999999999998E-2</v>
          </cell>
          <cell r="S27">
            <v>3.4869999999999998E-2</v>
          </cell>
          <cell r="T27">
            <v>0</v>
          </cell>
          <cell r="V27">
            <v>1E-3</v>
          </cell>
          <cell r="W27">
            <v>34.869999999999997</v>
          </cell>
        </row>
        <row r="28">
          <cell r="F28">
            <v>5001051</v>
          </cell>
          <cell r="G28" t="str">
            <v>SHR SLE SPINZTALC EXOTIC LLF 400G NF</v>
          </cell>
          <cell r="H28" t="str">
            <v>ST</v>
          </cell>
          <cell r="I28">
            <v>1.02</v>
          </cell>
          <cell r="J28">
            <v>1.75</v>
          </cell>
          <cell r="K28">
            <v>1.7850000000000001</v>
          </cell>
          <cell r="L28" t="str">
            <v>PM</v>
          </cell>
          <cell r="M28" t="str">
            <v>6000321UKM1</v>
          </cell>
          <cell r="N28" t="str">
            <v>5001051UKM1</v>
          </cell>
          <cell r="O28" t="e">
            <v>#N/A</v>
          </cell>
          <cell r="Q28">
            <v>1.7850000000000001</v>
          </cell>
          <cell r="S28">
            <v>1.7850000000000001</v>
          </cell>
          <cell r="T28">
            <v>0</v>
          </cell>
          <cell r="V28">
            <v>1.02</v>
          </cell>
          <cell r="W28">
            <v>1.75</v>
          </cell>
        </row>
        <row r="29">
          <cell r="F29">
            <v>5000424</v>
          </cell>
          <cell r="G29" t="str">
            <v>CONTAINER SPINZ TALC LLF 400G</v>
          </cell>
          <cell r="H29" t="str">
            <v>ST</v>
          </cell>
          <cell r="I29">
            <v>1</v>
          </cell>
          <cell r="J29">
            <v>7.82</v>
          </cell>
          <cell r="K29">
            <v>7.82</v>
          </cell>
          <cell r="L29" t="str">
            <v>PM</v>
          </cell>
          <cell r="M29" t="str">
            <v>6000321UKM1</v>
          </cell>
          <cell r="N29" t="str">
            <v>5000424UKM1</v>
          </cell>
          <cell r="O29" t="e">
            <v>#N/A</v>
          </cell>
          <cell r="Q29">
            <v>7.82</v>
          </cell>
          <cell r="S29">
            <v>7.82</v>
          </cell>
          <cell r="T29">
            <v>0</v>
          </cell>
          <cell r="V29">
            <v>1</v>
          </cell>
          <cell r="W29">
            <v>7.9055600000000004</v>
          </cell>
        </row>
        <row r="30">
          <cell r="F30" t="str">
            <v/>
          </cell>
          <cell r="G30" t="str">
            <v>0000900505-MFGOVH</v>
          </cell>
          <cell r="H30" t="str">
            <v>STD</v>
          </cell>
          <cell r="I30">
            <v>1E-3</v>
          </cell>
          <cell r="J30">
            <v>292.08999999999997</v>
          </cell>
          <cell r="K30">
            <v>0.29208999999999996</v>
          </cell>
          <cell r="L30" t="str">
            <v>cc</v>
          </cell>
          <cell r="M30" t="str">
            <v>6000321UKM1</v>
          </cell>
          <cell r="N30" t="str">
            <v>UKM1</v>
          </cell>
          <cell r="O30" t="e">
            <v>#N/A</v>
          </cell>
          <cell r="R30">
            <v>0.29208999999999996</v>
          </cell>
          <cell r="S30">
            <v>0.29208999999999996</v>
          </cell>
          <cell r="T30">
            <v>0</v>
          </cell>
          <cell r="V30">
            <v>1E-3</v>
          </cell>
          <cell r="W30">
            <v>292.08999999999997</v>
          </cell>
        </row>
        <row r="31">
          <cell r="F31" t="str">
            <v/>
          </cell>
          <cell r="G31" t="str">
            <v>0000900504-MFGDEP</v>
          </cell>
          <cell r="H31" t="str">
            <v>STD</v>
          </cell>
          <cell r="I31">
            <v>1E-3</v>
          </cell>
          <cell r="J31">
            <v>104.21</v>
          </cell>
          <cell r="K31">
            <v>0.10421</v>
          </cell>
          <cell r="L31" t="str">
            <v>cc</v>
          </cell>
          <cell r="M31" t="str">
            <v>6000321UKM1</v>
          </cell>
          <cell r="N31" t="str">
            <v>UKM1</v>
          </cell>
          <cell r="O31" t="e">
            <v>#N/A</v>
          </cell>
          <cell r="R31">
            <v>0.10421</v>
          </cell>
          <cell r="S31">
            <v>0.10421</v>
          </cell>
          <cell r="T31">
            <v>0</v>
          </cell>
          <cell r="V31">
            <v>1E-3</v>
          </cell>
          <cell r="W31">
            <v>104.21</v>
          </cell>
        </row>
        <row r="32">
          <cell r="F32" t="str">
            <v/>
          </cell>
          <cell r="G32" t="str">
            <v>0000900501-MFPOWR</v>
          </cell>
          <cell r="H32" t="str">
            <v>KWH</v>
          </cell>
          <cell r="I32">
            <v>1.2121212121212121E-3</v>
          </cell>
          <cell r="J32">
            <v>8.25</v>
          </cell>
          <cell r="K32">
            <v>0.01</v>
          </cell>
          <cell r="L32" t="str">
            <v>cc</v>
          </cell>
          <cell r="M32" t="str">
            <v>6000376UKM1</v>
          </cell>
          <cell r="N32" t="str">
            <v>UKM1</v>
          </cell>
          <cell r="O32" t="e">
            <v>#N/A</v>
          </cell>
          <cell r="R32">
            <v>0.01</v>
          </cell>
          <cell r="S32">
            <v>0.01</v>
          </cell>
          <cell r="T32">
            <v>0</v>
          </cell>
          <cell r="V32">
            <v>1.2121212121212121E-3</v>
          </cell>
          <cell r="W32">
            <v>8.25</v>
          </cell>
        </row>
        <row r="33">
          <cell r="F33" t="str">
            <v/>
          </cell>
          <cell r="G33" t="str">
            <v>0000900502-MFMAND</v>
          </cell>
          <cell r="H33" t="str">
            <v>MD</v>
          </cell>
          <cell r="I33">
            <v>6.8181818181818184E-5</v>
          </cell>
          <cell r="J33">
            <v>440</v>
          </cell>
          <cell r="K33">
            <v>3.0000000000000002E-2</v>
          </cell>
          <cell r="L33" t="str">
            <v>cc</v>
          </cell>
          <cell r="M33" t="str">
            <v>6000376UKM1</v>
          </cell>
          <cell r="N33" t="str">
            <v>UKM1</v>
          </cell>
          <cell r="O33" t="e">
            <v>#N/A</v>
          </cell>
          <cell r="R33">
            <v>3.0000000000000002E-2</v>
          </cell>
          <cell r="S33">
            <v>3.0000000000000002E-2</v>
          </cell>
          <cell r="T33">
            <v>0</v>
          </cell>
          <cell r="V33">
            <v>6.8181818181818184E-5</v>
          </cell>
          <cell r="W33">
            <v>440</v>
          </cell>
        </row>
        <row r="34">
          <cell r="F34" t="str">
            <v/>
          </cell>
          <cell r="G34" t="str">
            <v>0000900503-MFGUTY</v>
          </cell>
          <cell r="H34" t="str">
            <v>STD</v>
          </cell>
          <cell r="I34">
            <v>1.8190086402910413E-4</v>
          </cell>
          <cell r="J34">
            <v>219.9</v>
          </cell>
          <cell r="K34">
            <v>0.04</v>
          </cell>
          <cell r="L34" t="str">
            <v>cc</v>
          </cell>
          <cell r="M34" t="str">
            <v>6000376UKM1</v>
          </cell>
          <cell r="N34" t="str">
            <v>UKM1</v>
          </cell>
          <cell r="O34" t="e">
            <v>#N/A</v>
          </cell>
          <cell r="R34">
            <v>0.04</v>
          </cell>
          <cell r="S34">
            <v>0.04</v>
          </cell>
          <cell r="T34">
            <v>0</v>
          </cell>
          <cell r="V34">
            <v>1.8190086402910413E-4</v>
          </cell>
          <cell r="W34">
            <v>219.9</v>
          </cell>
        </row>
        <row r="35">
          <cell r="F35" t="str">
            <v/>
          </cell>
          <cell r="G35" t="str">
            <v>0000900504-MFGDEP</v>
          </cell>
          <cell r="H35" t="str">
            <v>STD</v>
          </cell>
          <cell r="I35">
            <v>1.849283402681461E-4</v>
          </cell>
          <cell r="J35">
            <v>324.45</v>
          </cell>
          <cell r="K35">
            <v>0.06</v>
          </cell>
          <cell r="L35" t="str">
            <v>cc</v>
          </cell>
          <cell r="M35" t="str">
            <v>6000376UKM1</v>
          </cell>
          <cell r="N35" t="str">
            <v>UKM1</v>
          </cell>
          <cell r="O35" t="e">
            <v>#N/A</v>
          </cell>
          <cell r="R35">
            <v>0.06</v>
          </cell>
          <cell r="S35">
            <v>0.06</v>
          </cell>
          <cell r="T35">
            <v>0</v>
          </cell>
          <cell r="V35">
            <v>1.849283402681461E-4</v>
          </cell>
          <cell r="W35">
            <v>324.45</v>
          </cell>
        </row>
        <row r="36">
          <cell r="F36" t="str">
            <v/>
          </cell>
          <cell r="G36" t="str">
            <v>0000900505-MFGOVH</v>
          </cell>
          <cell r="H36" t="str">
            <v>STD</v>
          </cell>
          <cell r="I36">
            <v>2.0541613886130989E-4</v>
          </cell>
          <cell r="J36">
            <v>292.08999999999997</v>
          </cell>
          <cell r="K36">
            <v>0.06</v>
          </cell>
          <cell r="L36" t="str">
            <v>cc</v>
          </cell>
          <cell r="M36" t="str">
            <v>6000376UKM1</v>
          </cell>
          <cell r="N36" t="str">
            <v>UKM1</v>
          </cell>
          <cell r="O36" t="e">
            <v>#N/A</v>
          </cell>
          <cell r="R36">
            <v>0.06</v>
          </cell>
          <cell r="S36">
            <v>0.06</v>
          </cell>
          <cell r="T36">
            <v>0</v>
          </cell>
          <cell r="V36">
            <v>2.0541613886130989E-4</v>
          </cell>
          <cell r="W36">
            <v>292.08999999999997</v>
          </cell>
        </row>
        <row r="37">
          <cell r="F37">
            <v>5002960</v>
          </cell>
          <cell r="G37" t="str">
            <v>LAM DEVELOP 9% IND CREM HC SAC NF - 4TRK</v>
          </cell>
          <cell r="H37" t="str">
            <v>KG</v>
          </cell>
          <cell r="I37">
            <v>1.5566494173082587E-3</v>
          </cell>
          <cell r="J37">
            <v>237.69</v>
          </cell>
          <cell r="K37">
            <v>0.37</v>
          </cell>
          <cell r="L37" t="str">
            <v>PM</v>
          </cell>
          <cell r="M37" t="str">
            <v>6000376UKM1</v>
          </cell>
          <cell r="N37" t="str">
            <v>5002960UKM1</v>
          </cell>
          <cell r="O37" t="e">
            <v>#N/A</v>
          </cell>
          <cell r="Q37">
            <v>0.37</v>
          </cell>
          <cell r="S37">
            <v>0.37</v>
          </cell>
          <cell r="T37">
            <v>0</v>
          </cell>
          <cell r="V37">
            <v>1.5566494173082587E-3</v>
          </cell>
          <cell r="W37">
            <v>261.00360000000001</v>
          </cell>
        </row>
        <row r="38">
          <cell r="F38">
            <v>6002352</v>
          </cell>
          <cell r="G38" t="str">
            <v>INDICA CRM DEVELOPER 9% - BULK NF Y21</v>
          </cell>
          <cell r="H38" t="str">
            <v>KG</v>
          </cell>
          <cell r="I38">
            <v>2.107089737233515E-2</v>
          </cell>
          <cell r="J38">
            <v>40.360000000000007</v>
          </cell>
          <cell r="K38">
            <v>0.85042141794744686</v>
          </cell>
          <cell r="L38" t="str">
            <v>SFG</v>
          </cell>
          <cell r="M38" t="str">
            <v>6000376UKM1</v>
          </cell>
          <cell r="N38" t="str">
            <v>6002352UKM1</v>
          </cell>
          <cell r="O38" t="str">
            <v>6002352UKM1</v>
          </cell>
          <cell r="P38">
            <v>0.63275904809122463</v>
          </cell>
          <cell r="Q38">
            <v>0</v>
          </cell>
          <cell r="R38">
            <v>0.21766236985622212</v>
          </cell>
          <cell r="S38">
            <v>0.85042141794744674</v>
          </cell>
          <cell r="T38">
            <v>0</v>
          </cell>
          <cell r="V38">
            <v>2.107089737233515E-2</v>
          </cell>
          <cell r="W38">
            <v>37.689879891694204</v>
          </cell>
        </row>
        <row r="39">
          <cell r="F39">
            <v>4000198</v>
          </cell>
          <cell r="G39" t="str">
            <v>MONOETHANOLAMINE (MEA)</v>
          </cell>
          <cell r="H39" t="str">
            <v>KG</v>
          </cell>
          <cell r="I39">
            <v>0.03</v>
          </cell>
          <cell r="J39">
            <v>130.94999999999999</v>
          </cell>
          <cell r="K39">
            <v>3.9284999999999997</v>
          </cell>
          <cell r="L39" t="str">
            <v>RM</v>
          </cell>
          <cell r="M39" t="str">
            <v>6000428UKM1</v>
          </cell>
          <cell r="N39" t="str">
            <v>4000198UKM1</v>
          </cell>
          <cell r="O39" t="e">
            <v>#N/A</v>
          </cell>
          <cell r="P39">
            <v>3.9284999999999997</v>
          </cell>
          <cell r="S39">
            <v>3.9284999999999997</v>
          </cell>
          <cell r="T39">
            <v>0</v>
          </cell>
          <cell r="V39">
            <v>0.03</v>
          </cell>
          <cell r="W39">
            <v>167.96</v>
          </cell>
        </row>
        <row r="40">
          <cell r="F40">
            <v>4000108</v>
          </cell>
          <cell r="G40" t="str">
            <v>DM WATER</v>
          </cell>
          <cell r="H40" t="str">
            <v>KG</v>
          </cell>
          <cell r="I40">
            <v>0.42799999999999999</v>
          </cell>
          <cell r="J40">
            <v>0.45</v>
          </cell>
          <cell r="K40">
            <v>0.19259999999999999</v>
          </cell>
          <cell r="L40" t="str">
            <v>RM</v>
          </cell>
          <cell r="M40" t="str">
            <v>6000428UKM1</v>
          </cell>
          <cell r="N40" t="str">
            <v>4000108UKM1</v>
          </cell>
          <cell r="O40" t="e">
            <v>#N/A</v>
          </cell>
          <cell r="P40">
            <v>0.19259999999999999</v>
          </cell>
          <cell r="S40">
            <v>0.19259999999999999</v>
          </cell>
          <cell r="T40">
            <v>0</v>
          </cell>
          <cell r="V40">
            <v>0.42799999999999999</v>
          </cell>
          <cell r="W40">
            <v>0.45</v>
          </cell>
        </row>
        <row r="41">
          <cell r="F41">
            <v>4000281</v>
          </cell>
          <cell r="G41" t="str">
            <v>FRAGRANCE NATURA GM</v>
          </cell>
          <cell r="H41" t="str">
            <v>KG</v>
          </cell>
          <cell r="I41">
            <v>3.0000000000000001E-3</v>
          </cell>
          <cell r="J41">
            <v>1323.63</v>
          </cell>
          <cell r="K41">
            <v>3.9708900000000003</v>
          </cell>
          <cell r="L41" t="str">
            <v>RM</v>
          </cell>
          <cell r="M41" t="str">
            <v>6000428UKM1</v>
          </cell>
          <cell r="N41" t="str">
            <v>4000281UKM1</v>
          </cell>
          <cell r="O41" t="e">
            <v>#N/A</v>
          </cell>
          <cell r="P41">
            <v>3.9708900000000003</v>
          </cell>
          <cell r="S41">
            <v>3.9708900000000003</v>
          </cell>
          <cell r="T41">
            <v>0</v>
          </cell>
          <cell r="V41">
            <v>3.0000000000000001E-3</v>
          </cell>
          <cell r="W41">
            <v>1390.2</v>
          </cell>
        </row>
        <row r="42">
          <cell r="F42">
            <v>4000294</v>
          </cell>
          <cell r="G42" t="str">
            <v>SODIUM SILICATE</v>
          </cell>
          <cell r="H42" t="str">
            <v>KG</v>
          </cell>
          <cell r="I42">
            <v>5.0000000000000001E-3</v>
          </cell>
          <cell r="J42">
            <v>77.64</v>
          </cell>
          <cell r="K42">
            <v>0.38819999999999999</v>
          </cell>
          <cell r="L42" t="str">
            <v>RM</v>
          </cell>
          <cell r="M42" t="str">
            <v>6000428UKM1</v>
          </cell>
          <cell r="N42" t="str">
            <v>4000294UKM1</v>
          </cell>
          <cell r="O42" t="e">
            <v>#N/A</v>
          </cell>
          <cell r="P42">
            <v>0.38819999999999999</v>
          </cell>
          <cell r="S42">
            <v>0.38819999999999999</v>
          </cell>
          <cell r="T42">
            <v>0</v>
          </cell>
          <cell r="V42">
            <v>5.0000000000000001E-3</v>
          </cell>
          <cell r="W42">
            <v>67.309186885245907</v>
          </cell>
        </row>
        <row r="43">
          <cell r="F43">
            <v>4000247</v>
          </cell>
          <cell r="G43" t="str">
            <v>CELEQUAT SC 240C/UCARE POLYMERR JR 400</v>
          </cell>
          <cell r="H43" t="str">
            <v>KG</v>
          </cell>
          <cell r="I43">
            <v>4.0000000000000001E-3</v>
          </cell>
          <cell r="J43">
            <v>2140.81</v>
          </cell>
          <cell r="K43">
            <v>8.5632400000000004</v>
          </cell>
          <cell r="L43" t="str">
            <v>RM</v>
          </cell>
          <cell r="M43" t="str">
            <v>6000428UKM1</v>
          </cell>
          <cell r="N43" t="str">
            <v>4000247UKM1</v>
          </cell>
          <cell r="O43" t="e">
            <v>#N/A</v>
          </cell>
          <cell r="P43">
            <v>8.5632400000000004</v>
          </cell>
          <cell r="S43">
            <v>8.5632400000000004</v>
          </cell>
          <cell r="T43">
            <v>0</v>
          </cell>
          <cell r="V43">
            <v>4.0000000000000001E-3</v>
          </cell>
          <cell r="W43">
            <v>2129.8066666666668</v>
          </cell>
        </row>
        <row r="44">
          <cell r="F44">
            <v>4000326</v>
          </cell>
          <cell r="G44" t="str">
            <v>PHENYL METHYL PYROZOLONE (PMP)</v>
          </cell>
          <cell r="H44" t="str">
            <v>KG</v>
          </cell>
          <cell r="I44">
            <v>2E-3</v>
          </cell>
          <cell r="J44">
            <v>594.70000000000005</v>
          </cell>
          <cell r="K44">
            <v>1.1894</v>
          </cell>
          <cell r="L44" t="str">
            <v>RM</v>
          </cell>
          <cell r="M44" t="str">
            <v>6000428UKM1</v>
          </cell>
          <cell r="N44" t="str">
            <v>4000326UKM1</v>
          </cell>
          <cell r="O44" t="e">
            <v>#N/A</v>
          </cell>
          <cell r="P44">
            <v>1.1894</v>
          </cell>
          <cell r="S44">
            <v>1.1894</v>
          </cell>
          <cell r="T44">
            <v>0</v>
          </cell>
          <cell r="V44">
            <v>2E-3</v>
          </cell>
          <cell r="W44">
            <v>596.92550000000006</v>
          </cell>
        </row>
        <row r="45">
          <cell r="F45">
            <v>4000102</v>
          </cell>
          <cell r="G45" t="str">
            <v>RESORCINOL</v>
          </cell>
          <cell r="H45" t="str">
            <v>KG</v>
          </cell>
          <cell r="I45">
            <v>1.7000000000000001E-2</v>
          </cell>
          <cell r="J45">
            <v>744.67</v>
          </cell>
          <cell r="K45">
            <v>12.65939</v>
          </cell>
          <cell r="L45" t="str">
            <v>RM</v>
          </cell>
          <cell r="M45" t="str">
            <v>6000428UKM1</v>
          </cell>
          <cell r="N45" t="str">
            <v>4000102UKM1</v>
          </cell>
          <cell r="O45" t="e">
            <v>#N/A</v>
          </cell>
          <cell r="P45">
            <v>12.65939</v>
          </cell>
          <cell r="S45">
            <v>12.65939</v>
          </cell>
          <cell r="T45">
            <v>0</v>
          </cell>
          <cell r="V45">
            <v>1.7000000000000001E-2</v>
          </cell>
          <cell r="W45">
            <v>743.12336764705879</v>
          </cell>
        </row>
        <row r="46">
          <cell r="F46">
            <v>4000325</v>
          </cell>
          <cell r="G46" t="str">
            <v>M-AMINO PHENOL (MAP)</v>
          </cell>
          <cell r="H46" t="str">
            <v>KG</v>
          </cell>
          <cell r="I46">
            <v>1.4999999999999999E-2</v>
          </cell>
          <cell r="J46">
            <v>1856.3</v>
          </cell>
          <cell r="K46">
            <v>27.8445</v>
          </cell>
          <cell r="L46" t="str">
            <v>RM</v>
          </cell>
          <cell r="M46" t="str">
            <v>6000428UKM1</v>
          </cell>
          <cell r="N46" t="str">
            <v>4000325UKM1</v>
          </cell>
          <cell r="O46" t="e">
            <v>#N/A</v>
          </cell>
          <cell r="P46">
            <v>27.8445</v>
          </cell>
          <cell r="S46">
            <v>27.8445</v>
          </cell>
          <cell r="T46">
            <v>0</v>
          </cell>
          <cell r="V46">
            <v>1.4999999999999999E-2</v>
          </cell>
          <cell r="W46">
            <v>1858.8824625</v>
          </cell>
        </row>
        <row r="47">
          <cell r="F47">
            <v>4000227</v>
          </cell>
          <cell r="G47" t="str">
            <v>2,4-DIAMINOPHENOXYETHANOL HCL (DPE 2HCL)</v>
          </cell>
          <cell r="H47" t="str">
            <v>KG</v>
          </cell>
          <cell r="I47">
            <v>8.0000000000000002E-3</v>
          </cell>
          <cell r="J47">
            <v>3644.57</v>
          </cell>
          <cell r="K47">
            <v>29.156560000000002</v>
          </cell>
          <cell r="L47" t="str">
            <v>RM</v>
          </cell>
          <cell r="M47" t="str">
            <v>6000428UKM1</v>
          </cell>
          <cell r="N47" t="str">
            <v>4000227UKM1</v>
          </cell>
          <cell r="O47" t="e">
            <v>#N/A</v>
          </cell>
          <cell r="P47">
            <v>29.156560000000002</v>
          </cell>
          <cell r="S47">
            <v>29.156560000000002</v>
          </cell>
          <cell r="T47">
            <v>0</v>
          </cell>
          <cell r="V47">
            <v>8.0000000000000002E-3</v>
          </cell>
          <cell r="W47">
            <v>3453.1894017094019</v>
          </cell>
        </row>
        <row r="48">
          <cell r="F48">
            <v>4000481</v>
          </cell>
          <cell r="G48" t="str">
            <v>PPDA FOR CREAM COLOR</v>
          </cell>
          <cell r="H48" t="str">
            <v>KG</v>
          </cell>
          <cell r="I48">
            <v>0.04</v>
          </cell>
          <cell r="J48">
            <v>742.4</v>
          </cell>
          <cell r="K48">
            <v>29.695999999999998</v>
          </cell>
          <cell r="L48" t="str">
            <v>RM</v>
          </cell>
          <cell r="M48" t="str">
            <v>6000428UKM1</v>
          </cell>
          <cell r="N48" t="str">
            <v>4000481UKM1</v>
          </cell>
          <cell r="O48" t="e">
            <v>#N/A</v>
          </cell>
          <cell r="P48">
            <v>29.695999999999998</v>
          </cell>
          <cell r="S48">
            <v>29.695999999999998</v>
          </cell>
          <cell r="T48">
            <v>0</v>
          </cell>
          <cell r="V48">
            <v>0.04</v>
          </cell>
          <cell r="W48">
            <v>548.30137550085863</v>
          </cell>
        </row>
        <row r="49">
          <cell r="F49">
            <v>4000243</v>
          </cell>
          <cell r="G49" t="str">
            <v>ASCORBIC ACID</v>
          </cell>
          <cell r="H49" t="str">
            <v>KG</v>
          </cell>
          <cell r="I49">
            <v>4.0000000000000001E-3</v>
          </cell>
          <cell r="J49">
            <v>1242.3599999999999</v>
          </cell>
          <cell r="K49">
            <v>4.9694399999999996</v>
          </cell>
          <cell r="L49" t="str">
            <v>RM</v>
          </cell>
          <cell r="M49" t="str">
            <v>6000428UKM1</v>
          </cell>
          <cell r="N49" t="str">
            <v>4000243UKM1</v>
          </cell>
          <cell r="O49" t="e">
            <v>#N/A</v>
          </cell>
          <cell r="P49">
            <v>4.9694399999999996</v>
          </cell>
          <cell r="S49">
            <v>4.9694399999999996</v>
          </cell>
          <cell r="T49">
            <v>0</v>
          </cell>
          <cell r="V49">
            <v>4.0000000000000001E-3</v>
          </cell>
          <cell r="W49">
            <v>1265.340148148148</v>
          </cell>
        </row>
        <row r="50">
          <cell r="F50">
            <v>4000105</v>
          </cell>
          <cell r="G50" t="str">
            <v>SODIUM SULPHITE</v>
          </cell>
          <cell r="H50" t="str">
            <v>KG</v>
          </cell>
          <cell r="I50">
            <v>5.0000000000000001E-3</v>
          </cell>
          <cell r="J50">
            <v>93.51</v>
          </cell>
          <cell r="K50">
            <v>0.46755000000000002</v>
          </cell>
          <cell r="L50" t="str">
            <v>RM</v>
          </cell>
          <cell r="M50" t="str">
            <v>6000428UKM1</v>
          </cell>
          <cell r="N50" t="str">
            <v>4000105UKM1</v>
          </cell>
          <cell r="O50" t="e">
            <v>#N/A</v>
          </cell>
          <cell r="P50">
            <v>0.46755000000000002</v>
          </cell>
          <cell r="S50">
            <v>0.46755000000000002</v>
          </cell>
          <cell r="T50">
            <v>0</v>
          </cell>
          <cell r="V50">
            <v>5.0000000000000001E-3</v>
          </cell>
          <cell r="W50">
            <v>108.43813658536585</v>
          </cell>
        </row>
        <row r="51">
          <cell r="F51">
            <v>4000165</v>
          </cell>
          <cell r="G51" t="str">
            <v>CARBOPOL ETD 2020</v>
          </cell>
          <cell r="H51" t="str">
            <v>KG</v>
          </cell>
          <cell r="I51">
            <v>2E-3</v>
          </cell>
          <cell r="J51">
            <v>3641.81</v>
          </cell>
          <cell r="K51">
            <v>7.28362</v>
          </cell>
          <cell r="L51" t="str">
            <v>RM</v>
          </cell>
          <cell r="M51" t="str">
            <v>6000428UKM1</v>
          </cell>
          <cell r="N51" t="str">
            <v>4000165UKM1</v>
          </cell>
          <cell r="O51" t="e">
            <v>#N/A</v>
          </cell>
          <cell r="P51">
            <v>7.28362</v>
          </cell>
          <cell r="S51">
            <v>7.28362</v>
          </cell>
          <cell r="T51">
            <v>0</v>
          </cell>
          <cell r="V51">
            <v>2E-3</v>
          </cell>
          <cell r="W51">
            <v>3754.4170362318841</v>
          </cell>
        </row>
        <row r="52">
          <cell r="F52">
            <v>4000241</v>
          </cell>
          <cell r="G52" t="str">
            <v>AQUACID 600-S</v>
          </cell>
          <cell r="H52" t="str">
            <v>KG</v>
          </cell>
          <cell r="I52">
            <v>2E-3</v>
          </cell>
          <cell r="J52">
            <v>353.46</v>
          </cell>
          <cell r="K52">
            <v>0.70691999999999999</v>
          </cell>
          <cell r="L52" t="str">
            <v>RM</v>
          </cell>
          <cell r="M52" t="str">
            <v>6000428UKM1</v>
          </cell>
          <cell r="N52" t="str">
            <v>4000241UKM1</v>
          </cell>
          <cell r="O52" t="e">
            <v>#N/A</v>
          </cell>
          <cell r="P52">
            <v>0.70691999999999999</v>
          </cell>
          <cell r="S52">
            <v>0.70691999999999999</v>
          </cell>
          <cell r="T52">
            <v>0</v>
          </cell>
          <cell r="V52">
            <v>2E-3</v>
          </cell>
          <cell r="W52">
            <v>340.65856491228072</v>
          </cell>
        </row>
        <row r="53">
          <cell r="F53">
            <v>4000129</v>
          </cell>
          <cell r="G53" t="str">
            <v>CAPB (COCAMIDOPROPYL BETAINE 30%)</v>
          </cell>
          <cell r="H53" t="str">
            <v>KG</v>
          </cell>
          <cell r="I53">
            <v>0.1</v>
          </cell>
          <cell r="J53">
            <v>72.48</v>
          </cell>
          <cell r="K53">
            <v>7.2480000000000011</v>
          </cell>
          <cell r="L53" t="str">
            <v>RM</v>
          </cell>
          <cell r="M53" t="str">
            <v>6000428UKM1</v>
          </cell>
          <cell r="N53" t="str">
            <v>4000129UKM1</v>
          </cell>
          <cell r="O53" t="e">
            <v>#N/A</v>
          </cell>
          <cell r="P53">
            <v>7.2480000000000011</v>
          </cell>
          <cell r="S53">
            <v>7.2480000000000011</v>
          </cell>
          <cell r="T53">
            <v>0</v>
          </cell>
          <cell r="V53">
            <v>0.1</v>
          </cell>
          <cell r="W53">
            <v>71.039324432008954</v>
          </cell>
        </row>
        <row r="54">
          <cell r="F54">
            <v>4000162</v>
          </cell>
          <cell r="G54" t="str">
            <v>SLES 28%</v>
          </cell>
          <cell r="H54" t="str">
            <v>KG</v>
          </cell>
          <cell r="I54">
            <v>0.16</v>
          </cell>
          <cell r="J54">
            <v>64.47</v>
          </cell>
          <cell r="K54">
            <v>10.315200000000001</v>
          </cell>
          <cell r="L54" t="str">
            <v>RM</v>
          </cell>
          <cell r="M54" t="str">
            <v>6000428UKM1</v>
          </cell>
          <cell r="N54" t="str">
            <v>4000162UKM1</v>
          </cell>
          <cell r="O54" t="e">
            <v>#N/A</v>
          </cell>
          <cell r="P54">
            <v>10.315200000000001</v>
          </cell>
          <cell r="S54">
            <v>10.315200000000001</v>
          </cell>
          <cell r="T54">
            <v>0</v>
          </cell>
          <cell r="V54">
            <v>0.16</v>
          </cell>
          <cell r="W54">
            <v>62.439437499999997</v>
          </cell>
        </row>
        <row r="55">
          <cell r="F55">
            <v>4000647</v>
          </cell>
          <cell r="G55" t="str">
            <v>HYDROLYSED SILK PROTEIN</v>
          </cell>
          <cell r="H55" t="str">
            <v>KG</v>
          </cell>
          <cell r="I55">
            <v>0</v>
          </cell>
          <cell r="J55">
            <v>7698.39</v>
          </cell>
          <cell r="K55">
            <v>0</v>
          </cell>
          <cell r="L55" t="str">
            <v>RM</v>
          </cell>
          <cell r="M55" t="str">
            <v>6000428UKM1</v>
          </cell>
          <cell r="N55" t="str">
            <v>4000647UKM1</v>
          </cell>
          <cell r="O55" t="e">
            <v>#N/A</v>
          </cell>
          <cell r="P55">
            <v>0</v>
          </cell>
          <cell r="S55">
            <v>0</v>
          </cell>
          <cell r="T55">
            <v>0</v>
          </cell>
          <cell r="V55">
            <v>0</v>
          </cell>
          <cell r="W55">
            <v>7853</v>
          </cell>
        </row>
        <row r="56">
          <cell r="F56">
            <v>4000252</v>
          </cell>
          <cell r="G56" t="str">
            <v>CRODAFOS HCE</v>
          </cell>
          <cell r="H56" t="str">
            <v>KG</v>
          </cell>
          <cell r="I56">
            <v>1E-3</v>
          </cell>
          <cell r="J56">
            <v>4945.03</v>
          </cell>
          <cell r="K56">
            <v>4.94503</v>
          </cell>
          <cell r="L56" t="str">
            <v>RM</v>
          </cell>
          <cell r="M56" t="str">
            <v>6000428UKM1</v>
          </cell>
          <cell r="N56" t="str">
            <v>4000252UKM1</v>
          </cell>
          <cell r="O56" t="e">
            <v>#N/A</v>
          </cell>
          <cell r="P56">
            <v>4.94503</v>
          </cell>
          <cell r="S56">
            <v>4.94503</v>
          </cell>
          <cell r="T56">
            <v>0</v>
          </cell>
          <cell r="V56">
            <v>1E-3</v>
          </cell>
          <cell r="W56">
            <v>5191.5295999999998</v>
          </cell>
        </row>
        <row r="57">
          <cell r="F57">
            <v>4000610</v>
          </cell>
          <cell r="G57" t="str">
            <v>WALNUT.</v>
          </cell>
          <cell r="H57" t="str">
            <v>KG</v>
          </cell>
          <cell r="I57">
            <v>0</v>
          </cell>
          <cell r="J57">
            <v>7693.89</v>
          </cell>
          <cell r="K57">
            <v>0</v>
          </cell>
          <cell r="L57" t="str">
            <v>RM</v>
          </cell>
          <cell r="M57" t="str">
            <v>6000428UKM1</v>
          </cell>
          <cell r="N57" t="str">
            <v>4000610UKM1</v>
          </cell>
          <cell r="O57" t="e">
            <v>#N/A</v>
          </cell>
          <cell r="P57">
            <v>0</v>
          </cell>
          <cell r="S57">
            <v>0</v>
          </cell>
          <cell r="T57">
            <v>0</v>
          </cell>
          <cell r="V57">
            <v>0</v>
          </cell>
          <cell r="W57">
            <v>7693.89</v>
          </cell>
        </row>
        <row r="58">
          <cell r="F58">
            <v>4000197</v>
          </cell>
          <cell r="G58" t="str">
            <v>LAURYL ALCOHOL (C1218)</v>
          </cell>
          <cell r="H58" t="str">
            <v>KG</v>
          </cell>
          <cell r="I58">
            <v>3.5000000000000003E-2</v>
          </cell>
          <cell r="J58">
            <v>237.42</v>
          </cell>
          <cell r="K58">
            <v>8.3097000000000012</v>
          </cell>
          <cell r="L58" t="str">
            <v>RM</v>
          </cell>
          <cell r="M58" t="str">
            <v>6000428UKM1</v>
          </cell>
          <cell r="N58" t="str">
            <v>4000197UKM1</v>
          </cell>
          <cell r="O58" t="e">
            <v>#N/A</v>
          </cell>
          <cell r="P58">
            <v>8.3097000000000012</v>
          </cell>
          <cell r="S58">
            <v>8.3097000000000012</v>
          </cell>
          <cell r="T58">
            <v>0</v>
          </cell>
          <cell r="V58">
            <v>3.5000000000000003E-2</v>
          </cell>
          <cell r="W58">
            <v>213.46471428571428</v>
          </cell>
        </row>
        <row r="59">
          <cell r="F59">
            <v>4000182</v>
          </cell>
          <cell r="G59" t="str">
            <v>CETOSTEARYL ALCOHOL C1618(CSA)</v>
          </cell>
          <cell r="H59" t="str">
            <v>KG</v>
          </cell>
          <cell r="I59">
            <v>0.14000000000000001</v>
          </cell>
          <cell r="J59">
            <v>207.6</v>
          </cell>
          <cell r="K59">
            <v>29.064000000000004</v>
          </cell>
          <cell r="L59" t="str">
            <v>RM</v>
          </cell>
          <cell r="M59" t="str">
            <v>6000428UKM1</v>
          </cell>
          <cell r="N59" t="str">
            <v>4000182UKM1</v>
          </cell>
          <cell r="O59" t="e">
            <v>#N/A</v>
          </cell>
          <cell r="P59">
            <v>29.064000000000004</v>
          </cell>
          <cell r="S59">
            <v>29.064000000000004</v>
          </cell>
          <cell r="T59">
            <v>0</v>
          </cell>
          <cell r="V59">
            <v>0.14000000000000001</v>
          </cell>
          <cell r="W59">
            <v>192.63366800804829</v>
          </cell>
        </row>
        <row r="60">
          <cell r="F60" t="str">
            <v/>
          </cell>
          <cell r="G60" t="str">
            <v>0000900505-MFGOVH</v>
          </cell>
          <cell r="H60" t="str">
            <v>STD</v>
          </cell>
          <cell r="I60">
            <v>1.2999999999999999E-2</v>
          </cell>
          <cell r="J60">
            <v>292.08999999999997</v>
          </cell>
          <cell r="K60">
            <v>3.7971699999999995</v>
          </cell>
          <cell r="L60" t="str">
            <v>cc</v>
          </cell>
          <cell r="M60" t="str">
            <v>6000428UKM1</v>
          </cell>
          <cell r="N60" t="str">
            <v>UKM1</v>
          </cell>
          <cell r="O60" t="e">
            <v>#N/A</v>
          </cell>
          <cell r="R60">
            <v>3.7971699999999995</v>
          </cell>
          <cell r="S60">
            <v>3.7971699999999995</v>
          </cell>
          <cell r="T60">
            <v>0</v>
          </cell>
          <cell r="V60">
            <v>1.2999999999999999E-2</v>
          </cell>
          <cell r="W60">
            <v>292.08999999999997</v>
          </cell>
        </row>
        <row r="61">
          <cell r="F61" t="str">
            <v/>
          </cell>
          <cell r="G61" t="str">
            <v>0000900504-MFGDEP</v>
          </cell>
          <cell r="H61" t="str">
            <v>STD</v>
          </cell>
          <cell r="I61">
            <v>1.2999999999999999E-2</v>
          </cell>
          <cell r="J61">
            <v>324.45</v>
          </cell>
          <cell r="K61">
            <v>4.2178499999999994</v>
          </cell>
          <cell r="L61" t="str">
            <v>cc</v>
          </cell>
          <cell r="M61" t="str">
            <v>6000428UKM1</v>
          </cell>
          <cell r="N61" t="str">
            <v>UKM1</v>
          </cell>
          <cell r="O61" t="e">
            <v>#N/A</v>
          </cell>
          <cell r="R61">
            <v>4.2178499999999994</v>
          </cell>
          <cell r="S61">
            <v>4.2178499999999994</v>
          </cell>
          <cell r="T61">
            <v>0</v>
          </cell>
          <cell r="V61">
            <v>1.2999999999999999E-2</v>
          </cell>
          <cell r="W61">
            <v>324.45</v>
          </cell>
        </row>
        <row r="62">
          <cell r="F62" t="str">
            <v/>
          </cell>
          <cell r="G62" t="str">
            <v>0000900503-MFGUTY</v>
          </cell>
          <cell r="H62" t="str">
            <v>STD</v>
          </cell>
          <cell r="I62">
            <v>1.2999999999999999E-2</v>
          </cell>
          <cell r="J62">
            <v>219.9</v>
          </cell>
          <cell r="K62">
            <v>2.8586999999999998</v>
          </cell>
          <cell r="L62" t="str">
            <v>cc</v>
          </cell>
          <cell r="M62" t="str">
            <v>6000428UKM1</v>
          </cell>
          <cell r="N62" t="str">
            <v>UKM1</v>
          </cell>
          <cell r="O62" t="e">
            <v>#N/A</v>
          </cell>
          <cell r="R62">
            <v>2.8586999999999998</v>
          </cell>
          <cell r="S62">
            <v>2.8586999999999998</v>
          </cell>
          <cell r="T62">
            <v>0</v>
          </cell>
          <cell r="V62">
            <v>1.2999999999999999E-2</v>
          </cell>
          <cell r="W62">
            <v>219.9</v>
          </cell>
        </row>
        <row r="63">
          <cell r="F63" t="str">
            <v/>
          </cell>
          <cell r="G63" t="str">
            <v>0000900502-MFMAND</v>
          </cell>
          <cell r="H63" t="str">
            <v>MD</v>
          </cell>
          <cell r="I63">
            <v>7.0000000000000001E-3</v>
          </cell>
          <cell r="J63">
            <v>440</v>
          </cell>
          <cell r="K63">
            <v>3.08</v>
          </cell>
          <cell r="L63" t="str">
            <v>cc</v>
          </cell>
          <cell r="M63" t="str">
            <v>6000428UKM1</v>
          </cell>
          <cell r="N63" t="str">
            <v>UKM1</v>
          </cell>
          <cell r="O63" t="e">
            <v>#N/A</v>
          </cell>
          <cell r="R63">
            <v>3.08</v>
          </cell>
          <cell r="S63">
            <v>3.08</v>
          </cell>
          <cell r="T63">
            <v>0</v>
          </cell>
          <cell r="V63">
            <v>7.0000000000000001E-3</v>
          </cell>
          <cell r="W63">
            <v>440</v>
          </cell>
        </row>
        <row r="64">
          <cell r="F64" t="str">
            <v/>
          </cell>
          <cell r="G64" t="str">
            <v>0000900501-MFPOWR</v>
          </cell>
          <cell r="H64" t="str">
            <v>KWH</v>
          </cell>
          <cell r="I64">
            <v>0.2</v>
          </cell>
          <cell r="J64">
            <v>8.25</v>
          </cell>
          <cell r="K64">
            <v>1.6500000000000001</v>
          </cell>
          <cell r="L64" t="str">
            <v>cc</v>
          </cell>
          <cell r="M64" t="str">
            <v>6000428UKM1</v>
          </cell>
          <cell r="N64" t="str">
            <v>UKM1</v>
          </cell>
          <cell r="O64" t="e">
            <v>#N/A</v>
          </cell>
          <cell r="R64">
            <v>1.6500000000000001</v>
          </cell>
          <cell r="S64">
            <v>1.6500000000000001</v>
          </cell>
          <cell r="T64">
            <v>0</v>
          </cell>
          <cell r="V64">
            <v>0.2</v>
          </cell>
          <cell r="W64">
            <v>8.25</v>
          </cell>
        </row>
        <row r="65">
          <cell r="F65">
            <v>4000241</v>
          </cell>
          <cell r="G65" t="str">
            <v>AQUACID 600-S</v>
          </cell>
          <cell r="H65" t="str">
            <v>KG</v>
          </cell>
          <cell r="I65">
            <v>2.0087138572964409E-3</v>
          </cell>
          <cell r="J65">
            <v>353.46</v>
          </cell>
          <cell r="K65">
            <v>0.71</v>
          </cell>
          <cell r="L65" t="str">
            <v>RM</v>
          </cell>
          <cell r="M65" t="str">
            <v>6000493UKM1</v>
          </cell>
          <cell r="N65" t="str">
            <v>4000241UKM1</v>
          </cell>
          <cell r="O65" t="e">
            <v>#N/A</v>
          </cell>
          <cell r="P65">
            <v>0.71</v>
          </cell>
          <cell r="S65">
            <v>0.71</v>
          </cell>
          <cell r="T65">
            <v>0</v>
          </cell>
          <cell r="V65">
            <v>2.0087138572964409E-3</v>
          </cell>
          <cell r="W65">
            <v>340.65856491228072</v>
          </cell>
        </row>
        <row r="66">
          <cell r="F66">
            <v>4000243</v>
          </cell>
          <cell r="G66" t="str">
            <v>ASCORBIC ACID</v>
          </cell>
          <cell r="H66" t="str">
            <v>KG</v>
          </cell>
          <cell r="I66">
            <v>4.0004507550146498E-3</v>
          </cell>
          <cell r="J66">
            <v>1242.3599999999999</v>
          </cell>
          <cell r="K66">
            <v>4.97</v>
          </cell>
          <cell r="L66" t="str">
            <v>RM</v>
          </cell>
          <cell r="M66" t="str">
            <v>6000493UKM1</v>
          </cell>
          <cell r="N66" t="str">
            <v>4000243UKM1</v>
          </cell>
          <cell r="O66" t="e">
            <v>#N/A</v>
          </cell>
          <cell r="P66">
            <v>4.97</v>
          </cell>
          <cell r="S66">
            <v>4.97</v>
          </cell>
          <cell r="T66">
            <v>0</v>
          </cell>
          <cell r="V66">
            <v>4.0004507550146498E-3</v>
          </cell>
          <cell r="W66">
            <v>1265.340148148148</v>
          </cell>
        </row>
        <row r="67">
          <cell r="F67">
            <v>4000252</v>
          </cell>
          <cell r="G67" t="str">
            <v>CRODAFOS HCE</v>
          </cell>
          <cell r="H67" t="str">
            <v>KG</v>
          </cell>
          <cell r="I67">
            <v>9.999939333027303E-3</v>
          </cell>
          <cell r="J67">
            <v>4945.03</v>
          </cell>
          <cell r="K67">
            <v>49.45</v>
          </cell>
          <cell r="L67" t="str">
            <v>RM</v>
          </cell>
          <cell r="M67" t="str">
            <v>6000493UKM1</v>
          </cell>
          <cell r="N67" t="str">
            <v>4000252UKM1</v>
          </cell>
          <cell r="O67" t="e">
            <v>#N/A</v>
          </cell>
          <cell r="P67">
            <v>49.45</v>
          </cell>
          <cell r="S67">
            <v>49.45</v>
          </cell>
          <cell r="T67">
            <v>0</v>
          </cell>
          <cell r="V67">
            <v>9.999939333027303E-3</v>
          </cell>
          <cell r="W67">
            <v>5191.5295999999998</v>
          </cell>
        </row>
        <row r="68">
          <cell r="F68">
            <v>4000197</v>
          </cell>
          <cell r="G68" t="str">
            <v>LAURYL ALCOHOL (C1218)</v>
          </cell>
          <cell r="H68" t="str">
            <v>KG</v>
          </cell>
          <cell r="I68">
            <v>3.5001263583522874E-2</v>
          </cell>
          <cell r="J68">
            <v>237.42</v>
          </cell>
          <cell r="K68">
            <v>8.31</v>
          </cell>
          <cell r="L68" t="str">
            <v>RM</v>
          </cell>
          <cell r="M68" t="str">
            <v>6000493UKM1</v>
          </cell>
          <cell r="N68" t="str">
            <v>4000197UKM1</v>
          </cell>
          <cell r="O68" t="e">
            <v>#N/A</v>
          </cell>
          <cell r="P68">
            <v>8.31</v>
          </cell>
          <cell r="S68">
            <v>8.31</v>
          </cell>
          <cell r="T68">
            <v>0</v>
          </cell>
          <cell r="V68">
            <v>3.5001263583522874E-2</v>
          </cell>
          <cell r="W68">
            <v>213.46471428571428</v>
          </cell>
        </row>
        <row r="69">
          <cell r="F69">
            <v>4000270</v>
          </cell>
          <cell r="G69" t="str">
            <v>JAROCOL 2M5HEAP</v>
          </cell>
          <cell r="H69" t="str">
            <v>KG</v>
          </cell>
          <cell r="I69">
            <v>2.9999984678250936E-3</v>
          </cell>
          <cell r="J69">
            <v>19580.009999999998</v>
          </cell>
          <cell r="K69">
            <v>58.740000000000009</v>
          </cell>
          <cell r="L69" t="str">
            <v>RM</v>
          </cell>
          <cell r="M69" t="str">
            <v>6000493UKM1</v>
          </cell>
          <cell r="N69" t="str">
            <v>4000270UKM1</v>
          </cell>
          <cell r="O69" t="e">
            <v>#N/A</v>
          </cell>
          <cell r="P69">
            <v>58.740000000000009</v>
          </cell>
          <cell r="S69">
            <v>58.740000000000009</v>
          </cell>
          <cell r="T69">
            <v>0</v>
          </cell>
          <cell r="V69">
            <v>2.9999984678250936E-3</v>
          </cell>
          <cell r="W69">
            <v>19329.599999999999</v>
          </cell>
        </row>
        <row r="70">
          <cell r="F70">
            <v>4000273</v>
          </cell>
          <cell r="G70" t="str">
            <v>JOJOBA OIL</v>
          </cell>
          <cell r="H70" t="str">
            <v>KG</v>
          </cell>
          <cell r="I70">
            <v>9.9993333777748146E-5</v>
          </cell>
          <cell r="J70">
            <v>3000.2</v>
          </cell>
          <cell r="K70">
            <v>0.3</v>
          </cell>
          <cell r="L70" t="str">
            <v>RM</v>
          </cell>
          <cell r="M70" t="str">
            <v>6000493UKM1</v>
          </cell>
          <cell r="N70" t="str">
            <v>4000273UKM1</v>
          </cell>
          <cell r="O70" t="e">
            <v>#N/A</v>
          </cell>
          <cell r="P70">
            <v>0.3</v>
          </cell>
          <cell r="S70">
            <v>0.3</v>
          </cell>
          <cell r="T70">
            <v>0</v>
          </cell>
          <cell r="V70">
            <v>9.9993333777748146E-5</v>
          </cell>
          <cell r="W70">
            <v>3000</v>
          </cell>
        </row>
        <row r="71">
          <cell r="F71">
            <v>4000285</v>
          </cell>
          <cell r="G71" t="str">
            <v>PARAFFIN WAX</v>
          </cell>
          <cell r="H71" t="str">
            <v>KG</v>
          </cell>
          <cell r="I71">
            <v>7.475813544415128E-3</v>
          </cell>
          <cell r="J71">
            <v>204.66</v>
          </cell>
          <cell r="K71">
            <v>1.53</v>
          </cell>
          <cell r="L71" t="str">
            <v>RM</v>
          </cell>
          <cell r="M71" t="str">
            <v>6000493UKM1</v>
          </cell>
          <cell r="N71" t="str">
            <v>4000285UKM1</v>
          </cell>
          <cell r="O71" t="e">
            <v>#N/A</v>
          </cell>
          <cell r="P71">
            <v>1.53</v>
          </cell>
          <cell r="S71">
            <v>1.53</v>
          </cell>
          <cell r="T71">
            <v>0</v>
          </cell>
          <cell r="V71">
            <v>7.475813544415128E-3</v>
          </cell>
          <cell r="W71">
            <v>234.22</v>
          </cell>
        </row>
        <row r="72">
          <cell r="F72">
            <v>4000288</v>
          </cell>
          <cell r="G72" t="str">
            <v>REFINED SESAME OIL</v>
          </cell>
          <cell r="H72" t="str">
            <v>KG</v>
          </cell>
          <cell r="I72">
            <v>9.3691442848219868E-5</v>
          </cell>
          <cell r="J72">
            <v>320.2</v>
          </cell>
          <cell r="K72">
            <v>0.03</v>
          </cell>
          <cell r="L72" t="str">
            <v>RM</v>
          </cell>
          <cell r="M72" t="str">
            <v>6000493UKM1</v>
          </cell>
          <cell r="N72" t="str">
            <v>4000288UKM1</v>
          </cell>
          <cell r="O72" t="e">
            <v>#N/A</v>
          </cell>
          <cell r="P72">
            <v>0.03</v>
          </cell>
          <cell r="S72">
            <v>0.03</v>
          </cell>
          <cell r="T72">
            <v>0</v>
          </cell>
          <cell r="V72">
            <v>9.3691442848219868E-5</v>
          </cell>
          <cell r="W72">
            <v>320.17</v>
          </cell>
        </row>
        <row r="73">
          <cell r="F73">
            <v>4000294</v>
          </cell>
          <cell r="G73" t="str">
            <v>SODIUM SILICATE</v>
          </cell>
          <cell r="H73" t="str">
            <v>KG</v>
          </cell>
          <cell r="I73">
            <v>5.0231839258114376E-3</v>
          </cell>
          <cell r="J73">
            <v>77.64</v>
          </cell>
          <cell r="K73">
            <v>0.39</v>
          </cell>
          <cell r="L73" t="str">
            <v>RM</v>
          </cell>
          <cell r="M73" t="str">
            <v>6000493UKM1</v>
          </cell>
          <cell r="N73" t="str">
            <v>4000294UKM1</v>
          </cell>
          <cell r="O73" t="e">
            <v>#N/A</v>
          </cell>
          <cell r="P73">
            <v>0.39</v>
          </cell>
          <cell r="S73">
            <v>0.39</v>
          </cell>
          <cell r="T73">
            <v>0</v>
          </cell>
          <cell r="V73">
            <v>5.0231839258114376E-3</v>
          </cell>
          <cell r="W73">
            <v>67.309186885245907</v>
          </cell>
        </row>
        <row r="74">
          <cell r="F74">
            <v>4000308</v>
          </cell>
          <cell r="G74" t="str">
            <v>ISO PROPYL PALMITATE</v>
          </cell>
          <cell r="H74" t="str">
            <v>KG</v>
          </cell>
          <cell r="I74">
            <v>7.5069660711358788E-3</v>
          </cell>
          <cell r="J74">
            <v>305.05</v>
          </cell>
          <cell r="K74">
            <v>2.29</v>
          </cell>
          <cell r="L74" t="str">
            <v>RM</v>
          </cell>
          <cell r="M74" t="str">
            <v>6000493UKM1</v>
          </cell>
          <cell r="N74" t="str">
            <v>4000308UKM1</v>
          </cell>
          <cell r="O74" t="e">
            <v>#N/A</v>
          </cell>
          <cell r="P74">
            <v>2.29</v>
          </cell>
          <cell r="S74">
            <v>2.29</v>
          </cell>
          <cell r="T74">
            <v>0</v>
          </cell>
          <cell r="V74">
            <v>7.5069660711358788E-3</v>
          </cell>
          <cell r="W74">
            <v>313.11</v>
          </cell>
        </row>
        <row r="75">
          <cell r="F75">
            <v>4000325</v>
          </cell>
          <cell r="G75" t="str">
            <v>M-AMINO PHENOL (MAP)</v>
          </cell>
          <cell r="H75" t="str">
            <v>KG</v>
          </cell>
          <cell r="I75">
            <v>5.0099660615202286E-4</v>
          </cell>
          <cell r="J75">
            <v>1856.3</v>
          </cell>
          <cell r="K75">
            <v>0.93</v>
          </cell>
          <cell r="L75" t="str">
            <v>RM</v>
          </cell>
          <cell r="M75" t="str">
            <v>6000493UKM1</v>
          </cell>
          <cell r="N75" t="str">
            <v>4000325UKM1</v>
          </cell>
          <cell r="O75" t="e">
            <v>#N/A</v>
          </cell>
          <cell r="P75">
            <v>0.93</v>
          </cell>
          <cell r="S75">
            <v>0.93</v>
          </cell>
          <cell r="T75">
            <v>0</v>
          </cell>
          <cell r="V75">
            <v>5.0099660615202286E-4</v>
          </cell>
          <cell r="W75">
            <v>1858.8824625</v>
          </cell>
        </row>
        <row r="76">
          <cell r="F76">
            <v>4000326</v>
          </cell>
          <cell r="G76" t="str">
            <v>PHENYL METHYL PYROZOLONE (PMP)</v>
          </cell>
          <cell r="H76" t="str">
            <v>KG</v>
          </cell>
          <cell r="I76">
            <v>2.0010089120564988E-3</v>
          </cell>
          <cell r="J76">
            <v>594.70000000000005</v>
          </cell>
          <cell r="K76">
            <v>1.19</v>
          </cell>
          <cell r="L76" t="str">
            <v>RM</v>
          </cell>
          <cell r="M76" t="str">
            <v>6000493UKM1</v>
          </cell>
          <cell r="N76" t="str">
            <v>4000326UKM1</v>
          </cell>
          <cell r="O76" t="e">
            <v>#N/A</v>
          </cell>
          <cell r="P76">
            <v>1.19</v>
          </cell>
          <cell r="S76">
            <v>1.19</v>
          </cell>
          <cell r="T76">
            <v>0</v>
          </cell>
          <cell r="V76">
            <v>2.0010089120564988E-3</v>
          </cell>
          <cell r="W76">
            <v>596.92550000000006</v>
          </cell>
        </row>
        <row r="77">
          <cell r="F77">
            <v>4000162</v>
          </cell>
          <cell r="G77" t="str">
            <v>SLES 28%</v>
          </cell>
          <cell r="H77" t="str">
            <v>KG</v>
          </cell>
          <cell r="I77">
            <v>0.16007445323406236</v>
          </cell>
          <cell r="J77">
            <v>64.47</v>
          </cell>
          <cell r="K77">
            <v>10.32</v>
          </cell>
          <cell r="L77" t="str">
            <v>RM</v>
          </cell>
          <cell r="M77" t="str">
            <v>6000493UKM1</v>
          </cell>
          <cell r="N77" t="str">
            <v>4000162UKM1</v>
          </cell>
          <cell r="O77" t="e">
            <v>#N/A</v>
          </cell>
          <cell r="P77">
            <v>10.32</v>
          </cell>
          <cell r="S77">
            <v>10.32</v>
          </cell>
          <cell r="T77">
            <v>0</v>
          </cell>
          <cell r="V77">
            <v>0.16007445323406236</v>
          </cell>
          <cell r="W77">
            <v>62.439437499999997</v>
          </cell>
        </row>
        <row r="78">
          <cell r="F78">
            <v>4000129</v>
          </cell>
          <cell r="G78" t="str">
            <v>CAPB (COCAMIDOPROPYL BETAINE 30%)</v>
          </cell>
          <cell r="H78" t="str">
            <v>KG</v>
          </cell>
          <cell r="I78">
            <v>0.10002759381898454</v>
          </cell>
          <cell r="J78">
            <v>72.48</v>
          </cell>
          <cell r="K78">
            <v>7.25</v>
          </cell>
          <cell r="L78" t="str">
            <v>RM</v>
          </cell>
          <cell r="M78" t="str">
            <v>6000493UKM1</v>
          </cell>
          <cell r="N78" t="str">
            <v>4000129UKM1</v>
          </cell>
          <cell r="O78" t="e">
            <v>#N/A</v>
          </cell>
          <cell r="P78">
            <v>7.25</v>
          </cell>
          <cell r="S78">
            <v>7.25</v>
          </cell>
          <cell r="T78">
            <v>0</v>
          </cell>
          <cell r="V78">
            <v>0.10002759381898454</v>
          </cell>
          <cell r="W78">
            <v>71.039324432008954</v>
          </cell>
        </row>
        <row r="79">
          <cell r="F79">
            <v>4000379</v>
          </cell>
          <cell r="G79" t="str">
            <v>BRIJI 721 - RA</v>
          </cell>
          <cell r="H79" t="str">
            <v>KG</v>
          </cell>
          <cell r="I79">
            <v>2.2493196409508486E-2</v>
          </cell>
          <cell r="J79">
            <v>665.09</v>
          </cell>
          <cell r="K79">
            <v>14.959999999999999</v>
          </cell>
          <cell r="L79" t="str">
            <v>RM</v>
          </cell>
          <cell r="M79" t="str">
            <v>6000493UKM1</v>
          </cell>
          <cell r="N79" t="str">
            <v>4000379UKM1</v>
          </cell>
          <cell r="O79" t="e">
            <v>#N/A</v>
          </cell>
          <cell r="P79">
            <v>14.959999999999999</v>
          </cell>
          <cell r="S79">
            <v>14.959999999999999</v>
          </cell>
          <cell r="T79">
            <v>0</v>
          </cell>
          <cell r="V79">
            <v>2.2493196409508486E-2</v>
          </cell>
          <cell r="W79">
            <v>732.16000000000008</v>
          </cell>
        </row>
        <row r="80">
          <cell r="F80">
            <v>4000396</v>
          </cell>
          <cell r="G80" t="str">
            <v>LEMON OIL - RA</v>
          </cell>
          <cell r="H80" t="str">
            <v>KG</v>
          </cell>
          <cell r="I80">
            <v>9.9831712256481916E-5</v>
          </cell>
          <cell r="J80">
            <v>3505.9</v>
          </cell>
          <cell r="K80">
            <v>0.35</v>
          </cell>
          <cell r="L80" t="str">
            <v>RM</v>
          </cell>
          <cell r="M80" t="str">
            <v>6000493UKM1</v>
          </cell>
          <cell r="N80" t="str">
            <v>4000396UKM1</v>
          </cell>
          <cell r="O80" t="e">
            <v>#N/A</v>
          </cell>
          <cell r="P80">
            <v>0.35</v>
          </cell>
          <cell r="S80">
            <v>0.35</v>
          </cell>
          <cell r="T80">
            <v>0</v>
          </cell>
          <cell r="V80">
            <v>9.9831712256481916E-5</v>
          </cell>
          <cell r="W80">
            <v>3497.232</v>
          </cell>
        </row>
        <row r="81">
          <cell r="F81">
            <v>4000359</v>
          </cell>
          <cell r="G81" t="str">
            <v>2A3HP</v>
          </cell>
          <cell r="H81" t="str">
            <v>KG</v>
          </cell>
          <cell r="I81">
            <v>9.9980750497278832E-4</v>
          </cell>
          <cell r="J81">
            <v>8571.65</v>
          </cell>
          <cell r="K81">
            <v>8.57</v>
          </cell>
          <cell r="L81" t="str">
            <v>RM</v>
          </cell>
          <cell r="M81" t="str">
            <v>6000493UKM1</v>
          </cell>
          <cell r="N81" t="str">
            <v>4000359UKM1</v>
          </cell>
          <cell r="O81" t="e">
            <v>#N/A</v>
          </cell>
          <cell r="P81">
            <v>8.57</v>
          </cell>
          <cell r="S81">
            <v>8.57</v>
          </cell>
          <cell r="T81">
            <v>0</v>
          </cell>
          <cell r="V81">
            <v>9.9980750497278832E-4</v>
          </cell>
          <cell r="W81">
            <v>8664.7999999999993</v>
          </cell>
        </row>
        <row r="82">
          <cell r="F82">
            <v>4000461</v>
          </cell>
          <cell r="G82" t="str">
            <v>SYMSITIVE 1609</v>
          </cell>
          <cell r="H82" t="str">
            <v>KG</v>
          </cell>
          <cell r="I82">
            <v>9.9997118238667471E-3</v>
          </cell>
          <cell r="J82">
            <v>7287.21</v>
          </cell>
          <cell r="K82">
            <v>72.87</v>
          </cell>
          <cell r="L82" t="str">
            <v>RM</v>
          </cell>
          <cell r="M82" t="str">
            <v>6000493UKM1</v>
          </cell>
          <cell r="N82" t="str">
            <v>4000461UKM1</v>
          </cell>
          <cell r="O82" t="e">
            <v>#N/A</v>
          </cell>
          <cell r="P82">
            <v>72.87</v>
          </cell>
          <cell r="S82">
            <v>72.87</v>
          </cell>
          <cell r="T82">
            <v>0</v>
          </cell>
          <cell r="V82">
            <v>9.9997118238667471E-3</v>
          </cell>
          <cell r="W82">
            <v>7280</v>
          </cell>
        </row>
        <row r="83">
          <cell r="F83">
            <v>4000481</v>
          </cell>
          <cell r="G83" t="str">
            <v>PPDA FOR CREAM COLOR</v>
          </cell>
          <cell r="H83" t="str">
            <v>KG</v>
          </cell>
          <cell r="I83">
            <v>7.0985991379310344E-3</v>
          </cell>
          <cell r="J83">
            <v>742.4</v>
          </cell>
          <cell r="K83">
            <v>5.27</v>
          </cell>
          <cell r="L83" t="str">
            <v>RM</v>
          </cell>
          <cell r="M83" t="str">
            <v>6000493UKM1</v>
          </cell>
          <cell r="N83" t="str">
            <v>4000481UKM1</v>
          </cell>
          <cell r="O83" t="e">
            <v>#N/A</v>
          </cell>
          <cell r="P83">
            <v>5.27</v>
          </cell>
          <cell r="S83">
            <v>5.27</v>
          </cell>
          <cell r="T83">
            <v>0</v>
          </cell>
          <cell r="V83">
            <v>7.0985991379310344E-3</v>
          </cell>
          <cell r="W83">
            <v>548.30137550085863</v>
          </cell>
        </row>
        <row r="84">
          <cell r="F84">
            <v>4000574</v>
          </cell>
          <cell r="G84" t="str">
            <v>PERFUME MAGIC WAND</v>
          </cell>
          <cell r="H84" t="str">
            <v>KG</v>
          </cell>
          <cell r="I84">
            <v>1.2003693444136656E-2</v>
          </cell>
          <cell r="J84">
            <v>1072.17</v>
          </cell>
          <cell r="K84">
            <v>12.87</v>
          </cell>
          <cell r="L84" t="str">
            <v>RM</v>
          </cell>
          <cell r="M84" t="str">
            <v>6000493UKM1</v>
          </cell>
          <cell r="N84" t="str">
            <v>4000574UKM1</v>
          </cell>
          <cell r="O84" t="e">
            <v>#N/A</v>
          </cell>
          <cell r="P84">
            <v>12.87</v>
          </cell>
          <cell r="S84">
            <v>12.87</v>
          </cell>
          <cell r="T84">
            <v>0</v>
          </cell>
          <cell r="V84">
            <v>1.2003693444136656E-2</v>
          </cell>
          <cell r="W84">
            <v>1097.25</v>
          </cell>
        </row>
        <row r="85">
          <cell r="F85">
            <v>4000575</v>
          </cell>
          <cell r="G85" t="str">
            <v>POTASSIUM THIOLGLYCOLATE</v>
          </cell>
          <cell r="H85" t="str">
            <v>KG</v>
          </cell>
          <cell r="I85">
            <v>1.4992638884715923E-2</v>
          </cell>
          <cell r="J85">
            <v>332.83</v>
          </cell>
          <cell r="K85">
            <v>4.99</v>
          </cell>
          <cell r="L85" t="str">
            <v>RM</v>
          </cell>
          <cell r="M85" t="str">
            <v>6000493UKM1</v>
          </cell>
          <cell r="N85" t="str">
            <v>4000575UKM1</v>
          </cell>
          <cell r="O85" t="e">
            <v>#N/A</v>
          </cell>
          <cell r="P85">
            <v>4.99</v>
          </cell>
          <cell r="S85">
            <v>4.99</v>
          </cell>
          <cell r="T85">
            <v>0</v>
          </cell>
          <cell r="V85">
            <v>1.4992638884715923E-2</v>
          </cell>
          <cell r="W85">
            <v>332.83</v>
          </cell>
        </row>
        <row r="86">
          <cell r="F86">
            <v>4000240</v>
          </cell>
          <cell r="G86" t="str">
            <v>AMMONIUM CHLORIDE NEW</v>
          </cell>
          <cell r="H86" t="str">
            <v>KG</v>
          </cell>
          <cell r="I86">
            <v>3.9840637450199202E-3</v>
          </cell>
          <cell r="J86">
            <v>148.09</v>
          </cell>
          <cell r="K86">
            <v>0.59</v>
          </cell>
          <cell r="L86" t="str">
            <v>RM</v>
          </cell>
          <cell r="M86" t="str">
            <v>6000493UKM1</v>
          </cell>
          <cell r="N86" t="str">
            <v>4000240UKM1</v>
          </cell>
          <cell r="O86" t="e">
            <v>#N/A</v>
          </cell>
          <cell r="P86">
            <v>0.59</v>
          </cell>
          <cell r="S86">
            <v>0.59</v>
          </cell>
          <cell r="T86">
            <v>0</v>
          </cell>
          <cell r="V86">
            <v>3.9840637450199202E-3</v>
          </cell>
          <cell r="W86">
            <v>232.44</v>
          </cell>
        </row>
        <row r="87">
          <cell r="F87">
            <v>4000239</v>
          </cell>
          <cell r="G87" t="str">
            <v>AMMONIA SOLUTION.</v>
          </cell>
          <cell r="H87" t="str">
            <v>KG</v>
          </cell>
          <cell r="I87">
            <v>8.0010739696603578E-2</v>
          </cell>
          <cell r="J87">
            <v>148.97999999999999</v>
          </cell>
          <cell r="K87">
            <v>11.92</v>
          </cell>
          <cell r="L87" t="str">
            <v>RM</v>
          </cell>
          <cell r="M87" t="str">
            <v>6000493UKM1</v>
          </cell>
          <cell r="N87" t="str">
            <v>4000239UKM1</v>
          </cell>
          <cell r="O87" t="e">
            <v>#N/A</v>
          </cell>
          <cell r="P87">
            <v>11.92</v>
          </cell>
          <cell r="S87">
            <v>11.92</v>
          </cell>
          <cell r="T87">
            <v>0</v>
          </cell>
          <cell r="V87">
            <v>8.0010739696603578E-2</v>
          </cell>
          <cell r="W87">
            <v>150.85571707317072</v>
          </cell>
        </row>
        <row r="88">
          <cell r="F88">
            <v>4000237</v>
          </cell>
          <cell r="G88" t="str">
            <v>AMINO HYDROXY TOLUENE (AHT)</v>
          </cell>
          <cell r="H88" t="str">
            <v>KG</v>
          </cell>
          <cell r="I88">
            <v>6.5004819812520143E-3</v>
          </cell>
          <cell r="J88">
            <v>5985.71</v>
          </cell>
          <cell r="K88">
            <v>38.909999999999997</v>
          </cell>
          <cell r="L88" t="str">
            <v>RM</v>
          </cell>
          <cell r="M88" t="str">
            <v>6000493UKM1</v>
          </cell>
          <cell r="N88" t="str">
            <v>4000237UKM1</v>
          </cell>
          <cell r="O88" t="e">
            <v>#N/A</v>
          </cell>
          <cell r="P88">
            <v>38.909999999999997</v>
          </cell>
          <cell r="S88">
            <v>38.909999999999997</v>
          </cell>
          <cell r="T88">
            <v>0</v>
          </cell>
          <cell r="V88">
            <v>6.5004819812520143E-3</v>
          </cell>
          <cell r="W88">
            <v>6025.6149999999998</v>
          </cell>
        </row>
        <row r="89">
          <cell r="F89">
            <v>4000236</v>
          </cell>
          <cell r="G89" t="str">
            <v>ALMOND OIL</v>
          </cell>
          <cell r="H89" t="str">
            <v>KG</v>
          </cell>
          <cell r="I89">
            <v>1.0492078480747036E-4</v>
          </cell>
          <cell r="J89">
            <v>953.1</v>
          </cell>
          <cell r="K89">
            <v>0.1</v>
          </cell>
          <cell r="L89" t="str">
            <v>RM</v>
          </cell>
          <cell r="M89" t="str">
            <v>6000493UKM1</v>
          </cell>
          <cell r="N89" t="str">
            <v>4000236UKM1</v>
          </cell>
          <cell r="O89" t="e">
            <v>#N/A</v>
          </cell>
          <cell r="P89">
            <v>0.1</v>
          </cell>
          <cell r="S89">
            <v>0.1</v>
          </cell>
          <cell r="T89">
            <v>0</v>
          </cell>
          <cell r="V89">
            <v>1.0492078480747036E-4</v>
          </cell>
          <cell r="W89">
            <v>1024.1127489795917</v>
          </cell>
        </row>
        <row r="90">
          <cell r="F90">
            <v>4000247</v>
          </cell>
          <cell r="G90" t="str">
            <v>CELEQUAT SC 240C/UCARE POLYMERR JR 400</v>
          </cell>
          <cell r="H90" t="str">
            <v>KG</v>
          </cell>
          <cell r="I90">
            <v>3.9984865541547359E-3</v>
          </cell>
          <cell r="J90">
            <v>2140.81</v>
          </cell>
          <cell r="K90">
            <v>8.56</v>
          </cell>
          <cell r="L90" t="str">
            <v>RM</v>
          </cell>
          <cell r="M90" t="str">
            <v>6000493UKM1</v>
          </cell>
          <cell r="N90" t="str">
            <v>4000247UKM1</v>
          </cell>
          <cell r="O90" t="e">
            <v>#N/A</v>
          </cell>
          <cell r="P90">
            <v>8.56</v>
          </cell>
          <cell r="S90">
            <v>8.56</v>
          </cell>
          <cell r="T90">
            <v>0</v>
          </cell>
          <cell r="V90">
            <v>3.9984865541547359E-3</v>
          </cell>
          <cell r="W90">
            <v>2129.8066666666668</v>
          </cell>
        </row>
        <row r="91">
          <cell r="F91">
            <v>4000198</v>
          </cell>
          <cell r="G91" t="str">
            <v>MONOETHANOLAMINE (MEA)</v>
          </cell>
          <cell r="H91" t="str">
            <v>KG</v>
          </cell>
          <cell r="I91">
            <v>8.003054600992747E-2</v>
          </cell>
          <cell r="J91">
            <v>130.94999999999999</v>
          </cell>
          <cell r="K91">
            <v>10.48</v>
          </cell>
          <cell r="L91" t="str">
            <v>RM</v>
          </cell>
          <cell r="M91" t="str">
            <v>6000493UKM1</v>
          </cell>
          <cell r="N91" t="str">
            <v>4000198UKM1</v>
          </cell>
          <cell r="O91" t="e">
            <v>#N/A</v>
          </cell>
          <cell r="P91">
            <v>10.48</v>
          </cell>
          <cell r="S91">
            <v>10.48</v>
          </cell>
          <cell r="T91">
            <v>0</v>
          </cell>
          <cell r="V91">
            <v>8.003054600992747E-2</v>
          </cell>
          <cell r="W91">
            <v>167.96</v>
          </cell>
        </row>
        <row r="92">
          <cell r="F92">
            <v>4000190</v>
          </cell>
          <cell r="G92" t="str">
            <v>P-AMINO PHENOL (PAP)</v>
          </cell>
          <cell r="H92" t="str">
            <v>KG</v>
          </cell>
          <cell r="I92">
            <v>2.5989281256882757E-3</v>
          </cell>
          <cell r="J92">
            <v>681.05</v>
          </cell>
          <cell r="K92">
            <v>1.77</v>
          </cell>
          <cell r="L92" t="str">
            <v>RM</v>
          </cell>
          <cell r="M92" t="str">
            <v>6000493UKM1</v>
          </cell>
          <cell r="N92" t="str">
            <v>4000190UKM1</v>
          </cell>
          <cell r="O92" t="e">
            <v>#N/A</v>
          </cell>
          <cell r="P92">
            <v>1.77</v>
          </cell>
          <cell r="S92">
            <v>1.77</v>
          </cell>
          <cell r="T92">
            <v>0</v>
          </cell>
          <cell r="V92">
            <v>2.5989281256882757E-3</v>
          </cell>
          <cell r="W92">
            <v>681.05</v>
          </cell>
        </row>
        <row r="93">
          <cell r="F93">
            <v>4000187</v>
          </cell>
          <cell r="G93" t="str">
            <v>WHITE PETROLEUM JELLY</v>
          </cell>
          <cell r="H93" t="str">
            <v>KG</v>
          </cell>
          <cell r="I93">
            <v>2.500795418390073E-2</v>
          </cell>
          <cell r="J93">
            <v>157.15</v>
          </cell>
          <cell r="K93">
            <v>3.9299999999999997</v>
          </cell>
          <cell r="L93" t="str">
            <v>RM</v>
          </cell>
          <cell r="M93" t="str">
            <v>6000493UKM1</v>
          </cell>
          <cell r="N93" t="str">
            <v>4000187UKM1</v>
          </cell>
          <cell r="O93" t="e">
            <v>#N/A</v>
          </cell>
          <cell r="P93">
            <v>3.9299999999999997</v>
          </cell>
          <cell r="S93">
            <v>3.9299999999999997</v>
          </cell>
          <cell r="T93">
            <v>0</v>
          </cell>
          <cell r="V93">
            <v>2.500795418390073E-2</v>
          </cell>
          <cell r="W93">
            <v>166.63</v>
          </cell>
        </row>
        <row r="94">
          <cell r="F94">
            <v>4000182</v>
          </cell>
          <cell r="G94" t="str">
            <v>CETOSTEARYL ALCOHOL C1618(CSA)</v>
          </cell>
          <cell r="H94" t="str">
            <v>KG</v>
          </cell>
          <cell r="I94">
            <v>0.14248554913294798</v>
          </cell>
          <cell r="J94">
            <v>207.6</v>
          </cell>
          <cell r="K94">
            <v>29.58</v>
          </cell>
          <cell r="L94" t="str">
            <v>RM</v>
          </cell>
          <cell r="M94" t="str">
            <v>6000493UKM1</v>
          </cell>
          <cell r="N94" t="str">
            <v>4000182UKM1</v>
          </cell>
          <cell r="O94" t="e">
            <v>#N/A</v>
          </cell>
          <cell r="P94">
            <v>29.58</v>
          </cell>
          <cell r="S94">
            <v>29.58</v>
          </cell>
          <cell r="T94">
            <v>0</v>
          </cell>
          <cell r="V94">
            <v>0.14248554913294798</v>
          </cell>
          <cell r="W94">
            <v>192.63366800804829</v>
          </cell>
        </row>
        <row r="95">
          <cell r="F95">
            <v>4000181</v>
          </cell>
          <cell r="G95" t="str">
            <v>OLIVE OIL</v>
          </cell>
          <cell r="H95" t="str">
            <v>KG</v>
          </cell>
          <cell r="I95">
            <v>9.5102234902520204E-5</v>
          </cell>
          <cell r="J95">
            <v>630.9</v>
          </cell>
          <cell r="K95">
            <v>0.06</v>
          </cell>
          <cell r="L95" t="str">
            <v>RM</v>
          </cell>
          <cell r="M95" t="str">
            <v>6000493UKM1</v>
          </cell>
          <cell r="N95" t="str">
            <v>4000181UKM1</v>
          </cell>
          <cell r="O95" t="e">
            <v>#N/A</v>
          </cell>
          <cell r="P95">
            <v>0.06</v>
          </cell>
          <cell r="S95">
            <v>0.06</v>
          </cell>
          <cell r="T95">
            <v>0</v>
          </cell>
          <cell r="V95">
            <v>9.5102234902520204E-5</v>
          </cell>
          <cell r="W95">
            <v>630.87</v>
          </cell>
        </row>
        <row r="96">
          <cell r="F96">
            <v>4000165</v>
          </cell>
          <cell r="G96" t="str">
            <v>CARBOPOL ETD 2020</v>
          </cell>
          <cell r="H96" t="str">
            <v>KG</v>
          </cell>
          <cell r="I96">
            <v>1.9990059887803045E-3</v>
          </cell>
          <cell r="J96">
            <v>3641.81</v>
          </cell>
          <cell r="K96">
            <v>7.28</v>
          </cell>
          <cell r="L96" t="str">
            <v>RM</v>
          </cell>
          <cell r="M96" t="str">
            <v>6000493UKM1</v>
          </cell>
          <cell r="N96" t="str">
            <v>4000165UKM1</v>
          </cell>
          <cell r="O96" t="e">
            <v>#N/A</v>
          </cell>
          <cell r="P96">
            <v>7.28</v>
          </cell>
          <cell r="S96">
            <v>7.28</v>
          </cell>
          <cell r="T96">
            <v>0</v>
          </cell>
          <cell r="V96">
            <v>1.9990059887803045E-3</v>
          </cell>
          <cell r="W96">
            <v>3754.4170362318841</v>
          </cell>
        </row>
        <row r="97">
          <cell r="F97">
            <v>4000123</v>
          </cell>
          <cell r="G97" t="str">
            <v>STEARIC ACID</v>
          </cell>
          <cell r="H97" t="str">
            <v>KG</v>
          </cell>
          <cell r="I97">
            <v>4.9884107628741306E-3</v>
          </cell>
          <cell r="J97">
            <v>198.46</v>
          </cell>
          <cell r="K97">
            <v>0.99</v>
          </cell>
          <cell r="L97" t="str">
            <v>RM</v>
          </cell>
          <cell r="M97" t="str">
            <v>6000493UKM1</v>
          </cell>
          <cell r="N97" t="str">
            <v>4000123UKM1</v>
          </cell>
          <cell r="O97" t="e">
            <v>#N/A</v>
          </cell>
          <cell r="P97">
            <v>0.99</v>
          </cell>
          <cell r="S97">
            <v>0.99</v>
          </cell>
          <cell r="T97">
            <v>0</v>
          </cell>
          <cell r="V97">
            <v>4.9884107628741306E-3</v>
          </cell>
          <cell r="W97">
            <v>133.34180645161291</v>
          </cell>
        </row>
        <row r="98">
          <cell r="F98">
            <v>4000118</v>
          </cell>
          <cell r="G98" t="str">
            <v>PROPYLENE GLYCOL  (PG)</v>
          </cell>
          <cell r="H98" t="str">
            <v>KG</v>
          </cell>
          <cell r="I98">
            <v>4.9974832818005322E-3</v>
          </cell>
          <cell r="J98">
            <v>278.14</v>
          </cell>
          <cell r="K98">
            <v>1.39</v>
          </cell>
          <cell r="L98" t="str">
            <v>RM</v>
          </cell>
          <cell r="M98" t="str">
            <v>6000493UKM1</v>
          </cell>
          <cell r="N98" t="str">
            <v>4000118UKM1</v>
          </cell>
          <cell r="O98" t="e">
            <v>#N/A</v>
          </cell>
          <cell r="P98">
            <v>1.39</v>
          </cell>
          <cell r="S98">
            <v>1.39</v>
          </cell>
          <cell r="T98">
            <v>0</v>
          </cell>
          <cell r="V98">
            <v>4.9974832818005322E-3</v>
          </cell>
          <cell r="W98">
            <v>278.29599999999999</v>
          </cell>
        </row>
        <row r="99">
          <cell r="F99">
            <v>4000108</v>
          </cell>
          <cell r="G99" t="str">
            <v>DM WATER</v>
          </cell>
          <cell r="H99" t="str">
            <v>KG</v>
          </cell>
          <cell r="I99">
            <v>0.22222222222222224</v>
          </cell>
          <cell r="J99">
            <v>0.45</v>
          </cell>
          <cell r="K99">
            <v>0.1</v>
          </cell>
          <cell r="L99" t="str">
            <v>RM</v>
          </cell>
          <cell r="M99" t="str">
            <v>6000493UKM1</v>
          </cell>
          <cell r="N99" t="str">
            <v>4000108UKM1</v>
          </cell>
          <cell r="O99" t="e">
            <v>#N/A</v>
          </cell>
          <cell r="P99">
            <v>0.1</v>
          </cell>
          <cell r="S99">
            <v>0.1</v>
          </cell>
          <cell r="T99">
            <v>0</v>
          </cell>
          <cell r="V99">
            <v>0.22222222222222224</v>
          </cell>
          <cell r="W99">
            <v>0.45</v>
          </cell>
        </row>
        <row r="100">
          <cell r="F100">
            <v>4000105</v>
          </cell>
          <cell r="G100" t="str">
            <v>SODIUM SULPHITE</v>
          </cell>
          <cell r="H100" t="str">
            <v>KG</v>
          </cell>
          <cell r="I100">
            <v>3.957219251336898E-3</v>
          </cell>
          <cell r="J100">
            <v>93.5</v>
          </cell>
          <cell r="K100">
            <v>0.36999999999999994</v>
          </cell>
          <cell r="L100" t="str">
            <v>RM</v>
          </cell>
          <cell r="M100" t="str">
            <v>6000493UKM1</v>
          </cell>
          <cell r="N100" t="str">
            <v>4000105UKM1</v>
          </cell>
          <cell r="O100" t="e">
            <v>#N/A</v>
          </cell>
          <cell r="P100">
            <v>0.36999999999999994</v>
          </cell>
          <cell r="S100">
            <v>0.36999999999999994</v>
          </cell>
          <cell r="T100">
            <v>0</v>
          </cell>
          <cell r="V100">
            <v>3.957219251336898E-3</v>
          </cell>
          <cell r="W100">
            <v>108.43813658536585</v>
          </cell>
        </row>
        <row r="101">
          <cell r="F101">
            <v>4000102</v>
          </cell>
          <cell r="G101" t="str">
            <v>RESORCINOL</v>
          </cell>
          <cell r="H101" t="str">
            <v>KG</v>
          </cell>
          <cell r="I101">
            <v>2.9946150643909383E-3</v>
          </cell>
          <cell r="J101">
            <v>744.67</v>
          </cell>
          <cell r="K101">
            <v>2.23</v>
          </cell>
          <cell r="L101" t="str">
            <v>RM</v>
          </cell>
          <cell r="M101" t="str">
            <v>6000493UKM1</v>
          </cell>
          <cell r="N101" t="str">
            <v>4000102UKM1</v>
          </cell>
          <cell r="O101" t="e">
            <v>#N/A</v>
          </cell>
          <cell r="P101">
            <v>2.23</v>
          </cell>
          <cell r="S101">
            <v>2.23</v>
          </cell>
          <cell r="T101">
            <v>0</v>
          </cell>
          <cell r="V101">
            <v>2.9946150643909383E-3</v>
          </cell>
          <cell r="W101">
            <v>743.12336764705879</v>
          </cell>
        </row>
        <row r="102">
          <cell r="F102" t="str">
            <v/>
          </cell>
          <cell r="G102" t="str">
            <v>0000900505-MFGOVH</v>
          </cell>
          <cell r="H102" t="str">
            <v>STD</v>
          </cell>
          <cell r="I102">
            <v>0.32000410832277726</v>
          </cell>
          <cell r="J102">
            <v>292.08999999999997</v>
          </cell>
          <cell r="K102">
            <v>93.47</v>
          </cell>
          <cell r="L102" t="str">
            <v>cc</v>
          </cell>
          <cell r="M102" t="str">
            <v>6000493UKM1</v>
          </cell>
          <cell r="N102" t="str">
            <v>UKM1</v>
          </cell>
          <cell r="O102" t="e">
            <v>#N/A</v>
          </cell>
          <cell r="R102">
            <v>93.47</v>
          </cell>
          <cell r="S102">
            <v>93.47</v>
          </cell>
          <cell r="T102">
            <v>0</v>
          </cell>
          <cell r="V102">
            <v>0.32000410832277726</v>
          </cell>
          <cell r="W102">
            <v>292.08999999999997</v>
          </cell>
        </row>
        <row r="103">
          <cell r="F103" t="str">
            <v/>
          </cell>
          <cell r="G103" t="str">
            <v>0000900504-MFGDEP</v>
          </cell>
          <cell r="H103" t="str">
            <v>STD</v>
          </cell>
          <cell r="I103">
            <v>0.3199876714439821</v>
          </cell>
          <cell r="J103">
            <v>324.45</v>
          </cell>
          <cell r="K103">
            <v>103.82</v>
          </cell>
          <cell r="L103" t="str">
            <v>cc</v>
          </cell>
          <cell r="M103" t="str">
            <v>6000493UKM1</v>
          </cell>
          <cell r="N103" t="str">
            <v>UKM1</v>
          </cell>
          <cell r="O103" t="e">
            <v>#N/A</v>
          </cell>
          <cell r="R103">
            <v>103.82</v>
          </cell>
          <cell r="S103">
            <v>103.82</v>
          </cell>
          <cell r="T103">
            <v>0</v>
          </cell>
          <cell r="V103">
            <v>0.3199876714439821</v>
          </cell>
          <cell r="W103">
            <v>324.45</v>
          </cell>
        </row>
        <row r="104">
          <cell r="F104" t="str">
            <v/>
          </cell>
          <cell r="G104" t="str">
            <v>0000900503-MFGUTY</v>
          </cell>
          <cell r="H104" t="str">
            <v>STD</v>
          </cell>
          <cell r="I104">
            <v>0.32000909504320146</v>
          </cell>
          <cell r="J104">
            <v>219.9</v>
          </cell>
          <cell r="K104">
            <v>70.37</v>
          </cell>
          <cell r="L104" t="str">
            <v>cc</v>
          </cell>
          <cell r="M104" t="str">
            <v>6000493UKM1</v>
          </cell>
          <cell r="N104" t="str">
            <v>UKM1</v>
          </cell>
          <cell r="O104" t="e">
            <v>#N/A</v>
          </cell>
          <cell r="R104">
            <v>70.37</v>
          </cell>
          <cell r="S104">
            <v>70.37</v>
          </cell>
          <cell r="T104">
            <v>0</v>
          </cell>
          <cell r="V104">
            <v>0.32000909504320146</v>
          </cell>
          <cell r="W104">
            <v>219.9</v>
          </cell>
        </row>
        <row r="105">
          <cell r="F105" t="str">
            <v/>
          </cell>
          <cell r="G105" t="str">
            <v>0000900502-MFMAND</v>
          </cell>
          <cell r="H105" t="str">
            <v>MD</v>
          </cell>
          <cell r="I105">
            <v>0.08</v>
          </cell>
          <cell r="J105">
            <v>440</v>
          </cell>
          <cell r="K105">
            <v>35.200000000000003</v>
          </cell>
          <cell r="L105" t="str">
            <v>cc</v>
          </cell>
          <cell r="M105" t="str">
            <v>6000493UKM1</v>
          </cell>
          <cell r="N105" t="str">
            <v>UKM1</v>
          </cell>
          <cell r="O105" t="e">
            <v>#N/A</v>
          </cell>
          <cell r="R105">
            <v>35.200000000000003</v>
          </cell>
          <cell r="S105">
            <v>35.200000000000003</v>
          </cell>
          <cell r="T105">
            <v>0</v>
          </cell>
          <cell r="V105">
            <v>0.08</v>
          </cell>
          <cell r="W105">
            <v>440</v>
          </cell>
        </row>
        <row r="106">
          <cell r="F106" t="str">
            <v/>
          </cell>
          <cell r="G106" t="str">
            <v>0000900501-MFPOWR</v>
          </cell>
          <cell r="H106" t="str">
            <v>KWH</v>
          </cell>
          <cell r="I106">
            <v>6.2399999999999993</v>
          </cell>
          <cell r="J106">
            <v>8.25</v>
          </cell>
          <cell r="K106">
            <v>51.48</v>
          </cell>
          <cell r="L106" t="str">
            <v>cc</v>
          </cell>
          <cell r="M106" t="str">
            <v>6000493UKM1</v>
          </cell>
          <cell r="N106" t="str">
            <v>UKM1</v>
          </cell>
          <cell r="O106" t="e">
            <v>#N/A</v>
          </cell>
          <cell r="R106">
            <v>51.48</v>
          </cell>
          <cell r="S106">
            <v>51.48</v>
          </cell>
          <cell r="T106">
            <v>0</v>
          </cell>
          <cell r="V106">
            <v>6.2399999999999993</v>
          </cell>
          <cell r="W106">
            <v>8.25</v>
          </cell>
        </row>
        <row r="107">
          <cell r="F107">
            <v>4000243</v>
          </cell>
          <cell r="G107" t="str">
            <v>ASCORBIC ACID</v>
          </cell>
          <cell r="H107" t="str">
            <v>KG</v>
          </cell>
          <cell r="I107">
            <v>4.0004507550146498E-3</v>
          </cell>
          <cell r="J107">
            <v>1242.3599999999999</v>
          </cell>
          <cell r="K107">
            <v>4.97</v>
          </cell>
          <cell r="L107" t="str">
            <v>RM</v>
          </cell>
          <cell r="M107" t="str">
            <v>6000496UKM1</v>
          </cell>
          <cell r="N107" t="str">
            <v>4000243UKM1</v>
          </cell>
          <cell r="O107" t="e">
            <v>#N/A</v>
          </cell>
          <cell r="P107">
            <v>4.97</v>
          </cell>
          <cell r="S107">
            <v>4.97</v>
          </cell>
          <cell r="T107">
            <v>0</v>
          </cell>
          <cell r="V107">
            <v>4.0004507550146498E-3</v>
          </cell>
          <cell r="W107">
            <v>1265.340148148148</v>
          </cell>
        </row>
        <row r="108">
          <cell r="F108">
            <v>4000252</v>
          </cell>
          <cell r="G108" t="str">
            <v>CRODAFOS HCE</v>
          </cell>
          <cell r="H108" t="str">
            <v>KG</v>
          </cell>
          <cell r="I108">
            <v>9.999939333027303E-3</v>
          </cell>
          <cell r="J108">
            <v>4945.03</v>
          </cell>
          <cell r="K108">
            <v>49.45</v>
          </cell>
          <cell r="L108" t="str">
            <v>RM</v>
          </cell>
          <cell r="M108" t="str">
            <v>6000496UKM1</v>
          </cell>
          <cell r="N108" t="str">
            <v>4000252UKM1</v>
          </cell>
          <cell r="O108" t="e">
            <v>#N/A</v>
          </cell>
          <cell r="P108">
            <v>49.45</v>
          </cell>
          <cell r="S108">
            <v>49.45</v>
          </cell>
          <cell r="T108">
            <v>0</v>
          </cell>
          <cell r="V108">
            <v>9.999939333027303E-3</v>
          </cell>
          <cell r="W108">
            <v>5191.5295999999998</v>
          </cell>
        </row>
        <row r="109">
          <cell r="F109">
            <v>4000197</v>
          </cell>
          <cell r="G109" t="str">
            <v>LAURYL ALCOHOL (C1218)</v>
          </cell>
          <cell r="H109" t="str">
            <v>KG</v>
          </cell>
          <cell r="I109">
            <v>3.5001263583522874E-2</v>
          </cell>
          <cell r="J109">
            <v>237.42</v>
          </cell>
          <cell r="K109">
            <v>8.31</v>
          </cell>
          <cell r="L109" t="str">
            <v>RM</v>
          </cell>
          <cell r="M109" t="str">
            <v>6000496UKM1</v>
          </cell>
          <cell r="N109" t="str">
            <v>4000197UKM1</v>
          </cell>
          <cell r="O109" t="e">
            <v>#N/A</v>
          </cell>
          <cell r="P109">
            <v>8.31</v>
          </cell>
          <cell r="S109">
            <v>8.31</v>
          </cell>
          <cell r="T109">
            <v>0</v>
          </cell>
          <cell r="V109">
            <v>3.5001263583522874E-2</v>
          </cell>
          <cell r="W109">
            <v>213.46471428571428</v>
          </cell>
        </row>
        <row r="110">
          <cell r="F110">
            <v>4000270</v>
          </cell>
          <cell r="G110" t="str">
            <v>JAROCOL 2M5HEAP</v>
          </cell>
          <cell r="H110" t="str">
            <v>KG</v>
          </cell>
          <cell r="I110">
            <v>1.999998978550062E-3</v>
          </cell>
          <cell r="J110">
            <v>19580.009999999998</v>
          </cell>
          <cell r="K110">
            <v>39.159999999999997</v>
          </cell>
          <cell r="L110" t="str">
            <v>RM</v>
          </cell>
          <cell r="M110" t="str">
            <v>6000496UKM1</v>
          </cell>
          <cell r="N110" t="str">
            <v>4000270UKM1</v>
          </cell>
          <cell r="O110" t="e">
            <v>#N/A</v>
          </cell>
          <cell r="P110">
            <v>39.159999999999997</v>
          </cell>
          <cell r="S110">
            <v>39.159999999999997</v>
          </cell>
          <cell r="T110">
            <v>0</v>
          </cell>
          <cell r="V110">
            <v>1.999998978550062E-3</v>
          </cell>
          <cell r="W110">
            <v>19329.599999999999</v>
          </cell>
        </row>
        <row r="111">
          <cell r="F111">
            <v>4000271</v>
          </cell>
          <cell r="G111" t="str">
            <v>JAROCOL TDS</v>
          </cell>
          <cell r="H111" t="str">
            <v>KG</v>
          </cell>
          <cell r="I111">
            <v>4.5008630295614947E-3</v>
          </cell>
          <cell r="J111">
            <v>2288.4499999999998</v>
          </cell>
          <cell r="K111">
            <v>10.300000000000002</v>
          </cell>
          <cell r="L111" t="str">
            <v>RM</v>
          </cell>
          <cell r="M111" t="str">
            <v>6000496UKM1</v>
          </cell>
          <cell r="N111" t="str">
            <v>4000271UKM1</v>
          </cell>
          <cell r="O111" t="e">
            <v>#N/A</v>
          </cell>
          <cell r="P111">
            <v>10.300000000000002</v>
          </cell>
          <cell r="S111">
            <v>10.300000000000002</v>
          </cell>
          <cell r="T111">
            <v>0</v>
          </cell>
          <cell r="V111">
            <v>4.5008630295614947E-3</v>
          </cell>
          <cell r="W111">
            <v>2516.9499999999998</v>
          </cell>
        </row>
        <row r="112">
          <cell r="F112">
            <v>4000273</v>
          </cell>
          <cell r="G112" t="str">
            <v>JOJOBA OIL</v>
          </cell>
          <cell r="H112" t="str">
            <v>KG</v>
          </cell>
          <cell r="I112">
            <v>9.9993333777748146E-5</v>
          </cell>
          <cell r="J112">
            <v>3000.2</v>
          </cell>
          <cell r="K112">
            <v>0.3</v>
          </cell>
          <cell r="L112" t="str">
            <v>RM</v>
          </cell>
          <cell r="M112" t="str">
            <v>6000496UKM1</v>
          </cell>
          <cell r="N112" t="str">
            <v>4000273UKM1</v>
          </cell>
          <cell r="O112" t="e">
            <v>#N/A</v>
          </cell>
          <cell r="P112">
            <v>0.3</v>
          </cell>
          <cell r="S112">
            <v>0.3</v>
          </cell>
          <cell r="T112">
            <v>0</v>
          </cell>
          <cell r="V112">
            <v>9.9993333777748146E-5</v>
          </cell>
          <cell r="W112">
            <v>3000</v>
          </cell>
        </row>
        <row r="113">
          <cell r="F113">
            <v>4000285</v>
          </cell>
          <cell r="G113" t="str">
            <v>PARAFFIN WAX</v>
          </cell>
          <cell r="H113" t="str">
            <v>KG</v>
          </cell>
          <cell r="I113">
            <v>7.475813544415128E-3</v>
          </cell>
          <cell r="J113">
            <v>204.66</v>
          </cell>
          <cell r="K113">
            <v>1.53</v>
          </cell>
          <cell r="L113" t="str">
            <v>RM</v>
          </cell>
          <cell r="M113" t="str">
            <v>6000496UKM1</v>
          </cell>
          <cell r="N113" t="str">
            <v>4000285UKM1</v>
          </cell>
          <cell r="O113" t="e">
            <v>#N/A</v>
          </cell>
          <cell r="P113">
            <v>1.53</v>
          </cell>
          <cell r="S113">
            <v>1.53</v>
          </cell>
          <cell r="T113">
            <v>0</v>
          </cell>
          <cell r="V113">
            <v>7.475813544415128E-3</v>
          </cell>
          <cell r="W113">
            <v>234.22</v>
          </cell>
        </row>
        <row r="114">
          <cell r="F114">
            <v>4000288</v>
          </cell>
          <cell r="G114" t="str">
            <v>REFINED SESAME OIL</v>
          </cell>
          <cell r="H114" t="str">
            <v>KG</v>
          </cell>
          <cell r="I114">
            <v>9.3691442848219868E-5</v>
          </cell>
          <cell r="J114">
            <v>320.2</v>
          </cell>
          <cell r="K114">
            <v>0.03</v>
          </cell>
          <cell r="L114" t="str">
            <v>RM</v>
          </cell>
          <cell r="M114" t="str">
            <v>6000496UKM1</v>
          </cell>
          <cell r="N114" t="str">
            <v>4000288UKM1</v>
          </cell>
          <cell r="O114" t="e">
            <v>#N/A</v>
          </cell>
          <cell r="P114">
            <v>0.03</v>
          </cell>
          <cell r="S114">
            <v>0.03</v>
          </cell>
          <cell r="T114">
            <v>0</v>
          </cell>
          <cell r="V114">
            <v>9.3691442848219868E-5</v>
          </cell>
          <cell r="W114">
            <v>320.17</v>
          </cell>
        </row>
        <row r="115">
          <cell r="F115">
            <v>4000294</v>
          </cell>
          <cell r="G115" t="str">
            <v>SODIUM SILICATE</v>
          </cell>
          <cell r="H115" t="str">
            <v>KG</v>
          </cell>
          <cell r="I115">
            <v>5.0231839258114376E-3</v>
          </cell>
          <cell r="J115">
            <v>77.64</v>
          </cell>
          <cell r="K115">
            <v>0.39</v>
          </cell>
          <cell r="L115" t="str">
            <v>RM</v>
          </cell>
          <cell r="M115" t="str">
            <v>6000496UKM1</v>
          </cell>
          <cell r="N115" t="str">
            <v>4000294UKM1</v>
          </cell>
          <cell r="O115" t="e">
            <v>#N/A</v>
          </cell>
          <cell r="P115">
            <v>0.39</v>
          </cell>
          <cell r="S115">
            <v>0.39</v>
          </cell>
          <cell r="T115">
            <v>0</v>
          </cell>
          <cell r="V115">
            <v>5.0231839258114376E-3</v>
          </cell>
          <cell r="W115">
            <v>67.309186885245907</v>
          </cell>
        </row>
        <row r="116">
          <cell r="F116">
            <v>4000308</v>
          </cell>
          <cell r="G116" t="str">
            <v>ISO PROPYL PALMITATE</v>
          </cell>
          <cell r="H116" t="str">
            <v>KG</v>
          </cell>
          <cell r="I116">
            <v>7.5069660711358788E-3</v>
          </cell>
          <cell r="J116">
            <v>305.05</v>
          </cell>
          <cell r="K116">
            <v>2.29</v>
          </cell>
          <cell r="L116" t="str">
            <v>RM</v>
          </cell>
          <cell r="M116" t="str">
            <v>6000496UKM1</v>
          </cell>
          <cell r="N116" t="str">
            <v>4000308UKM1</v>
          </cell>
          <cell r="O116" t="e">
            <v>#N/A</v>
          </cell>
          <cell r="P116">
            <v>2.29</v>
          </cell>
          <cell r="S116">
            <v>2.29</v>
          </cell>
          <cell r="T116">
            <v>0</v>
          </cell>
          <cell r="V116">
            <v>7.5069660711358788E-3</v>
          </cell>
          <cell r="W116">
            <v>313.11</v>
          </cell>
        </row>
        <row r="117">
          <cell r="F117">
            <v>4000325</v>
          </cell>
          <cell r="G117" t="str">
            <v>M-AMINO PHENOL (MAP)</v>
          </cell>
          <cell r="H117" t="str">
            <v>KG</v>
          </cell>
          <cell r="I117">
            <v>1.0019932123040457E-3</v>
          </cell>
          <cell r="J117">
            <v>1856.3</v>
          </cell>
          <cell r="K117">
            <v>1.86</v>
          </cell>
          <cell r="L117" t="str">
            <v>RM</v>
          </cell>
          <cell r="M117" t="str">
            <v>6000496UKM1</v>
          </cell>
          <cell r="N117" t="str">
            <v>4000325UKM1</v>
          </cell>
          <cell r="O117" t="e">
            <v>#N/A</v>
          </cell>
          <cell r="P117">
            <v>1.86</v>
          </cell>
          <cell r="S117">
            <v>1.86</v>
          </cell>
          <cell r="T117">
            <v>0</v>
          </cell>
          <cell r="V117">
            <v>1.0019932123040457E-3</v>
          </cell>
          <cell r="W117">
            <v>1858.8824625</v>
          </cell>
        </row>
        <row r="118">
          <cell r="F118">
            <v>4000326</v>
          </cell>
          <cell r="G118" t="str">
            <v>PHENYL METHYL PYROZOLONE (PMP)</v>
          </cell>
          <cell r="H118" t="str">
            <v>KG</v>
          </cell>
          <cell r="I118">
            <v>2.0010089120564988E-3</v>
          </cell>
          <cell r="J118">
            <v>594.70000000000005</v>
          </cell>
          <cell r="K118">
            <v>1.19</v>
          </cell>
          <cell r="L118" t="str">
            <v>RM</v>
          </cell>
          <cell r="M118" t="str">
            <v>6000496UKM1</v>
          </cell>
          <cell r="N118" t="str">
            <v>4000326UKM1</v>
          </cell>
          <cell r="O118" t="e">
            <v>#N/A</v>
          </cell>
          <cell r="P118">
            <v>1.19</v>
          </cell>
          <cell r="S118">
            <v>1.19</v>
          </cell>
          <cell r="T118">
            <v>0</v>
          </cell>
          <cell r="V118">
            <v>2.0010089120564988E-3</v>
          </cell>
          <cell r="W118">
            <v>596.92550000000006</v>
          </cell>
        </row>
        <row r="119">
          <cell r="F119">
            <v>4000162</v>
          </cell>
          <cell r="G119" t="str">
            <v>SLES 28%</v>
          </cell>
          <cell r="H119" t="str">
            <v>KG</v>
          </cell>
          <cell r="I119">
            <v>0.16007445323406236</v>
          </cell>
          <cell r="J119">
            <v>64.47</v>
          </cell>
          <cell r="K119">
            <v>10.32</v>
          </cell>
          <cell r="L119" t="str">
            <v>RM</v>
          </cell>
          <cell r="M119" t="str">
            <v>6000496UKM1</v>
          </cell>
          <cell r="N119" t="str">
            <v>4000162UKM1</v>
          </cell>
          <cell r="O119" t="e">
            <v>#N/A</v>
          </cell>
          <cell r="P119">
            <v>10.32</v>
          </cell>
          <cell r="S119">
            <v>10.32</v>
          </cell>
          <cell r="T119">
            <v>0</v>
          </cell>
          <cell r="V119">
            <v>0.16007445323406236</v>
          </cell>
          <cell r="W119">
            <v>62.439437499999997</v>
          </cell>
        </row>
        <row r="120">
          <cell r="F120">
            <v>4000129</v>
          </cell>
          <cell r="G120" t="str">
            <v>CAPB (COCAMIDOPROPYL BETAINE 30%)</v>
          </cell>
          <cell r="H120" t="str">
            <v>KG</v>
          </cell>
          <cell r="I120">
            <v>0.10002759381898454</v>
          </cell>
          <cell r="J120">
            <v>72.48</v>
          </cell>
          <cell r="K120">
            <v>7.25</v>
          </cell>
          <cell r="L120" t="str">
            <v>RM</v>
          </cell>
          <cell r="M120" t="str">
            <v>6000496UKM1</v>
          </cell>
          <cell r="N120" t="str">
            <v>4000129UKM1</v>
          </cell>
          <cell r="O120" t="e">
            <v>#N/A</v>
          </cell>
          <cell r="P120">
            <v>7.25</v>
          </cell>
          <cell r="S120">
            <v>7.25</v>
          </cell>
          <cell r="T120">
            <v>0</v>
          </cell>
          <cell r="V120">
            <v>0.10002759381898454</v>
          </cell>
          <cell r="W120">
            <v>71.039324432008954</v>
          </cell>
        </row>
        <row r="121">
          <cell r="F121">
            <v>4000379</v>
          </cell>
          <cell r="G121" t="str">
            <v>BRIJI 721 - RA</v>
          </cell>
          <cell r="H121" t="str">
            <v>KG</v>
          </cell>
          <cell r="I121">
            <v>2.2493196409508486E-2</v>
          </cell>
          <cell r="J121">
            <v>665.09</v>
          </cell>
          <cell r="K121">
            <v>14.959999999999999</v>
          </cell>
          <cell r="L121" t="str">
            <v>RM</v>
          </cell>
          <cell r="M121" t="str">
            <v>6000496UKM1</v>
          </cell>
          <cell r="N121" t="str">
            <v>4000379UKM1</v>
          </cell>
          <cell r="O121" t="e">
            <v>#N/A</v>
          </cell>
          <cell r="P121">
            <v>14.959999999999999</v>
          </cell>
          <cell r="S121">
            <v>14.959999999999999</v>
          </cell>
          <cell r="T121">
            <v>0</v>
          </cell>
          <cell r="V121">
            <v>2.2493196409508486E-2</v>
          </cell>
          <cell r="W121">
            <v>732.16000000000008</v>
          </cell>
        </row>
        <row r="122">
          <cell r="F122">
            <v>4000396</v>
          </cell>
          <cell r="G122" t="str">
            <v>LEMON OIL - RA</v>
          </cell>
          <cell r="H122" t="str">
            <v>KG</v>
          </cell>
          <cell r="I122">
            <v>9.9831712256481916E-5</v>
          </cell>
          <cell r="J122">
            <v>3505.9</v>
          </cell>
          <cell r="K122">
            <v>0.35</v>
          </cell>
          <cell r="L122" t="str">
            <v>RM</v>
          </cell>
          <cell r="M122" t="str">
            <v>6000496UKM1</v>
          </cell>
          <cell r="N122" t="str">
            <v>4000396UKM1</v>
          </cell>
          <cell r="O122" t="e">
            <v>#N/A</v>
          </cell>
          <cell r="P122">
            <v>0.35</v>
          </cell>
          <cell r="S122">
            <v>0.35</v>
          </cell>
          <cell r="T122">
            <v>0</v>
          </cell>
          <cell r="V122">
            <v>9.9831712256481916E-5</v>
          </cell>
          <cell r="W122">
            <v>3497.232</v>
          </cell>
        </row>
        <row r="123">
          <cell r="F123">
            <v>4000359</v>
          </cell>
          <cell r="G123" t="str">
            <v>2A3HP</v>
          </cell>
          <cell r="H123" t="str">
            <v>KG</v>
          </cell>
          <cell r="I123">
            <v>9.9980750497278832E-4</v>
          </cell>
          <cell r="J123">
            <v>8571.65</v>
          </cell>
          <cell r="K123">
            <v>8.57</v>
          </cell>
          <cell r="L123" t="str">
            <v>RM</v>
          </cell>
          <cell r="M123" t="str">
            <v>6000496UKM1</v>
          </cell>
          <cell r="N123" t="str">
            <v>4000359UKM1</v>
          </cell>
          <cell r="O123" t="e">
            <v>#N/A</v>
          </cell>
          <cell r="P123">
            <v>8.57</v>
          </cell>
          <cell r="S123">
            <v>8.57</v>
          </cell>
          <cell r="T123">
            <v>0</v>
          </cell>
          <cell r="V123">
            <v>9.9980750497278832E-4</v>
          </cell>
          <cell r="W123">
            <v>8664.7999999999993</v>
          </cell>
        </row>
        <row r="124">
          <cell r="F124">
            <v>4000459</v>
          </cell>
          <cell r="G124" t="str">
            <v>2-METHYL RESORCINOL</v>
          </cell>
          <cell r="H124" t="str">
            <v>KG</v>
          </cell>
          <cell r="I124">
            <v>3.9983791805201115E-4</v>
          </cell>
          <cell r="J124">
            <v>18632.55</v>
          </cell>
          <cell r="K124">
            <v>7.45</v>
          </cell>
          <cell r="L124" t="str">
            <v>RM</v>
          </cell>
          <cell r="M124" t="str">
            <v>6000496UKM1</v>
          </cell>
          <cell r="N124" t="str">
            <v>4000459UKM1</v>
          </cell>
          <cell r="O124" t="e">
            <v>#N/A</v>
          </cell>
          <cell r="P124">
            <v>7.45</v>
          </cell>
          <cell r="S124">
            <v>7.45</v>
          </cell>
          <cell r="T124">
            <v>0</v>
          </cell>
          <cell r="V124">
            <v>3.9983791805201115E-4</v>
          </cell>
          <cell r="W124">
            <v>18623.599999999999</v>
          </cell>
        </row>
        <row r="125">
          <cell r="F125">
            <v>4000461</v>
          </cell>
          <cell r="G125" t="str">
            <v>SYMSITIVE 1609</v>
          </cell>
          <cell r="H125" t="str">
            <v>KG</v>
          </cell>
          <cell r="I125">
            <v>9.9997118238667471E-3</v>
          </cell>
          <cell r="J125">
            <v>7287.21</v>
          </cell>
          <cell r="K125">
            <v>72.87</v>
          </cell>
          <cell r="L125" t="str">
            <v>RM</v>
          </cell>
          <cell r="M125" t="str">
            <v>6000496UKM1</v>
          </cell>
          <cell r="N125" t="str">
            <v>4000461UKM1</v>
          </cell>
          <cell r="O125" t="e">
            <v>#N/A</v>
          </cell>
          <cell r="P125">
            <v>72.87</v>
          </cell>
          <cell r="S125">
            <v>72.87</v>
          </cell>
          <cell r="T125">
            <v>0</v>
          </cell>
          <cell r="V125">
            <v>9.9997118238667471E-3</v>
          </cell>
          <cell r="W125">
            <v>7280</v>
          </cell>
        </row>
        <row r="126">
          <cell r="F126">
            <v>4000481</v>
          </cell>
          <cell r="G126" t="str">
            <v>PPDA FOR CREAM COLOR</v>
          </cell>
          <cell r="H126" t="str">
            <v>KG</v>
          </cell>
          <cell r="I126">
            <v>5.6977370689655178E-3</v>
          </cell>
          <cell r="J126">
            <v>742.4</v>
          </cell>
          <cell r="K126">
            <v>4.2300000000000004</v>
          </cell>
          <cell r="L126" t="str">
            <v>RM</v>
          </cell>
          <cell r="M126" t="str">
            <v>6000496UKM1</v>
          </cell>
          <cell r="N126" t="str">
            <v>4000481UKM1</v>
          </cell>
          <cell r="O126" t="e">
            <v>#N/A</v>
          </cell>
          <cell r="P126">
            <v>4.2300000000000004</v>
          </cell>
          <cell r="S126">
            <v>4.2300000000000004</v>
          </cell>
          <cell r="T126">
            <v>0</v>
          </cell>
          <cell r="V126">
            <v>5.6977370689655178E-3</v>
          </cell>
          <cell r="W126">
            <v>548.30137550085863</v>
          </cell>
        </row>
        <row r="127">
          <cell r="F127">
            <v>4000574</v>
          </cell>
          <cell r="G127" t="str">
            <v>PERFUME MAGIC WAND</v>
          </cell>
          <cell r="H127" t="str">
            <v>KG</v>
          </cell>
          <cell r="I127">
            <v>1.2003693444136656E-2</v>
          </cell>
          <cell r="J127">
            <v>1072.17</v>
          </cell>
          <cell r="K127">
            <v>12.87</v>
          </cell>
          <cell r="L127" t="str">
            <v>RM</v>
          </cell>
          <cell r="M127" t="str">
            <v>6000496UKM1</v>
          </cell>
          <cell r="N127" t="str">
            <v>4000574UKM1</v>
          </cell>
          <cell r="O127" t="e">
            <v>#N/A</v>
          </cell>
          <cell r="P127">
            <v>12.87</v>
          </cell>
          <cell r="S127">
            <v>12.87</v>
          </cell>
          <cell r="T127">
            <v>0</v>
          </cell>
          <cell r="V127">
            <v>1.2003693444136656E-2</v>
          </cell>
          <cell r="W127">
            <v>1097.25</v>
          </cell>
        </row>
        <row r="128">
          <cell r="F128">
            <v>4000575</v>
          </cell>
          <cell r="G128" t="str">
            <v>POTASSIUM THIOLGLYCOLATE</v>
          </cell>
          <cell r="H128" t="str">
            <v>KG</v>
          </cell>
          <cell r="I128">
            <v>1.4992638884715923E-2</v>
          </cell>
          <cell r="J128">
            <v>332.83</v>
          </cell>
          <cell r="K128">
            <v>4.99</v>
          </cell>
          <cell r="L128" t="str">
            <v>RM</v>
          </cell>
          <cell r="M128" t="str">
            <v>6000496UKM1</v>
          </cell>
          <cell r="N128" t="str">
            <v>4000575UKM1</v>
          </cell>
          <cell r="O128" t="e">
            <v>#N/A</v>
          </cell>
          <cell r="P128">
            <v>4.99</v>
          </cell>
          <cell r="S128">
            <v>4.99</v>
          </cell>
          <cell r="T128">
            <v>0</v>
          </cell>
          <cell r="V128">
            <v>1.4992638884715923E-2</v>
          </cell>
          <cell r="W128">
            <v>332.83</v>
          </cell>
        </row>
        <row r="129">
          <cell r="F129">
            <v>4000241</v>
          </cell>
          <cell r="G129" t="str">
            <v>AQUACID 600-S</v>
          </cell>
          <cell r="H129" t="str">
            <v>KG</v>
          </cell>
          <cell r="I129">
            <v>2.0087138572964409E-3</v>
          </cell>
          <cell r="J129">
            <v>353.46</v>
          </cell>
          <cell r="K129">
            <v>0.71</v>
          </cell>
          <cell r="L129" t="str">
            <v>RM</v>
          </cell>
          <cell r="M129" t="str">
            <v>6000496UKM1</v>
          </cell>
          <cell r="N129" t="str">
            <v>4000241UKM1</v>
          </cell>
          <cell r="O129" t="e">
            <v>#N/A</v>
          </cell>
          <cell r="P129">
            <v>0.71</v>
          </cell>
          <cell r="S129">
            <v>0.71</v>
          </cell>
          <cell r="T129">
            <v>0</v>
          </cell>
          <cell r="V129">
            <v>2.0087138572964409E-3</v>
          </cell>
          <cell r="W129">
            <v>340.65856491228072</v>
          </cell>
        </row>
        <row r="130">
          <cell r="F130" t="str">
            <v/>
          </cell>
          <cell r="G130" t="str">
            <v>0000900504-MFGDEP</v>
          </cell>
          <cell r="H130" t="str">
            <v>STD</v>
          </cell>
          <cell r="I130">
            <v>0.3199876714439821</v>
          </cell>
          <cell r="J130">
            <v>324.45</v>
          </cell>
          <cell r="K130">
            <v>103.82</v>
          </cell>
          <cell r="L130" t="str">
            <v>cc</v>
          </cell>
          <cell r="M130" t="str">
            <v>6000496UKM1</v>
          </cell>
          <cell r="N130" t="str">
            <v>UKM1</v>
          </cell>
          <cell r="O130" t="e">
            <v>#N/A</v>
          </cell>
          <cell r="R130">
            <v>103.82</v>
          </cell>
          <cell r="S130">
            <v>103.82</v>
          </cell>
          <cell r="T130">
            <v>0</v>
          </cell>
          <cell r="V130">
            <v>0.3199876714439821</v>
          </cell>
          <cell r="W130">
            <v>324.45</v>
          </cell>
        </row>
        <row r="131">
          <cell r="F131" t="str">
            <v/>
          </cell>
          <cell r="G131" t="str">
            <v>0000900505-MFGOVH</v>
          </cell>
          <cell r="H131" t="str">
            <v>STD</v>
          </cell>
          <cell r="I131">
            <v>0.32000410832277726</v>
          </cell>
          <cell r="J131">
            <v>292.08999999999997</v>
          </cell>
          <cell r="K131">
            <v>93.47</v>
          </cell>
          <cell r="L131" t="str">
            <v>cc</v>
          </cell>
          <cell r="M131" t="str">
            <v>6000496UKM1</v>
          </cell>
          <cell r="N131" t="str">
            <v>UKM1</v>
          </cell>
          <cell r="O131" t="e">
            <v>#N/A</v>
          </cell>
          <cell r="R131">
            <v>93.47</v>
          </cell>
          <cell r="S131">
            <v>93.47</v>
          </cell>
          <cell r="T131">
            <v>0</v>
          </cell>
          <cell r="V131">
            <v>0.32000410832277726</v>
          </cell>
          <cell r="W131">
            <v>292.08999999999997</v>
          </cell>
        </row>
        <row r="132">
          <cell r="F132">
            <v>4000102</v>
          </cell>
          <cell r="G132" t="str">
            <v>RESORCINOL</v>
          </cell>
          <cell r="H132" t="str">
            <v>KG</v>
          </cell>
          <cell r="I132">
            <v>8.5004095773967003E-3</v>
          </cell>
          <cell r="J132">
            <v>744.67</v>
          </cell>
          <cell r="K132">
            <v>6.33</v>
          </cell>
          <cell r="L132" t="str">
            <v>RM</v>
          </cell>
          <cell r="M132" t="str">
            <v>6000496UKM1</v>
          </cell>
          <cell r="N132" t="str">
            <v>4000102UKM1</v>
          </cell>
          <cell r="O132" t="e">
            <v>#N/A</v>
          </cell>
          <cell r="P132">
            <v>6.33</v>
          </cell>
          <cell r="S132">
            <v>6.33</v>
          </cell>
          <cell r="T132">
            <v>0</v>
          </cell>
          <cell r="V132">
            <v>8.5004095773967003E-3</v>
          </cell>
          <cell r="W132">
            <v>743.12336764705879</v>
          </cell>
        </row>
        <row r="133">
          <cell r="F133">
            <v>4000105</v>
          </cell>
          <cell r="G133" t="str">
            <v>SODIUM SULPHITE</v>
          </cell>
          <cell r="H133" t="str">
            <v>KG</v>
          </cell>
          <cell r="I133">
            <v>3.957219251336898E-3</v>
          </cell>
          <cell r="J133">
            <v>93.5</v>
          </cell>
          <cell r="K133">
            <v>0.36999999999999994</v>
          </cell>
          <cell r="L133" t="str">
            <v>RM</v>
          </cell>
          <cell r="M133" t="str">
            <v>6000496UKM1</v>
          </cell>
          <cell r="N133" t="str">
            <v>4000105UKM1</v>
          </cell>
          <cell r="O133" t="e">
            <v>#N/A</v>
          </cell>
          <cell r="P133">
            <v>0.36999999999999994</v>
          </cell>
          <cell r="S133">
            <v>0.36999999999999994</v>
          </cell>
          <cell r="T133">
            <v>0</v>
          </cell>
          <cell r="V133">
            <v>3.957219251336898E-3</v>
          </cell>
          <cell r="W133">
            <v>108.43813658536585</v>
          </cell>
        </row>
        <row r="134">
          <cell r="F134">
            <v>4000108</v>
          </cell>
          <cell r="G134" t="str">
            <v>DM WATER</v>
          </cell>
          <cell r="H134" t="str">
            <v>KG</v>
          </cell>
          <cell r="I134">
            <v>0.24444444444444444</v>
          </cell>
          <cell r="J134">
            <v>0.45</v>
          </cell>
          <cell r="K134">
            <v>0.11</v>
          </cell>
          <cell r="L134" t="str">
            <v>RM</v>
          </cell>
          <cell r="M134" t="str">
            <v>6000496UKM1</v>
          </cell>
          <cell r="N134" t="str">
            <v>4000108UKM1</v>
          </cell>
          <cell r="O134" t="e">
            <v>#N/A</v>
          </cell>
          <cell r="P134">
            <v>0.11</v>
          </cell>
          <cell r="S134">
            <v>0.11</v>
          </cell>
          <cell r="T134">
            <v>0</v>
          </cell>
          <cell r="V134">
            <v>0.24444444444444444</v>
          </cell>
          <cell r="W134">
            <v>0.45</v>
          </cell>
        </row>
        <row r="135">
          <cell r="F135">
            <v>4000118</v>
          </cell>
          <cell r="G135" t="str">
            <v>PROPYLENE GLYCOL  (PG)</v>
          </cell>
          <cell r="H135" t="str">
            <v>KG</v>
          </cell>
          <cell r="I135">
            <v>4.9974832818005322E-3</v>
          </cell>
          <cell r="J135">
            <v>278.14</v>
          </cell>
          <cell r="K135">
            <v>1.39</v>
          </cell>
          <cell r="L135" t="str">
            <v>RM</v>
          </cell>
          <cell r="M135" t="str">
            <v>6000496UKM1</v>
          </cell>
          <cell r="N135" t="str">
            <v>4000118UKM1</v>
          </cell>
          <cell r="O135" t="e">
            <v>#N/A</v>
          </cell>
          <cell r="P135">
            <v>1.39</v>
          </cell>
          <cell r="S135">
            <v>1.39</v>
          </cell>
          <cell r="T135">
            <v>0</v>
          </cell>
          <cell r="V135">
            <v>4.9974832818005322E-3</v>
          </cell>
          <cell r="W135">
            <v>278.29599999999999</v>
          </cell>
        </row>
        <row r="136">
          <cell r="F136">
            <v>4000123</v>
          </cell>
          <cell r="G136" t="str">
            <v>STEARIC ACID</v>
          </cell>
          <cell r="H136" t="str">
            <v>KG</v>
          </cell>
          <cell r="I136">
            <v>4.9884107628741306E-3</v>
          </cell>
          <cell r="J136">
            <v>198.46</v>
          </cell>
          <cell r="K136">
            <v>0.99</v>
          </cell>
          <cell r="L136" t="str">
            <v>RM</v>
          </cell>
          <cell r="M136" t="str">
            <v>6000496UKM1</v>
          </cell>
          <cell r="N136" t="str">
            <v>4000123UKM1</v>
          </cell>
          <cell r="O136" t="e">
            <v>#N/A</v>
          </cell>
          <cell r="P136">
            <v>0.99</v>
          </cell>
          <cell r="S136">
            <v>0.99</v>
          </cell>
          <cell r="T136">
            <v>0</v>
          </cell>
          <cell r="V136">
            <v>4.9884107628741306E-3</v>
          </cell>
          <cell r="W136">
            <v>133.34180645161291</v>
          </cell>
        </row>
        <row r="137">
          <cell r="F137">
            <v>4000165</v>
          </cell>
          <cell r="G137" t="str">
            <v>CARBOPOL ETD 2020</v>
          </cell>
          <cell r="H137" t="str">
            <v>KG</v>
          </cell>
          <cell r="I137">
            <v>1.9990059887803045E-3</v>
          </cell>
          <cell r="J137">
            <v>3641.81</v>
          </cell>
          <cell r="K137">
            <v>7.28</v>
          </cell>
          <cell r="L137" t="str">
            <v>RM</v>
          </cell>
          <cell r="M137" t="str">
            <v>6000496UKM1</v>
          </cell>
          <cell r="N137" t="str">
            <v>4000165UKM1</v>
          </cell>
          <cell r="O137" t="e">
            <v>#N/A</v>
          </cell>
          <cell r="P137">
            <v>7.28</v>
          </cell>
          <cell r="S137">
            <v>7.28</v>
          </cell>
          <cell r="T137">
            <v>0</v>
          </cell>
          <cell r="V137">
            <v>1.9990059887803045E-3</v>
          </cell>
          <cell r="W137">
            <v>3754.4170362318841</v>
          </cell>
        </row>
        <row r="138">
          <cell r="F138">
            <v>4000181</v>
          </cell>
          <cell r="G138" t="str">
            <v>OLIVE OIL</v>
          </cell>
          <cell r="H138" t="str">
            <v>KG</v>
          </cell>
          <cell r="I138">
            <v>9.5102234902520204E-5</v>
          </cell>
          <cell r="J138">
            <v>630.9</v>
          </cell>
          <cell r="K138">
            <v>0.06</v>
          </cell>
          <cell r="L138" t="str">
            <v>RM</v>
          </cell>
          <cell r="M138" t="str">
            <v>6000496UKM1</v>
          </cell>
          <cell r="N138" t="str">
            <v>4000181UKM1</v>
          </cell>
          <cell r="O138" t="e">
            <v>#N/A</v>
          </cell>
          <cell r="P138">
            <v>0.06</v>
          </cell>
          <cell r="S138">
            <v>0.06</v>
          </cell>
          <cell r="T138">
            <v>0</v>
          </cell>
          <cell r="V138">
            <v>9.5102234902520204E-5</v>
          </cell>
          <cell r="W138">
            <v>630.87</v>
          </cell>
        </row>
        <row r="139">
          <cell r="F139">
            <v>4000182</v>
          </cell>
          <cell r="G139" t="str">
            <v>CETOSTEARYL ALCOHOL C1618(CSA)</v>
          </cell>
          <cell r="H139" t="str">
            <v>KG</v>
          </cell>
          <cell r="I139">
            <v>0.14248554913294798</v>
          </cell>
          <cell r="J139">
            <v>207.6</v>
          </cell>
          <cell r="K139">
            <v>29.58</v>
          </cell>
          <cell r="L139" t="str">
            <v>RM</v>
          </cell>
          <cell r="M139" t="str">
            <v>6000496UKM1</v>
          </cell>
          <cell r="N139" t="str">
            <v>4000182UKM1</v>
          </cell>
          <cell r="O139" t="e">
            <v>#N/A</v>
          </cell>
          <cell r="P139">
            <v>29.58</v>
          </cell>
          <cell r="S139">
            <v>29.58</v>
          </cell>
          <cell r="T139">
            <v>0</v>
          </cell>
          <cell r="V139">
            <v>0.14248554913294798</v>
          </cell>
          <cell r="W139">
            <v>192.63366800804829</v>
          </cell>
        </row>
        <row r="140">
          <cell r="F140">
            <v>4000187</v>
          </cell>
          <cell r="G140" t="str">
            <v>WHITE PETROLEUM JELLY</v>
          </cell>
          <cell r="H140" t="str">
            <v>KG</v>
          </cell>
          <cell r="I140">
            <v>2.500795418390073E-2</v>
          </cell>
          <cell r="J140">
            <v>157.15</v>
          </cell>
          <cell r="K140">
            <v>3.9299999999999997</v>
          </cell>
          <cell r="L140" t="str">
            <v>RM</v>
          </cell>
          <cell r="M140" t="str">
            <v>6000496UKM1</v>
          </cell>
          <cell r="N140" t="str">
            <v>4000187UKM1</v>
          </cell>
          <cell r="O140" t="e">
            <v>#N/A</v>
          </cell>
          <cell r="P140">
            <v>3.9299999999999997</v>
          </cell>
          <cell r="S140">
            <v>3.9299999999999997</v>
          </cell>
          <cell r="T140">
            <v>0</v>
          </cell>
          <cell r="V140">
            <v>2.500795418390073E-2</v>
          </cell>
          <cell r="W140">
            <v>166.63</v>
          </cell>
        </row>
        <row r="141">
          <cell r="F141">
            <v>4000190</v>
          </cell>
          <cell r="G141" t="str">
            <v>P-AMINO PHENOL (PAP)</v>
          </cell>
          <cell r="H141" t="str">
            <v>KG</v>
          </cell>
          <cell r="I141">
            <v>2.99537478892886E-3</v>
          </cell>
          <cell r="J141">
            <v>681.05</v>
          </cell>
          <cell r="K141">
            <v>2.04</v>
          </cell>
          <cell r="L141" t="str">
            <v>RM</v>
          </cell>
          <cell r="M141" t="str">
            <v>6000496UKM1</v>
          </cell>
          <cell r="N141" t="str">
            <v>4000190UKM1</v>
          </cell>
          <cell r="O141" t="e">
            <v>#N/A</v>
          </cell>
          <cell r="P141">
            <v>2.04</v>
          </cell>
          <cell r="S141">
            <v>2.04</v>
          </cell>
          <cell r="T141">
            <v>0</v>
          </cell>
          <cell r="V141">
            <v>2.99537478892886E-3</v>
          </cell>
          <cell r="W141">
            <v>681.05</v>
          </cell>
        </row>
        <row r="142">
          <cell r="F142">
            <v>4000198</v>
          </cell>
          <cell r="G142" t="str">
            <v>MONOETHANOLAMINE (MEA)</v>
          </cell>
          <cell r="H142" t="str">
            <v>KG</v>
          </cell>
          <cell r="I142">
            <v>6.0022909507445599E-2</v>
          </cell>
          <cell r="J142">
            <v>130.94999999999999</v>
          </cell>
          <cell r="K142">
            <v>7.86</v>
          </cell>
          <cell r="L142" t="str">
            <v>RM</v>
          </cell>
          <cell r="M142" t="str">
            <v>6000496UKM1</v>
          </cell>
          <cell r="N142" t="str">
            <v>4000198UKM1</v>
          </cell>
          <cell r="O142" t="e">
            <v>#N/A</v>
          </cell>
          <cell r="P142">
            <v>7.86</v>
          </cell>
          <cell r="S142">
            <v>7.86</v>
          </cell>
          <cell r="T142">
            <v>0</v>
          </cell>
          <cell r="V142">
            <v>6.0022909507445599E-2</v>
          </cell>
          <cell r="W142">
            <v>167.96</v>
          </cell>
        </row>
        <row r="143">
          <cell r="F143">
            <v>4000247</v>
          </cell>
          <cell r="G143" t="str">
            <v>CELEQUAT SC 240C/UCARE POLYMERR JR 400</v>
          </cell>
          <cell r="H143" t="str">
            <v>KG</v>
          </cell>
          <cell r="I143">
            <v>3.9984865541547359E-3</v>
          </cell>
          <cell r="J143">
            <v>2140.81</v>
          </cell>
          <cell r="K143">
            <v>8.56</v>
          </cell>
          <cell r="L143" t="str">
            <v>RM</v>
          </cell>
          <cell r="M143" t="str">
            <v>6000496UKM1</v>
          </cell>
          <cell r="N143" t="str">
            <v>4000247UKM1</v>
          </cell>
          <cell r="O143" t="e">
            <v>#N/A</v>
          </cell>
          <cell r="P143">
            <v>8.56</v>
          </cell>
          <cell r="S143">
            <v>8.56</v>
          </cell>
          <cell r="T143">
            <v>0</v>
          </cell>
          <cell r="V143">
            <v>3.9984865541547359E-3</v>
          </cell>
          <cell r="W143">
            <v>2129.8066666666668</v>
          </cell>
        </row>
        <row r="144">
          <cell r="F144">
            <v>4000227</v>
          </cell>
          <cell r="G144" t="str">
            <v>2,4-DIAMINOPHENOXYETHANOL HCL (DPE 2HCL)</v>
          </cell>
          <cell r="H144" t="str">
            <v>KG</v>
          </cell>
          <cell r="I144">
            <v>9.9874607978444642E-4</v>
          </cell>
          <cell r="J144">
            <v>3644.57</v>
          </cell>
          <cell r="K144">
            <v>3.64</v>
          </cell>
          <cell r="L144" t="str">
            <v>RM</v>
          </cell>
          <cell r="M144" t="str">
            <v>6000496UKM1</v>
          </cell>
          <cell r="N144" t="str">
            <v>4000227UKM1</v>
          </cell>
          <cell r="O144" t="e">
            <v>#N/A</v>
          </cell>
          <cell r="P144">
            <v>3.64</v>
          </cell>
          <cell r="S144">
            <v>3.64</v>
          </cell>
          <cell r="T144">
            <v>0</v>
          </cell>
          <cell r="V144">
            <v>9.9874607978444642E-4</v>
          </cell>
          <cell r="W144">
            <v>3453.1894017094019</v>
          </cell>
        </row>
        <row r="145">
          <cell r="F145">
            <v>4000236</v>
          </cell>
          <cell r="G145" t="str">
            <v>ALMOND OIL</v>
          </cell>
          <cell r="H145" t="str">
            <v>KG</v>
          </cell>
          <cell r="I145">
            <v>1.0492078480747036E-4</v>
          </cell>
          <cell r="J145">
            <v>953.1</v>
          </cell>
          <cell r="K145">
            <v>0.1</v>
          </cell>
          <cell r="L145" t="str">
            <v>RM</v>
          </cell>
          <cell r="M145" t="str">
            <v>6000496UKM1</v>
          </cell>
          <cell r="N145" t="str">
            <v>4000236UKM1</v>
          </cell>
          <cell r="O145" t="e">
            <v>#N/A</v>
          </cell>
          <cell r="P145">
            <v>0.1</v>
          </cell>
          <cell r="S145">
            <v>0.1</v>
          </cell>
          <cell r="T145">
            <v>0</v>
          </cell>
          <cell r="V145">
            <v>1.0492078480747036E-4</v>
          </cell>
          <cell r="W145">
            <v>1024.1127489795917</v>
          </cell>
        </row>
        <row r="146">
          <cell r="F146">
            <v>4000237</v>
          </cell>
          <cell r="G146" t="str">
            <v>AMINO HYDROXY TOLUENE (AHT)</v>
          </cell>
          <cell r="H146" t="str">
            <v>KG</v>
          </cell>
          <cell r="I146">
            <v>1.0007167069570695E-3</v>
          </cell>
          <cell r="J146">
            <v>5985.71</v>
          </cell>
          <cell r="K146">
            <v>5.99</v>
          </cell>
          <cell r="L146" t="str">
            <v>RM</v>
          </cell>
          <cell r="M146" t="str">
            <v>6000496UKM1</v>
          </cell>
          <cell r="N146" t="str">
            <v>4000237UKM1</v>
          </cell>
          <cell r="O146" t="e">
            <v>#N/A</v>
          </cell>
          <cell r="P146">
            <v>5.99</v>
          </cell>
          <cell r="S146">
            <v>5.99</v>
          </cell>
          <cell r="T146">
            <v>0</v>
          </cell>
          <cell r="V146">
            <v>1.0007167069570695E-3</v>
          </cell>
          <cell r="W146">
            <v>6025.6149999999998</v>
          </cell>
        </row>
        <row r="147">
          <cell r="F147">
            <v>4000239</v>
          </cell>
          <cell r="G147" t="str">
            <v>AMMONIA SOLUTION.</v>
          </cell>
          <cell r="H147" t="str">
            <v>KG</v>
          </cell>
          <cell r="I147">
            <v>9.0012082158679022E-2</v>
          </cell>
          <cell r="J147">
            <v>148.97999999999999</v>
          </cell>
          <cell r="K147">
            <v>13.41</v>
          </cell>
          <cell r="L147" t="str">
            <v>RM</v>
          </cell>
          <cell r="M147" t="str">
            <v>6000496UKM1</v>
          </cell>
          <cell r="N147" t="str">
            <v>4000239UKM1</v>
          </cell>
          <cell r="O147" t="e">
            <v>#N/A</v>
          </cell>
          <cell r="P147">
            <v>13.41</v>
          </cell>
          <cell r="S147">
            <v>13.41</v>
          </cell>
          <cell r="T147">
            <v>0</v>
          </cell>
          <cell r="V147">
            <v>9.0012082158679022E-2</v>
          </cell>
          <cell r="W147">
            <v>150.85571707317072</v>
          </cell>
        </row>
        <row r="148">
          <cell r="F148">
            <v>4000240</v>
          </cell>
          <cell r="G148" t="str">
            <v>AMMONIUM CHLORIDE NEW</v>
          </cell>
          <cell r="H148" t="str">
            <v>KG</v>
          </cell>
          <cell r="I148">
            <v>3.9840637450199202E-3</v>
          </cell>
          <cell r="J148">
            <v>148.09</v>
          </cell>
          <cell r="K148">
            <v>0.59</v>
          </cell>
          <cell r="L148" t="str">
            <v>RM</v>
          </cell>
          <cell r="M148" t="str">
            <v>6000496UKM1</v>
          </cell>
          <cell r="N148" t="str">
            <v>4000240UKM1</v>
          </cell>
          <cell r="O148" t="e">
            <v>#N/A</v>
          </cell>
          <cell r="P148">
            <v>0.59</v>
          </cell>
          <cell r="S148">
            <v>0.59</v>
          </cell>
          <cell r="T148">
            <v>0</v>
          </cell>
          <cell r="V148">
            <v>3.9840637450199202E-3</v>
          </cell>
          <cell r="W148">
            <v>232.44</v>
          </cell>
        </row>
        <row r="149">
          <cell r="F149" t="str">
            <v/>
          </cell>
          <cell r="G149" t="str">
            <v>0000900501-MFPOWR</v>
          </cell>
          <cell r="H149" t="str">
            <v>KWH</v>
          </cell>
          <cell r="I149">
            <v>6.2399999999999993</v>
          </cell>
          <cell r="J149">
            <v>8.25</v>
          </cell>
          <cell r="K149">
            <v>51.48</v>
          </cell>
          <cell r="L149" t="str">
            <v>cc</v>
          </cell>
          <cell r="M149" t="str">
            <v>6000496UKM1</v>
          </cell>
          <cell r="N149" t="str">
            <v>UKM1</v>
          </cell>
          <cell r="O149" t="e">
            <v>#N/A</v>
          </cell>
          <cell r="R149">
            <v>51.48</v>
          </cell>
          <cell r="S149">
            <v>51.48</v>
          </cell>
          <cell r="T149">
            <v>0</v>
          </cell>
          <cell r="V149">
            <v>6.2399999999999993</v>
          </cell>
          <cell r="W149">
            <v>8.25</v>
          </cell>
        </row>
        <row r="150">
          <cell r="F150" t="str">
            <v/>
          </cell>
          <cell r="G150" t="str">
            <v>0000900502-MFMAND</v>
          </cell>
          <cell r="H150" t="str">
            <v>MD</v>
          </cell>
          <cell r="I150">
            <v>0.08</v>
          </cell>
          <cell r="J150">
            <v>440</v>
          </cell>
          <cell r="K150">
            <v>35.200000000000003</v>
          </cell>
          <cell r="L150" t="str">
            <v>cc</v>
          </cell>
          <cell r="M150" t="str">
            <v>6000496UKM1</v>
          </cell>
          <cell r="N150" t="str">
            <v>UKM1</v>
          </cell>
          <cell r="O150" t="e">
            <v>#N/A</v>
          </cell>
          <cell r="R150">
            <v>35.200000000000003</v>
          </cell>
          <cell r="S150">
            <v>35.200000000000003</v>
          </cell>
          <cell r="T150">
            <v>0</v>
          </cell>
          <cell r="V150">
            <v>0.08</v>
          </cell>
          <cell r="W150">
            <v>440</v>
          </cell>
        </row>
        <row r="151">
          <cell r="F151" t="str">
            <v/>
          </cell>
          <cell r="G151" t="str">
            <v>0000900503-MFGUTY</v>
          </cell>
          <cell r="H151" t="str">
            <v>STD</v>
          </cell>
          <cell r="I151">
            <v>0.32000909504320146</v>
          </cell>
          <cell r="J151">
            <v>219.9</v>
          </cell>
          <cell r="K151">
            <v>70.37</v>
          </cell>
          <cell r="L151" t="str">
            <v>cc</v>
          </cell>
          <cell r="M151" t="str">
            <v>6000496UKM1</v>
          </cell>
          <cell r="N151" t="str">
            <v>UKM1</v>
          </cell>
          <cell r="O151" t="e">
            <v>#N/A</v>
          </cell>
          <cell r="R151">
            <v>70.37</v>
          </cell>
          <cell r="S151">
            <v>70.37</v>
          </cell>
          <cell r="T151">
            <v>0</v>
          </cell>
          <cell r="V151">
            <v>0.32000909504320146</v>
          </cell>
          <cell r="W151">
            <v>219.9</v>
          </cell>
        </row>
        <row r="152">
          <cell r="F152">
            <v>4000241</v>
          </cell>
          <cell r="G152" t="str">
            <v>AQUACID 600-S</v>
          </cell>
          <cell r="H152" t="str">
            <v>KG</v>
          </cell>
          <cell r="I152">
            <v>2.0087138572964409E-3</v>
          </cell>
          <cell r="J152">
            <v>353.46</v>
          </cell>
          <cell r="K152">
            <v>0.71</v>
          </cell>
          <cell r="L152" t="str">
            <v>RM</v>
          </cell>
          <cell r="M152" t="str">
            <v>6000497UKM1</v>
          </cell>
          <cell r="N152" t="str">
            <v>4000241UKM1</v>
          </cell>
          <cell r="O152" t="e">
            <v>#N/A</v>
          </cell>
          <cell r="P152">
            <v>0.71</v>
          </cell>
          <cell r="S152">
            <v>0.71</v>
          </cell>
          <cell r="T152">
            <v>0</v>
          </cell>
          <cell r="V152">
            <v>2.0087138572964409E-3</v>
          </cell>
          <cell r="W152">
            <v>340.65856491228072</v>
          </cell>
        </row>
        <row r="153">
          <cell r="F153">
            <v>4000243</v>
          </cell>
          <cell r="G153" t="str">
            <v>ASCORBIC ACID</v>
          </cell>
          <cell r="H153" t="str">
            <v>KG</v>
          </cell>
          <cell r="I153">
            <v>4.0004507550146498E-3</v>
          </cell>
          <cell r="J153">
            <v>1242.3599999999999</v>
          </cell>
          <cell r="K153">
            <v>4.97</v>
          </cell>
          <cell r="L153" t="str">
            <v>RM</v>
          </cell>
          <cell r="M153" t="str">
            <v>6000497UKM1</v>
          </cell>
          <cell r="N153" t="str">
            <v>4000243UKM1</v>
          </cell>
          <cell r="O153" t="e">
            <v>#N/A</v>
          </cell>
          <cell r="P153">
            <v>4.97</v>
          </cell>
          <cell r="S153">
            <v>4.97</v>
          </cell>
          <cell r="T153">
            <v>0</v>
          </cell>
          <cell r="V153">
            <v>4.0004507550146498E-3</v>
          </cell>
          <cell r="W153">
            <v>1265.340148148148</v>
          </cell>
        </row>
        <row r="154">
          <cell r="F154">
            <v>4000252</v>
          </cell>
          <cell r="G154" t="str">
            <v>CRODAFOS HCE</v>
          </cell>
          <cell r="H154" t="str">
            <v>KG</v>
          </cell>
          <cell r="I154">
            <v>9.999939333027303E-3</v>
          </cell>
          <cell r="J154">
            <v>4945.03</v>
          </cell>
          <cell r="K154">
            <v>49.45</v>
          </cell>
          <cell r="L154" t="str">
            <v>RM</v>
          </cell>
          <cell r="M154" t="str">
            <v>6000497UKM1</v>
          </cell>
          <cell r="N154" t="str">
            <v>4000252UKM1</v>
          </cell>
          <cell r="O154" t="e">
            <v>#N/A</v>
          </cell>
          <cell r="P154">
            <v>49.45</v>
          </cell>
          <cell r="S154">
            <v>49.45</v>
          </cell>
          <cell r="T154">
            <v>0</v>
          </cell>
          <cell r="V154">
            <v>9.999939333027303E-3</v>
          </cell>
          <cell r="W154">
            <v>5191.5295999999998</v>
          </cell>
        </row>
        <row r="155">
          <cell r="F155">
            <v>4000197</v>
          </cell>
          <cell r="G155" t="str">
            <v>LAURYL ALCOHOL (C1218)</v>
          </cell>
          <cell r="H155" t="str">
            <v>KG</v>
          </cell>
          <cell r="I155">
            <v>3.5001263583522874E-2</v>
          </cell>
          <cell r="J155">
            <v>237.42</v>
          </cell>
          <cell r="K155">
            <v>8.31</v>
          </cell>
          <cell r="L155" t="str">
            <v>RM</v>
          </cell>
          <cell r="M155" t="str">
            <v>6000497UKM1</v>
          </cell>
          <cell r="N155" t="str">
            <v>4000197UKM1</v>
          </cell>
          <cell r="O155" t="e">
            <v>#N/A</v>
          </cell>
          <cell r="P155">
            <v>8.31</v>
          </cell>
          <cell r="S155">
            <v>8.31</v>
          </cell>
          <cell r="T155">
            <v>0</v>
          </cell>
          <cell r="V155">
            <v>3.5001263583522874E-2</v>
          </cell>
          <cell r="W155">
            <v>213.46471428571428</v>
          </cell>
        </row>
        <row r="156">
          <cell r="F156">
            <v>4000270</v>
          </cell>
          <cell r="G156" t="str">
            <v>JAROCOL 2M5HEAP</v>
          </cell>
          <cell r="H156" t="str">
            <v>KG</v>
          </cell>
          <cell r="I156">
            <v>4.9999948927529183E-4</v>
          </cell>
          <cell r="J156">
            <v>19580.02</v>
          </cell>
          <cell r="K156">
            <v>9.7899999999999991</v>
          </cell>
          <cell r="L156" t="str">
            <v>RM</v>
          </cell>
          <cell r="M156" t="str">
            <v>6000497UKM1</v>
          </cell>
          <cell r="N156" t="str">
            <v>4000270UKM1</v>
          </cell>
          <cell r="O156" t="e">
            <v>#N/A</v>
          </cell>
          <cell r="P156">
            <v>9.7899999999999991</v>
          </cell>
          <cell r="S156">
            <v>9.7899999999999991</v>
          </cell>
          <cell r="T156">
            <v>0</v>
          </cell>
          <cell r="V156">
            <v>4.9999948927529183E-4</v>
          </cell>
          <cell r="W156">
            <v>19329.599999999999</v>
          </cell>
        </row>
        <row r="157">
          <cell r="F157">
            <v>4000271</v>
          </cell>
          <cell r="G157" t="str">
            <v>JAROCOL TDS</v>
          </cell>
          <cell r="H157" t="str">
            <v>KG</v>
          </cell>
          <cell r="I157">
            <v>3.1999825209202741E-2</v>
          </cell>
          <cell r="J157">
            <v>2288.4499999999998</v>
          </cell>
          <cell r="K157">
            <v>73.23</v>
          </cell>
          <cell r="L157" t="str">
            <v>RM</v>
          </cell>
          <cell r="M157" t="str">
            <v>6000497UKM1</v>
          </cell>
          <cell r="N157" t="str">
            <v>4000271UKM1</v>
          </cell>
          <cell r="O157" t="e">
            <v>#N/A</v>
          </cell>
          <cell r="P157">
            <v>73.23</v>
          </cell>
          <cell r="S157">
            <v>73.23</v>
          </cell>
          <cell r="T157">
            <v>0</v>
          </cell>
          <cell r="V157">
            <v>3.1999825209202741E-2</v>
          </cell>
          <cell r="W157">
            <v>2516.9499999999998</v>
          </cell>
        </row>
        <row r="158">
          <cell r="F158">
            <v>4000273</v>
          </cell>
          <cell r="G158" t="str">
            <v>JOJOBA OIL</v>
          </cell>
          <cell r="H158" t="str">
            <v>KG</v>
          </cell>
          <cell r="I158">
            <v>9.9993333777748146E-5</v>
          </cell>
          <cell r="J158">
            <v>3000.2</v>
          </cell>
          <cell r="K158">
            <v>0.3</v>
          </cell>
          <cell r="L158" t="str">
            <v>RM</v>
          </cell>
          <cell r="M158" t="str">
            <v>6000497UKM1</v>
          </cell>
          <cell r="N158" t="str">
            <v>4000273UKM1</v>
          </cell>
          <cell r="O158" t="e">
            <v>#N/A</v>
          </cell>
          <cell r="P158">
            <v>0.3</v>
          </cell>
          <cell r="S158">
            <v>0.3</v>
          </cell>
          <cell r="T158">
            <v>0</v>
          </cell>
          <cell r="V158">
            <v>9.9993333777748146E-5</v>
          </cell>
          <cell r="W158">
            <v>3000</v>
          </cell>
        </row>
        <row r="159">
          <cell r="F159">
            <v>4000285</v>
          </cell>
          <cell r="G159" t="str">
            <v>PARAFFIN WAX</v>
          </cell>
          <cell r="H159" t="str">
            <v>KG</v>
          </cell>
          <cell r="I159">
            <v>7.475813544415128E-3</v>
          </cell>
          <cell r="J159">
            <v>204.66</v>
          </cell>
          <cell r="K159">
            <v>1.53</v>
          </cell>
          <cell r="L159" t="str">
            <v>RM</v>
          </cell>
          <cell r="M159" t="str">
            <v>6000497UKM1</v>
          </cell>
          <cell r="N159" t="str">
            <v>4000285UKM1</v>
          </cell>
          <cell r="O159" t="e">
            <v>#N/A</v>
          </cell>
          <cell r="P159">
            <v>1.53</v>
          </cell>
          <cell r="S159">
            <v>1.53</v>
          </cell>
          <cell r="T159">
            <v>0</v>
          </cell>
          <cell r="V159">
            <v>7.475813544415128E-3</v>
          </cell>
          <cell r="W159">
            <v>234.22</v>
          </cell>
        </row>
        <row r="160">
          <cell r="F160">
            <v>4000288</v>
          </cell>
          <cell r="G160" t="str">
            <v>REFINED SESAME OIL</v>
          </cell>
          <cell r="H160" t="str">
            <v>KG</v>
          </cell>
          <cell r="I160">
            <v>9.3691442848219868E-5</v>
          </cell>
          <cell r="J160">
            <v>320.2</v>
          </cell>
          <cell r="K160">
            <v>0.03</v>
          </cell>
          <cell r="L160" t="str">
            <v>RM</v>
          </cell>
          <cell r="M160" t="str">
            <v>6000497UKM1</v>
          </cell>
          <cell r="N160" t="str">
            <v>4000288UKM1</v>
          </cell>
          <cell r="O160" t="e">
            <v>#N/A</v>
          </cell>
          <cell r="P160">
            <v>0.03</v>
          </cell>
          <cell r="S160">
            <v>0.03</v>
          </cell>
          <cell r="T160">
            <v>0</v>
          </cell>
          <cell r="V160">
            <v>9.3691442848219868E-5</v>
          </cell>
          <cell r="W160">
            <v>320.17</v>
          </cell>
        </row>
        <row r="161">
          <cell r="F161">
            <v>4000294</v>
          </cell>
          <cell r="G161" t="str">
            <v>SODIUM SILICATE</v>
          </cell>
          <cell r="H161" t="str">
            <v>KG</v>
          </cell>
          <cell r="I161">
            <v>5.0231839258114376E-3</v>
          </cell>
          <cell r="J161">
            <v>77.64</v>
          </cell>
          <cell r="K161">
            <v>0.39</v>
          </cell>
          <cell r="L161" t="str">
            <v>RM</v>
          </cell>
          <cell r="M161" t="str">
            <v>6000497UKM1</v>
          </cell>
          <cell r="N161" t="str">
            <v>4000294UKM1</v>
          </cell>
          <cell r="O161" t="e">
            <v>#N/A</v>
          </cell>
          <cell r="P161">
            <v>0.39</v>
          </cell>
          <cell r="S161">
            <v>0.39</v>
          </cell>
          <cell r="T161">
            <v>0</v>
          </cell>
          <cell r="V161">
            <v>5.0231839258114376E-3</v>
          </cell>
          <cell r="W161">
            <v>67.309186885245907</v>
          </cell>
        </row>
        <row r="162">
          <cell r="F162">
            <v>4000308</v>
          </cell>
          <cell r="G162" t="str">
            <v>ISO PROPYL PALMITATE</v>
          </cell>
          <cell r="H162" t="str">
            <v>KG</v>
          </cell>
          <cell r="I162">
            <v>7.5069660711358788E-3</v>
          </cell>
          <cell r="J162">
            <v>305.05</v>
          </cell>
          <cell r="K162">
            <v>2.29</v>
          </cell>
          <cell r="L162" t="str">
            <v>RM</v>
          </cell>
          <cell r="M162" t="str">
            <v>6000497UKM1</v>
          </cell>
          <cell r="N162" t="str">
            <v>4000308UKM1</v>
          </cell>
          <cell r="O162" t="e">
            <v>#N/A</v>
          </cell>
          <cell r="P162">
            <v>2.29</v>
          </cell>
          <cell r="S162">
            <v>2.29</v>
          </cell>
          <cell r="T162">
            <v>0</v>
          </cell>
          <cell r="V162">
            <v>7.5069660711358788E-3</v>
          </cell>
          <cell r="W162">
            <v>313.11</v>
          </cell>
        </row>
        <row r="163">
          <cell r="F163">
            <v>4000325</v>
          </cell>
          <cell r="G163" t="str">
            <v>M-AMINO PHENOL (MAP)</v>
          </cell>
          <cell r="H163" t="str">
            <v>KG</v>
          </cell>
          <cell r="I163">
            <v>1.998599364326887E-3</v>
          </cell>
          <cell r="J163">
            <v>1856.3</v>
          </cell>
          <cell r="K163">
            <v>3.7100000000000004</v>
          </cell>
          <cell r="L163" t="str">
            <v>RM</v>
          </cell>
          <cell r="M163" t="str">
            <v>6000497UKM1</v>
          </cell>
          <cell r="N163" t="str">
            <v>4000325UKM1</v>
          </cell>
          <cell r="O163" t="e">
            <v>#N/A</v>
          </cell>
          <cell r="P163">
            <v>3.7100000000000004</v>
          </cell>
          <cell r="S163">
            <v>3.7100000000000004</v>
          </cell>
          <cell r="T163">
            <v>0</v>
          </cell>
          <cell r="V163">
            <v>1.998599364326887E-3</v>
          </cell>
          <cell r="W163">
            <v>1858.8824625</v>
          </cell>
        </row>
        <row r="164">
          <cell r="F164">
            <v>4000326</v>
          </cell>
          <cell r="G164" t="str">
            <v>PHENYL METHYL PYROZOLONE (PMP)</v>
          </cell>
          <cell r="H164" t="str">
            <v>KG</v>
          </cell>
          <cell r="I164">
            <v>2.0010089120564988E-3</v>
          </cell>
          <cell r="J164">
            <v>594.70000000000005</v>
          </cell>
          <cell r="K164">
            <v>1.19</v>
          </cell>
          <cell r="L164" t="str">
            <v>RM</v>
          </cell>
          <cell r="M164" t="str">
            <v>6000497UKM1</v>
          </cell>
          <cell r="N164" t="str">
            <v>4000326UKM1</v>
          </cell>
          <cell r="O164" t="e">
            <v>#N/A</v>
          </cell>
          <cell r="P164">
            <v>1.19</v>
          </cell>
          <cell r="S164">
            <v>1.19</v>
          </cell>
          <cell r="T164">
            <v>0</v>
          </cell>
          <cell r="V164">
            <v>2.0010089120564988E-3</v>
          </cell>
          <cell r="W164">
            <v>596.92550000000006</v>
          </cell>
        </row>
        <row r="165">
          <cell r="F165">
            <v>4000162</v>
          </cell>
          <cell r="G165" t="str">
            <v>SLES 28%</v>
          </cell>
          <cell r="H165" t="str">
            <v>KG</v>
          </cell>
          <cell r="I165">
            <v>0.16007445323406236</v>
          </cell>
          <cell r="J165">
            <v>64.47</v>
          </cell>
          <cell r="K165">
            <v>10.32</v>
          </cell>
          <cell r="L165" t="str">
            <v>RM</v>
          </cell>
          <cell r="M165" t="str">
            <v>6000497UKM1</v>
          </cell>
          <cell r="N165" t="str">
            <v>4000162UKM1</v>
          </cell>
          <cell r="O165" t="e">
            <v>#N/A</v>
          </cell>
          <cell r="P165">
            <v>10.32</v>
          </cell>
          <cell r="S165">
            <v>10.32</v>
          </cell>
          <cell r="T165">
            <v>0</v>
          </cell>
          <cell r="V165">
            <v>0.16007445323406236</v>
          </cell>
          <cell r="W165">
            <v>62.439437499999997</v>
          </cell>
        </row>
        <row r="166">
          <cell r="F166">
            <v>4000129</v>
          </cell>
          <cell r="G166" t="str">
            <v>CAPB (COCAMIDOPROPYL BETAINE 30%)</v>
          </cell>
          <cell r="H166" t="str">
            <v>KG</v>
          </cell>
          <cell r="I166">
            <v>0.10002759381898454</v>
          </cell>
          <cell r="J166">
            <v>72.48</v>
          </cell>
          <cell r="K166">
            <v>7.25</v>
          </cell>
          <cell r="L166" t="str">
            <v>RM</v>
          </cell>
          <cell r="M166" t="str">
            <v>6000497UKM1</v>
          </cell>
          <cell r="N166" t="str">
            <v>4000129UKM1</v>
          </cell>
          <cell r="O166" t="e">
            <v>#N/A</v>
          </cell>
          <cell r="P166">
            <v>7.25</v>
          </cell>
          <cell r="S166">
            <v>7.25</v>
          </cell>
          <cell r="T166">
            <v>0</v>
          </cell>
          <cell r="V166">
            <v>0.10002759381898454</v>
          </cell>
          <cell r="W166">
            <v>71.039324432008954</v>
          </cell>
        </row>
        <row r="167">
          <cell r="F167">
            <v>4000379</v>
          </cell>
          <cell r="G167" t="str">
            <v>BRIJI 721 - RA</v>
          </cell>
          <cell r="H167" t="str">
            <v>KG</v>
          </cell>
          <cell r="I167">
            <v>2.2493196409508486E-2</v>
          </cell>
          <cell r="J167">
            <v>665.09</v>
          </cell>
          <cell r="K167">
            <v>14.959999999999999</v>
          </cell>
          <cell r="L167" t="str">
            <v>RM</v>
          </cell>
          <cell r="M167" t="str">
            <v>6000497UKM1</v>
          </cell>
          <cell r="N167" t="str">
            <v>4000379UKM1</v>
          </cell>
          <cell r="O167" t="e">
            <v>#N/A</v>
          </cell>
          <cell r="P167">
            <v>14.959999999999999</v>
          </cell>
          <cell r="S167">
            <v>14.959999999999999</v>
          </cell>
          <cell r="T167">
            <v>0</v>
          </cell>
          <cell r="V167">
            <v>2.2493196409508486E-2</v>
          </cell>
          <cell r="W167">
            <v>732.16000000000008</v>
          </cell>
        </row>
        <row r="168">
          <cell r="F168">
            <v>4000396</v>
          </cell>
          <cell r="G168" t="str">
            <v>LEMON OIL - RA</v>
          </cell>
          <cell r="H168" t="str">
            <v>KG</v>
          </cell>
          <cell r="I168">
            <v>9.9831712256481916E-5</v>
          </cell>
          <cell r="J168">
            <v>3505.9</v>
          </cell>
          <cell r="K168">
            <v>0.35</v>
          </cell>
          <cell r="L168" t="str">
            <v>RM</v>
          </cell>
          <cell r="M168" t="str">
            <v>6000497UKM1</v>
          </cell>
          <cell r="N168" t="str">
            <v>4000396UKM1</v>
          </cell>
          <cell r="O168" t="e">
            <v>#N/A</v>
          </cell>
          <cell r="P168">
            <v>0.35</v>
          </cell>
          <cell r="S168">
            <v>0.35</v>
          </cell>
          <cell r="T168">
            <v>0</v>
          </cell>
          <cell r="V168">
            <v>9.9831712256481916E-5</v>
          </cell>
          <cell r="W168">
            <v>3497.232</v>
          </cell>
        </row>
        <row r="169">
          <cell r="F169">
            <v>4000359</v>
          </cell>
          <cell r="G169" t="str">
            <v>2A3HP</v>
          </cell>
          <cell r="H169" t="str">
            <v>KG</v>
          </cell>
          <cell r="I169">
            <v>2.5001020806962489E-3</v>
          </cell>
          <cell r="J169">
            <v>8571.65</v>
          </cell>
          <cell r="K169">
            <v>21.43</v>
          </cell>
          <cell r="L169" t="str">
            <v>RM</v>
          </cell>
          <cell r="M169" t="str">
            <v>6000497UKM1</v>
          </cell>
          <cell r="N169" t="str">
            <v>4000359UKM1</v>
          </cell>
          <cell r="O169" t="e">
            <v>#N/A</v>
          </cell>
          <cell r="P169">
            <v>21.43</v>
          </cell>
          <cell r="S169">
            <v>21.43</v>
          </cell>
          <cell r="T169">
            <v>0</v>
          </cell>
          <cell r="V169">
            <v>2.5001020806962489E-3</v>
          </cell>
          <cell r="W169">
            <v>8664.7999999999993</v>
          </cell>
        </row>
        <row r="170">
          <cell r="F170">
            <v>4000461</v>
          </cell>
          <cell r="G170" t="str">
            <v>SYMSITIVE 1609</v>
          </cell>
          <cell r="H170" t="str">
            <v>KG</v>
          </cell>
          <cell r="I170">
            <v>9.9997118238667471E-3</v>
          </cell>
          <cell r="J170">
            <v>7287.21</v>
          </cell>
          <cell r="K170">
            <v>72.87</v>
          </cell>
          <cell r="L170" t="str">
            <v>RM</v>
          </cell>
          <cell r="M170" t="str">
            <v>6000497UKM1</v>
          </cell>
          <cell r="N170" t="str">
            <v>4000461UKM1</v>
          </cell>
          <cell r="O170" t="e">
            <v>#N/A</v>
          </cell>
          <cell r="P170">
            <v>72.87</v>
          </cell>
          <cell r="S170">
            <v>72.87</v>
          </cell>
          <cell r="T170">
            <v>0</v>
          </cell>
          <cell r="V170">
            <v>9.9997118238667471E-3</v>
          </cell>
          <cell r="W170">
            <v>7280</v>
          </cell>
        </row>
        <row r="171">
          <cell r="F171">
            <v>4000574</v>
          </cell>
          <cell r="G171" t="str">
            <v>PERFUME MAGIC WAND</v>
          </cell>
          <cell r="H171" t="str">
            <v>KG</v>
          </cell>
          <cell r="I171">
            <v>1.2003693444136656E-2</v>
          </cell>
          <cell r="J171">
            <v>1072.17</v>
          </cell>
          <cell r="K171">
            <v>12.87</v>
          </cell>
          <cell r="L171" t="str">
            <v>RM</v>
          </cell>
          <cell r="M171" t="str">
            <v>6000497UKM1</v>
          </cell>
          <cell r="N171" t="str">
            <v>4000574UKM1</v>
          </cell>
          <cell r="O171" t="e">
            <v>#N/A</v>
          </cell>
          <cell r="P171">
            <v>12.87</v>
          </cell>
          <cell r="S171">
            <v>12.87</v>
          </cell>
          <cell r="T171">
            <v>0</v>
          </cell>
          <cell r="V171">
            <v>1.2003693444136656E-2</v>
          </cell>
          <cell r="W171">
            <v>1097.25</v>
          </cell>
        </row>
        <row r="172">
          <cell r="F172">
            <v>4000575</v>
          </cell>
          <cell r="G172" t="str">
            <v>POTASSIUM THIOLGLYCOLATE</v>
          </cell>
          <cell r="H172" t="str">
            <v>KG</v>
          </cell>
          <cell r="I172">
            <v>1.4992638884715923E-2</v>
          </cell>
          <cell r="J172">
            <v>332.83</v>
          </cell>
          <cell r="K172">
            <v>4.99</v>
          </cell>
          <cell r="L172" t="str">
            <v>RM</v>
          </cell>
          <cell r="M172" t="str">
            <v>6000497UKM1</v>
          </cell>
          <cell r="N172" t="str">
            <v>4000575UKM1</v>
          </cell>
          <cell r="O172" t="e">
            <v>#N/A</v>
          </cell>
          <cell r="P172">
            <v>4.99</v>
          </cell>
          <cell r="S172">
            <v>4.99</v>
          </cell>
          <cell r="T172">
            <v>0</v>
          </cell>
          <cell r="V172">
            <v>1.4992638884715923E-2</v>
          </cell>
          <cell r="W172">
            <v>332.83</v>
          </cell>
        </row>
        <row r="173">
          <cell r="F173" t="str">
            <v/>
          </cell>
          <cell r="G173" t="str">
            <v>0000900501-MFPOWR</v>
          </cell>
          <cell r="H173" t="str">
            <v>KWH</v>
          </cell>
          <cell r="I173">
            <v>6.2399999999999993</v>
          </cell>
          <cell r="J173">
            <v>8.25</v>
          </cell>
          <cell r="K173">
            <v>51.48</v>
          </cell>
          <cell r="L173" t="str">
            <v>cc</v>
          </cell>
          <cell r="M173" t="str">
            <v>6000497UKM1</v>
          </cell>
          <cell r="N173" t="str">
            <v>UKM1</v>
          </cell>
          <cell r="O173" t="e">
            <v>#N/A</v>
          </cell>
          <cell r="R173">
            <v>51.48</v>
          </cell>
          <cell r="S173">
            <v>51.48</v>
          </cell>
          <cell r="T173">
            <v>0</v>
          </cell>
          <cell r="V173">
            <v>6.2399999999999993</v>
          </cell>
          <cell r="W173">
            <v>8.25</v>
          </cell>
        </row>
        <row r="174">
          <cell r="F174" t="str">
            <v/>
          </cell>
          <cell r="G174" t="str">
            <v>0000900502-MFMAND</v>
          </cell>
          <cell r="H174" t="str">
            <v>MD</v>
          </cell>
          <cell r="I174">
            <v>0.08</v>
          </cell>
          <cell r="J174">
            <v>440</v>
          </cell>
          <cell r="K174">
            <v>35.200000000000003</v>
          </cell>
          <cell r="L174" t="str">
            <v>cc</v>
          </cell>
          <cell r="M174" t="str">
            <v>6000497UKM1</v>
          </cell>
          <cell r="N174" t="str">
            <v>UKM1</v>
          </cell>
          <cell r="O174" t="e">
            <v>#N/A</v>
          </cell>
          <cell r="R174">
            <v>35.200000000000003</v>
          </cell>
          <cell r="S174">
            <v>35.200000000000003</v>
          </cell>
          <cell r="T174">
            <v>0</v>
          </cell>
          <cell r="V174">
            <v>0.08</v>
          </cell>
          <cell r="W174">
            <v>440</v>
          </cell>
        </row>
        <row r="175">
          <cell r="F175" t="str">
            <v/>
          </cell>
          <cell r="G175" t="str">
            <v>0000900503-MFGUTY</v>
          </cell>
          <cell r="H175" t="str">
            <v>STD</v>
          </cell>
          <cell r="I175">
            <v>0.32000909504320146</v>
          </cell>
          <cell r="J175">
            <v>219.9</v>
          </cell>
          <cell r="K175">
            <v>70.37</v>
          </cell>
          <cell r="L175" t="str">
            <v>cc</v>
          </cell>
          <cell r="M175" t="str">
            <v>6000497UKM1</v>
          </cell>
          <cell r="N175" t="str">
            <v>UKM1</v>
          </cell>
          <cell r="O175" t="e">
            <v>#N/A</v>
          </cell>
          <cell r="R175">
            <v>70.37</v>
          </cell>
          <cell r="S175">
            <v>70.37</v>
          </cell>
          <cell r="T175">
            <v>0</v>
          </cell>
          <cell r="V175">
            <v>0.32000909504320146</v>
          </cell>
          <cell r="W175">
            <v>219.9</v>
          </cell>
        </row>
        <row r="176">
          <cell r="F176" t="str">
            <v/>
          </cell>
          <cell r="G176" t="str">
            <v>0000900504-MFGDEP</v>
          </cell>
          <cell r="H176" t="str">
            <v>STD</v>
          </cell>
          <cell r="I176">
            <v>0.3199876714439821</v>
          </cell>
          <cell r="J176">
            <v>324.45</v>
          </cell>
          <cell r="K176">
            <v>103.82</v>
          </cell>
          <cell r="L176" t="str">
            <v>cc</v>
          </cell>
          <cell r="M176" t="str">
            <v>6000497UKM1</v>
          </cell>
          <cell r="N176" t="str">
            <v>UKM1</v>
          </cell>
          <cell r="O176" t="e">
            <v>#N/A</v>
          </cell>
          <cell r="R176">
            <v>103.82</v>
          </cell>
          <cell r="S176">
            <v>103.82</v>
          </cell>
          <cell r="T176">
            <v>0</v>
          </cell>
          <cell r="V176">
            <v>0.3199876714439821</v>
          </cell>
          <cell r="W176">
            <v>324.45</v>
          </cell>
        </row>
        <row r="177">
          <cell r="F177" t="str">
            <v/>
          </cell>
          <cell r="G177" t="str">
            <v>0000900505-MFGOVH</v>
          </cell>
          <cell r="H177" t="str">
            <v>STD</v>
          </cell>
          <cell r="I177">
            <v>0.32000410832277726</v>
          </cell>
          <cell r="J177">
            <v>292.08999999999997</v>
          </cell>
          <cell r="K177">
            <v>93.47</v>
          </cell>
          <cell r="L177" t="str">
            <v>cc</v>
          </cell>
          <cell r="M177" t="str">
            <v>6000497UKM1</v>
          </cell>
          <cell r="N177" t="str">
            <v>UKM1</v>
          </cell>
          <cell r="O177" t="e">
            <v>#N/A</v>
          </cell>
          <cell r="R177">
            <v>93.47</v>
          </cell>
          <cell r="S177">
            <v>93.47</v>
          </cell>
          <cell r="T177">
            <v>0</v>
          </cell>
          <cell r="V177">
            <v>0.32000410832277726</v>
          </cell>
          <cell r="W177">
            <v>292.08999999999997</v>
          </cell>
        </row>
        <row r="178">
          <cell r="F178">
            <v>4000102</v>
          </cell>
          <cell r="G178" t="str">
            <v>RESORCINOL</v>
          </cell>
          <cell r="H178" t="str">
            <v>KG</v>
          </cell>
          <cell r="I178">
            <v>2.9006136946566938E-2</v>
          </cell>
          <cell r="J178">
            <v>744.67</v>
          </cell>
          <cell r="K178">
            <v>21.6</v>
          </cell>
          <cell r="L178" t="str">
            <v>RM</v>
          </cell>
          <cell r="M178" t="str">
            <v>6000497UKM1</v>
          </cell>
          <cell r="N178" t="str">
            <v>4000102UKM1</v>
          </cell>
          <cell r="O178" t="e">
            <v>#N/A</v>
          </cell>
          <cell r="P178">
            <v>21.6</v>
          </cell>
          <cell r="S178">
            <v>21.6</v>
          </cell>
          <cell r="T178">
            <v>0</v>
          </cell>
          <cell r="V178">
            <v>2.9006136946566938E-2</v>
          </cell>
          <cell r="W178">
            <v>743.12336764705879</v>
          </cell>
        </row>
        <row r="179">
          <cell r="F179">
            <v>4000105</v>
          </cell>
          <cell r="G179" t="str">
            <v>SODIUM SULPHITE</v>
          </cell>
          <cell r="H179" t="str">
            <v>KG</v>
          </cell>
          <cell r="I179">
            <v>3.957219251336898E-3</v>
          </cell>
          <cell r="J179">
            <v>93.5</v>
          </cell>
          <cell r="K179">
            <v>0.36999999999999994</v>
          </cell>
          <cell r="L179" t="str">
            <v>RM</v>
          </cell>
          <cell r="M179" t="str">
            <v>6000497UKM1</v>
          </cell>
          <cell r="N179" t="str">
            <v>4000105UKM1</v>
          </cell>
          <cell r="O179" t="e">
            <v>#N/A</v>
          </cell>
          <cell r="P179">
            <v>0.36999999999999994</v>
          </cell>
          <cell r="S179">
            <v>0.36999999999999994</v>
          </cell>
          <cell r="T179">
            <v>0</v>
          </cell>
          <cell r="V179">
            <v>3.957219251336898E-3</v>
          </cell>
          <cell r="W179">
            <v>108.43813658536585</v>
          </cell>
        </row>
        <row r="180">
          <cell r="F180">
            <v>4000108</v>
          </cell>
          <cell r="G180" t="str">
            <v>DM WATER</v>
          </cell>
          <cell r="H180" t="str">
            <v>KG</v>
          </cell>
          <cell r="I180">
            <v>0.19999999999999998</v>
          </cell>
          <cell r="J180">
            <v>0.45</v>
          </cell>
          <cell r="K180">
            <v>0.09</v>
          </cell>
          <cell r="L180" t="str">
            <v>RM</v>
          </cell>
          <cell r="M180" t="str">
            <v>6000497UKM1</v>
          </cell>
          <cell r="N180" t="str">
            <v>4000108UKM1</v>
          </cell>
          <cell r="O180" t="e">
            <v>#N/A</v>
          </cell>
          <cell r="P180">
            <v>0.09</v>
          </cell>
          <cell r="S180">
            <v>0.09</v>
          </cell>
          <cell r="T180">
            <v>0</v>
          </cell>
          <cell r="V180">
            <v>0.19999999999999998</v>
          </cell>
          <cell r="W180">
            <v>0.45</v>
          </cell>
        </row>
        <row r="181">
          <cell r="F181">
            <v>4000118</v>
          </cell>
          <cell r="G181" t="str">
            <v>PROPYLENE GLYCOL  (PG)</v>
          </cell>
          <cell r="H181" t="str">
            <v>KG</v>
          </cell>
          <cell r="I181">
            <v>4.9974832818005322E-3</v>
          </cell>
          <cell r="J181">
            <v>278.14</v>
          </cell>
          <cell r="K181">
            <v>1.39</v>
          </cell>
          <cell r="L181" t="str">
            <v>RM</v>
          </cell>
          <cell r="M181" t="str">
            <v>6000497UKM1</v>
          </cell>
          <cell r="N181" t="str">
            <v>4000118UKM1</v>
          </cell>
          <cell r="O181" t="e">
            <v>#N/A</v>
          </cell>
          <cell r="P181">
            <v>1.39</v>
          </cell>
          <cell r="S181">
            <v>1.39</v>
          </cell>
          <cell r="T181">
            <v>0</v>
          </cell>
          <cell r="V181">
            <v>4.9974832818005322E-3</v>
          </cell>
          <cell r="W181">
            <v>278.29599999999999</v>
          </cell>
        </row>
        <row r="182">
          <cell r="F182">
            <v>4000123</v>
          </cell>
          <cell r="G182" t="str">
            <v>STEARIC ACID</v>
          </cell>
          <cell r="H182" t="str">
            <v>KG</v>
          </cell>
          <cell r="I182">
            <v>4.9884107628741306E-3</v>
          </cell>
          <cell r="J182">
            <v>198.46</v>
          </cell>
          <cell r="K182">
            <v>0.99</v>
          </cell>
          <cell r="L182" t="str">
            <v>RM</v>
          </cell>
          <cell r="M182" t="str">
            <v>6000497UKM1</v>
          </cell>
          <cell r="N182" t="str">
            <v>4000123UKM1</v>
          </cell>
          <cell r="O182" t="e">
            <v>#N/A</v>
          </cell>
          <cell r="P182">
            <v>0.99</v>
          </cell>
          <cell r="S182">
            <v>0.99</v>
          </cell>
          <cell r="T182">
            <v>0</v>
          </cell>
          <cell r="V182">
            <v>4.9884107628741306E-3</v>
          </cell>
          <cell r="W182">
            <v>133.34180645161291</v>
          </cell>
        </row>
        <row r="183">
          <cell r="F183">
            <v>4000165</v>
          </cell>
          <cell r="G183" t="str">
            <v>CARBOPOL ETD 2020</v>
          </cell>
          <cell r="H183" t="str">
            <v>KG</v>
          </cell>
          <cell r="I183">
            <v>1.9990059887803045E-3</v>
          </cell>
          <cell r="J183">
            <v>3641.81</v>
          </cell>
          <cell r="K183">
            <v>7.28</v>
          </cell>
          <cell r="L183" t="str">
            <v>RM</v>
          </cell>
          <cell r="M183" t="str">
            <v>6000497UKM1</v>
          </cell>
          <cell r="N183" t="str">
            <v>4000165UKM1</v>
          </cell>
          <cell r="O183" t="e">
            <v>#N/A</v>
          </cell>
          <cell r="P183">
            <v>7.28</v>
          </cell>
          <cell r="S183">
            <v>7.28</v>
          </cell>
          <cell r="T183">
            <v>0</v>
          </cell>
          <cell r="V183">
            <v>1.9990059887803045E-3</v>
          </cell>
          <cell r="W183">
            <v>3754.4170362318841</v>
          </cell>
        </row>
        <row r="184">
          <cell r="F184">
            <v>4000181</v>
          </cell>
          <cell r="G184" t="str">
            <v>OLIVE OIL</v>
          </cell>
          <cell r="H184" t="str">
            <v>KG</v>
          </cell>
          <cell r="I184">
            <v>9.5102234902520204E-5</v>
          </cell>
          <cell r="J184">
            <v>630.9</v>
          </cell>
          <cell r="K184">
            <v>0.06</v>
          </cell>
          <cell r="L184" t="str">
            <v>RM</v>
          </cell>
          <cell r="M184" t="str">
            <v>6000497UKM1</v>
          </cell>
          <cell r="N184" t="str">
            <v>4000181UKM1</v>
          </cell>
          <cell r="O184" t="e">
            <v>#N/A</v>
          </cell>
          <cell r="P184">
            <v>0.06</v>
          </cell>
          <cell r="S184">
            <v>0.06</v>
          </cell>
          <cell r="T184">
            <v>0</v>
          </cell>
          <cell r="V184">
            <v>9.5102234902520204E-5</v>
          </cell>
          <cell r="W184">
            <v>630.87</v>
          </cell>
        </row>
        <row r="185">
          <cell r="F185">
            <v>4000182</v>
          </cell>
          <cell r="G185" t="str">
            <v>CETOSTEARYL ALCOHOL C1618(CSA)</v>
          </cell>
          <cell r="H185" t="str">
            <v>KG</v>
          </cell>
          <cell r="I185">
            <v>0.14248554913294798</v>
          </cell>
          <cell r="J185">
            <v>207.6</v>
          </cell>
          <cell r="K185">
            <v>29.58</v>
          </cell>
          <cell r="L185" t="str">
            <v>RM</v>
          </cell>
          <cell r="M185" t="str">
            <v>6000497UKM1</v>
          </cell>
          <cell r="N185" t="str">
            <v>4000182UKM1</v>
          </cell>
          <cell r="O185" t="e">
            <v>#N/A</v>
          </cell>
          <cell r="P185">
            <v>29.58</v>
          </cell>
          <cell r="S185">
            <v>29.58</v>
          </cell>
          <cell r="T185">
            <v>0</v>
          </cell>
          <cell r="V185">
            <v>0.14248554913294798</v>
          </cell>
          <cell r="W185">
            <v>192.63366800804829</v>
          </cell>
        </row>
        <row r="186">
          <cell r="F186">
            <v>4000187</v>
          </cell>
          <cell r="G186" t="str">
            <v>WHITE PETROLEUM JELLY</v>
          </cell>
          <cell r="H186" t="str">
            <v>KG</v>
          </cell>
          <cell r="I186">
            <v>2.500795418390073E-2</v>
          </cell>
          <cell r="J186">
            <v>157.15</v>
          </cell>
          <cell r="K186">
            <v>3.9299999999999997</v>
          </cell>
          <cell r="L186" t="str">
            <v>RM</v>
          </cell>
          <cell r="M186" t="str">
            <v>6000497UKM1</v>
          </cell>
          <cell r="N186" t="str">
            <v>4000187UKM1</v>
          </cell>
          <cell r="O186" t="e">
            <v>#N/A</v>
          </cell>
          <cell r="P186">
            <v>3.9299999999999997</v>
          </cell>
          <cell r="S186">
            <v>3.9299999999999997</v>
          </cell>
          <cell r="T186">
            <v>0</v>
          </cell>
          <cell r="V186">
            <v>2.500795418390073E-2</v>
          </cell>
          <cell r="W186">
            <v>166.63</v>
          </cell>
        </row>
        <row r="187">
          <cell r="F187">
            <v>4000190</v>
          </cell>
          <cell r="G187" t="str">
            <v>P-AMINO PHENOL (PAP)</v>
          </cell>
          <cell r="H187" t="str">
            <v>KG</v>
          </cell>
          <cell r="I187">
            <v>5.5062036561192278E-3</v>
          </cell>
          <cell r="J187">
            <v>681.05</v>
          </cell>
          <cell r="K187">
            <v>3.75</v>
          </cell>
          <cell r="L187" t="str">
            <v>RM</v>
          </cell>
          <cell r="M187" t="str">
            <v>6000497UKM1</v>
          </cell>
          <cell r="N187" t="str">
            <v>4000190UKM1</v>
          </cell>
          <cell r="O187" t="e">
            <v>#N/A</v>
          </cell>
          <cell r="P187">
            <v>3.75</v>
          </cell>
          <cell r="S187">
            <v>3.75</v>
          </cell>
          <cell r="T187">
            <v>0</v>
          </cell>
          <cell r="V187">
            <v>5.5062036561192278E-3</v>
          </cell>
          <cell r="W187">
            <v>681.05</v>
          </cell>
        </row>
        <row r="188">
          <cell r="F188">
            <v>4000198</v>
          </cell>
          <cell r="G188" t="str">
            <v>MONOETHANOLAMINE (MEA)</v>
          </cell>
          <cell r="H188" t="str">
            <v>KG</v>
          </cell>
          <cell r="I188">
            <v>6.0022909507445599E-2</v>
          </cell>
          <cell r="J188">
            <v>130.94999999999999</v>
          </cell>
          <cell r="K188">
            <v>7.86</v>
          </cell>
          <cell r="L188" t="str">
            <v>RM</v>
          </cell>
          <cell r="M188" t="str">
            <v>6000497UKM1</v>
          </cell>
          <cell r="N188" t="str">
            <v>4000198UKM1</v>
          </cell>
          <cell r="O188" t="e">
            <v>#N/A</v>
          </cell>
          <cell r="P188">
            <v>7.86</v>
          </cell>
          <cell r="S188">
            <v>7.86</v>
          </cell>
          <cell r="T188">
            <v>0</v>
          </cell>
          <cell r="V188">
            <v>6.0022909507445599E-2</v>
          </cell>
          <cell r="W188">
            <v>167.96</v>
          </cell>
        </row>
        <row r="189">
          <cell r="F189">
            <v>4000247</v>
          </cell>
          <cell r="G189" t="str">
            <v>CELEQUAT SC 240C/UCARE POLYMERR JR 400</v>
          </cell>
          <cell r="H189" t="str">
            <v>KG</v>
          </cell>
          <cell r="I189">
            <v>3.9984865541547359E-3</v>
          </cell>
          <cell r="J189">
            <v>2140.81</v>
          </cell>
          <cell r="K189">
            <v>8.56</v>
          </cell>
          <cell r="L189" t="str">
            <v>RM</v>
          </cell>
          <cell r="M189" t="str">
            <v>6000497UKM1</v>
          </cell>
          <cell r="N189" t="str">
            <v>4000247UKM1</v>
          </cell>
          <cell r="O189" t="e">
            <v>#N/A</v>
          </cell>
          <cell r="P189">
            <v>8.56</v>
          </cell>
          <cell r="S189">
            <v>8.56</v>
          </cell>
          <cell r="T189">
            <v>0</v>
          </cell>
          <cell r="V189">
            <v>3.9984865541547359E-3</v>
          </cell>
          <cell r="W189">
            <v>2129.8066666666668</v>
          </cell>
        </row>
        <row r="190">
          <cell r="F190">
            <v>4000236</v>
          </cell>
          <cell r="G190" t="str">
            <v>ALMOND OIL</v>
          </cell>
          <cell r="H190" t="str">
            <v>KG</v>
          </cell>
          <cell r="I190">
            <v>1.0492078480747036E-4</v>
          </cell>
          <cell r="J190">
            <v>953.1</v>
          </cell>
          <cell r="K190">
            <v>0.1</v>
          </cell>
          <cell r="L190" t="str">
            <v>RM</v>
          </cell>
          <cell r="M190" t="str">
            <v>6000497UKM1</v>
          </cell>
          <cell r="N190" t="str">
            <v>4000236UKM1</v>
          </cell>
          <cell r="O190" t="e">
            <v>#N/A</v>
          </cell>
          <cell r="P190">
            <v>0.1</v>
          </cell>
          <cell r="S190">
            <v>0.1</v>
          </cell>
          <cell r="T190">
            <v>0</v>
          </cell>
          <cell r="V190">
            <v>1.0492078480747036E-4</v>
          </cell>
          <cell r="W190">
            <v>1024.1127489795917</v>
          </cell>
        </row>
        <row r="191">
          <cell r="F191">
            <v>4000237</v>
          </cell>
          <cell r="G191" t="str">
            <v>AMINO HYDROXY TOLUENE (AHT)</v>
          </cell>
          <cell r="H191" t="str">
            <v>KG</v>
          </cell>
          <cell r="I191">
            <v>4.9952219616019461E-4</v>
          </cell>
          <cell r="J191">
            <v>5985.72</v>
          </cell>
          <cell r="K191">
            <v>2.99</v>
          </cell>
          <cell r="L191" t="str">
            <v>RM</v>
          </cell>
          <cell r="M191" t="str">
            <v>6000497UKM1</v>
          </cell>
          <cell r="N191" t="str">
            <v>4000237UKM1</v>
          </cell>
          <cell r="O191" t="e">
            <v>#N/A</v>
          </cell>
          <cell r="P191">
            <v>2.99</v>
          </cell>
          <cell r="S191">
            <v>2.99</v>
          </cell>
          <cell r="T191">
            <v>0</v>
          </cell>
          <cell r="V191">
            <v>4.9952219616019461E-4</v>
          </cell>
          <cell r="W191">
            <v>6025.6149999999998</v>
          </cell>
        </row>
        <row r="192">
          <cell r="F192">
            <v>4000239</v>
          </cell>
          <cell r="G192" t="str">
            <v>AMMONIA SOLUTION.</v>
          </cell>
          <cell r="H192" t="str">
            <v>KG</v>
          </cell>
          <cell r="I192">
            <v>9.0012082158679022E-2</v>
          </cell>
          <cell r="J192">
            <v>148.97999999999999</v>
          </cell>
          <cell r="K192">
            <v>13.41</v>
          </cell>
          <cell r="L192" t="str">
            <v>RM</v>
          </cell>
          <cell r="M192" t="str">
            <v>6000497UKM1</v>
          </cell>
          <cell r="N192" t="str">
            <v>4000239UKM1</v>
          </cell>
          <cell r="O192" t="e">
            <v>#N/A</v>
          </cell>
          <cell r="P192">
            <v>13.41</v>
          </cell>
          <cell r="S192">
            <v>13.41</v>
          </cell>
          <cell r="T192">
            <v>0</v>
          </cell>
          <cell r="V192">
            <v>9.0012082158679022E-2</v>
          </cell>
          <cell r="W192">
            <v>150.85571707317072</v>
          </cell>
        </row>
        <row r="193">
          <cell r="F193">
            <v>4000240</v>
          </cell>
          <cell r="G193" t="str">
            <v>AMMONIUM CHLORIDE NEW</v>
          </cell>
          <cell r="H193" t="str">
            <v>KG</v>
          </cell>
          <cell r="I193">
            <v>3.9840637450199202E-3</v>
          </cell>
          <cell r="J193">
            <v>148.09</v>
          </cell>
          <cell r="K193">
            <v>0.59</v>
          </cell>
          <cell r="L193" t="str">
            <v>RM</v>
          </cell>
          <cell r="M193" t="str">
            <v>6000497UKM1</v>
          </cell>
          <cell r="N193" t="str">
            <v>4000240UKM1</v>
          </cell>
          <cell r="O193" t="e">
            <v>#N/A</v>
          </cell>
          <cell r="P193">
            <v>0.59</v>
          </cell>
          <cell r="S193">
            <v>0.59</v>
          </cell>
          <cell r="T193">
            <v>0</v>
          </cell>
          <cell r="V193">
            <v>3.9840637450199202E-3</v>
          </cell>
          <cell r="W193">
            <v>232.44</v>
          </cell>
        </row>
        <row r="194">
          <cell r="F194">
            <v>4000241</v>
          </cell>
          <cell r="G194" t="str">
            <v>AQUACID 600-S</v>
          </cell>
          <cell r="H194" t="str">
            <v>KG</v>
          </cell>
          <cell r="I194">
            <v>2.0087138572964409E-3</v>
          </cell>
          <cell r="J194">
            <v>353.46</v>
          </cell>
          <cell r="K194">
            <v>0.71</v>
          </cell>
          <cell r="L194" t="str">
            <v>RM</v>
          </cell>
          <cell r="M194" t="str">
            <v>6000498UKM1</v>
          </cell>
          <cell r="N194" t="str">
            <v>4000241UKM1</v>
          </cell>
          <cell r="O194" t="e">
            <v>#N/A</v>
          </cell>
          <cell r="P194">
            <v>0.71</v>
          </cell>
          <cell r="S194">
            <v>0.71</v>
          </cell>
          <cell r="T194">
            <v>0</v>
          </cell>
          <cell r="V194">
            <v>2.0087138572964409E-3</v>
          </cell>
          <cell r="W194">
            <v>340.65856491228072</v>
          </cell>
        </row>
        <row r="195">
          <cell r="F195">
            <v>4000243</v>
          </cell>
          <cell r="G195" t="str">
            <v>ASCORBIC ACID</v>
          </cell>
          <cell r="H195" t="str">
            <v>KG</v>
          </cell>
          <cell r="I195">
            <v>4.0004507550146498E-3</v>
          </cell>
          <cell r="J195">
            <v>1242.3599999999999</v>
          </cell>
          <cell r="K195">
            <v>4.97</v>
          </cell>
          <cell r="L195" t="str">
            <v>RM</v>
          </cell>
          <cell r="M195" t="str">
            <v>6000498UKM1</v>
          </cell>
          <cell r="N195" t="str">
            <v>4000243UKM1</v>
          </cell>
          <cell r="O195" t="e">
            <v>#N/A</v>
          </cell>
          <cell r="P195">
            <v>4.97</v>
          </cell>
          <cell r="S195">
            <v>4.97</v>
          </cell>
          <cell r="T195">
            <v>0</v>
          </cell>
          <cell r="V195">
            <v>4.0004507550146498E-3</v>
          </cell>
          <cell r="W195">
            <v>1265.340148148148</v>
          </cell>
        </row>
        <row r="196">
          <cell r="F196">
            <v>4000252</v>
          </cell>
          <cell r="G196" t="str">
            <v>CRODAFOS HCE</v>
          </cell>
          <cell r="H196" t="str">
            <v>KG</v>
          </cell>
          <cell r="I196">
            <v>9.999939333027303E-3</v>
          </cell>
          <cell r="J196">
            <v>4945.03</v>
          </cell>
          <cell r="K196">
            <v>49.45</v>
          </cell>
          <cell r="L196" t="str">
            <v>RM</v>
          </cell>
          <cell r="M196" t="str">
            <v>6000498UKM1</v>
          </cell>
          <cell r="N196" t="str">
            <v>4000252UKM1</v>
          </cell>
          <cell r="O196" t="e">
            <v>#N/A</v>
          </cell>
          <cell r="P196">
            <v>49.45</v>
          </cell>
          <cell r="S196">
            <v>49.45</v>
          </cell>
          <cell r="T196">
            <v>0</v>
          </cell>
          <cell r="V196">
            <v>9.999939333027303E-3</v>
          </cell>
          <cell r="W196">
            <v>5191.5295999999998</v>
          </cell>
        </row>
        <row r="197">
          <cell r="F197">
            <v>4000197</v>
          </cell>
          <cell r="G197" t="str">
            <v>LAURYL ALCOHOL (C1218)</v>
          </cell>
          <cell r="H197" t="str">
            <v>KG</v>
          </cell>
          <cell r="I197">
            <v>3.5001263583522874E-2</v>
          </cell>
          <cell r="J197">
            <v>237.42</v>
          </cell>
          <cell r="K197">
            <v>8.31</v>
          </cell>
          <cell r="L197" t="str">
            <v>RM</v>
          </cell>
          <cell r="M197" t="str">
            <v>6000498UKM1</v>
          </cell>
          <cell r="N197" t="str">
            <v>4000197UKM1</v>
          </cell>
          <cell r="O197" t="e">
            <v>#N/A</v>
          </cell>
          <cell r="P197">
            <v>8.31</v>
          </cell>
          <cell r="S197">
            <v>8.31</v>
          </cell>
          <cell r="T197">
            <v>0</v>
          </cell>
          <cell r="V197">
            <v>3.5001263583522874E-2</v>
          </cell>
          <cell r="W197">
            <v>213.46471428571428</v>
          </cell>
        </row>
        <row r="198">
          <cell r="F198">
            <v>4000270</v>
          </cell>
          <cell r="G198" t="str">
            <v>JAROCOL 2M5HEAP</v>
          </cell>
          <cell r="H198" t="str">
            <v>KG</v>
          </cell>
          <cell r="I198">
            <v>1.999998978550062E-3</v>
          </cell>
          <cell r="J198">
            <v>19580.009999999998</v>
          </cell>
          <cell r="K198">
            <v>39.159999999999997</v>
          </cell>
          <cell r="L198" t="str">
            <v>RM</v>
          </cell>
          <cell r="M198" t="str">
            <v>6000498UKM1</v>
          </cell>
          <cell r="N198" t="str">
            <v>4000270UKM1</v>
          </cell>
          <cell r="O198" t="e">
            <v>#N/A</v>
          </cell>
          <cell r="P198">
            <v>39.159999999999997</v>
          </cell>
          <cell r="S198">
            <v>39.159999999999997</v>
          </cell>
          <cell r="T198">
            <v>0</v>
          </cell>
          <cell r="V198">
            <v>1.999998978550062E-3</v>
          </cell>
          <cell r="W198">
            <v>19329.599999999999</v>
          </cell>
        </row>
        <row r="199">
          <cell r="F199">
            <v>4000273</v>
          </cell>
          <cell r="G199" t="str">
            <v>JOJOBA OIL</v>
          </cell>
          <cell r="H199" t="str">
            <v>KG</v>
          </cell>
          <cell r="I199">
            <v>9.9993333777748146E-5</v>
          </cell>
          <cell r="J199">
            <v>3000.2</v>
          </cell>
          <cell r="K199">
            <v>0.3</v>
          </cell>
          <cell r="L199" t="str">
            <v>RM</v>
          </cell>
          <cell r="M199" t="str">
            <v>6000498UKM1</v>
          </cell>
          <cell r="N199" t="str">
            <v>4000273UKM1</v>
          </cell>
          <cell r="O199" t="e">
            <v>#N/A</v>
          </cell>
          <cell r="P199">
            <v>0.3</v>
          </cell>
          <cell r="S199">
            <v>0.3</v>
          </cell>
          <cell r="T199">
            <v>0</v>
          </cell>
          <cell r="V199">
            <v>9.9993333777748146E-5</v>
          </cell>
          <cell r="W199">
            <v>3000</v>
          </cell>
        </row>
        <row r="200">
          <cell r="F200">
            <v>4000285</v>
          </cell>
          <cell r="G200" t="str">
            <v>PARAFFIN WAX</v>
          </cell>
          <cell r="H200" t="str">
            <v>KG</v>
          </cell>
          <cell r="I200">
            <v>7.475813544415128E-3</v>
          </cell>
          <cell r="J200">
            <v>204.66</v>
          </cell>
          <cell r="K200">
            <v>1.53</v>
          </cell>
          <cell r="L200" t="str">
            <v>RM</v>
          </cell>
          <cell r="M200" t="str">
            <v>6000498UKM1</v>
          </cell>
          <cell r="N200" t="str">
            <v>4000285UKM1</v>
          </cell>
          <cell r="O200" t="e">
            <v>#N/A</v>
          </cell>
          <cell r="P200">
            <v>1.53</v>
          </cell>
          <cell r="S200">
            <v>1.53</v>
          </cell>
          <cell r="T200">
            <v>0</v>
          </cell>
          <cell r="V200">
            <v>7.475813544415128E-3</v>
          </cell>
          <cell r="W200">
            <v>234.22</v>
          </cell>
        </row>
        <row r="201">
          <cell r="F201">
            <v>4000288</v>
          </cell>
          <cell r="G201" t="str">
            <v>REFINED SESAME OIL</v>
          </cell>
          <cell r="H201" t="str">
            <v>KG</v>
          </cell>
          <cell r="I201">
            <v>9.3691442848219868E-5</v>
          </cell>
          <cell r="J201">
            <v>320.2</v>
          </cell>
          <cell r="K201">
            <v>0.03</v>
          </cell>
          <cell r="L201" t="str">
            <v>RM</v>
          </cell>
          <cell r="M201" t="str">
            <v>6000498UKM1</v>
          </cell>
          <cell r="N201" t="str">
            <v>4000288UKM1</v>
          </cell>
          <cell r="O201" t="e">
            <v>#N/A</v>
          </cell>
          <cell r="P201">
            <v>0.03</v>
          </cell>
          <cell r="S201">
            <v>0.03</v>
          </cell>
          <cell r="T201">
            <v>0</v>
          </cell>
          <cell r="V201">
            <v>9.3691442848219868E-5</v>
          </cell>
          <cell r="W201">
            <v>320.17</v>
          </cell>
        </row>
        <row r="202">
          <cell r="F202">
            <v>4000294</v>
          </cell>
          <cell r="G202" t="str">
            <v>SODIUM SILICATE</v>
          </cell>
          <cell r="H202" t="str">
            <v>KG</v>
          </cell>
          <cell r="I202">
            <v>5.0231839258114376E-3</v>
          </cell>
          <cell r="J202">
            <v>77.64</v>
          </cell>
          <cell r="K202">
            <v>0.39</v>
          </cell>
          <cell r="L202" t="str">
            <v>RM</v>
          </cell>
          <cell r="M202" t="str">
            <v>6000498UKM1</v>
          </cell>
          <cell r="N202" t="str">
            <v>4000294UKM1</v>
          </cell>
          <cell r="O202" t="e">
            <v>#N/A</v>
          </cell>
          <cell r="P202">
            <v>0.39</v>
          </cell>
          <cell r="S202">
            <v>0.39</v>
          </cell>
          <cell r="T202">
            <v>0</v>
          </cell>
          <cell r="V202">
            <v>5.0231839258114376E-3</v>
          </cell>
          <cell r="W202">
            <v>67.309186885245907</v>
          </cell>
        </row>
        <row r="203">
          <cell r="F203">
            <v>4000308</v>
          </cell>
          <cell r="G203" t="str">
            <v>ISO PROPYL PALMITATE</v>
          </cell>
          <cell r="H203" t="str">
            <v>KG</v>
          </cell>
          <cell r="I203">
            <v>7.5069660711358788E-3</v>
          </cell>
          <cell r="J203">
            <v>305.05</v>
          </cell>
          <cell r="K203">
            <v>2.29</v>
          </cell>
          <cell r="L203" t="str">
            <v>RM</v>
          </cell>
          <cell r="M203" t="str">
            <v>6000498UKM1</v>
          </cell>
          <cell r="N203" t="str">
            <v>4000308UKM1</v>
          </cell>
          <cell r="O203" t="e">
            <v>#N/A</v>
          </cell>
          <cell r="P203">
            <v>2.29</v>
          </cell>
          <cell r="S203">
            <v>2.29</v>
          </cell>
          <cell r="T203">
            <v>0</v>
          </cell>
          <cell r="V203">
            <v>7.5069660711358788E-3</v>
          </cell>
          <cell r="W203">
            <v>313.11</v>
          </cell>
        </row>
        <row r="204">
          <cell r="F204">
            <v>4000326</v>
          </cell>
          <cell r="G204" t="str">
            <v>PHENYL METHYL PYROZOLONE (PMP)</v>
          </cell>
          <cell r="H204" t="str">
            <v>KG</v>
          </cell>
          <cell r="I204">
            <v>2.0010089120564988E-3</v>
          </cell>
          <cell r="J204">
            <v>594.70000000000005</v>
          </cell>
          <cell r="K204">
            <v>1.19</v>
          </cell>
          <cell r="L204" t="str">
            <v>RM</v>
          </cell>
          <cell r="M204" t="str">
            <v>6000498UKM1</v>
          </cell>
          <cell r="N204" t="str">
            <v>4000326UKM1</v>
          </cell>
          <cell r="O204" t="e">
            <v>#N/A</v>
          </cell>
          <cell r="P204">
            <v>1.19</v>
          </cell>
          <cell r="S204">
            <v>1.19</v>
          </cell>
          <cell r="T204">
            <v>0</v>
          </cell>
          <cell r="V204">
            <v>2.0010089120564988E-3</v>
          </cell>
          <cell r="W204">
            <v>596.92550000000006</v>
          </cell>
        </row>
        <row r="205">
          <cell r="F205">
            <v>4000162</v>
          </cell>
          <cell r="G205" t="str">
            <v>SLES 28%</v>
          </cell>
          <cell r="H205" t="str">
            <v>KG</v>
          </cell>
          <cell r="I205">
            <v>0.16007445323406236</v>
          </cell>
          <cell r="J205">
            <v>64.47</v>
          </cell>
          <cell r="K205">
            <v>10.32</v>
          </cell>
          <cell r="L205" t="str">
            <v>RM</v>
          </cell>
          <cell r="M205" t="str">
            <v>6000498UKM1</v>
          </cell>
          <cell r="N205" t="str">
            <v>4000162UKM1</v>
          </cell>
          <cell r="O205" t="e">
            <v>#N/A</v>
          </cell>
          <cell r="P205">
            <v>10.32</v>
          </cell>
          <cell r="S205">
            <v>10.32</v>
          </cell>
          <cell r="T205">
            <v>0</v>
          </cell>
          <cell r="V205">
            <v>0.16007445323406236</v>
          </cell>
          <cell r="W205">
            <v>62.439437499999997</v>
          </cell>
        </row>
        <row r="206">
          <cell r="F206">
            <v>4000129</v>
          </cell>
          <cell r="G206" t="str">
            <v>CAPB (COCAMIDOPROPYL BETAINE 30%)</v>
          </cell>
          <cell r="H206" t="str">
            <v>KG</v>
          </cell>
          <cell r="I206">
            <v>0.10002759381898454</v>
          </cell>
          <cell r="J206">
            <v>72.48</v>
          </cell>
          <cell r="K206">
            <v>7.25</v>
          </cell>
          <cell r="L206" t="str">
            <v>RM</v>
          </cell>
          <cell r="M206" t="str">
            <v>6000498UKM1</v>
          </cell>
          <cell r="N206" t="str">
            <v>4000129UKM1</v>
          </cell>
          <cell r="O206" t="e">
            <v>#N/A</v>
          </cell>
          <cell r="P206">
            <v>7.25</v>
          </cell>
          <cell r="S206">
            <v>7.25</v>
          </cell>
          <cell r="T206">
            <v>0</v>
          </cell>
          <cell r="V206">
            <v>0.10002759381898454</v>
          </cell>
          <cell r="W206">
            <v>71.039324432008954</v>
          </cell>
        </row>
        <row r="207">
          <cell r="F207">
            <v>4000379</v>
          </cell>
          <cell r="G207" t="str">
            <v>BRIJI 721 - RA</v>
          </cell>
          <cell r="H207" t="str">
            <v>KG</v>
          </cell>
          <cell r="I207">
            <v>2.2493196409508486E-2</v>
          </cell>
          <cell r="J207">
            <v>665.09</v>
          </cell>
          <cell r="K207">
            <v>14.959999999999999</v>
          </cell>
          <cell r="L207" t="str">
            <v>RM</v>
          </cell>
          <cell r="M207" t="str">
            <v>6000498UKM1</v>
          </cell>
          <cell r="N207" t="str">
            <v>4000379UKM1</v>
          </cell>
          <cell r="O207" t="e">
            <v>#N/A</v>
          </cell>
          <cell r="P207">
            <v>14.959999999999999</v>
          </cell>
          <cell r="S207">
            <v>14.959999999999999</v>
          </cell>
          <cell r="T207">
            <v>0</v>
          </cell>
          <cell r="V207">
            <v>2.2493196409508486E-2</v>
          </cell>
          <cell r="W207">
            <v>732.16000000000008</v>
          </cell>
        </row>
        <row r="208">
          <cell r="F208">
            <v>4000396</v>
          </cell>
          <cell r="G208" t="str">
            <v>LEMON OIL - RA</v>
          </cell>
          <cell r="H208" t="str">
            <v>KG</v>
          </cell>
          <cell r="I208">
            <v>9.9831712256481916E-5</v>
          </cell>
          <cell r="J208">
            <v>3505.9</v>
          </cell>
          <cell r="K208">
            <v>0.35</v>
          </cell>
          <cell r="L208" t="str">
            <v>RM</v>
          </cell>
          <cell r="M208" t="str">
            <v>6000498UKM1</v>
          </cell>
          <cell r="N208" t="str">
            <v>4000396UKM1</v>
          </cell>
          <cell r="O208" t="e">
            <v>#N/A</v>
          </cell>
          <cell r="P208">
            <v>0.35</v>
          </cell>
          <cell r="S208">
            <v>0.35</v>
          </cell>
          <cell r="T208">
            <v>0</v>
          </cell>
          <cell r="V208">
            <v>9.9831712256481916E-5</v>
          </cell>
          <cell r="W208">
            <v>3497.232</v>
          </cell>
        </row>
        <row r="209">
          <cell r="F209">
            <v>4000359</v>
          </cell>
          <cell r="G209" t="str">
            <v>2A3HP</v>
          </cell>
          <cell r="H209" t="str">
            <v>KG</v>
          </cell>
          <cell r="I209">
            <v>4.4997170906418251E-3</v>
          </cell>
          <cell r="J209">
            <v>8571.65</v>
          </cell>
          <cell r="K209">
            <v>38.57</v>
          </cell>
          <cell r="L209" t="str">
            <v>RM</v>
          </cell>
          <cell r="M209" t="str">
            <v>6000498UKM1</v>
          </cell>
          <cell r="N209" t="str">
            <v>4000359UKM1</v>
          </cell>
          <cell r="O209" t="e">
            <v>#N/A</v>
          </cell>
          <cell r="P209">
            <v>38.57</v>
          </cell>
          <cell r="S209">
            <v>38.57</v>
          </cell>
          <cell r="T209">
            <v>0</v>
          </cell>
          <cell r="V209">
            <v>4.4997170906418251E-3</v>
          </cell>
          <cell r="W209">
            <v>8664.7999999999993</v>
          </cell>
        </row>
        <row r="210">
          <cell r="F210">
            <v>4000461</v>
          </cell>
          <cell r="G210" t="str">
            <v>SYMSITIVE 1609</v>
          </cell>
          <cell r="H210" t="str">
            <v>KG</v>
          </cell>
          <cell r="I210">
            <v>9.9997118238667471E-3</v>
          </cell>
          <cell r="J210">
            <v>7287.21</v>
          </cell>
          <cell r="K210">
            <v>72.87</v>
          </cell>
          <cell r="L210" t="str">
            <v>RM</v>
          </cell>
          <cell r="M210" t="str">
            <v>6000498UKM1</v>
          </cell>
          <cell r="N210" t="str">
            <v>4000461UKM1</v>
          </cell>
          <cell r="O210" t="e">
            <v>#N/A</v>
          </cell>
          <cell r="P210">
            <v>72.87</v>
          </cell>
          <cell r="S210">
            <v>72.87</v>
          </cell>
          <cell r="T210">
            <v>0</v>
          </cell>
          <cell r="V210">
            <v>9.9997118238667471E-3</v>
          </cell>
          <cell r="W210">
            <v>7280</v>
          </cell>
        </row>
        <row r="211">
          <cell r="F211">
            <v>4000481</v>
          </cell>
          <cell r="G211" t="str">
            <v>PPDA FOR CREAM COLOR</v>
          </cell>
          <cell r="H211" t="str">
            <v>KG</v>
          </cell>
          <cell r="I211">
            <v>8.0010775862068978E-3</v>
          </cell>
          <cell r="J211">
            <v>742.4</v>
          </cell>
          <cell r="K211">
            <v>5.94</v>
          </cell>
          <cell r="L211" t="str">
            <v>RM</v>
          </cell>
          <cell r="M211" t="str">
            <v>6000498UKM1</v>
          </cell>
          <cell r="N211" t="str">
            <v>4000481UKM1</v>
          </cell>
          <cell r="O211" t="e">
            <v>#N/A</v>
          </cell>
          <cell r="P211">
            <v>5.94</v>
          </cell>
          <cell r="S211">
            <v>5.94</v>
          </cell>
          <cell r="T211">
            <v>0</v>
          </cell>
          <cell r="V211">
            <v>8.0010775862068978E-3</v>
          </cell>
          <cell r="W211">
            <v>548.30137550085863</v>
          </cell>
        </row>
        <row r="212">
          <cell r="F212">
            <v>4000574</v>
          </cell>
          <cell r="G212" t="str">
            <v>PERFUME MAGIC WAND</v>
          </cell>
          <cell r="H212" t="str">
            <v>KG</v>
          </cell>
          <cell r="I212">
            <v>1.2003693444136656E-2</v>
          </cell>
          <cell r="J212">
            <v>1072.17</v>
          </cell>
          <cell r="K212">
            <v>12.87</v>
          </cell>
          <cell r="L212" t="str">
            <v>RM</v>
          </cell>
          <cell r="M212" t="str">
            <v>6000498UKM1</v>
          </cell>
          <cell r="N212" t="str">
            <v>4000574UKM1</v>
          </cell>
          <cell r="O212" t="e">
            <v>#N/A</v>
          </cell>
          <cell r="P212">
            <v>12.87</v>
          </cell>
          <cell r="S212">
            <v>12.87</v>
          </cell>
          <cell r="T212">
            <v>0</v>
          </cell>
          <cell r="V212">
            <v>1.2003693444136656E-2</v>
          </cell>
          <cell r="W212">
            <v>1097.25</v>
          </cell>
        </row>
        <row r="213">
          <cell r="F213">
            <v>4000575</v>
          </cell>
          <cell r="G213" t="str">
            <v>POTASSIUM THIOLGLYCOLATE</v>
          </cell>
          <cell r="H213" t="str">
            <v>KG</v>
          </cell>
          <cell r="I213">
            <v>1.0005107712646096E-2</v>
          </cell>
          <cell r="J213">
            <v>332.83</v>
          </cell>
          <cell r="K213">
            <v>3.33</v>
          </cell>
          <cell r="L213" t="str">
            <v>RM</v>
          </cell>
          <cell r="M213" t="str">
            <v>6000498UKM1</v>
          </cell>
          <cell r="N213" t="str">
            <v>4000575UKM1</v>
          </cell>
          <cell r="O213" t="e">
            <v>#N/A</v>
          </cell>
          <cell r="P213">
            <v>3.33</v>
          </cell>
          <cell r="S213">
            <v>3.33</v>
          </cell>
          <cell r="T213">
            <v>0</v>
          </cell>
          <cell r="V213">
            <v>1.0005107712646096E-2</v>
          </cell>
          <cell r="W213">
            <v>332.83</v>
          </cell>
        </row>
        <row r="214">
          <cell r="F214">
            <v>4000240</v>
          </cell>
          <cell r="G214" t="str">
            <v>AMMONIUM CHLORIDE NEW</v>
          </cell>
          <cell r="H214" t="str">
            <v>KG</v>
          </cell>
          <cell r="I214">
            <v>3.9840637450199202E-3</v>
          </cell>
          <cell r="J214">
            <v>148.09</v>
          </cell>
          <cell r="K214">
            <v>0.59</v>
          </cell>
          <cell r="L214" t="str">
            <v>RM</v>
          </cell>
          <cell r="M214" t="str">
            <v>6000498UKM1</v>
          </cell>
          <cell r="N214" t="str">
            <v>4000240UKM1</v>
          </cell>
          <cell r="O214" t="e">
            <v>#N/A</v>
          </cell>
          <cell r="P214">
            <v>0.59</v>
          </cell>
          <cell r="S214">
            <v>0.59</v>
          </cell>
          <cell r="T214">
            <v>0</v>
          </cell>
          <cell r="V214">
            <v>3.9840637450199202E-3</v>
          </cell>
          <cell r="W214">
            <v>232.44</v>
          </cell>
        </row>
        <row r="215">
          <cell r="F215" t="str">
            <v/>
          </cell>
          <cell r="G215" t="str">
            <v>0000900501-MFPOWR</v>
          </cell>
          <cell r="H215" t="str">
            <v>KWH</v>
          </cell>
          <cell r="I215">
            <v>6.2399999999999993</v>
          </cell>
          <cell r="J215">
            <v>8.25</v>
          </cell>
          <cell r="K215">
            <v>51.48</v>
          </cell>
          <cell r="L215" t="str">
            <v>cc</v>
          </cell>
          <cell r="M215" t="str">
            <v>6000498UKM1</v>
          </cell>
          <cell r="N215" t="str">
            <v>UKM1</v>
          </cell>
          <cell r="O215" t="e">
            <v>#N/A</v>
          </cell>
          <cell r="R215">
            <v>51.48</v>
          </cell>
          <cell r="S215">
            <v>51.48</v>
          </cell>
          <cell r="T215">
            <v>0</v>
          </cell>
          <cell r="V215">
            <v>6.2399999999999993</v>
          </cell>
          <cell r="W215">
            <v>8.25</v>
          </cell>
        </row>
        <row r="216">
          <cell r="F216" t="str">
            <v/>
          </cell>
          <cell r="G216" t="str">
            <v>0000900502-MFMAND</v>
          </cell>
          <cell r="H216" t="str">
            <v>MD</v>
          </cell>
          <cell r="I216">
            <v>0.08</v>
          </cell>
          <cell r="J216">
            <v>440</v>
          </cell>
          <cell r="K216">
            <v>35.200000000000003</v>
          </cell>
          <cell r="L216" t="str">
            <v>cc</v>
          </cell>
          <cell r="M216" t="str">
            <v>6000498UKM1</v>
          </cell>
          <cell r="N216" t="str">
            <v>UKM1</v>
          </cell>
          <cell r="O216" t="e">
            <v>#N/A</v>
          </cell>
          <cell r="R216">
            <v>35.200000000000003</v>
          </cell>
          <cell r="S216">
            <v>35.200000000000003</v>
          </cell>
          <cell r="T216">
            <v>0</v>
          </cell>
          <cell r="V216">
            <v>0.08</v>
          </cell>
          <cell r="W216">
            <v>440</v>
          </cell>
        </row>
        <row r="217">
          <cell r="F217" t="str">
            <v/>
          </cell>
          <cell r="G217" t="str">
            <v>0000900503-MFGUTY</v>
          </cell>
          <cell r="H217" t="str">
            <v>STD</v>
          </cell>
          <cell r="I217">
            <v>0.32000909504320146</v>
          </cell>
          <cell r="J217">
            <v>219.9</v>
          </cell>
          <cell r="K217">
            <v>70.37</v>
          </cell>
          <cell r="L217" t="str">
            <v>cc</v>
          </cell>
          <cell r="M217" t="str">
            <v>6000498UKM1</v>
          </cell>
          <cell r="N217" t="str">
            <v>UKM1</v>
          </cell>
          <cell r="O217" t="e">
            <v>#N/A</v>
          </cell>
          <cell r="R217">
            <v>70.37</v>
          </cell>
          <cell r="S217">
            <v>70.37</v>
          </cell>
          <cell r="T217">
            <v>0</v>
          </cell>
          <cell r="V217">
            <v>0.32000909504320146</v>
          </cell>
          <cell r="W217">
            <v>219.9</v>
          </cell>
        </row>
        <row r="218">
          <cell r="F218" t="str">
            <v/>
          </cell>
          <cell r="G218" t="str">
            <v>0000900504-MFGDEP</v>
          </cell>
          <cell r="H218" t="str">
            <v>STD</v>
          </cell>
          <cell r="I218">
            <v>0.3199876714439821</v>
          </cell>
          <cell r="J218">
            <v>324.45</v>
          </cell>
          <cell r="K218">
            <v>103.82</v>
          </cell>
          <cell r="L218" t="str">
            <v>cc</v>
          </cell>
          <cell r="M218" t="str">
            <v>6000498UKM1</v>
          </cell>
          <cell r="N218" t="str">
            <v>UKM1</v>
          </cell>
          <cell r="O218" t="e">
            <v>#N/A</v>
          </cell>
          <cell r="R218">
            <v>103.82</v>
          </cell>
          <cell r="S218">
            <v>103.82</v>
          </cell>
          <cell r="T218">
            <v>0</v>
          </cell>
          <cell r="V218">
            <v>0.3199876714439821</v>
          </cell>
          <cell r="W218">
            <v>324.45</v>
          </cell>
        </row>
        <row r="219">
          <cell r="F219" t="str">
            <v/>
          </cell>
          <cell r="G219" t="str">
            <v>0000900505-MFGOVH</v>
          </cell>
          <cell r="H219" t="str">
            <v>STD</v>
          </cell>
          <cell r="I219">
            <v>0.32000410832277726</v>
          </cell>
          <cell r="J219">
            <v>292.08999999999997</v>
          </cell>
          <cell r="K219">
            <v>93.47</v>
          </cell>
          <cell r="L219" t="str">
            <v>cc</v>
          </cell>
          <cell r="M219" t="str">
            <v>6000498UKM1</v>
          </cell>
          <cell r="N219" t="str">
            <v>UKM1</v>
          </cell>
          <cell r="O219" t="e">
            <v>#N/A</v>
          </cell>
          <cell r="R219">
            <v>93.47</v>
          </cell>
          <cell r="S219">
            <v>93.47</v>
          </cell>
          <cell r="T219">
            <v>0</v>
          </cell>
          <cell r="V219">
            <v>0.32000410832277726</v>
          </cell>
          <cell r="W219">
            <v>292.08999999999997</v>
          </cell>
        </row>
        <row r="220">
          <cell r="F220">
            <v>4000102</v>
          </cell>
          <cell r="G220" t="str">
            <v>RESORCINOL</v>
          </cell>
          <cell r="H220" t="str">
            <v>KG</v>
          </cell>
          <cell r="I220">
            <v>2.0008862986289231E-3</v>
          </cell>
          <cell r="J220">
            <v>744.67</v>
          </cell>
          <cell r="K220">
            <v>1.4900000000000002</v>
          </cell>
          <cell r="L220" t="str">
            <v>RM</v>
          </cell>
          <cell r="M220" t="str">
            <v>6000498UKM1</v>
          </cell>
          <cell r="N220" t="str">
            <v>4000102UKM1</v>
          </cell>
          <cell r="O220" t="e">
            <v>#N/A</v>
          </cell>
          <cell r="P220">
            <v>1.4900000000000002</v>
          </cell>
          <cell r="S220">
            <v>1.4900000000000002</v>
          </cell>
          <cell r="T220">
            <v>0</v>
          </cell>
          <cell r="V220">
            <v>2.0008862986289231E-3</v>
          </cell>
          <cell r="W220">
            <v>743.12336764705879</v>
          </cell>
        </row>
        <row r="221">
          <cell r="F221">
            <v>4000105</v>
          </cell>
          <cell r="G221" t="str">
            <v>SODIUM SULPHITE</v>
          </cell>
          <cell r="H221" t="str">
            <v>KG</v>
          </cell>
          <cell r="I221">
            <v>3.957219251336898E-3</v>
          </cell>
          <cell r="J221">
            <v>93.5</v>
          </cell>
          <cell r="K221">
            <v>0.36999999999999994</v>
          </cell>
          <cell r="L221" t="str">
            <v>RM</v>
          </cell>
          <cell r="M221" t="str">
            <v>6000498UKM1</v>
          </cell>
          <cell r="N221" t="str">
            <v>4000105UKM1</v>
          </cell>
          <cell r="O221" t="e">
            <v>#N/A</v>
          </cell>
          <cell r="P221">
            <v>0.36999999999999994</v>
          </cell>
          <cell r="S221">
            <v>0.36999999999999994</v>
          </cell>
          <cell r="T221">
            <v>0</v>
          </cell>
          <cell r="V221">
            <v>3.957219251336898E-3</v>
          </cell>
          <cell r="W221">
            <v>108.43813658536585</v>
          </cell>
        </row>
        <row r="222">
          <cell r="F222">
            <v>4000108</v>
          </cell>
          <cell r="G222" t="str">
            <v>DM WATER</v>
          </cell>
          <cell r="H222" t="str">
            <v>KG</v>
          </cell>
          <cell r="I222">
            <v>0.24444444444444444</v>
          </cell>
          <cell r="J222">
            <v>0.45</v>
          </cell>
          <cell r="K222">
            <v>0.11</v>
          </cell>
          <cell r="L222" t="str">
            <v>RM</v>
          </cell>
          <cell r="M222" t="str">
            <v>6000498UKM1</v>
          </cell>
          <cell r="N222" t="str">
            <v>4000108UKM1</v>
          </cell>
          <cell r="O222" t="e">
            <v>#N/A</v>
          </cell>
          <cell r="P222">
            <v>0.11</v>
          </cell>
          <cell r="S222">
            <v>0.11</v>
          </cell>
          <cell r="T222">
            <v>0</v>
          </cell>
          <cell r="V222">
            <v>0.24444444444444444</v>
          </cell>
          <cell r="W222">
            <v>0.45</v>
          </cell>
        </row>
        <row r="223">
          <cell r="F223">
            <v>4000118</v>
          </cell>
          <cell r="G223" t="str">
            <v>PROPYLENE GLYCOL  (PG)</v>
          </cell>
          <cell r="H223" t="str">
            <v>KG</v>
          </cell>
          <cell r="I223">
            <v>4.9974832818005322E-3</v>
          </cell>
          <cell r="J223">
            <v>278.14</v>
          </cell>
          <cell r="K223">
            <v>1.39</v>
          </cell>
          <cell r="L223" t="str">
            <v>RM</v>
          </cell>
          <cell r="M223" t="str">
            <v>6000498UKM1</v>
          </cell>
          <cell r="N223" t="str">
            <v>4000118UKM1</v>
          </cell>
          <cell r="O223" t="e">
            <v>#N/A</v>
          </cell>
          <cell r="P223">
            <v>1.39</v>
          </cell>
          <cell r="S223">
            <v>1.39</v>
          </cell>
          <cell r="T223">
            <v>0</v>
          </cell>
          <cell r="V223">
            <v>4.9974832818005322E-3</v>
          </cell>
          <cell r="W223">
            <v>278.29599999999999</v>
          </cell>
        </row>
        <row r="224">
          <cell r="F224">
            <v>4000123</v>
          </cell>
          <cell r="G224" t="str">
            <v>STEARIC ACID</v>
          </cell>
          <cell r="H224" t="str">
            <v>KG</v>
          </cell>
          <cell r="I224">
            <v>4.9884107628741306E-3</v>
          </cell>
          <cell r="J224">
            <v>198.46</v>
          </cell>
          <cell r="K224">
            <v>0.99</v>
          </cell>
          <cell r="L224" t="str">
            <v>RM</v>
          </cell>
          <cell r="M224" t="str">
            <v>6000498UKM1</v>
          </cell>
          <cell r="N224" t="str">
            <v>4000123UKM1</v>
          </cell>
          <cell r="O224" t="e">
            <v>#N/A</v>
          </cell>
          <cell r="P224">
            <v>0.99</v>
          </cell>
          <cell r="S224">
            <v>0.99</v>
          </cell>
          <cell r="T224">
            <v>0</v>
          </cell>
          <cell r="V224">
            <v>4.9884107628741306E-3</v>
          </cell>
          <cell r="W224">
            <v>133.34180645161291</v>
          </cell>
        </row>
        <row r="225">
          <cell r="F225">
            <v>4000239</v>
          </cell>
          <cell r="G225" t="str">
            <v>AMMONIA SOLUTION.</v>
          </cell>
          <cell r="H225" t="str">
            <v>KG</v>
          </cell>
          <cell r="I225">
            <v>9.0012082158679022E-2</v>
          </cell>
          <cell r="J225">
            <v>148.97999999999999</v>
          </cell>
          <cell r="K225">
            <v>13.41</v>
          </cell>
          <cell r="L225" t="str">
            <v>RM</v>
          </cell>
          <cell r="M225" t="str">
            <v>6000498UKM1</v>
          </cell>
          <cell r="N225" t="str">
            <v>4000239UKM1</v>
          </cell>
          <cell r="O225" t="e">
            <v>#N/A</v>
          </cell>
          <cell r="P225">
            <v>13.41</v>
          </cell>
          <cell r="S225">
            <v>13.41</v>
          </cell>
          <cell r="T225">
            <v>0</v>
          </cell>
          <cell r="V225">
            <v>9.0012082158679022E-2</v>
          </cell>
          <cell r="W225">
            <v>150.85571707317072</v>
          </cell>
        </row>
        <row r="226">
          <cell r="F226">
            <v>4000237</v>
          </cell>
          <cell r="G226" t="str">
            <v>AMINO HYDROXY TOLUENE (AHT)</v>
          </cell>
          <cell r="H226" t="str">
            <v>KG</v>
          </cell>
          <cell r="I226">
            <v>5.0002422436101982E-3</v>
          </cell>
          <cell r="J226">
            <v>5985.71</v>
          </cell>
          <cell r="K226">
            <v>29.93</v>
          </cell>
          <cell r="L226" t="str">
            <v>RM</v>
          </cell>
          <cell r="M226" t="str">
            <v>6000498UKM1</v>
          </cell>
          <cell r="N226" t="str">
            <v>4000237UKM1</v>
          </cell>
          <cell r="O226" t="e">
            <v>#N/A</v>
          </cell>
          <cell r="P226">
            <v>29.93</v>
          </cell>
          <cell r="S226">
            <v>29.93</v>
          </cell>
          <cell r="T226">
            <v>0</v>
          </cell>
          <cell r="V226">
            <v>5.0002422436101982E-3</v>
          </cell>
          <cell r="W226">
            <v>6025.6149999999998</v>
          </cell>
        </row>
        <row r="227">
          <cell r="F227">
            <v>4000236</v>
          </cell>
          <cell r="G227" t="str">
            <v>ALMOND OIL</v>
          </cell>
          <cell r="H227" t="str">
            <v>KG</v>
          </cell>
          <cell r="I227">
            <v>1.0492078480747036E-4</v>
          </cell>
          <cell r="J227">
            <v>953.1</v>
          </cell>
          <cell r="K227">
            <v>0.1</v>
          </cell>
          <cell r="L227" t="str">
            <v>RM</v>
          </cell>
          <cell r="M227" t="str">
            <v>6000498UKM1</v>
          </cell>
          <cell r="N227" t="str">
            <v>4000236UKM1</v>
          </cell>
          <cell r="O227" t="e">
            <v>#N/A</v>
          </cell>
          <cell r="P227">
            <v>0.1</v>
          </cell>
          <cell r="S227">
            <v>0.1</v>
          </cell>
          <cell r="T227">
            <v>0</v>
          </cell>
          <cell r="V227">
            <v>1.0492078480747036E-4</v>
          </cell>
          <cell r="W227">
            <v>1024.1127489795917</v>
          </cell>
        </row>
        <row r="228">
          <cell r="F228">
            <v>4000247</v>
          </cell>
          <cell r="G228" t="str">
            <v>CELEQUAT SC 240C/UCARE POLYMERR JR 400</v>
          </cell>
          <cell r="H228" t="str">
            <v>KG</v>
          </cell>
          <cell r="I228">
            <v>3.9984865541547359E-3</v>
          </cell>
          <cell r="J228">
            <v>2140.81</v>
          </cell>
          <cell r="K228">
            <v>8.56</v>
          </cell>
          <cell r="L228" t="str">
            <v>RM</v>
          </cell>
          <cell r="M228" t="str">
            <v>6000498UKM1</v>
          </cell>
          <cell r="N228" t="str">
            <v>4000247UKM1</v>
          </cell>
          <cell r="O228" t="e">
            <v>#N/A</v>
          </cell>
          <cell r="P228">
            <v>8.56</v>
          </cell>
          <cell r="S228">
            <v>8.56</v>
          </cell>
          <cell r="T228">
            <v>0</v>
          </cell>
          <cell r="V228">
            <v>3.9984865541547359E-3</v>
          </cell>
          <cell r="W228">
            <v>2129.8066666666668</v>
          </cell>
        </row>
        <row r="229">
          <cell r="F229">
            <v>4000198</v>
          </cell>
          <cell r="G229" t="str">
            <v>MONOETHANOLAMINE (MEA)</v>
          </cell>
          <cell r="H229" t="str">
            <v>KG</v>
          </cell>
          <cell r="I229">
            <v>6.0022909507445599E-2</v>
          </cell>
          <cell r="J229">
            <v>130.94999999999999</v>
          </cell>
          <cell r="K229">
            <v>7.86</v>
          </cell>
          <cell r="L229" t="str">
            <v>RM</v>
          </cell>
          <cell r="M229" t="str">
            <v>6000498UKM1</v>
          </cell>
          <cell r="N229" t="str">
            <v>4000198UKM1</v>
          </cell>
          <cell r="O229" t="e">
            <v>#N/A</v>
          </cell>
          <cell r="P229">
            <v>7.86</v>
          </cell>
          <cell r="S229">
            <v>7.86</v>
          </cell>
          <cell r="T229">
            <v>0</v>
          </cell>
          <cell r="V229">
            <v>6.0022909507445599E-2</v>
          </cell>
          <cell r="W229">
            <v>167.96</v>
          </cell>
        </row>
        <row r="230">
          <cell r="F230">
            <v>4000165</v>
          </cell>
          <cell r="G230" t="str">
            <v>CARBOPOL ETD 2020</v>
          </cell>
          <cell r="H230" t="str">
            <v>KG</v>
          </cell>
          <cell r="I230">
            <v>1.9990059887803045E-3</v>
          </cell>
          <cell r="J230">
            <v>3641.81</v>
          </cell>
          <cell r="K230">
            <v>7.28</v>
          </cell>
          <cell r="L230" t="str">
            <v>RM</v>
          </cell>
          <cell r="M230" t="str">
            <v>6000498UKM1</v>
          </cell>
          <cell r="N230" t="str">
            <v>4000165UKM1</v>
          </cell>
          <cell r="O230" t="e">
            <v>#N/A</v>
          </cell>
          <cell r="P230">
            <v>7.28</v>
          </cell>
          <cell r="S230">
            <v>7.28</v>
          </cell>
          <cell r="T230">
            <v>0</v>
          </cell>
          <cell r="V230">
            <v>1.9990059887803045E-3</v>
          </cell>
          <cell r="W230">
            <v>3754.4170362318841</v>
          </cell>
        </row>
        <row r="231">
          <cell r="F231">
            <v>4000181</v>
          </cell>
          <cell r="G231" t="str">
            <v>OLIVE OIL</v>
          </cell>
          <cell r="H231" t="str">
            <v>KG</v>
          </cell>
          <cell r="I231">
            <v>9.5102234902520204E-5</v>
          </cell>
          <cell r="J231">
            <v>630.9</v>
          </cell>
          <cell r="K231">
            <v>0.06</v>
          </cell>
          <cell r="L231" t="str">
            <v>RM</v>
          </cell>
          <cell r="M231" t="str">
            <v>6000498UKM1</v>
          </cell>
          <cell r="N231" t="str">
            <v>4000181UKM1</v>
          </cell>
          <cell r="O231" t="e">
            <v>#N/A</v>
          </cell>
          <cell r="P231">
            <v>0.06</v>
          </cell>
          <cell r="S231">
            <v>0.06</v>
          </cell>
          <cell r="T231">
            <v>0</v>
          </cell>
          <cell r="V231">
            <v>9.5102234902520204E-5</v>
          </cell>
          <cell r="W231">
            <v>630.87</v>
          </cell>
        </row>
        <row r="232">
          <cell r="F232">
            <v>4000182</v>
          </cell>
          <cell r="G232" t="str">
            <v>CETOSTEARYL ALCOHOL C1618(CSA)</v>
          </cell>
          <cell r="H232" t="str">
            <v>KG</v>
          </cell>
          <cell r="I232">
            <v>0.14248554913294798</v>
          </cell>
          <cell r="J232">
            <v>207.6</v>
          </cell>
          <cell r="K232">
            <v>29.58</v>
          </cell>
          <cell r="L232" t="str">
            <v>RM</v>
          </cell>
          <cell r="M232" t="str">
            <v>6000498UKM1</v>
          </cell>
          <cell r="N232" t="str">
            <v>4000182UKM1</v>
          </cell>
          <cell r="O232" t="e">
            <v>#N/A</v>
          </cell>
          <cell r="P232">
            <v>29.58</v>
          </cell>
          <cell r="S232">
            <v>29.58</v>
          </cell>
          <cell r="T232">
            <v>0</v>
          </cell>
          <cell r="V232">
            <v>0.14248554913294798</v>
          </cell>
          <cell r="W232">
            <v>192.63366800804829</v>
          </cell>
        </row>
        <row r="233">
          <cell r="F233">
            <v>4000190</v>
          </cell>
          <cell r="G233" t="str">
            <v>P-AMINO PHENOL (PAP)</v>
          </cell>
          <cell r="H233" t="str">
            <v>KG</v>
          </cell>
          <cell r="I233">
            <v>3.4946039204170032E-3</v>
          </cell>
          <cell r="J233">
            <v>681.05</v>
          </cell>
          <cell r="K233">
            <v>2.38</v>
          </cell>
          <cell r="L233" t="str">
            <v>RM</v>
          </cell>
          <cell r="M233" t="str">
            <v>6000498UKM1</v>
          </cell>
          <cell r="N233" t="str">
            <v>4000190UKM1</v>
          </cell>
          <cell r="O233" t="e">
            <v>#N/A</v>
          </cell>
          <cell r="P233">
            <v>2.38</v>
          </cell>
          <cell r="S233">
            <v>2.38</v>
          </cell>
          <cell r="T233">
            <v>0</v>
          </cell>
          <cell r="V233">
            <v>3.4946039204170032E-3</v>
          </cell>
          <cell r="W233">
            <v>681.05</v>
          </cell>
        </row>
        <row r="234">
          <cell r="F234">
            <v>4000187</v>
          </cell>
          <cell r="G234" t="str">
            <v>WHITE PETROLEUM JELLY</v>
          </cell>
          <cell r="H234" t="str">
            <v>KG</v>
          </cell>
          <cell r="I234">
            <v>2.500795418390073E-2</v>
          </cell>
          <cell r="J234">
            <v>157.15</v>
          </cell>
          <cell r="K234">
            <v>3.9299999999999997</v>
          </cell>
          <cell r="L234" t="str">
            <v>RM</v>
          </cell>
          <cell r="M234" t="str">
            <v>6000498UKM1</v>
          </cell>
          <cell r="N234" t="str">
            <v>4000187UKM1</v>
          </cell>
          <cell r="O234" t="e">
            <v>#N/A</v>
          </cell>
          <cell r="P234">
            <v>3.9299999999999997</v>
          </cell>
          <cell r="S234">
            <v>3.9299999999999997</v>
          </cell>
          <cell r="T234">
            <v>0</v>
          </cell>
          <cell r="V234">
            <v>2.500795418390073E-2</v>
          </cell>
          <cell r="W234">
            <v>166.63</v>
          </cell>
        </row>
        <row r="235">
          <cell r="F235">
            <v>4000273</v>
          </cell>
          <cell r="G235" t="str">
            <v>JOJOBA OIL</v>
          </cell>
          <cell r="H235" t="str">
            <v>KG</v>
          </cell>
          <cell r="I235">
            <v>9.9993333777748146E-5</v>
          </cell>
          <cell r="J235">
            <v>3000.2</v>
          </cell>
          <cell r="K235">
            <v>0.3</v>
          </cell>
          <cell r="L235" t="str">
            <v>RM</v>
          </cell>
          <cell r="M235" t="str">
            <v>6000499UKM1</v>
          </cell>
          <cell r="N235" t="str">
            <v>4000273UKM1</v>
          </cell>
          <cell r="O235" t="e">
            <v>#N/A</v>
          </cell>
          <cell r="P235">
            <v>0.3</v>
          </cell>
          <cell r="S235">
            <v>0.3</v>
          </cell>
          <cell r="T235">
            <v>0</v>
          </cell>
          <cell r="V235">
            <v>9.9993333777748146E-5</v>
          </cell>
          <cell r="W235">
            <v>3000</v>
          </cell>
        </row>
        <row r="236">
          <cell r="F236">
            <v>4000271</v>
          </cell>
          <cell r="G236" t="str">
            <v>JAROCOL TDS</v>
          </cell>
          <cell r="H236" t="str">
            <v>KG</v>
          </cell>
          <cell r="I236">
            <v>7.4985252026480813E-3</v>
          </cell>
          <cell r="J236">
            <v>2288.4499999999998</v>
          </cell>
          <cell r="K236">
            <v>17.16</v>
          </cell>
          <cell r="L236" t="str">
            <v>RM</v>
          </cell>
          <cell r="M236" t="str">
            <v>6000499UKM1</v>
          </cell>
          <cell r="N236" t="str">
            <v>4000271UKM1</v>
          </cell>
          <cell r="O236" t="e">
            <v>#N/A</v>
          </cell>
          <cell r="P236">
            <v>17.16</v>
          </cell>
          <cell r="S236">
            <v>17.16</v>
          </cell>
          <cell r="T236">
            <v>0</v>
          </cell>
          <cell r="V236">
            <v>7.4985252026480813E-3</v>
          </cell>
          <cell r="W236">
            <v>2516.9499999999998</v>
          </cell>
        </row>
        <row r="237">
          <cell r="F237">
            <v>4000285</v>
          </cell>
          <cell r="G237" t="str">
            <v>PARAFFIN WAX</v>
          </cell>
          <cell r="H237" t="str">
            <v>KG</v>
          </cell>
          <cell r="I237">
            <v>7.475813544415128E-3</v>
          </cell>
          <cell r="J237">
            <v>204.66</v>
          </cell>
          <cell r="K237">
            <v>1.53</v>
          </cell>
          <cell r="L237" t="str">
            <v>RM</v>
          </cell>
          <cell r="M237" t="str">
            <v>6000499UKM1</v>
          </cell>
          <cell r="N237" t="str">
            <v>4000285UKM1</v>
          </cell>
          <cell r="O237" t="e">
            <v>#N/A</v>
          </cell>
          <cell r="P237">
            <v>1.53</v>
          </cell>
          <cell r="S237">
            <v>1.53</v>
          </cell>
          <cell r="T237">
            <v>0</v>
          </cell>
          <cell r="V237">
            <v>7.475813544415128E-3</v>
          </cell>
          <cell r="W237">
            <v>234.22</v>
          </cell>
        </row>
        <row r="238">
          <cell r="F238">
            <v>4000288</v>
          </cell>
          <cell r="G238" t="str">
            <v>REFINED SESAME OIL</v>
          </cell>
          <cell r="H238" t="str">
            <v>KG</v>
          </cell>
          <cell r="I238">
            <v>9.3691442848219868E-5</v>
          </cell>
          <cell r="J238">
            <v>320.2</v>
          </cell>
          <cell r="K238">
            <v>0.03</v>
          </cell>
          <cell r="L238" t="str">
            <v>RM</v>
          </cell>
          <cell r="M238" t="str">
            <v>6000499UKM1</v>
          </cell>
          <cell r="N238" t="str">
            <v>4000288UKM1</v>
          </cell>
          <cell r="O238" t="e">
            <v>#N/A</v>
          </cell>
          <cell r="P238">
            <v>0.03</v>
          </cell>
          <cell r="S238">
            <v>0.03</v>
          </cell>
          <cell r="T238">
            <v>0</v>
          </cell>
          <cell r="V238">
            <v>9.3691442848219868E-5</v>
          </cell>
          <cell r="W238">
            <v>320.17</v>
          </cell>
        </row>
        <row r="239">
          <cell r="F239">
            <v>4000294</v>
          </cell>
          <cell r="G239" t="str">
            <v>SODIUM SILICATE</v>
          </cell>
          <cell r="H239" t="str">
            <v>KG</v>
          </cell>
          <cell r="I239">
            <v>5.0231839258114376E-3</v>
          </cell>
          <cell r="J239">
            <v>77.64</v>
          </cell>
          <cell r="K239">
            <v>0.39</v>
          </cell>
          <cell r="L239" t="str">
            <v>RM</v>
          </cell>
          <cell r="M239" t="str">
            <v>6000499UKM1</v>
          </cell>
          <cell r="N239" t="str">
            <v>4000294UKM1</v>
          </cell>
          <cell r="O239" t="e">
            <v>#N/A</v>
          </cell>
          <cell r="P239">
            <v>0.39</v>
          </cell>
          <cell r="S239">
            <v>0.39</v>
          </cell>
          <cell r="T239">
            <v>0</v>
          </cell>
          <cell r="V239">
            <v>5.0231839258114376E-3</v>
          </cell>
          <cell r="W239">
            <v>67.309186885245907</v>
          </cell>
        </row>
        <row r="240">
          <cell r="F240">
            <v>4000270</v>
          </cell>
          <cell r="G240" t="str">
            <v>JAROCOL 2M5HEAP</v>
          </cell>
          <cell r="H240" t="str">
            <v>KG</v>
          </cell>
          <cell r="I240">
            <v>9.9999948927503111E-3</v>
          </cell>
          <cell r="J240">
            <v>19580.009999999998</v>
          </cell>
          <cell r="K240">
            <v>195.8</v>
          </cell>
          <cell r="L240" t="str">
            <v>RM</v>
          </cell>
          <cell r="M240" t="str">
            <v>6000499UKM1</v>
          </cell>
          <cell r="N240" t="str">
            <v>4000270UKM1</v>
          </cell>
          <cell r="O240" t="e">
            <v>#N/A</v>
          </cell>
          <cell r="P240">
            <v>195.8</v>
          </cell>
          <cell r="S240">
            <v>195.8</v>
          </cell>
          <cell r="T240">
            <v>0</v>
          </cell>
          <cell r="V240">
            <v>9.9999948927503111E-3</v>
          </cell>
          <cell r="W240">
            <v>19329.599999999999</v>
          </cell>
        </row>
        <row r="241">
          <cell r="F241">
            <v>4000197</v>
          </cell>
          <cell r="G241" t="str">
            <v>LAURYL ALCOHOL (C1218)</v>
          </cell>
          <cell r="H241" t="str">
            <v>KG</v>
          </cell>
          <cell r="I241">
            <v>3.5001263583522874E-2</v>
          </cell>
          <cell r="J241">
            <v>237.42</v>
          </cell>
          <cell r="K241">
            <v>8.31</v>
          </cell>
          <cell r="L241" t="str">
            <v>RM</v>
          </cell>
          <cell r="M241" t="str">
            <v>6000499UKM1</v>
          </cell>
          <cell r="N241" t="str">
            <v>4000197UKM1</v>
          </cell>
          <cell r="O241" t="e">
            <v>#N/A</v>
          </cell>
          <cell r="P241">
            <v>8.31</v>
          </cell>
          <cell r="S241">
            <v>8.31</v>
          </cell>
          <cell r="T241">
            <v>0</v>
          </cell>
          <cell r="V241">
            <v>3.5001263583522874E-2</v>
          </cell>
          <cell r="W241">
            <v>213.46471428571428</v>
          </cell>
        </row>
        <row r="242">
          <cell r="F242">
            <v>4000252</v>
          </cell>
          <cell r="G242" t="str">
            <v>CRODAFOS HCE</v>
          </cell>
          <cell r="H242" t="str">
            <v>KG</v>
          </cell>
          <cell r="I242">
            <v>9.999939333027303E-3</v>
          </cell>
          <cell r="J242">
            <v>4945.03</v>
          </cell>
          <cell r="K242">
            <v>49.45</v>
          </cell>
          <cell r="L242" t="str">
            <v>RM</v>
          </cell>
          <cell r="M242" t="str">
            <v>6000499UKM1</v>
          </cell>
          <cell r="N242" t="str">
            <v>4000252UKM1</v>
          </cell>
          <cell r="O242" t="e">
            <v>#N/A</v>
          </cell>
          <cell r="P242">
            <v>49.45</v>
          </cell>
          <cell r="S242">
            <v>49.45</v>
          </cell>
          <cell r="T242">
            <v>0</v>
          </cell>
          <cell r="V242">
            <v>9.999939333027303E-3</v>
          </cell>
          <cell r="W242">
            <v>5191.5295999999998</v>
          </cell>
        </row>
        <row r="243">
          <cell r="F243">
            <v>4000243</v>
          </cell>
          <cell r="G243" t="str">
            <v>ASCORBIC ACID</v>
          </cell>
          <cell r="H243" t="str">
            <v>KG</v>
          </cell>
          <cell r="I243">
            <v>4.0004507550146498E-3</v>
          </cell>
          <cell r="J243">
            <v>1242.3599999999999</v>
          </cell>
          <cell r="K243">
            <v>4.97</v>
          </cell>
          <cell r="L243" t="str">
            <v>RM</v>
          </cell>
          <cell r="M243" t="str">
            <v>6000499UKM1</v>
          </cell>
          <cell r="N243" t="str">
            <v>4000243UKM1</v>
          </cell>
          <cell r="O243" t="e">
            <v>#N/A</v>
          </cell>
          <cell r="P243">
            <v>4.97</v>
          </cell>
          <cell r="S243">
            <v>4.97</v>
          </cell>
          <cell r="T243">
            <v>0</v>
          </cell>
          <cell r="V243">
            <v>4.0004507550146498E-3</v>
          </cell>
          <cell r="W243">
            <v>1265.340148148148</v>
          </cell>
        </row>
        <row r="244">
          <cell r="F244">
            <v>4000241</v>
          </cell>
          <cell r="G244" t="str">
            <v>AQUACID 600-S</v>
          </cell>
          <cell r="H244" t="str">
            <v>KG</v>
          </cell>
          <cell r="I244">
            <v>2.0087138572964409E-3</v>
          </cell>
          <cell r="J244">
            <v>353.46</v>
          </cell>
          <cell r="K244">
            <v>0.71</v>
          </cell>
          <cell r="L244" t="str">
            <v>RM</v>
          </cell>
          <cell r="M244" t="str">
            <v>6000499UKM1</v>
          </cell>
          <cell r="N244" t="str">
            <v>4000241UKM1</v>
          </cell>
          <cell r="O244" t="e">
            <v>#N/A</v>
          </cell>
          <cell r="P244">
            <v>0.71</v>
          </cell>
          <cell r="S244">
            <v>0.71</v>
          </cell>
          <cell r="T244">
            <v>0</v>
          </cell>
          <cell r="V244">
            <v>2.0087138572964409E-3</v>
          </cell>
          <cell r="W244">
            <v>340.65856491228072</v>
          </cell>
        </row>
        <row r="245">
          <cell r="F245">
            <v>4000308</v>
          </cell>
          <cell r="G245" t="str">
            <v>ISO PROPYL PALMITATE</v>
          </cell>
          <cell r="H245" t="str">
            <v>KG</v>
          </cell>
          <cell r="I245">
            <v>7.5069660711358788E-3</v>
          </cell>
          <cell r="J245">
            <v>305.05</v>
          </cell>
          <cell r="K245">
            <v>2.29</v>
          </cell>
          <cell r="L245" t="str">
            <v>RM</v>
          </cell>
          <cell r="M245" t="str">
            <v>6000499UKM1</v>
          </cell>
          <cell r="N245" t="str">
            <v>4000308UKM1</v>
          </cell>
          <cell r="O245" t="e">
            <v>#N/A</v>
          </cell>
          <cell r="P245">
            <v>2.29</v>
          </cell>
          <cell r="S245">
            <v>2.29</v>
          </cell>
          <cell r="T245">
            <v>0</v>
          </cell>
          <cell r="V245">
            <v>7.5069660711358788E-3</v>
          </cell>
          <cell r="W245">
            <v>313.11</v>
          </cell>
        </row>
        <row r="246">
          <cell r="F246">
            <v>4000326</v>
          </cell>
          <cell r="G246" t="str">
            <v>PHENYL METHYL PYROZOLONE (PMP)</v>
          </cell>
          <cell r="H246" t="str">
            <v>KG</v>
          </cell>
          <cell r="I246">
            <v>2.0010089120564988E-3</v>
          </cell>
          <cell r="J246">
            <v>594.70000000000005</v>
          </cell>
          <cell r="K246">
            <v>1.19</v>
          </cell>
          <cell r="L246" t="str">
            <v>RM</v>
          </cell>
          <cell r="M246" t="str">
            <v>6000499UKM1</v>
          </cell>
          <cell r="N246" t="str">
            <v>4000326UKM1</v>
          </cell>
          <cell r="O246" t="e">
            <v>#N/A</v>
          </cell>
          <cell r="P246">
            <v>1.19</v>
          </cell>
          <cell r="S246">
            <v>1.19</v>
          </cell>
          <cell r="T246">
            <v>0</v>
          </cell>
          <cell r="V246">
            <v>2.0010089120564988E-3</v>
          </cell>
          <cell r="W246">
            <v>596.92550000000006</v>
          </cell>
        </row>
        <row r="247">
          <cell r="F247">
            <v>4000162</v>
          </cell>
          <cell r="G247" t="str">
            <v>SLES 28%</v>
          </cell>
          <cell r="H247" t="str">
            <v>KG</v>
          </cell>
          <cell r="I247">
            <v>0.16007445323406236</v>
          </cell>
          <cell r="J247">
            <v>64.47</v>
          </cell>
          <cell r="K247">
            <v>10.32</v>
          </cell>
          <cell r="L247" t="str">
            <v>RM</v>
          </cell>
          <cell r="M247" t="str">
            <v>6000499UKM1</v>
          </cell>
          <cell r="N247" t="str">
            <v>4000162UKM1</v>
          </cell>
          <cell r="O247" t="e">
            <v>#N/A</v>
          </cell>
          <cell r="P247">
            <v>10.32</v>
          </cell>
          <cell r="S247">
            <v>10.32</v>
          </cell>
          <cell r="T247">
            <v>0</v>
          </cell>
          <cell r="V247">
            <v>0.16007445323406236</v>
          </cell>
          <cell r="W247">
            <v>62.439437499999997</v>
          </cell>
        </row>
        <row r="248">
          <cell r="F248">
            <v>4000129</v>
          </cell>
          <cell r="G248" t="str">
            <v>CAPB (COCAMIDOPROPYL BETAINE 30%)</v>
          </cell>
          <cell r="H248" t="str">
            <v>KG</v>
          </cell>
          <cell r="I248">
            <v>0.10002759381898454</v>
          </cell>
          <cell r="J248">
            <v>72.48</v>
          </cell>
          <cell r="K248">
            <v>7.25</v>
          </cell>
          <cell r="L248" t="str">
            <v>RM</v>
          </cell>
          <cell r="M248" t="str">
            <v>6000499UKM1</v>
          </cell>
          <cell r="N248" t="str">
            <v>4000129UKM1</v>
          </cell>
          <cell r="O248" t="e">
            <v>#N/A</v>
          </cell>
          <cell r="P248">
            <v>7.25</v>
          </cell>
          <cell r="S248">
            <v>7.25</v>
          </cell>
          <cell r="T248">
            <v>0</v>
          </cell>
          <cell r="V248">
            <v>0.10002759381898454</v>
          </cell>
          <cell r="W248">
            <v>71.039324432008954</v>
          </cell>
        </row>
        <row r="249">
          <cell r="F249">
            <v>4000379</v>
          </cell>
          <cell r="G249" t="str">
            <v>BRIJI 721 - RA</v>
          </cell>
          <cell r="H249" t="str">
            <v>KG</v>
          </cell>
          <cell r="I249">
            <v>2.2493196409508486E-2</v>
          </cell>
          <cell r="J249">
            <v>665.09</v>
          </cell>
          <cell r="K249">
            <v>14.959999999999999</v>
          </cell>
          <cell r="L249" t="str">
            <v>RM</v>
          </cell>
          <cell r="M249" t="str">
            <v>6000499UKM1</v>
          </cell>
          <cell r="N249" t="str">
            <v>4000379UKM1</v>
          </cell>
          <cell r="O249" t="e">
            <v>#N/A</v>
          </cell>
          <cell r="P249">
            <v>14.959999999999999</v>
          </cell>
          <cell r="S249">
            <v>14.959999999999999</v>
          </cell>
          <cell r="T249">
            <v>0</v>
          </cell>
          <cell r="V249">
            <v>2.2493196409508486E-2</v>
          </cell>
          <cell r="W249">
            <v>732.16000000000008</v>
          </cell>
        </row>
        <row r="250">
          <cell r="F250">
            <v>4000396</v>
          </cell>
          <cell r="G250" t="str">
            <v>LEMON OIL - RA</v>
          </cell>
          <cell r="H250" t="str">
            <v>KG</v>
          </cell>
          <cell r="I250">
            <v>9.9831712256481916E-5</v>
          </cell>
          <cell r="J250">
            <v>3505.9</v>
          </cell>
          <cell r="K250">
            <v>0.35</v>
          </cell>
          <cell r="L250" t="str">
            <v>RM</v>
          </cell>
          <cell r="M250" t="str">
            <v>6000499UKM1</v>
          </cell>
          <cell r="N250" t="str">
            <v>4000396UKM1</v>
          </cell>
          <cell r="O250" t="e">
            <v>#N/A</v>
          </cell>
          <cell r="P250">
            <v>0.35</v>
          </cell>
          <cell r="S250">
            <v>0.35</v>
          </cell>
          <cell r="T250">
            <v>0</v>
          </cell>
          <cell r="V250">
            <v>9.9831712256481916E-5</v>
          </cell>
          <cell r="W250">
            <v>3497.232</v>
          </cell>
        </row>
        <row r="251">
          <cell r="F251">
            <v>4000461</v>
          </cell>
          <cell r="G251" t="str">
            <v>SYMSITIVE 1609</v>
          </cell>
          <cell r="H251" t="str">
            <v>KG</v>
          </cell>
          <cell r="I251">
            <v>9.9997118238667471E-3</v>
          </cell>
          <cell r="J251">
            <v>7287.21</v>
          </cell>
          <cell r="K251">
            <v>72.87</v>
          </cell>
          <cell r="L251" t="str">
            <v>RM</v>
          </cell>
          <cell r="M251" t="str">
            <v>6000499UKM1</v>
          </cell>
          <cell r="N251" t="str">
            <v>4000461UKM1</v>
          </cell>
          <cell r="O251" t="e">
            <v>#N/A</v>
          </cell>
          <cell r="P251">
            <v>72.87</v>
          </cell>
          <cell r="S251">
            <v>72.87</v>
          </cell>
          <cell r="T251">
            <v>0</v>
          </cell>
          <cell r="V251">
            <v>9.9997118238667471E-3</v>
          </cell>
          <cell r="W251">
            <v>7280</v>
          </cell>
        </row>
        <row r="252">
          <cell r="F252">
            <v>4000481</v>
          </cell>
          <cell r="G252" t="str">
            <v>PPDA FOR CREAM COLOR</v>
          </cell>
          <cell r="H252" t="str">
            <v>KG</v>
          </cell>
          <cell r="I252">
            <v>5.4956896551724144E-3</v>
          </cell>
          <cell r="J252">
            <v>742.4</v>
          </cell>
          <cell r="K252">
            <v>4.08</v>
          </cell>
          <cell r="L252" t="str">
            <v>RM</v>
          </cell>
          <cell r="M252" t="str">
            <v>6000499UKM1</v>
          </cell>
          <cell r="N252" t="str">
            <v>4000481UKM1</v>
          </cell>
          <cell r="O252" t="e">
            <v>#N/A</v>
          </cell>
          <cell r="P252">
            <v>4.08</v>
          </cell>
          <cell r="S252">
            <v>4.08</v>
          </cell>
          <cell r="T252">
            <v>0</v>
          </cell>
          <cell r="V252">
            <v>5.4956896551724144E-3</v>
          </cell>
          <cell r="W252">
            <v>548.30137550085863</v>
          </cell>
        </row>
        <row r="253">
          <cell r="F253">
            <v>4000574</v>
          </cell>
          <cell r="G253" t="str">
            <v>PERFUME MAGIC WAND</v>
          </cell>
          <cell r="H253" t="str">
            <v>KG</v>
          </cell>
          <cell r="I253">
            <v>1.2003693444136656E-2</v>
          </cell>
          <cell r="J253">
            <v>1072.17</v>
          </cell>
          <cell r="K253">
            <v>12.87</v>
          </cell>
          <cell r="L253" t="str">
            <v>RM</v>
          </cell>
          <cell r="M253" t="str">
            <v>6000499UKM1</v>
          </cell>
          <cell r="N253" t="str">
            <v>4000574UKM1</v>
          </cell>
          <cell r="O253" t="e">
            <v>#N/A</v>
          </cell>
          <cell r="P253">
            <v>12.87</v>
          </cell>
          <cell r="S253">
            <v>12.87</v>
          </cell>
          <cell r="T253">
            <v>0</v>
          </cell>
          <cell r="V253">
            <v>1.2003693444136656E-2</v>
          </cell>
          <cell r="W253">
            <v>1097.25</v>
          </cell>
        </row>
        <row r="254">
          <cell r="F254">
            <v>4000575</v>
          </cell>
          <cell r="G254" t="str">
            <v>POTASSIUM THIOLGLYCOLATE</v>
          </cell>
          <cell r="H254" t="str">
            <v>KG</v>
          </cell>
          <cell r="I254">
            <v>1.0005107712646096E-2</v>
          </cell>
          <cell r="J254">
            <v>332.83</v>
          </cell>
          <cell r="K254">
            <v>3.33</v>
          </cell>
          <cell r="L254" t="str">
            <v>RM</v>
          </cell>
          <cell r="M254" t="str">
            <v>6000499UKM1</v>
          </cell>
          <cell r="N254" t="str">
            <v>4000575UKM1</v>
          </cell>
          <cell r="O254" t="e">
            <v>#N/A</v>
          </cell>
          <cell r="P254">
            <v>3.33</v>
          </cell>
          <cell r="S254">
            <v>3.33</v>
          </cell>
          <cell r="T254">
            <v>0</v>
          </cell>
          <cell r="V254">
            <v>1.0005107712646096E-2</v>
          </cell>
          <cell r="W254">
            <v>332.83</v>
          </cell>
        </row>
        <row r="255">
          <cell r="F255">
            <v>4000240</v>
          </cell>
          <cell r="G255" t="str">
            <v>AMMONIUM CHLORIDE NEW</v>
          </cell>
          <cell r="H255" t="str">
            <v>KG</v>
          </cell>
          <cell r="I255">
            <v>3.9840637450199202E-3</v>
          </cell>
          <cell r="J255">
            <v>148.09</v>
          </cell>
          <cell r="K255">
            <v>0.59</v>
          </cell>
          <cell r="L255" t="str">
            <v>RM</v>
          </cell>
          <cell r="M255" t="str">
            <v>6000499UKM1</v>
          </cell>
          <cell r="N255" t="str">
            <v>4000240UKM1</v>
          </cell>
          <cell r="O255" t="e">
            <v>#N/A</v>
          </cell>
          <cell r="P255">
            <v>0.59</v>
          </cell>
          <cell r="S255">
            <v>0.59</v>
          </cell>
          <cell r="T255">
            <v>0</v>
          </cell>
          <cell r="V255">
            <v>3.9840637450199202E-3</v>
          </cell>
          <cell r="W255">
            <v>232.44</v>
          </cell>
        </row>
        <row r="256">
          <cell r="F256" t="str">
            <v/>
          </cell>
          <cell r="G256" t="str">
            <v>0000900501-MFPOWR</v>
          </cell>
          <cell r="H256" t="str">
            <v>KWH</v>
          </cell>
          <cell r="I256">
            <v>6.2399999999999993</v>
          </cell>
          <cell r="J256">
            <v>8.25</v>
          </cell>
          <cell r="K256">
            <v>51.48</v>
          </cell>
          <cell r="L256" t="str">
            <v>cc</v>
          </cell>
          <cell r="M256" t="str">
            <v>6000499UKM1</v>
          </cell>
          <cell r="N256" t="str">
            <v>UKM1</v>
          </cell>
          <cell r="O256" t="e">
            <v>#N/A</v>
          </cell>
          <cell r="R256">
            <v>51.48</v>
          </cell>
          <cell r="S256">
            <v>51.48</v>
          </cell>
          <cell r="T256">
            <v>0</v>
          </cell>
          <cell r="V256">
            <v>6.2399999999999993</v>
          </cell>
          <cell r="W256">
            <v>8.25</v>
          </cell>
        </row>
        <row r="257">
          <cell r="F257" t="str">
            <v/>
          </cell>
          <cell r="G257" t="str">
            <v>0000900502-MFMAND</v>
          </cell>
          <cell r="H257" t="str">
            <v>MD</v>
          </cell>
          <cell r="I257">
            <v>0.08</v>
          </cell>
          <cell r="J257">
            <v>440</v>
          </cell>
          <cell r="K257">
            <v>35.200000000000003</v>
          </cell>
          <cell r="L257" t="str">
            <v>cc</v>
          </cell>
          <cell r="M257" t="str">
            <v>6000499UKM1</v>
          </cell>
          <cell r="N257" t="str">
            <v>UKM1</v>
          </cell>
          <cell r="O257" t="e">
            <v>#N/A</v>
          </cell>
          <cell r="R257">
            <v>35.200000000000003</v>
          </cell>
          <cell r="S257">
            <v>35.200000000000003</v>
          </cell>
          <cell r="T257">
            <v>0</v>
          </cell>
          <cell r="V257">
            <v>0.08</v>
          </cell>
          <cell r="W257">
            <v>440</v>
          </cell>
        </row>
        <row r="258">
          <cell r="F258" t="str">
            <v/>
          </cell>
          <cell r="G258" t="str">
            <v>0000900503-MFGUTY</v>
          </cell>
          <cell r="H258" t="str">
            <v>STD</v>
          </cell>
          <cell r="I258">
            <v>0.32000909504320146</v>
          </cell>
          <cell r="J258">
            <v>219.9</v>
          </cell>
          <cell r="K258">
            <v>70.37</v>
          </cell>
          <cell r="L258" t="str">
            <v>cc</v>
          </cell>
          <cell r="M258" t="str">
            <v>6000499UKM1</v>
          </cell>
          <cell r="N258" t="str">
            <v>UKM1</v>
          </cell>
          <cell r="O258" t="e">
            <v>#N/A</v>
          </cell>
          <cell r="R258">
            <v>70.37</v>
          </cell>
          <cell r="S258">
            <v>70.37</v>
          </cell>
          <cell r="T258">
            <v>0</v>
          </cell>
          <cell r="V258">
            <v>0.32000909504320146</v>
          </cell>
          <cell r="W258">
            <v>219.9</v>
          </cell>
        </row>
        <row r="259">
          <cell r="F259" t="str">
            <v/>
          </cell>
          <cell r="G259" t="str">
            <v>0000900504-MFGDEP</v>
          </cell>
          <cell r="H259" t="str">
            <v>STD</v>
          </cell>
          <cell r="I259">
            <v>0.3199876714439821</v>
          </cell>
          <cell r="J259">
            <v>324.45</v>
          </cell>
          <cell r="K259">
            <v>103.82</v>
          </cell>
          <cell r="L259" t="str">
            <v>cc</v>
          </cell>
          <cell r="M259" t="str">
            <v>6000499UKM1</v>
          </cell>
          <cell r="N259" t="str">
            <v>UKM1</v>
          </cell>
          <cell r="O259" t="e">
            <v>#N/A</v>
          </cell>
          <cell r="R259">
            <v>103.82</v>
          </cell>
          <cell r="S259">
            <v>103.82</v>
          </cell>
          <cell r="T259">
            <v>0</v>
          </cell>
          <cell r="V259">
            <v>0.3199876714439821</v>
          </cell>
          <cell r="W259">
            <v>324.45</v>
          </cell>
        </row>
        <row r="260">
          <cell r="F260" t="str">
            <v/>
          </cell>
          <cell r="G260" t="str">
            <v>0000900505-MFGOVH</v>
          </cell>
          <cell r="H260" t="str">
            <v>STD</v>
          </cell>
          <cell r="I260">
            <v>0.32000410832277726</v>
          </cell>
          <cell r="J260">
            <v>292.08999999999997</v>
          </cell>
          <cell r="K260">
            <v>93.47</v>
          </cell>
          <cell r="L260" t="str">
            <v>cc</v>
          </cell>
          <cell r="M260" t="str">
            <v>6000499UKM1</v>
          </cell>
          <cell r="N260" t="str">
            <v>UKM1</v>
          </cell>
          <cell r="O260" t="e">
            <v>#N/A</v>
          </cell>
          <cell r="R260">
            <v>93.47</v>
          </cell>
          <cell r="S260">
            <v>93.47</v>
          </cell>
          <cell r="T260">
            <v>0</v>
          </cell>
          <cell r="V260">
            <v>0.32000410832277726</v>
          </cell>
          <cell r="W260">
            <v>292.08999999999997</v>
          </cell>
        </row>
        <row r="261">
          <cell r="F261">
            <v>4000102</v>
          </cell>
          <cell r="G261" t="str">
            <v>RESORCINOL</v>
          </cell>
          <cell r="H261" t="str">
            <v>KG</v>
          </cell>
          <cell r="I261">
            <v>2.4977506815099309E-3</v>
          </cell>
          <cell r="J261">
            <v>744.67</v>
          </cell>
          <cell r="K261">
            <v>1.86</v>
          </cell>
          <cell r="L261" t="str">
            <v>RM</v>
          </cell>
          <cell r="M261" t="str">
            <v>6000499UKM1</v>
          </cell>
          <cell r="N261" t="str">
            <v>4000102UKM1</v>
          </cell>
          <cell r="O261" t="e">
            <v>#N/A</v>
          </cell>
          <cell r="P261">
            <v>1.86</v>
          </cell>
          <cell r="S261">
            <v>1.86</v>
          </cell>
          <cell r="T261">
            <v>0</v>
          </cell>
          <cell r="V261">
            <v>2.4977506815099309E-3</v>
          </cell>
          <cell r="W261">
            <v>743.12336764705879</v>
          </cell>
        </row>
        <row r="262">
          <cell r="F262">
            <v>4000105</v>
          </cell>
          <cell r="G262" t="str">
            <v>SODIUM SULPHITE</v>
          </cell>
          <cell r="H262" t="str">
            <v>KG</v>
          </cell>
          <cell r="I262">
            <v>3.957219251336898E-3</v>
          </cell>
          <cell r="J262">
            <v>93.5</v>
          </cell>
          <cell r="K262">
            <v>0.36999999999999994</v>
          </cell>
          <cell r="L262" t="str">
            <v>RM</v>
          </cell>
          <cell r="M262" t="str">
            <v>6000499UKM1</v>
          </cell>
          <cell r="N262" t="str">
            <v>4000105UKM1</v>
          </cell>
          <cell r="O262" t="e">
            <v>#N/A</v>
          </cell>
          <cell r="P262">
            <v>0.36999999999999994</v>
          </cell>
          <cell r="S262">
            <v>0.36999999999999994</v>
          </cell>
          <cell r="T262">
            <v>0</v>
          </cell>
          <cell r="V262">
            <v>3.957219251336898E-3</v>
          </cell>
          <cell r="W262">
            <v>108.43813658536585</v>
          </cell>
        </row>
        <row r="263">
          <cell r="F263">
            <v>4000108</v>
          </cell>
          <cell r="G263" t="str">
            <v>DM WATER</v>
          </cell>
          <cell r="H263" t="str">
            <v>KG</v>
          </cell>
          <cell r="I263">
            <v>0.22222222222222224</v>
          </cell>
          <cell r="J263">
            <v>0.45</v>
          </cell>
          <cell r="K263">
            <v>0.1</v>
          </cell>
          <cell r="L263" t="str">
            <v>RM</v>
          </cell>
          <cell r="M263" t="str">
            <v>6000499UKM1</v>
          </cell>
          <cell r="N263" t="str">
            <v>4000108UKM1</v>
          </cell>
          <cell r="O263" t="e">
            <v>#N/A</v>
          </cell>
          <cell r="P263">
            <v>0.1</v>
          </cell>
          <cell r="S263">
            <v>0.1</v>
          </cell>
          <cell r="T263">
            <v>0</v>
          </cell>
          <cell r="V263">
            <v>0.22222222222222224</v>
          </cell>
          <cell r="W263">
            <v>0.45</v>
          </cell>
        </row>
        <row r="264">
          <cell r="F264">
            <v>4000118</v>
          </cell>
          <cell r="G264" t="str">
            <v>PROPYLENE GLYCOL  (PG)</v>
          </cell>
          <cell r="H264" t="str">
            <v>KG</v>
          </cell>
          <cell r="I264">
            <v>4.9974832818005322E-3</v>
          </cell>
          <cell r="J264">
            <v>278.14</v>
          </cell>
          <cell r="K264">
            <v>1.39</v>
          </cell>
          <cell r="L264" t="str">
            <v>RM</v>
          </cell>
          <cell r="M264" t="str">
            <v>6000499UKM1</v>
          </cell>
          <cell r="N264" t="str">
            <v>4000118UKM1</v>
          </cell>
          <cell r="O264" t="e">
            <v>#N/A</v>
          </cell>
          <cell r="P264">
            <v>1.39</v>
          </cell>
          <cell r="S264">
            <v>1.39</v>
          </cell>
          <cell r="T264">
            <v>0</v>
          </cell>
          <cell r="V264">
            <v>4.9974832818005322E-3</v>
          </cell>
          <cell r="W264">
            <v>278.29599999999999</v>
          </cell>
        </row>
        <row r="265">
          <cell r="F265">
            <v>4000123</v>
          </cell>
          <cell r="G265" t="str">
            <v>STEARIC ACID</v>
          </cell>
          <cell r="H265" t="str">
            <v>KG</v>
          </cell>
          <cell r="I265">
            <v>4.9884107628741306E-3</v>
          </cell>
          <cell r="J265">
            <v>198.46</v>
          </cell>
          <cell r="K265">
            <v>0.99</v>
          </cell>
          <cell r="L265" t="str">
            <v>RM</v>
          </cell>
          <cell r="M265" t="str">
            <v>6000499UKM1</v>
          </cell>
          <cell r="N265" t="str">
            <v>4000123UKM1</v>
          </cell>
          <cell r="O265" t="e">
            <v>#N/A</v>
          </cell>
          <cell r="P265">
            <v>0.99</v>
          </cell>
          <cell r="S265">
            <v>0.99</v>
          </cell>
          <cell r="T265">
            <v>0</v>
          </cell>
          <cell r="V265">
            <v>4.9884107628741306E-3</v>
          </cell>
          <cell r="W265">
            <v>133.34180645161291</v>
          </cell>
        </row>
        <row r="266">
          <cell r="F266">
            <v>4000165</v>
          </cell>
          <cell r="G266" t="str">
            <v>CARBOPOL ETD 2020</v>
          </cell>
          <cell r="H266" t="str">
            <v>KG</v>
          </cell>
          <cell r="I266">
            <v>1.9990059887803045E-3</v>
          </cell>
          <cell r="J266">
            <v>3641.81</v>
          </cell>
          <cell r="K266">
            <v>7.28</v>
          </cell>
          <cell r="L266" t="str">
            <v>RM</v>
          </cell>
          <cell r="M266" t="str">
            <v>6000499UKM1</v>
          </cell>
          <cell r="N266" t="str">
            <v>4000165UKM1</v>
          </cell>
          <cell r="O266" t="e">
            <v>#N/A</v>
          </cell>
          <cell r="P266">
            <v>7.28</v>
          </cell>
          <cell r="S266">
            <v>7.28</v>
          </cell>
          <cell r="T266">
            <v>0</v>
          </cell>
          <cell r="V266">
            <v>1.9990059887803045E-3</v>
          </cell>
          <cell r="W266">
            <v>3754.4170362318841</v>
          </cell>
        </row>
        <row r="267">
          <cell r="F267">
            <v>4000181</v>
          </cell>
          <cell r="G267" t="str">
            <v>OLIVE OIL</v>
          </cell>
          <cell r="H267" t="str">
            <v>KG</v>
          </cell>
          <cell r="I267">
            <v>9.5102234902520204E-5</v>
          </cell>
          <cell r="J267">
            <v>630.9</v>
          </cell>
          <cell r="K267">
            <v>0.06</v>
          </cell>
          <cell r="L267" t="str">
            <v>RM</v>
          </cell>
          <cell r="M267" t="str">
            <v>6000499UKM1</v>
          </cell>
          <cell r="N267" t="str">
            <v>4000181UKM1</v>
          </cell>
          <cell r="O267" t="e">
            <v>#N/A</v>
          </cell>
          <cell r="P267">
            <v>0.06</v>
          </cell>
          <cell r="S267">
            <v>0.06</v>
          </cell>
          <cell r="T267">
            <v>0</v>
          </cell>
          <cell r="V267">
            <v>9.5102234902520204E-5</v>
          </cell>
          <cell r="W267">
            <v>630.87</v>
          </cell>
        </row>
        <row r="268">
          <cell r="F268">
            <v>4000182</v>
          </cell>
          <cell r="G268" t="str">
            <v>CETOSTEARYL ALCOHOL C1618(CSA)</v>
          </cell>
          <cell r="H268" t="str">
            <v>KG</v>
          </cell>
          <cell r="I268">
            <v>0.14248554913294798</v>
          </cell>
          <cell r="J268">
            <v>207.6</v>
          </cell>
          <cell r="K268">
            <v>29.58</v>
          </cell>
          <cell r="L268" t="str">
            <v>RM</v>
          </cell>
          <cell r="M268" t="str">
            <v>6000499UKM1</v>
          </cell>
          <cell r="N268" t="str">
            <v>4000182UKM1</v>
          </cell>
          <cell r="O268" t="e">
            <v>#N/A</v>
          </cell>
          <cell r="P268">
            <v>29.58</v>
          </cell>
          <cell r="S268">
            <v>29.58</v>
          </cell>
          <cell r="T268">
            <v>0</v>
          </cell>
          <cell r="V268">
            <v>0.14248554913294798</v>
          </cell>
          <cell r="W268">
            <v>192.63366800804829</v>
          </cell>
        </row>
        <row r="269">
          <cell r="F269">
            <v>4000187</v>
          </cell>
          <cell r="G269" t="str">
            <v>WHITE PETROLEUM JELLY</v>
          </cell>
          <cell r="H269" t="str">
            <v>KG</v>
          </cell>
          <cell r="I269">
            <v>2.500795418390073E-2</v>
          </cell>
          <cell r="J269">
            <v>157.15</v>
          </cell>
          <cell r="K269">
            <v>3.9299999999999997</v>
          </cell>
          <cell r="L269" t="str">
            <v>RM</v>
          </cell>
          <cell r="M269" t="str">
            <v>6000499UKM1</v>
          </cell>
          <cell r="N269" t="str">
            <v>4000187UKM1</v>
          </cell>
          <cell r="O269" t="e">
            <v>#N/A</v>
          </cell>
          <cell r="P269">
            <v>3.9299999999999997</v>
          </cell>
          <cell r="S269">
            <v>3.9299999999999997</v>
          </cell>
          <cell r="T269">
            <v>0</v>
          </cell>
          <cell r="V269">
            <v>2.500795418390073E-2</v>
          </cell>
          <cell r="W269">
            <v>166.63</v>
          </cell>
        </row>
        <row r="270">
          <cell r="F270">
            <v>4000190</v>
          </cell>
          <cell r="G270" t="str">
            <v>P-AMINO PHENOL (PAP)</v>
          </cell>
          <cell r="H270" t="str">
            <v>KG</v>
          </cell>
          <cell r="I270">
            <v>4.9922180130972311E-4</v>
          </cell>
          <cell r="J270">
            <v>681.06</v>
          </cell>
          <cell r="K270">
            <v>0.33999999999999997</v>
          </cell>
          <cell r="L270" t="str">
            <v>RM</v>
          </cell>
          <cell r="M270" t="str">
            <v>6000499UKM1</v>
          </cell>
          <cell r="N270" t="str">
            <v>4000190UKM1</v>
          </cell>
          <cell r="O270" t="e">
            <v>#N/A</v>
          </cell>
          <cell r="P270">
            <v>0.33999999999999997</v>
          </cell>
          <cell r="S270">
            <v>0.33999999999999997</v>
          </cell>
          <cell r="T270">
            <v>0</v>
          </cell>
          <cell r="V270">
            <v>4.9922180130972311E-4</v>
          </cell>
          <cell r="W270">
            <v>681.05</v>
          </cell>
        </row>
        <row r="271">
          <cell r="F271">
            <v>4000198</v>
          </cell>
          <cell r="G271" t="str">
            <v>MONOETHANOLAMINE (MEA)</v>
          </cell>
          <cell r="H271" t="str">
            <v>KG</v>
          </cell>
          <cell r="I271">
            <v>6.0022909507445599E-2</v>
          </cell>
          <cell r="J271">
            <v>130.94999999999999</v>
          </cell>
          <cell r="K271">
            <v>7.86</v>
          </cell>
          <cell r="L271" t="str">
            <v>RM</v>
          </cell>
          <cell r="M271" t="str">
            <v>6000499UKM1</v>
          </cell>
          <cell r="N271" t="str">
            <v>4000198UKM1</v>
          </cell>
          <cell r="O271" t="e">
            <v>#N/A</v>
          </cell>
          <cell r="P271">
            <v>7.86</v>
          </cell>
          <cell r="S271">
            <v>7.86</v>
          </cell>
          <cell r="T271">
            <v>0</v>
          </cell>
          <cell r="V271">
            <v>6.0022909507445599E-2</v>
          </cell>
          <cell r="W271">
            <v>167.96</v>
          </cell>
        </row>
        <row r="272">
          <cell r="F272">
            <v>4000247</v>
          </cell>
          <cell r="G272" t="str">
            <v>CELEQUAT SC 240C/UCARE POLYMERR JR 400</v>
          </cell>
          <cell r="H272" t="str">
            <v>KG</v>
          </cell>
          <cell r="I272">
            <v>3.9984865541547359E-3</v>
          </cell>
          <cell r="J272">
            <v>2140.81</v>
          </cell>
          <cell r="K272">
            <v>8.56</v>
          </cell>
          <cell r="L272" t="str">
            <v>RM</v>
          </cell>
          <cell r="M272" t="str">
            <v>6000499UKM1</v>
          </cell>
          <cell r="N272" t="str">
            <v>4000247UKM1</v>
          </cell>
          <cell r="O272" t="e">
            <v>#N/A</v>
          </cell>
          <cell r="P272">
            <v>8.56</v>
          </cell>
          <cell r="S272">
            <v>8.56</v>
          </cell>
          <cell r="T272">
            <v>0</v>
          </cell>
          <cell r="V272">
            <v>3.9984865541547359E-3</v>
          </cell>
          <cell r="W272">
            <v>2129.8066666666668</v>
          </cell>
        </row>
        <row r="273">
          <cell r="F273">
            <v>4000236</v>
          </cell>
          <cell r="G273" t="str">
            <v>ALMOND OIL</v>
          </cell>
          <cell r="H273" t="str">
            <v>KG</v>
          </cell>
          <cell r="I273">
            <v>1.0492078480747036E-4</v>
          </cell>
          <cell r="J273">
            <v>953.1</v>
          </cell>
          <cell r="K273">
            <v>0.1</v>
          </cell>
          <cell r="L273" t="str">
            <v>RM</v>
          </cell>
          <cell r="M273" t="str">
            <v>6000499UKM1</v>
          </cell>
          <cell r="N273" t="str">
            <v>4000236UKM1</v>
          </cell>
          <cell r="O273" t="e">
            <v>#N/A</v>
          </cell>
          <cell r="P273">
            <v>0.1</v>
          </cell>
          <cell r="S273">
            <v>0.1</v>
          </cell>
          <cell r="T273">
            <v>0</v>
          </cell>
          <cell r="V273">
            <v>1.0492078480747036E-4</v>
          </cell>
          <cell r="W273">
            <v>1024.1127489795917</v>
          </cell>
        </row>
        <row r="274">
          <cell r="F274">
            <v>4000237</v>
          </cell>
          <cell r="G274" t="str">
            <v>AMINO HYDROXY TOLUENE (AHT)</v>
          </cell>
          <cell r="H274" t="str">
            <v>KG</v>
          </cell>
          <cell r="I274">
            <v>1.2000247255546961E-2</v>
          </cell>
          <cell r="J274">
            <v>5985.71</v>
          </cell>
          <cell r="K274">
            <v>71.83</v>
          </cell>
          <cell r="L274" t="str">
            <v>RM</v>
          </cell>
          <cell r="M274" t="str">
            <v>6000499UKM1</v>
          </cell>
          <cell r="N274" t="str">
            <v>4000237UKM1</v>
          </cell>
          <cell r="O274" t="e">
            <v>#N/A</v>
          </cell>
          <cell r="P274">
            <v>71.83</v>
          </cell>
          <cell r="S274">
            <v>71.83</v>
          </cell>
          <cell r="T274">
            <v>0</v>
          </cell>
          <cell r="V274">
            <v>1.2000247255546961E-2</v>
          </cell>
          <cell r="W274">
            <v>6025.6149999999998</v>
          </cell>
        </row>
        <row r="275">
          <cell r="F275">
            <v>4000239</v>
          </cell>
          <cell r="G275" t="str">
            <v>AMMONIA SOLUTION.</v>
          </cell>
          <cell r="H275" t="str">
            <v>KG</v>
          </cell>
          <cell r="I275">
            <v>9.0012082158679022E-2</v>
          </cell>
          <cell r="J275">
            <v>148.97999999999999</v>
          </cell>
          <cell r="K275">
            <v>13.41</v>
          </cell>
          <cell r="L275" t="str">
            <v>RM</v>
          </cell>
          <cell r="M275" t="str">
            <v>6000499UKM1</v>
          </cell>
          <cell r="N275" t="str">
            <v>4000239UKM1</v>
          </cell>
          <cell r="O275" t="e">
            <v>#N/A</v>
          </cell>
          <cell r="P275">
            <v>13.41</v>
          </cell>
          <cell r="S275">
            <v>13.41</v>
          </cell>
          <cell r="T275">
            <v>0</v>
          </cell>
          <cell r="V275">
            <v>9.0012082158679022E-2</v>
          </cell>
          <cell r="W275">
            <v>150.85571707317072</v>
          </cell>
        </row>
        <row r="276">
          <cell r="F276">
            <v>4000241</v>
          </cell>
          <cell r="G276" t="str">
            <v>AQUACID 600-S</v>
          </cell>
          <cell r="H276" t="str">
            <v>KG</v>
          </cell>
          <cell r="I276">
            <v>2.0087138572964409E-3</v>
          </cell>
          <cell r="J276">
            <v>353.46</v>
          </cell>
          <cell r="K276">
            <v>0.71</v>
          </cell>
          <cell r="L276" t="str">
            <v>RM</v>
          </cell>
          <cell r="M276" t="str">
            <v>6000500UKM1</v>
          </cell>
          <cell r="N276" t="str">
            <v>4000241UKM1</v>
          </cell>
          <cell r="O276" t="e">
            <v>#N/A</v>
          </cell>
          <cell r="P276">
            <v>0.71</v>
          </cell>
          <cell r="S276">
            <v>0.71</v>
          </cell>
          <cell r="T276">
            <v>0</v>
          </cell>
          <cell r="V276">
            <v>2.0087138572964409E-3</v>
          </cell>
          <cell r="W276">
            <v>340.65856491228072</v>
          </cell>
        </row>
        <row r="277">
          <cell r="F277">
            <v>4000243</v>
          </cell>
          <cell r="G277" t="str">
            <v>ASCORBIC ACID</v>
          </cell>
          <cell r="H277" t="str">
            <v>KG</v>
          </cell>
          <cell r="I277">
            <v>4.0004507550146498E-3</v>
          </cell>
          <cell r="J277">
            <v>1242.3599999999999</v>
          </cell>
          <cell r="K277">
            <v>4.97</v>
          </cell>
          <cell r="L277" t="str">
            <v>RM</v>
          </cell>
          <cell r="M277" t="str">
            <v>6000500UKM1</v>
          </cell>
          <cell r="N277" t="str">
            <v>4000243UKM1</v>
          </cell>
          <cell r="O277" t="e">
            <v>#N/A</v>
          </cell>
          <cell r="P277">
            <v>4.97</v>
          </cell>
          <cell r="S277">
            <v>4.97</v>
          </cell>
          <cell r="T277">
            <v>0</v>
          </cell>
          <cell r="V277">
            <v>4.0004507550146498E-3</v>
          </cell>
          <cell r="W277">
            <v>1265.340148148148</v>
          </cell>
        </row>
        <row r="278">
          <cell r="F278">
            <v>4000252</v>
          </cell>
          <cell r="G278" t="str">
            <v>CRODAFOS HCE</v>
          </cell>
          <cell r="H278" t="str">
            <v>KG</v>
          </cell>
          <cell r="I278">
            <v>9.999939333027303E-3</v>
          </cell>
          <cell r="J278">
            <v>4945.03</v>
          </cell>
          <cell r="K278">
            <v>49.45</v>
          </cell>
          <cell r="L278" t="str">
            <v>RM</v>
          </cell>
          <cell r="M278" t="str">
            <v>6000500UKM1</v>
          </cell>
          <cell r="N278" t="str">
            <v>4000252UKM1</v>
          </cell>
          <cell r="O278" t="e">
            <v>#N/A</v>
          </cell>
          <cell r="P278">
            <v>49.45</v>
          </cell>
          <cell r="S278">
            <v>49.45</v>
          </cell>
          <cell r="T278">
            <v>0</v>
          </cell>
          <cell r="V278">
            <v>9.999939333027303E-3</v>
          </cell>
          <cell r="W278">
            <v>5191.5295999999998</v>
          </cell>
        </row>
        <row r="279">
          <cell r="F279">
            <v>4000197</v>
          </cell>
          <cell r="G279" t="str">
            <v>LAURYL ALCOHOL (C1218)</v>
          </cell>
          <cell r="H279" t="str">
            <v>KG</v>
          </cell>
          <cell r="I279">
            <v>3.5001263583522874E-2</v>
          </cell>
          <cell r="J279">
            <v>237.42</v>
          </cell>
          <cell r="K279">
            <v>8.31</v>
          </cell>
          <cell r="L279" t="str">
            <v>RM</v>
          </cell>
          <cell r="M279" t="str">
            <v>6000500UKM1</v>
          </cell>
          <cell r="N279" t="str">
            <v>4000197UKM1</v>
          </cell>
          <cell r="O279" t="e">
            <v>#N/A</v>
          </cell>
          <cell r="P279">
            <v>8.31</v>
          </cell>
          <cell r="S279">
            <v>8.31</v>
          </cell>
          <cell r="T279">
            <v>0</v>
          </cell>
          <cell r="V279">
            <v>3.5001263583522874E-2</v>
          </cell>
          <cell r="W279">
            <v>213.46471428571428</v>
          </cell>
        </row>
        <row r="280">
          <cell r="F280">
            <v>4000270</v>
          </cell>
          <cell r="G280" t="str">
            <v>JAROCOL 2M5HEAP</v>
          </cell>
          <cell r="H280" t="str">
            <v>KG</v>
          </cell>
          <cell r="I280">
            <v>2.2997945353449771E-3</v>
          </cell>
          <cell r="J280">
            <v>19580.009999999998</v>
          </cell>
          <cell r="K280">
            <v>45.03</v>
          </cell>
          <cell r="L280" t="str">
            <v>RM</v>
          </cell>
          <cell r="M280" t="str">
            <v>6000500UKM1</v>
          </cell>
          <cell r="N280" t="str">
            <v>4000270UKM1</v>
          </cell>
          <cell r="O280" t="e">
            <v>#N/A</v>
          </cell>
          <cell r="P280">
            <v>45.03</v>
          </cell>
          <cell r="S280">
            <v>45.03</v>
          </cell>
          <cell r="T280">
            <v>0</v>
          </cell>
          <cell r="V280">
            <v>2.2997945353449771E-3</v>
          </cell>
          <cell r="W280">
            <v>19329.599999999999</v>
          </cell>
        </row>
        <row r="281">
          <cell r="F281">
            <v>4000271</v>
          </cell>
          <cell r="G281" t="str">
            <v>JAROCOL TDS</v>
          </cell>
          <cell r="H281" t="str">
            <v>KG</v>
          </cell>
          <cell r="I281">
            <v>6.7993620135899857E-3</v>
          </cell>
          <cell r="J281">
            <v>2288.4499999999998</v>
          </cell>
          <cell r="K281">
            <v>15.560000000000002</v>
          </cell>
          <cell r="L281" t="str">
            <v>RM</v>
          </cell>
          <cell r="M281" t="str">
            <v>6000500UKM1</v>
          </cell>
          <cell r="N281" t="str">
            <v>4000271UKM1</v>
          </cell>
          <cell r="O281" t="e">
            <v>#N/A</v>
          </cell>
          <cell r="P281">
            <v>15.560000000000002</v>
          </cell>
          <cell r="S281">
            <v>15.560000000000002</v>
          </cell>
          <cell r="T281">
            <v>0</v>
          </cell>
          <cell r="V281">
            <v>6.7993620135899857E-3</v>
          </cell>
          <cell r="W281">
            <v>2516.9499999999998</v>
          </cell>
        </row>
        <row r="282">
          <cell r="F282">
            <v>4000273</v>
          </cell>
          <cell r="G282" t="str">
            <v>JOJOBA OIL</v>
          </cell>
          <cell r="H282" t="str">
            <v>KG</v>
          </cell>
          <cell r="I282">
            <v>9.9993333777748146E-5</v>
          </cell>
          <cell r="J282">
            <v>3000.2</v>
          </cell>
          <cell r="K282">
            <v>0.3</v>
          </cell>
          <cell r="L282" t="str">
            <v>RM</v>
          </cell>
          <cell r="M282" t="str">
            <v>6000500UKM1</v>
          </cell>
          <cell r="N282" t="str">
            <v>4000273UKM1</v>
          </cell>
          <cell r="O282" t="e">
            <v>#N/A</v>
          </cell>
          <cell r="P282">
            <v>0.3</v>
          </cell>
          <cell r="S282">
            <v>0.3</v>
          </cell>
          <cell r="T282">
            <v>0</v>
          </cell>
          <cell r="V282">
            <v>9.9993333777748146E-5</v>
          </cell>
          <cell r="W282">
            <v>3000</v>
          </cell>
        </row>
        <row r="283">
          <cell r="F283">
            <v>4000285</v>
          </cell>
          <cell r="G283" t="str">
            <v>PARAFFIN WAX</v>
          </cell>
          <cell r="H283" t="str">
            <v>KG</v>
          </cell>
          <cell r="I283">
            <v>7.475813544415128E-3</v>
          </cell>
          <cell r="J283">
            <v>204.66</v>
          </cell>
          <cell r="K283">
            <v>1.53</v>
          </cell>
          <cell r="L283" t="str">
            <v>RM</v>
          </cell>
          <cell r="M283" t="str">
            <v>6000500UKM1</v>
          </cell>
          <cell r="N283" t="str">
            <v>4000285UKM1</v>
          </cell>
          <cell r="O283" t="e">
            <v>#N/A</v>
          </cell>
          <cell r="P283">
            <v>1.53</v>
          </cell>
          <cell r="S283">
            <v>1.53</v>
          </cell>
          <cell r="T283">
            <v>0</v>
          </cell>
          <cell r="V283">
            <v>7.475813544415128E-3</v>
          </cell>
          <cell r="W283">
            <v>234.22</v>
          </cell>
        </row>
        <row r="284">
          <cell r="F284">
            <v>4000288</v>
          </cell>
          <cell r="G284" t="str">
            <v>REFINED SESAME OIL</v>
          </cell>
          <cell r="H284" t="str">
            <v>KG</v>
          </cell>
          <cell r="I284">
            <v>9.3691442848219868E-5</v>
          </cell>
          <cell r="J284">
            <v>320.2</v>
          </cell>
          <cell r="K284">
            <v>0.03</v>
          </cell>
          <cell r="L284" t="str">
            <v>RM</v>
          </cell>
          <cell r="M284" t="str">
            <v>6000500UKM1</v>
          </cell>
          <cell r="N284" t="str">
            <v>4000288UKM1</v>
          </cell>
          <cell r="O284" t="e">
            <v>#N/A</v>
          </cell>
          <cell r="P284">
            <v>0.03</v>
          </cell>
          <cell r="S284">
            <v>0.03</v>
          </cell>
          <cell r="T284">
            <v>0</v>
          </cell>
          <cell r="V284">
            <v>9.3691442848219868E-5</v>
          </cell>
          <cell r="W284">
            <v>320.17</v>
          </cell>
        </row>
        <row r="285">
          <cell r="F285">
            <v>4000294</v>
          </cell>
          <cell r="G285" t="str">
            <v>SODIUM SILICATE</v>
          </cell>
          <cell r="H285" t="str">
            <v>KG</v>
          </cell>
          <cell r="I285">
            <v>5.0231839258114376E-3</v>
          </cell>
          <cell r="J285">
            <v>77.64</v>
          </cell>
          <cell r="K285">
            <v>0.39</v>
          </cell>
          <cell r="L285" t="str">
            <v>RM</v>
          </cell>
          <cell r="M285" t="str">
            <v>6000500UKM1</v>
          </cell>
          <cell r="N285" t="str">
            <v>4000294UKM1</v>
          </cell>
          <cell r="O285" t="e">
            <v>#N/A</v>
          </cell>
          <cell r="P285">
            <v>0.39</v>
          </cell>
          <cell r="S285">
            <v>0.39</v>
          </cell>
          <cell r="T285">
            <v>0</v>
          </cell>
          <cell r="V285">
            <v>5.0231839258114376E-3</v>
          </cell>
          <cell r="W285">
            <v>67.309186885245907</v>
          </cell>
        </row>
        <row r="286">
          <cell r="F286">
            <v>4000308</v>
          </cell>
          <cell r="G286" t="str">
            <v>ISO PROPYL PALMITATE</v>
          </cell>
          <cell r="H286" t="str">
            <v>KG</v>
          </cell>
          <cell r="I286">
            <v>7.5069660711358788E-3</v>
          </cell>
          <cell r="J286">
            <v>305.05</v>
          </cell>
          <cell r="K286">
            <v>2.29</v>
          </cell>
          <cell r="L286" t="str">
            <v>RM</v>
          </cell>
          <cell r="M286" t="str">
            <v>6000500UKM1</v>
          </cell>
          <cell r="N286" t="str">
            <v>4000308UKM1</v>
          </cell>
          <cell r="O286" t="e">
            <v>#N/A</v>
          </cell>
          <cell r="P286">
            <v>2.29</v>
          </cell>
          <cell r="S286">
            <v>2.29</v>
          </cell>
          <cell r="T286">
            <v>0</v>
          </cell>
          <cell r="V286">
            <v>7.5069660711358788E-3</v>
          </cell>
          <cell r="W286">
            <v>313.11</v>
          </cell>
        </row>
        <row r="287">
          <cell r="F287">
            <v>4000326</v>
          </cell>
          <cell r="G287" t="str">
            <v>PHENYL METHYL PYROZOLONE (PMP)</v>
          </cell>
          <cell r="H287" t="str">
            <v>KG</v>
          </cell>
          <cell r="I287">
            <v>2.0010089120564988E-3</v>
          </cell>
          <cell r="J287">
            <v>594.70000000000005</v>
          </cell>
          <cell r="K287">
            <v>1.19</v>
          </cell>
          <cell r="L287" t="str">
            <v>RM</v>
          </cell>
          <cell r="M287" t="str">
            <v>6000500UKM1</v>
          </cell>
          <cell r="N287" t="str">
            <v>4000326UKM1</v>
          </cell>
          <cell r="O287" t="e">
            <v>#N/A</v>
          </cell>
          <cell r="P287">
            <v>1.19</v>
          </cell>
          <cell r="S287">
            <v>1.19</v>
          </cell>
          <cell r="T287">
            <v>0</v>
          </cell>
          <cell r="V287">
            <v>2.0010089120564988E-3</v>
          </cell>
          <cell r="W287">
            <v>596.92550000000006</v>
          </cell>
        </row>
        <row r="288">
          <cell r="F288">
            <v>4000162</v>
          </cell>
          <cell r="G288" t="str">
            <v>SLES 28%</v>
          </cell>
          <cell r="H288" t="str">
            <v>KG</v>
          </cell>
          <cell r="I288">
            <v>0.16007445323406236</v>
          </cell>
          <cell r="J288">
            <v>64.47</v>
          </cell>
          <cell r="K288">
            <v>10.32</v>
          </cell>
          <cell r="L288" t="str">
            <v>RM</v>
          </cell>
          <cell r="M288" t="str">
            <v>6000500UKM1</v>
          </cell>
          <cell r="N288" t="str">
            <v>4000162UKM1</v>
          </cell>
          <cell r="O288" t="e">
            <v>#N/A</v>
          </cell>
          <cell r="P288">
            <v>10.32</v>
          </cell>
          <cell r="S288">
            <v>10.32</v>
          </cell>
          <cell r="T288">
            <v>0</v>
          </cell>
          <cell r="V288">
            <v>0.16007445323406236</v>
          </cell>
          <cell r="W288">
            <v>62.439437499999997</v>
          </cell>
        </row>
        <row r="289">
          <cell r="F289">
            <v>4000129</v>
          </cell>
          <cell r="G289" t="str">
            <v>CAPB (COCAMIDOPROPYL BETAINE 30%)</v>
          </cell>
          <cell r="H289" t="str">
            <v>KG</v>
          </cell>
          <cell r="I289">
            <v>0.10002759381898454</v>
          </cell>
          <cell r="J289">
            <v>72.48</v>
          </cell>
          <cell r="K289">
            <v>7.25</v>
          </cell>
          <cell r="L289" t="str">
            <v>RM</v>
          </cell>
          <cell r="M289" t="str">
            <v>6000500UKM1</v>
          </cell>
          <cell r="N289" t="str">
            <v>4000129UKM1</v>
          </cell>
          <cell r="O289" t="e">
            <v>#N/A</v>
          </cell>
          <cell r="P289">
            <v>7.25</v>
          </cell>
          <cell r="S289">
            <v>7.25</v>
          </cell>
          <cell r="T289">
            <v>0</v>
          </cell>
          <cell r="V289">
            <v>0.10002759381898454</v>
          </cell>
          <cell r="W289">
            <v>71.039324432008954</v>
          </cell>
        </row>
        <row r="290">
          <cell r="F290">
            <v>4000379</v>
          </cell>
          <cell r="G290" t="str">
            <v>BRIJI 721 - RA</v>
          </cell>
          <cell r="H290" t="str">
            <v>KG</v>
          </cell>
          <cell r="I290">
            <v>2.2493196409508486E-2</v>
          </cell>
          <cell r="J290">
            <v>665.09</v>
          </cell>
          <cell r="K290">
            <v>14.959999999999999</v>
          </cell>
          <cell r="L290" t="str">
            <v>RM</v>
          </cell>
          <cell r="M290" t="str">
            <v>6000500UKM1</v>
          </cell>
          <cell r="N290" t="str">
            <v>4000379UKM1</v>
          </cell>
          <cell r="O290" t="e">
            <v>#N/A</v>
          </cell>
          <cell r="P290">
            <v>14.959999999999999</v>
          </cell>
          <cell r="S290">
            <v>14.959999999999999</v>
          </cell>
          <cell r="T290">
            <v>0</v>
          </cell>
          <cell r="V290">
            <v>2.2493196409508486E-2</v>
          </cell>
          <cell r="W290">
            <v>732.16000000000008</v>
          </cell>
        </row>
        <row r="291">
          <cell r="F291">
            <v>4000396</v>
          </cell>
          <cell r="G291" t="str">
            <v>LEMON OIL - RA</v>
          </cell>
          <cell r="H291" t="str">
            <v>KG</v>
          </cell>
          <cell r="I291">
            <v>9.9831712256481916E-5</v>
          </cell>
          <cell r="J291">
            <v>3505.9</v>
          </cell>
          <cell r="K291">
            <v>0.35</v>
          </cell>
          <cell r="L291" t="str">
            <v>RM</v>
          </cell>
          <cell r="M291" t="str">
            <v>6000500UKM1</v>
          </cell>
          <cell r="N291" t="str">
            <v>4000396UKM1</v>
          </cell>
          <cell r="O291" t="e">
            <v>#N/A</v>
          </cell>
          <cell r="P291">
            <v>0.35</v>
          </cell>
          <cell r="S291">
            <v>0.35</v>
          </cell>
          <cell r="T291">
            <v>0</v>
          </cell>
          <cell r="V291">
            <v>9.9831712256481916E-5</v>
          </cell>
          <cell r="W291">
            <v>3497.232</v>
          </cell>
        </row>
        <row r="292">
          <cell r="F292">
            <v>4000461</v>
          </cell>
          <cell r="G292" t="str">
            <v>SYMSITIVE 1609</v>
          </cell>
          <cell r="H292" t="str">
            <v>KG</v>
          </cell>
          <cell r="I292">
            <v>3.0000507738901446E-2</v>
          </cell>
          <cell r="J292">
            <v>7287.21</v>
          </cell>
          <cell r="K292">
            <v>218.62</v>
          </cell>
          <cell r="L292" t="str">
            <v>RM</v>
          </cell>
          <cell r="M292" t="str">
            <v>6000500UKM1</v>
          </cell>
          <cell r="N292" t="str">
            <v>4000461UKM1</v>
          </cell>
          <cell r="O292" t="e">
            <v>#N/A</v>
          </cell>
          <cell r="P292">
            <v>218.62</v>
          </cell>
          <cell r="S292">
            <v>218.62</v>
          </cell>
          <cell r="T292">
            <v>0</v>
          </cell>
          <cell r="V292">
            <v>3.0000507738901446E-2</v>
          </cell>
          <cell r="W292">
            <v>7280</v>
          </cell>
        </row>
        <row r="293">
          <cell r="F293">
            <v>4000481</v>
          </cell>
          <cell r="G293" t="str">
            <v>PPDA FOR CREAM COLOR</v>
          </cell>
          <cell r="H293" t="str">
            <v>KG</v>
          </cell>
          <cell r="I293">
            <v>2.3976293103448276E-3</v>
          </cell>
          <cell r="J293">
            <v>742.4</v>
          </cell>
          <cell r="K293">
            <v>1.78</v>
          </cell>
          <cell r="L293" t="str">
            <v>RM</v>
          </cell>
          <cell r="M293" t="str">
            <v>6000500UKM1</v>
          </cell>
          <cell r="N293" t="str">
            <v>4000481UKM1</v>
          </cell>
          <cell r="O293" t="e">
            <v>#N/A</v>
          </cell>
          <cell r="P293">
            <v>1.78</v>
          </cell>
          <cell r="S293">
            <v>1.78</v>
          </cell>
          <cell r="T293">
            <v>0</v>
          </cell>
          <cell r="V293">
            <v>2.3976293103448276E-3</v>
          </cell>
          <cell r="W293">
            <v>548.30137550085863</v>
          </cell>
        </row>
        <row r="294">
          <cell r="F294">
            <v>4000574</v>
          </cell>
          <cell r="G294" t="str">
            <v>PERFUME MAGIC WAND</v>
          </cell>
          <cell r="H294" t="str">
            <v>KG</v>
          </cell>
          <cell r="I294">
            <v>1.2003693444136656E-2</v>
          </cell>
          <cell r="J294">
            <v>1072.17</v>
          </cell>
          <cell r="K294">
            <v>12.87</v>
          </cell>
          <cell r="L294" t="str">
            <v>RM</v>
          </cell>
          <cell r="M294" t="str">
            <v>6000500UKM1</v>
          </cell>
          <cell r="N294" t="str">
            <v>4000574UKM1</v>
          </cell>
          <cell r="O294" t="e">
            <v>#N/A</v>
          </cell>
          <cell r="P294">
            <v>12.87</v>
          </cell>
          <cell r="S294">
            <v>12.87</v>
          </cell>
          <cell r="T294">
            <v>0</v>
          </cell>
          <cell r="V294">
            <v>1.2003693444136656E-2</v>
          </cell>
          <cell r="W294">
            <v>1097.25</v>
          </cell>
        </row>
        <row r="295">
          <cell r="F295">
            <v>4000240</v>
          </cell>
          <cell r="G295" t="str">
            <v>AMMONIUM CHLORIDE NEW</v>
          </cell>
          <cell r="H295" t="str">
            <v>KG</v>
          </cell>
          <cell r="I295">
            <v>3.9840637450199202E-3</v>
          </cell>
          <cell r="J295">
            <v>148.09</v>
          </cell>
          <cell r="K295">
            <v>0.59</v>
          </cell>
          <cell r="L295" t="str">
            <v>RM</v>
          </cell>
          <cell r="M295" t="str">
            <v>6000500UKM1</v>
          </cell>
          <cell r="N295" t="str">
            <v>4000240UKM1</v>
          </cell>
          <cell r="O295" t="e">
            <v>#N/A</v>
          </cell>
          <cell r="P295">
            <v>0.59</v>
          </cell>
          <cell r="S295">
            <v>0.59</v>
          </cell>
          <cell r="T295">
            <v>0</v>
          </cell>
          <cell r="V295">
            <v>3.9840637450199202E-3</v>
          </cell>
          <cell r="W295">
            <v>232.44</v>
          </cell>
        </row>
        <row r="296">
          <cell r="F296" t="str">
            <v/>
          </cell>
          <cell r="G296" t="str">
            <v>0000900501-MFPOWR</v>
          </cell>
          <cell r="H296" t="str">
            <v>KWH</v>
          </cell>
          <cell r="I296">
            <v>6.2399999999999993</v>
          </cell>
          <cell r="J296">
            <v>8.25</v>
          </cell>
          <cell r="K296">
            <v>51.48</v>
          </cell>
          <cell r="L296" t="str">
            <v>cc</v>
          </cell>
          <cell r="M296" t="str">
            <v>6000500UKM1</v>
          </cell>
          <cell r="N296" t="str">
            <v>UKM1</v>
          </cell>
          <cell r="O296" t="e">
            <v>#N/A</v>
          </cell>
          <cell r="R296">
            <v>51.48</v>
          </cell>
          <cell r="S296">
            <v>51.48</v>
          </cell>
          <cell r="T296">
            <v>0</v>
          </cell>
          <cell r="V296">
            <v>6.2399999999999993</v>
          </cell>
          <cell r="W296">
            <v>8.25</v>
          </cell>
        </row>
        <row r="297">
          <cell r="F297" t="str">
            <v/>
          </cell>
          <cell r="G297" t="str">
            <v>0000900502-MFMAND</v>
          </cell>
          <cell r="H297" t="str">
            <v>MD</v>
          </cell>
          <cell r="I297">
            <v>0.08</v>
          </cell>
          <cell r="J297">
            <v>440</v>
          </cell>
          <cell r="K297">
            <v>35.200000000000003</v>
          </cell>
          <cell r="L297" t="str">
            <v>cc</v>
          </cell>
          <cell r="M297" t="str">
            <v>6000500UKM1</v>
          </cell>
          <cell r="N297" t="str">
            <v>UKM1</v>
          </cell>
          <cell r="O297" t="e">
            <v>#N/A</v>
          </cell>
          <cell r="R297">
            <v>35.200000000000003</v>
          </cell>
          <cell r="S297">
            <v>35.200000000000003</v>
          </cell>
          <cell r="T297">
            <v>0</v>
          </cell>
          <cell r="V297">
            <v>0.08</v>
          </cell>
          <cell r="W297">
            <v>440</v>
          </cell>
        </row>
        <row r="298">
          <cell r="F298" t="str">
            <v/>
          </cell>
          <cell r="G298" t="str">
            <v>0000900503-MFGUTY</v>
          </cell>
          <cell r="H298" t="str">
            <v>STD</v>
          </cell>
          <cell r="I298">
            <v>0.32000909504320146</v>
          </cell>
          <cell r="J298">
            <v>219.9</v>
          </cell>
          <cell r="K298">
            <v>70.37</v>
          </cell>
          <cell r="L298" t="str">
            <v>cc</v>
          </cell>
          <cell r="M298" t="str">
            <v>6000500UKM1</v>
          </cell>
          <cell r="N298" t="str">
            <v>UKM1</v>
          </cell>
          <cell r="O298" t="e">
            <v>#N/A</v>
          </cell>
          <cell r="R298">
            <v>70.37</v>
          </cell>
          <cell r="S298">
            <v>70.37</v>
          </cell>
          <cell r="T298">
            <v>0</v>
          </cell>
          <cell r="V298">
            <v>0.32000909504320146</v>
          </cell>
          <cell r="W298">
            <v>219.9</v>
          </cell>
        </row>
        <row r="299">
          <cell r="F299" t="str">
            <v/>
          </cell>
          <cell r="G299" t="str">
            <v>0000900504-MFGDEP</v>
          </cell>
          <cell r="H299" t="str">
            <v>STD</v>
          </cell>
          <cell r="I299">
            <v>0.3199876714439821</v>
          </cell>
          <cell r="J299">
            <v>324.45</v>
          </cell>
          <cell r="K299">
            <v>103.82</v>
          </cell>
          <cell r="L299" t="str">
            <v>cc</v>
          </cell>
          <cell r="M299" t="str">
            <v>6000500UKM1</v>
          </cell>
          <cell r="N299" t="str">
            <v>UKM1</v>
          </cell>
          <cell r="O299" t="e">
            <v>#N/A</v>
          </cell>
          <cell r="R299">
            <v>103.82</v>
          </cell>
          <cell r="S299">
            <v>103.82</v>
          </cell>
          <cell r="T299">
            <v>0</v>
          </cell>
          <cell r="V299">
            <v>0.3199876714439821</v>
          </cell>
          <cell r="W299">
            <v>324.45</v>
          </cell>
        </row>
        <row r="300">
          <cell r="F300" t="str">
            <v/>
          </cell>
          <cell r="G300" t="str">
            <v>0000900505-MFGOVH</v>
          </cell>
          <cell r="H300" t="str">
            <v>STD</v>
          </cell>
          <cell r="I300">
            <v>0.32000410832277726</v>
          </cell>
          <cell r="J300">
            <v>292.08999999999997</v>
          </cell>
          <cell r="K300">
            <v>93.47</v>
          </cell>
          <cell r="L300" t="str">
            <v>cc</v>
          </cell>
          <cell r="M300" t="str">
            <v>6000500UKM1</v>
          </cell>
          <cell r="N300" t="str">
            <v>UKM1</v>
          </cell>
          <cell r="O300" t="e">
            <v>#N/A</v>
          </cell>
          <cell r="R300">
            <v>93.47</v>
          </cell>
          <cell r="S300">
            <v>93.47</v>
          </cell>
          <cell r="T300">
            <v>0</v>
          </cell>
          <cell r="V300">
            <v>0.32000410832277726</v>
          </cell>
          <cell r="W300">
            <v>292.08999999999997</v>
          </cell>
        </row>
        <row r="301">
          <cell r="F301">
            <v>4000105</v>
          </cell>
          <cell r="G301" t="str">
            <v>SODIUM SULPHITE</v>
          </cell>
          <cell r="H301" t="str">
            <v>KG</v>
          </cell>
          <cell r="I301">
            <v>3.957219251336898E-3</v>
          </cell>
          <cell r="J301">
            <v>93.5</v>
          </cell>
          <cell r="K301">
            <v>0.36999999999999994</v>
          </cell>
          <cell r="L301" t="str">
            <v>RM</v>
          </cell>
          <cell r="M301" t="str">
            <v>6000500UKM1</v>
          </cell>
          <cell r="N301" t="str">
            <v>4000105UKM1</v>
          </cell>
          <cell r="O301" t="e">
            <v>#N/A</v>
          </cell>
          <cell r="P301">
            <v>0.36999999999999994</v>
          </cell>
          <cell r="S301">
            <v>0.36999999999999994</v>
          </cell>
          <cell r="T301">
            <v>0</v>
          </cell>
          <cell r="V301">
            <v>3.957219251336898E-3</v>
          </cell>
          <cell r="W301">
            <v>108.43813658536585</v>
          </cell>
        </row>
        <row r="302">
          <cell r="F302">
            <v>4000108</v>
          </cell>
          <cell r="G302" t="str">
            <v>DM WATER</v>
          </cell>
          <cell r="H302" t="str">
            <v>KG</v>
          </cell>
          <cell r="I302">
            <v>0.24444444444444444</v>
          </cell>
          <cell r="J302">
            <v>0.45</v>
          </cell>
          <cell r="K302">
            <v>0.11</v>
          </cell>
          <cell r="L302" t="str">
            <v>RM</v>
          </cell>
          <cell r="M302" t="str">
            <v>6000500UKM1</v>
          </cell>
          <cell r="N302" t="str">
            <v>4000108UKM1</v>
          </cell>
          <cell r="O302" t="e">
            <v>#N/A</v>
          </cell>
          <cell r="P302">
            <v>0.11</v>
          </cell>
          <cell r="S302">
            <v>0.11</v>
          </cell>
          <cell r="T302">
            <v>0</v>
          </cell>
          <cell r="V302">
            <v>0.24444444444444444</v>
          </cell>
          <cell r="W302">
            <v>0.45</v>
          </cell>
        </row>
        <row r="303">
          <cell r="F303">
            <v>4000118</v>
          </cell>
          <cell r="G303" t="str">
            <v>PROPYLENE GLYCOL  (PG)</v>
          </cell>
          <cell r="H303" t="str">
            <v>KG</v>
          </cell>
          <cell r="I303">
            <v>4.9974832818005322E-3</v>
          </cell>
          <cell r="J303">
            <v>278.14</v>
          </cell>
          <cell r="K303">
            <v>1.39</v>
          </cell>
          <cell r="L303" t="str">
            <v>RM</v>
          </cell>
          <cell r="M303" t="str">
            <v>6000500UKM1</v>
          </cell>
          <cell r="N303" t="str">
            <v>4000118UKM1</v>
          </cell>
          <cell r="O303" t="e">
            <v>#N/A</v>
          </cell>
          <cell r="P303">
            <v>1.39</v>
          </cell>
          <cell r="S303">
            <v>1.39</v>
          </cell>
          <cell r="T303">
            <v>0</v>
          </cell>
          <cell r="V303">
            <v>4.9974832818005322E-3</v>
          </cell>
          <cell r="W303">
            <v>278.29599999999999</v>
          </cell>
        </row>
        <row r="304">
          <cell r="F304">
            <v>4000123</v>
          </cell>
          <cell r="G304" t="str">
            <v>STEARIC ACID</v>
          </cell>
          <cell r="H304" t="str">
            <v>KG</v>
          </cell>
          <cell r="I304">
            <v>4.9884107628741306E-3</v>
          </cell>
          <cell r="J304">
            <v>198.46</v>
          </cell>
          <cell r="K304">
            <v>0.99</v>
          </cell>
          <cell r="L304" t="str">
            <v>RM</v>
          </cell>
          <cell r="M304" t="str">
            <v>6000500UKM1</v>
          </cell>
          <cell r="N304" t="str">
            <v>4000123UKM1</v>
          </cell>
          <cell r="O304" t="e">
            <v>#N/A</v>
          </cell>
          <cell r="P304">
            <v>0.99</v>
          </cell>
          <cell r="S304">
            <v>0.99</v>
          </cell>
          <cell r="T304">
            <v>0</v>
          </cell>
          <cell r="V304">
            <v>4.9884107628741306E-3</v>
          </cell>
          <cell r="W304">
            <v>133.34180645161291</v>
          </cell>
        </row>
        <row r="305">
          <cell r="F305">
            <v>4000165</v>
          </cell>
          <cell r="G305" t="str">
            <v>CARBOPOL ETD 2020</v>
          </cell>
          <cell r="H305" t="str">
            <v>KG</v>
          </cell>
          <cell r="I305">
            <v>1.9990059887803045E-3</v>
          </cell>
          <cell r="J305">
            <v>3641.81</v>
          </cell>
          <cell r="K305">
            <v>7.28</v>
          </cell>
          <cell r="L305" t="str">
            <v>RM</v>
          </cell>
          <cell r="M305" t="str">
            <v>6000500UKM1</v>
          </cell>
          <cell r="N305" t="str">
            <v>4000165UKM1</v>
          </cell>
          <cell r="O305" t="e">
            <v>#N/A</v>
          </cell>
          <cell r="P305">
            <v>7.28</v>
          </cell>
          <cell r="S305">
            <v>7.28</v>
          </cell>
          <cell r="T305">
            <v>0</v>
          </cell>
          <cell r="V305">
            <v>1.9990059887803045E-3</v>
          </cell>
          <cell r="W305">
            <v>3754.4170362318841</v>
          </cell>
        </row>
        <row r="306">
          <cell r="F306">
            <v>4000181</v>
          </cell>
          <cell r="G306" t="str">
            <v>OLIVE OIL</v>
          </cell>
          <cell r="H306" t="str">
            <v>KG</v>
          </cell>
          <cell r="I306">
            <v>9.5102234902520204E-5</v>
          </cell>
          <cell r="J306">
            <v>630.9</v>
          </cell>
          <cell r="K306">
            <v>0.06</v>
          </cell>
          <cell r="L306" t="str">
            <v>RM</v>
          </cell>
          <cell r="M306" t="str">
            <v>6000500UKM1</v>
          </cell>
          <cell r="N306" t="str">
            <v>4000181UKM1</v>
          </cell>
          <cell r="O306" t="e">
            <v>#N/A</v>
          </cell>
          <cell r="P306">
            <v>0.06</v>
          </cell>
          <cell r="S306">
            <v>0.06</v>
          </cell>
          <cell r="T306">
            <v>0</v>
          </cell>
          <cell r="V306">
            <v>9.5102234902520204E-5</v>
          </cell>
          <cell r="W306">
            <v>630.87</v>
          </cell>
        </row>
        <row r="307">
          <cell r="F307">
            <v>4000182</v>
          </cell>
          <cell r="G307" t="str">
            <v>CETOSTEARYL ALCOHOL C1618(CSA)</v>
          </cell>
          <cell r="H307" t="str">
            <v>KG</v>
          </cell>
          <cell r="I307">
            <v>0.14248554913294798</v>
          </cell>
          <cell r="J307">
            <v>207.6</v>
          </cell>
          <cell r="K307">
            <v>29.58</v>
          </cell>
          <cell r="L307" t="str">
            <v>RM</v>
          </cell>
          <cell r="M307" t="str">
            <v>6000500UKM1</v>
          </cell>
          <cell r="N307" t="str">
            <v>4000182UKM1</v>
          </cell>
          <cell r="O307" t="e">
            <v>#N/A</v>
          </cell>
          <cell r="P307">
            <v>29.58</v>
          </cell>
          <cell r="S307">
            <v>29.58</v>
          </cell>
          <cell r="T307">
            <v>0</v>
          </cell>
          <cell r="V307">
            <v>0.14248554913294798</v>
          </cell>
          <cell r="W307">
            <v>192.63366800804829</v>
          </cell>
        </row>
        <row r="308">
          <cell r="F308">
            <v>4000187</v>
          </cell>
          <cell r="G308" t="str">
            <v>WHITE PETROLEUM JELLY</v>
          </cell>
          <cell r="H308" t="str">
            <v>KG</v>
          </cell>
          <cell r="I308">
            <v>2.500795418390073E-2</v>
          </cell>
          <cell r="J308">
            <v>157.15</v>
          </cell>
          <cell r="K308">
            <v>3.9299999999999997</v>
          </cell>
          <cell r="L308" t="str">
            <v>RM</v>
          </cell>
          <cell r="M308" t="str">
            <v>6000500UKM1</v>
          </cell>
          <cell r="N308" t="str">
            <v>4000187UKM1</v>
          </cell>
          <cell r="O308" t="e">
            <v>#N/A</v>
          </cell>
          <cell r="P308">
            <v>3.9299999999999997</v>
          </cell>
          <cell r="S308">
            <v>3.9299999999999997</v>
          </cell>
          <cell r="T308">
            <v>0</v>
          </cell>
          <cell r="V308">
            <v>2.500795418390073E-2</v>
          </cell>
          <cell r="W308">
            <v>166.63</v>
          </cell>
        </row>
        <row r="309">
          <cell r="F309">
            <v>4000190</v>
          </cell>
          <cell r="G309" t="str">
            <v>P-AMINO PHENOL (PAP)</v>
          </cell>
          <cell r="H309" t="str">
            <v>KG</v>
          </cell>
          <cell r="I309">
            <v>1.9969165259525736E-3</v>
          </cell>
          <cell r="J309">
            <v>681.05</v>
          </cell>
          <cell r="K309">
            <v>1.36</v>
          </cell>
          <cell r="L309" t="str">
            <v>RM</v>
          </cell>
          <cell r="M309" t="str">
            <v>6000500UKM1</v>
          </cell>
          <cell r="N309" t="str">
            <v>4000190UKM1</v>
          </cell>
          <cell r="O309" t="e">
            <v>#N/A</v>
          </cell>
          <cell r="P309">
            <v>1.36</v>
          </cell>
          <cell r="S309">
            <v>1.36</v>
          </cell>
          <cell r="T309">
            <v>0</v>
          </cell>
          <cell r="V309">
            <v>1.9969165259525736E-3</v>
          </cell>
          <cell r="W309">
            <v>681.05</v>
          </cell>
        </row>
        <row r="310">
          <cell r="F310">
            <v>4000198</v>
          </cell>
          <cell r="G310" t="str">
            <v>MONOETHANOLAMINE (MEA)</v>
          </cell>
          <cell r="H310" t="str">
            <v>KG</v>
          </cell>
          <cell r="I310">
            <v>8.003054600992747E-2</v>
          </cell>
          <cell r="J310">
            <v>130.94999999999999</v>
          </cell>
          <cell r="K310">
            <v>10.48</v>
          </cell>
          <cell r="L310" t="str">
            <v>RM</v>
          </cell>
          <cell r="M310" t="str">
            <v>6000500UKM1</v>
          </cell>
          <cell r="N310" t="str">
            <v>4000198UKM1</v>
          </cell>
          <cell r="O310" t="e">
            <v>#N/A</v>
          </cell>
          <cell r="P310">
            <v>10.48</v>
          </cell>
          <cell r="S310">
            <v>10.48</v>
          </cell>
          <cell r="T310">
            <v>0</v>
          </cell>
          <cell r="V310">
            <v>8.003054600992747E-2</v>
          </cell>
          <cell r="W310">
            <v>167.96</v>
          </cell>
        </row>
        <row r="311">
          <cell r="F311">
            <v>4000247</v>
          </cell>
          <cell r="G311" t="str">
            <v>CELEQUAT SC 240C/UCARE POLYMERR JR 400</v>
          </cell>
          <cell r="H311" t="str">
            <v>KG</v>
          </cell>
          <cell r="I311">
            <v>3.9984865541547359E-3</v>
          </cell>
          <cell r="J311">
            <v>2140.81</v>
          </cell>
          <cell r="K311">
            <v>8.56</v>
          </cell>
          <cell r="L311" t="str">
            <v>RM</v>
          </cell>
          <cell r="M311" t="str">
            <v>6000500UKM1</v>
          </cell>
          <cell r="N311" t="str">
            <v>4000247UKM1</v>
          </cell>
          <cell r="O311" t="e">
            <v>#N/A</v>
          </cell>
          <cell r="P311">
            <v>8.56</v>
          </cell>
          <cell r="S311">
            <v>8.56</v>
          </cell>
          <cell r="T311">
            <v>0</v>
          </cell>
          <cell r="V311">
            <v>3.9984865541547359E-3</v>
          </cell>
          <cell r="W311">
            <v>2129.8066666666668</v>
          </cell>
        </row>
        <row r="312">
          <cell r="F312">
            <v>4000236</v>
          </cell>
          <cell r="G312" t="str">
            <v>ALMOND OIL</v>
          </cell>
          <cell r="H312" t="str">
            <v>KG</v>
          </cell>
          <cell r="I312">
            <v>1.0492078480747036E-4</v>
          </cell>
          <cell r="J312">
            <v>953.1</v>
          </cell>
          <cell r="K312">
            <v>0.1</v>
          </cell>
          <cell r="L312" t="str">
            <v>RM</v>
          </cell>
          <cell r="M312" t="str">
            <v>6000500UKM1</v>
          </cell>
          <cell r="N312" t="str">
            <v>4000236UKM1</v>
          </cell>
          <cell r="O312" t="e">
            <v>#N/A</v>
          </cell>
          <cell r="P312">
            <v>0.1</v>
          </cell>
          <cell r="S312">
            <v>0.1</v>
          </cell>
          <cell r="T312">
            <v>0</v>
          </cell>
          <cell r="V312">
            <v>1.0492078480747036E-4</v>
          </cell>
          <cell r="W312">
            <v>1024.1127489795917</v>
          </cell>
        </row>
        <row r="313">
          <cell r="F313">
            <v>4000237</v>
          </cell>
          <cell r="G313" t="str">
            <v>AMINO HYDROXY TOLUENE (AHT)</v>
          </cell>
          <cell r="H313" t="str">
            <v>KG</v>
          </cell>
          <cell r="I313">
            <v>5.7002427448038743E-3</v>
          </cell>
          <cell r="J313">
            <v>5985.71</v>
          </cell>
          <cell r="K313">
            <v>34.119999999999997</v>
          </cell>
          <cell r="L313" t="str">
            <v>RM</v>
          </cell>
          <cell r="M313" t="str">
            <v>6000500UKM1</v>
          </cell>
          <cell r="N313" t="str">
            <v>4000237UKM1</v>
          </cell>
          <cell r="O313" t="e">
            <v>#N/A</v>
          </cell>
          <cell r="P313">
            <v>34.119999999999997</v>
          </cell>
          <cell r="S313">
            <v>34.119999999999997</v>
          </cell>
          <cell r="T313">
            <v>0</v>
          </cell>
          <cell r="V313">
            <v>5.7002427448038743E-3</v>
          </cell>
          <cell r="W313">
            <v>6025.6149999999998</v>
          </cell>
        </row>
        <row r="314">
          <cell r="F314">
            <v>4000239</v>
          </cell>
          <cell r="G314" t="str">
            <v>AMMONIA SOLUTION.</v>
          </cell>
          <cell r="H314" t="str">
            <v>KG</v>
          </cell>
          <cell r="I314">
            <v>6.0008054772452676E-2</v>
          </cell>
          <cell r="J314">
            <v>148.97999999999999</v>
          </cell>
          <cell r="K314">
            <v>8.94</v>
          </cell>
          <cell r="L314" t="str">
            <v>RM</v>
          </cell>
          <cell r="M314" t="str">
            <v>6000500UKM1</v>
          </cell>
          <cell r="N314" t="str">
            <v>4000239UKM1</v>
          </cell>
          <cell r="O314" t="e">
            <v>#N/A</v>
          </cell>
          <cell r="P314">
            <v>8.94</v>
          </cell>
          <cell r="S314">
            <v>8.94</v>
          </cell>
          <cell r="T314">
            <v>0</v>
          </cell>
          <cell r="V314">
            <v>6.0008054772452676E-2</v>
          </cell>
          <cell r="W314">
            <v>150.85571707317072</v>
          </cell>
        </row>
        <row r="315">
          <cell r="F315">
            <v>4000241</v>
          </cell>
          <cell r="G315" t="str">
            <v>AQUACID 600-S</v>
          </cell>
          <cell r="H315" t="str">
            <v>KG</v>
          </cell>
          <cell r="I315">
            <v>2.0087138572964409E-3</v>
          </cell>
          <cell r="J315">
            <v>353.46</v>
          </cell>
          <cell r="K315">
            <v>0.71</v>
          </cell>
          <cell r="L315" t="str">
            <v>RM</v>
          </cell>
          <cell r="M315" t="str">
            <v>6000502UKM1</v>
          </cell>
          <cell r="N315" t="str">
            <v>4000241UKM1</v>
          </cell>
          <cell r="O315" t="e">
            <v>#N/A</v>
          </cell>
          <cell r="P315">
            <v>0.71</v>
          </cell>
          <cell r="S315">
            <v>0.71</v>
          </cell>
          <cell r="T315">
            <v>0</v>
          </cell>
          <cell r="V315">
            <v>2.0087138572964409E-3</v>
          </cell>
          <cell r="W315">
            <v>340.65856491228072</v>
          </cell>
        </row>
        <row r="316">
          <cell r="F316">
            <v>4000243</v>
          </cell>
          <cell r="G316" t="str">
            <v>ASCORBIC ACID</v>
          </cell>
          <cell r="H316" t="str">
            <v>KG</v>
          </cell>
          <cell r="I316">
            <v>4.0004507550146498E-3</v>
          </cell>
          <cell r="J316">
            <v>1242.3599999999999</v>
          </cell>
          <cell r="K316">
            <v>4.97</v>
          </cell>
          <cell r="L316" t="str">
            <v>RM</v>
          </cell>
          <cell r="M316" t="str">
            <v>6000502UKM1</v>
          </cell>
          <cell r="N316" t="str">
            <v>4000243UKM1</v>
          </cell>
          <cell r="O316" t="e">
            <v>#N/A</v>
          </cell>
          <cell r="P316">
            <v>4.97</v>
          </cell>
          <cell r="S316">
            <v>4.97</v>
          </cell>
          <cell r="T316">
            <v>0</v>
          </cell>
          <cell r="V316">
            <v>4.0004507550146498E-3</v>
          </cell>
          <cell r="W316">
            <v>1265.340148148148</v>
          </cell>
        </row>
        <row r="317">
          <cell r="F317">
            <v>4000252</v>
          </cell>
          <cell r="G317" t="str">
            <v>CRODAFOS HCE</v>
          </cell>
          <cell r="H317" t="str">
            <v>KG</v>
          </cell>
          <cell r="I317">
            <v>9.999939333027303E-3</v>
          </cell>
          <cell r="J317">
            <v>4945.03</v>
          </cell>
          <cell r="K317">
            <v>49.45</v>
          </cell>
          <cell r="L317" t="str">
            <v>RM</v>
          </cell>
          <cell r="M317" t="str">
            <v>6000502UKM1</v>
          </cell>
          <cell r="N317" t="str">
            <v>4000252UKM1</v>
          </cell>
          <cell r="O317" t="e">
            <v>#N/A</v>
          </cell>
          <cell r="P317">
            <v>49.45</v>
          </cell>
          <cell r="S317">
            <v>49.45</v>
          </cell>
          <cell r="T317">
            <v>0</v>
          </cell>
          <cell r="V317">
            <v>9.999939333027303E-3</v>
          </cell>
          <cell r="W317">
            <v>5191.5295999999998</v>
          </cell>
        </row>
        <row r="318">
          <cell r="F318">
            <v>4000197</v>
          </cell>
          <cell r="G318" t="str">
            <v>LAURYL ALCOHOL (C1218)</v>
          </cell>
          <cell r="H318" t="str">
            <v>KG</v>
          </cell>
          <cell r="I318">
            <v>2.1986353297952996E-2</v>
          </cell>
          <cell r="J318">
            <v>237.42</v>
          </cell>
          <cell r="K318">
            <v>5.22</v>
          </cell>
          <cell r="L318" t="str">
            <v>RM</v>
          </cell>
          <cell r="M318" t="str">
            <v>6000502UKM1</v>
          </cell>
          <cell r="N318" t="str">
            <v>4000197UKM1</v>
          </cell>
          <cell r="O318" t="e">
            <v>#N/A</v>
          </cell>
          <cell r="P318">
            <v>5.22</v>
          </cell>
          <cell r="S318">
            <v>5.22</v>
          </cell>
          <cell r="T318">
            <v>0</v>
          </cell>
          <cell r="V318">
            <v>2.1986353297952996E-2</v>
          </cell>
          <cell r="W318">
            <v>213.46471428571428</v>
          </cell>
        </row>
        <row r="319">
          <cell r="F319">
            <v>4000270</v>
          </cell>
          <cell r="G319" t="str">
            <v>JAROCOL 2M5HEAP</v>
          </cell>
          <cell r="H319" t="str">
            <v>KG</v>
          </cell>
          <cell r="I319">
            <v>4.9999948927529183E-4</v>
          </cell>
          <cell r="J319">
            <v>19580.02</v>
          </cell>
          <cell r="K319">
            <v>9.7899999999999991</v>
          </cell>
          <cell r="L319" t="str">
            <v>RM</v>
          </cell>
          <cell r="M319" t="str">
            <v>6000502UKM1</v>
          </cell>
          <cell r="N319" t="str">
            <v>4000270UKM1</v>
          </cell>
          <cell r="O319" t="e">
            <v>#N/A</v>
          </cell>
          <cell r="P319">
            <v>9.7899999999999991</v>
          </cell>
          <cell r="S319">
            <v>9.7899999999999991</v>
          </cell>
          <cell r="T319">
            <v>0</v>
          </cell>
          <cell r="V319">
            <v>4.9999948927529183E-4</v>
          </cell>
          <cell r="W319">
            <v>19329.599999999999</v>
          </cell>
        </row>
        <row r="320">
          <cell r="F320">
            <v>4000271</v>
          </cell>
          <cell r="G320" t="str">
            <v>JAROCOL TDS</v>
          </cell>
          <cell r="H320" t="str">
            <v>KG</v>
          </cell>
          <cell r="I320">
            <v>7.0003714304441873E-3</v>
          </cell>
          <cell r="J320">
            <v>2288.4499999999998</v>
          </cell>
          <cell r="K320">
            <v>16.02</v>
          </cell>
          <cell r="L320" t="str">
            <v>RM</v>
          </cell>
          <cell r="M320" t="str">
            <v>6000502UKM1</v>
          </cell>
          <cell r="N320" t="str">
            <v>4000271UKM1</v>
          </cell>
          <cell r="O320" t="e">
            <v>#N/A</v>
          </cell>
          <cell r="P320">
            <v>16.02</v>
          </cell>
          <cell r="S320">
            <v>16.02</v>
          </cell>
          <cell r="T320">
            <v>0</v>
          </cell>
          <cell r="V320">
            <v>7.0003714304441873E-3</v>
          </cell>
          <cell r="W320">
            <v>2516.9499999999998</v>
          </cell>
        </row>
        <row r="321">
          <cell r="F321">
            <v>4000273</v>
          </cell>
          <cell r="G321" t="str">
            <v>JOJOBA OIL</v>
          </cell>
          <cell r="H321" t="str">
            <v>KG</v>
          </cell>
          <cell r="I321">
            <v>9.9993333777748146E-5</v>
          </cell>
          <cell r="J321">
            <v>3000.2</v>
          </cell>
          <cell r="K321">
            <v>0.3</v>
          </cell>
          <cell r="L321" t="str">
            <v>RM</v>
          </cell>
          <cell r="M321" t="str">
            <v>6000502UKM1</v>
          </cell>
          <cell r="N321" t="str">
            <v>4000273UKM1</v>
          </cell>
          <cell r="O321" t="e">
            <v>#N/A</v>
          </cell>
          <cell r="P321">
            <v>0.3</v>
          </cell>
          <cell r="S321">
            <v>0.3</v>
          </cell>
          <cell r="T321">
            <v>0</v>
          </cell>
          <cell r="V321">
            <v>9.9993333777748146E-5</v>
          </cell>
          <cell r="W321">
            <v>3000</v>
          </cell>
        </row>
        <row r="322">
          <cell r="F322">
            <v>4000285</v>
          </cell>
          <cell r="G322" t="str">
            <v>PARAFFIN WAX</v>
          </cell>
          <cell r="H322" t="str">
            <v>KG</v>
          </cell>
          <cell r="I322">
            <v>7.475813544415128E-3</v>
          </cell>
          <cell r="J322">
            <v>204.66</v>
          </cell>
          <cell r="K322">
            <v>1.53</v>
          </cell>
          <cell r="L322" t="str">
            <v>RM</v>
          </cell>
          <cell r="M322" t="str">
            <v>6000502UKM1</v>
          </cell>
          <cell r="N322" t="str">
            <v>4000285UKM1</v>
          </cell>
          <cell r="O322" t="e">
            <v>#N/A</v>
          </cell>
          <cell r="P322">
            <v>1.53</v>
          </cell>
          <cell r="S322">
            <v>1.53</v>
          </cell>
          <cell r="T322">
            <v>0</v>
          </cell>
          <cell r="V322">
            <v>7.475813544415128E-3</v>
          </cell>
          <cell r="W322">
            <v>234.22</v>
          </cell>
        </row>
        <row r="323">
          <cell r="F323">
            <v>4000288</v>
          </cell>
          <cell r="G323" t="str">
            <v>REFINED SESAME OIL</v>
          </cell>
          <cell r="H323" t="str">
            <v>KG</v>
          </cell>
          <cell r="I323">
            <v>9.3691442848219868E-5</v>
          </cell>
          <cell r="J323">
            <v>320.2</v>
          </cell>
          <cell r="K323">
            <v>0.03</v>
          </cell>
          <cell r="L323" t="str">
            <v>RM</v>
          </cell>
          <cell r="M323" t="str">
            <v>6000502UKM1</v>
          </cell>
          <cell r="N323" t="str">
            <v>4000288UKM1</v>
          </cell>
          <cell r="O323" t="e">
            <v>#N/A</v>
          </cell>
          <cell r="P323">
            <v>0.03</v>
          </cell>
          <cell r="S323">
            <v>0.03</v>
          </cell>
          <cell r="T323">
            <v>0</v>
          </cell>
          <cell r="V323">
            <v>9.3691442848219868E-5</v>
          </cell>
          <cell r="W323">
            <v>320.17</v>
          </cell>
        </row>
        <row r="324">
          <cell r="F324">
            <v>4000294</v>
          </cell>
          <cell r="G324" t="str">
            <v>SODIUM SILICATE</v>
          </cell>
          <cell r="H324" t="str">
            <v>KG</v>
          </cell>
          <cell r="I324">
            <v>5.0231839258114376E-3</v>
          </cell>
          <cell r="J324">
            <v>77.64</v>
          </cell>
          <cell r="K324">
            <v>0.39</v>
          </cell>
          <cell r="L324" t="str">
            <v>RM</v>
          </cell>
          <cell r="M324" t="str">
            <v>6000502UKM1</v>
          </cell>
          <cell r="N324" t="str">
            <v>4000294UKM1</v>
          </cell>
          <cell r="O324" t="e">
            <v>#N/A</v>
          </cell>
          <cell r="P324">
            <v>0.39</v>
          </cell>
          <cell r="S324">
            <v>0.39</v>
          </cell>
          <cell r="T324">
            <v>0</v>
          </cell>
          <cell r="V324">
            <v>5.0231839258114376E-3</v>
          </cell>
          <cell r="W324">
            <v>67.309186885245907</v>
          </cell>
        </row>
        <row r="325">
          <cell r="F325">
            <v>4000308</v>
          </cell>
          <cell r="G325" t="str">
            <v>ISO PROPYL PALMITATE</v>
          </cell>
          <cell r="H325" t="str">
            <v>KG</v>
          </cell>
          <cell r="I325">
            <v>7.5069660711358788E-3</v>
          </cell>
          <cell r="J325">
            <v>305.05</v>
          </cell>
          <cell r="K325">
            <v>2.29</v>
          </cell>
          <cell r="L325" t="str">
            <v>RM</v>
          </cell>
          <cell r="M325" t="str">
            <v>6000502UKM1</v>
          </cell>
          <cell r="N325" t="str">
            <v>4000308UKM1</v>
          </cell>
          <cell r="O325" t="e">
            <v>#N/A</v>
          </cell>
          <cell r="P325">
            <v>2.29</v>
          </cell>
          <cell r="S325">
            <v>2.29</v>
          </cell>
          <cell r="T325">
            <v>0</v>
          </cell>
          <cell r="V325">
            <v>7.5069660711358788E-3</v>
          </cell>
          <cell r="W325">
            <v>313.11</v>
          </cell>
        </row>
        <row r="326">
          <cell r="F326">
            <v>4000326</v>
          </cell>
          <cell r="G326" t="str">
            <v>PHENYL METHYL PYROZOLONE (PMP)</v>
          </cell>
          <cell r="H326" t="str">
            <v>KG</v>
          </cell>
          <cell r="I326">
            <v>2.0010089120564988E-3</v>
          </cell>
          <cell r="J326">
            <v>594.70000000000005</v>
          </cell>
          <cell r="K326">
            <v>1.19</v>
          </cell>
          <cell r="L326" t="str">
            <v>RM</v>
          </cell>
          <cell r="M326" t="str">
            <v>6000502UKM1</v>
          </cell>
          <cell r="N326" t="str">
            <v>4000326UKM1</v>
          </cell>
          <cell r="O326" t="e">
            <v>#N/A</v>
          </cell>
          <cell r="P326">
            <v>1.19</v>
          </cell>
          <cell r="S326">
            <v>1.19</v>
          </cell>
          <cell r="T326">
            <v>0</v>
          </cell>
          <cell r="V326">
            <v>2.0010089120564988E-3</v>
          </cell>
          <cell r="W326">
            <v>596.92550000000006</v>
          </cell>
        </row>
        <row r="327">
          <cell r="F327">
            <v>4000162</v>
          </cell>
          <cell r="G327" t="str">
            <v>SLES 28%</v>
          </cell>
          <cell r="H327" t="str">
            <v>KG</v>
          </cell>
          <cell r="I327">
            <v>0.16007445323406236</v>
          </cell>
          <cell r="J327">
            <v>64.47</v>
          </cell>
          <cell r="K327">
            <v>10.32</v>
          </cell>
          <cell r="L327" t="str">
            <v>RM</v>
          </cell>
          <cell r="M327" t="str">
            <v>6000502UKM1</v>
          </cell>
          <cell r="N327" t="str">
            <v>4000162UKM1</v>
          </cell>
          <cell r="O327" t="e">
            <v>#N/A</v>
          </cell>
          <cell r="P327">
            <v>10.32</v>
          </cell>
          <cell r="S327">
            <v>10.32</v>
          </cell>
          <cell r="T327">
            <v>0</v>
          </cell>
          <cell r="V327">
            <v>0.16007445323406236</v>
          </cell>
          <cell r="W327">
            <v>62.439437499999997</v>
          </cell>
        </row>
        <row r="328">
          <cell r="F328">
            <v>4000129</v>
          </cell>
          <cell r="G328" t="str">
            <v>CAPB (COCAMIDOPROPYL BETAINE 30%)</v>
          </cell>
          <cell r="H328" t="str">
            <v>KG</v>
          </cell>
          <cell r="I328">
            <v>0.10002759381898454</v>
          </cell>
          <cell r="J328">
            <v>72.48</v>
          </cell>
          <cell r="K328">
            <v>7.25</v>
          </cell>
          <cell r="L328" t="str">
            <v>RM</v>
          </cell>
          <cell r="M328" t="str">
            <v>6000502UKM1</v>
          </cell>
          <cell r="N328" t="str">
            <v>4000129UKM1</v>
          </cell>
          <cell r="O328" t="e">
            <v>#N/A</v>
          </cell>
          <cell r="P328">
            <v>7.25</v>
          </cell>
          <cell r="S328">
            <v>7.25</v>
          </cell>
          <cell r="T328">
            <v>0</v>
          </cell>
          <cell r="V328">
            <v>0.10002759381898454</v>
          </cell>
          <cell r="W328">
            <v>71.039324432008954</v>
          </cell>
        </row>
        <row r="329">
          <cell r="F329">
            <v>4000379</v>
          </cell>
          <cell r="G329" t="str">
            <v>BRIJI 721 - RA</v>
          </cell>
          <cell r="H329" t="str">
            <v>KG</v>
          </cell>
          <cell r="I329">
            <v>2.2493196409508486E-2</v>
          </cell>
          <cell r="J329">
            <v>665.09</v>
          </cell>
          <cell r="K329">
            <v>14.959999999999999</v>
          </cell>
          <cell r="L329" t="str">
            <v>RM</v>
          </cell>
          <cell r="M329" t="str">
            <v>6000502UKM1</v>
          </cell>
          <cell r="N329" t="str">
            <v>4000379UKM1</v>
          </cell>
          <cell r="O329" t="e">
            <v>#N/A</v>
          </cell>
          <cell r="P329">
            <v>14.959999999999999</v>
          </cell>
          <cell r="S329">
            <v>14.959999999999999</v>
          </cell>
          <cell r="T329">
            <v>0</v>
          </cell>
          <cell r="V329">
            <v>2.2493196409508486E-2</v>
          </cell>
          <cell r="W329">
            <v>732.16000000000008</v>
          </cell>
        </row>
        <row r="330">
          <cell r="F330">
            <v>4000396</v>
          </cell>
          <cell r="G330" t="str">
            <v>LEMON OIL - RA</v>
          </cell>
          <cell r="H330" t="str">
            <v>KG</v>
          </cell>
          <cell r="I330">
            <v>9.9831712256481916E-5</v>
          </cell>
          <cell r="J330">
            <v>3505.9</v>
          </cell>
          <cell r="K330">
            <v>0.35</v>
          </cell>
          <cell r="L330" t="str">
            <v>RM</v>
          </cell>
          <cell r="M330" t="str">
            <v>6000502UKM1</v>
          </cell>
          <cell r="N330" t="str">
            <v>4000396UKM1</v>
          </cell>
          <cell r="O330" t="e">
            <v>#N/A</v>
          </cell>
          <cell r="P330">
            <v>0.35</v>
          </cell>
          <cell r="S330">
            <v>0.35</v>
          </cell>
          <cell r="T330">
            <v>0</v>
          </cell>
          <cell r="V330">
            <v>9.9831712256481916E-5</v>
          </cell>
          <cell r="W330">
            <v>3497.232</v>
          </cell>
        </row>
        <row r="331">
          <cell r="F331">
            <v>4000359</v>
          </cell>
          <cell r="G331" t="str">
            <v>2A3HP</v>
          </cell>
          <cell r="H331" t="str">
            <v>KG</v>
          </cell>
          <cell r="I331">
            <v>9.9980750497278832E-4</v>
          </cell>
          <cell r="J331">
            <v>8571.65</v>
          </cell>
          <cell r="K331">
            <v>8.57</v>
          </cell>
          <cell r="L331" t="str">
            <v>RM</v>
          </cell>
          <cell r="M331" t="str">
            <v>6000502UKM1</v>
          </cell>
          <cell r="N331" t="str">
            <v>4000359UKM1</v>
          </cell>
          <cell r="O331" t="e">
            <v>#N/A</v>
          </cell>
          <cell r="P331">
            <v>8.57</v>
          </cell>
          <cell r="S331">
            <v>8.57</v>
          </cell>
          <cell r="T331">
            <v>0</v>
          </cell>
          <cell r="V331">
            <v>9.9980750497278832E-4</v>
          </cell>
          <cell r="W331">
            <v>8664.7999999999993</v>
          </cell>
        </row>
        <row r="332">
          <cell r="F332">
            <v>4000459</v>
          </cell>
          <cell r="G332" t="str">
            <v>2-METHYL RESORCINOL</v>
          </cell>
          <cell r="H332" t="str">
            <v>KG</v>
          </cell>
          <cell r="I332">
            <v>1.5000638667621267E-3</v>
          </cell>
          <cell r="J332">
            <v>18632.54</v>
          </cell>
          <cell r="K332">
            <v>27.95</v>
          </cell>
          <cell r="L332" t="str">
            <v>RM</v>
          </cell>
          <cell r="M332" t="str">
            <v>6000502UKM1</v>
          </cell>
          <cell r="N332" t="str">
            <v>4000459UKM1</v>
          </cell>
          <cell r="O332" t="e">
            <v>#N/A</v>
          </cell>
          <cell r="P332">
            <v>27.95</v>
          </cell>
          <cell r="S332">
            <v>27.95</v>
          </cell>
          <cell r="T332">
            <v>0</v>
          </cell>
          <cell r="V332">
            <v>1.5000638667621267E-3</v>
          </cell>
          <cell r="W332">
            <v>18623.599999999999</v>
          </cell>
        </row>
        <row r="333">
          <cell r="F333">
            <v>4000461</v>
          </cell>
          <cell r="G333" t="str">
            <v>SYMSITIVE 1609</v>
          </cell>
          <cell r="H333" t="str">
            <v>KG</v>
          </cell>
          <cell r="I333">
            <v>9.9997118238667471E-3</v>
          </cell>
          <cell r="J333">
            <v>7287.21</v>
          </cell>
          <cell r="K333">
            <v>72.87</v>
          </cell>
          <cell r="L333" t="str">
            <v>RM</v>
          </cell>
          <cell r="M333" t="str">
            <v>6000502UKM1</v>
          </cell>
          <cell r="N333" t="str">
            <v>4000461UKM1</v>
          </cell>
          <cell r="O333" t="e">
            <v>#N/A</v>
          </cell>
          <cell r="P333">
            <v>72.87</v>
          </cell>
          <cell r="S333">
            <v>72.87</v>
          </cell>
          <cell r="T333">
            <v>0</v>
          </cell>
          <cell r="V333">
            <v>9.9997118238667471E-3</v>
          </cell>
          <cell r="W333">
            <v>7280</v>
          </cell>
        </row>
        <row r="334">
          <cell r="F334">
            <v>4000574</v>
          </cell>
          <cell r="G334" t="str">
            <v>PERFUME MAGIC WAND</v>
          </cell>
          <cell r="H334" t="str">
            <v>KG</v>
          </cell>
          <cell r="I334">
            <v>1.2003693444136656E-2</v>
          </cell>
          <cell r="J334">
            <v>1072.17</v>
          </cell>
          <cell r="K334">
            <v>12.87</v>
          </cell>
          <cell r="L334" t="str">
            <v>RM</v>
          </cell>
          <cell r="M334" t="str">
            <v>6000502UKM1</v>
          </cell>
          <cell r="N334" t="str">
            <v>4000574UKM1</v>
          </cell>
          <cell r="O334" t="e">
            <v>#N/A</v>
          </cell>
          <cell r="P334">
            <v>12.87</v>
          </cell>
          <cell r="S334">
            <v>12.87</v>
          </cell>
          <cell r="T334">
            <v>0</v>
          </cell>
          <cell r="V334">
            <v>1.2003693444136656E-2</v>
          </cell>
          <cell r="W334">
            <v>1097.25</v>
          </cell>
        </row>
        <row r="335">
          <cell r="F335">
            <v>4000575</v>
          </cell>
          <cell r="G335" t="str">
            <v>POTASSIUM THIOLGLYCOLATE</v>
          </cell>
          <cell r="H335" t="str">
            <v>KG</v>
          </cell>
          <cell r="I335">
            <v>1.0005107712646096E-2</v>
          </cell>
          <cell r="J335">
            <v>332.83</v>
          </cell>
          <cell r="K335">
            <v>3.33</v>
          </cell>
          <cell r="L335" t="str">
            <v>RM</v>
          </cell>
          <cell r="M335" t="str">
            <v>6000502UKM1</v>
          </cell>
          <cell r="N335" t="str">
            <v>4000575UKM1</v>
          </cell>
          <cell r="O335" t="e">
            <v>#N/A</v>
          </cell>
          <cell r="P335">
            <v>3.33</v>
          </cell>
          <cell r="S335">
            <v>3.33</v>
          </cell>
          <cell r="T335">
            <v>0</v>
          </cell>
          <cell r="V335">
            <v>1.0005107712646096E-2</v>
          </cell>
          <cell r="W335">
            <v>332.83</v>
          </cell>
        </row>
        <row r="336">
          <cell r="F336" t="str">
            <v/>
          </cell>
          <cell r="G336" t="str">
            <v>0000900501-MFPOWR</v>
          </cell>
          <cell r="H336" t="str">
            <v>KWH</v>
          </cell>
          <cell r="I336">
            <v>6.2399999999999993</v>
          </cell>
          <cell r="J336">
            <v>8.25</v>
          </cell>
          <cell r="K336">
            <v>51.48</v>
          </cell>
          <cell r="L336" t="str">
            <v>cc</v>
          </cell>
          <cell r="M336" t="str">
            <v>6000502UKM1</v>
          </cell>
          <cell r="N336" t="str">
            <v>UKM1</v>
          </cell>
          <cell r="O336" t="e">
            <v>#N/A</v>
          </cell>
          <cell r="R336">
            <v>51.48</v>
          </cell>
          <cell r="S336">
            <v>51.48</v>
          </cell>
          <cell r="T336">
            <v>0</v>
          </cell>
          <cell r="V336">
            <v>6.2399999999999993</v>
          </cell>
          <cell r="W336">
            <v>8.25</v>
          </cell>
        </row>
        <row r="337">
          <cell r="F337" t="str">
            <v/>
          </cell>
          <cell r="G337" t="str">
            <v>0000900502-MFMAND</v>
          </cell>
          <cell r="H337" t="str">
            <v>MD</v>
          </cell>
          <cell r="I337">
            <v>0.08</v>
          </cell>
          <cell r="J337">
            <v>440</v>
          </cell>
          <cell r="K337">
            <v>35.200000000000003</v>
          </cell>
          <cell r="L337" t="str">
            <v>cc</v>
          </cell>
          <cell r="M337" t="str">
            <v>6000502UKM1</v>
          </cell>
          <cell r="N337" t="str">
            <v>UKM1</v>
          </cell>
          <cell r="O337" t="e">
            <v>#N/A</v>
          </cell>
          <cell r="R337">
            <v>35.200000000000003</v>
          </cell>
          <cell r="S337">
            <v>35.200000000000003</v>
          </cell>
          <cell r="T337">
            <v>0</v>
          </cell>
          <cell r="V337">
            <v>0.08</v>
          </cell>
          <cell r="W337">
            <v>440</v>
          </cell>
        </row>
        <row r="338">
          <cell r="F338" t="str">
            <v/>
          </cell>
          <cell r="G338" t="str">
            <v>0000900503-MFGUTY</v>
          </cell>
          <cell r="H338" t="str">
            <v>STD</v>
          </cell>
          <cell r="I338">
            <v>0.32000909504320146</v>
          </cell>
          <cell r="J338">
            <v>219.9</v>
          </cell>
          <cell r="K338">
            <v>70.37</v>
          </cell>
          <cell r="L338" t="str">
            <v>cc</v>
          </cell>
          <cell r="M338" t="str">
            <v>6000502UKM1</v>
          </cell>
          <cell r="N338" t="str">
            <v>UKM1</v>
          </cell>
          <cell r="O338" t="e">
            <v>#N/A</v>
          </cell>
          <cell r="R338">
            <v>70.37</v>
          </cell>
          <cell r="S338">
            <v>70.37</v>
          </cell>
          <cell r="T338">
            <v>0</v>
          </cell>
          <cell r="V338">
            <v>0.32000909504320146</v>
          </cell>
          <cell r="W338">
            <v>219.9</v>
          </cell>
        </row>
        <row r="339">
          <cell r="F339" t="str">
            <v/>
          </cell>
          <cell r="G339" t="str">
            <v>0000900504-MFGDEP</v>
          </cell>
          <cell r="H339" t="str">
            <v>STD</v>
          </cell>
          <cell r="I339">
            <v>0.3199876714439821</v>
          </cell>
          <cell r="J339">
            <v>324.45</v>
          </cell>
          <cell r="K339">
            <v>103.82</v>
          </cell>
          <cell r="L339" t="str">
            <v>cc</v>
          </cell>
          <cell r="M339" t="str">
            <v>6000502UKM1</v>
          </cell>
          <cell r="N339" t="str">
            <v>UKM1</v>
          </cell>
          <cell r="O339" t="e">
            <v>#N/A</v>
          </cell>
          <cell r="R339">
            <v>103.82</v>
          </cell>
          <cell r="S339">
            <v>103.82</v>
          </cell>
          <cell r="T339">
            <v>0</v>
          </cell>
          <cell r="V339">
            <v>0.3199876714439821</v>
          </cell>
          <cell r="W339">
            <v>324.45</v>
          </cell>
        </row>
        <row r="340">
          <cell r="F340" t="str">
            <v/>
          </cell>
          <cell r="G340" t="str">
            <v>0000900505-MFGOVH</v>
          </cell>
          <cell r="H340" t="str">
            <v>STD</v>
          </cell>
          <cell r="I340">
            <v>0.32000410832277726</v>
          </cell>
          <cell r="J340">
            <v>292.08999999999997</v>
          </cell>
          <cell r="K340">
            <v>93.47</v>
          </cell>
          <cell r="L340" t="str">
            <v>cc</v>
          </cell>
          <cell r="M340" t="str">
            <v>6000502UKM1</v>
          </cell>
          <cell r="N340" t="str">
            <v>UKM1</v>
          </cell>
          <cell r="O340" t="e">
            <v>#N/A</v>
          </cell>
          <cell r="R340">
            <v>93.47</v>
          </cell>
          <cell r="S340">
            <v>93.47</v>
          </cell>
          <cell r="T340">
            <v>0</v>
          </cell>
          <cell r="V340">
            <v>0.32000410832277726</v>
          </cell>
          <cell r="W340">
            <v>292.08999999999997</v>
          </cell>
        </row>
        <row r="341">
          <cell r="F341">
            <v>4000102</v>
          </cell>
          <cell r="G341" t="str">
            <v>RESORCINOL</v>
          </cell>
          <cell r="H341" t="str">
            <v>KG</v>
          </cell>
          <cell r="I341">
            <v>8.0035451945156925E-3</v>
          </cell>
          <cell r="J341">
            <v>744.67</v>
          </cell>
          <cell r="K341">
            <v>5.9600000000000009</v>
          </cell>
          <cell r="L341" t="str">
            <v>RM</v>
          </cell>
          <cell r="M341" t="str">
            <v>6000502UKM1</v>
          </cell>
          <cell r="N341" t="str">
            <v>4000102UKM1</v>
          </cell>
          <cell r="O341" t="e">
            <v>#N/A</v>
          </cell>
          <cell r="P341">
            <v>5.9600000000000009</v>
          </cell>
          <cell r="S341">
            <v>5.9600000000000009</v>
          </cell>
          <cell r="T341">
            <v>0</v>
          </cell>
          <cell r="V341">
            <v>8.0035451945156925E-3</v>
          </cell>
          <cell r="W341">
            <v>743.12336764705879</v>
          </cell>
        </row>
        <row r="342">
          <cell r="F342">
            <v>4000105</v>
          </cell>
          <cell r="G342" t="str">
            <v>SODIUM SULPHITE</v>
          </cell>
          <cell r="H342" t="str">
            <v>KG</v>
          </cell>
          <cell r="I342">
            <v>3.957219251336898E-3</v>
          </cell>
          <cell r="J342">
            <v>93.5</v>
          </cell>
          <cell r="K342">
            <v>0.36999999999999994</v>
          </cell>
          <cell r="L342" t="str">
            <v>RM</v>
          </cell>
          <cell r="M342" t="str">
            <v>6000502UKM1</v>
          </cell>
          <cell r="N342" t="str">
            <v>4000105UKM1</v>
          </cell>
          <cell r="O342" t="e">
            <v>#N/A</v>
          </cell>
          <cell r="P342">
            <v>0.36999999999999994</v>
          </cell>
          <cell r="S342">
            <v>0.36999999999999994</v>
          </cell>
          <cell r="T342">
            <v>0</v>
          </cell>
          <cell r="V342">
            <v>3.957219251336898E-3</v>
          </cell>
          <cell r="W342">
            <v>108.43813658536585</v>
          </cell>
        </row>
        <row r="343">
          <cell r="F343">
            <v>4000108</v>
          </cell>
          <cell r="G343" t="str">
            <v>DM WATER</v>
          </cell>
          <cell r="H343" t="str">
            <v>KG</v>
          </cell>
          <cell r="I343">
            <v>0.26666666666666666</v>
          </cell>
          <cell r="J343">
            <v>0.45</v>
          </cell>
          <cell r="K343">
            <v>0.12</v>
          </cell>
          <cell r="L343" t="str">
            <v>RM</v>
          </cell>
          <cell r="M343" t="str">
            <v>6000502UKM1</v>
          </cell>
          <cell r="N343" t="str">
            <v>4000108UKM1</v>
          </cell>
          <cell r="O343" t="e">
            <v>#N/A</v>
          </cell>
          <cell r="P343">
            <v>0.12</v>
          </cell>
          <cell r="S343">
            <v>0.12</v>
          </cell>
          <cell r="T343">
            <v>0</v>
          </cell>
          <cell r="V343">
            <v>0.26666666666666666</v>
          </cell>
          <cell r="W343">
            <v>0.45</v>
          </cell>
        </row>
        <row r="344">
          <cell r="F344">
            <v>4000118</v>
          </cell>
          <cell r="G344" t="str">
            <v>PROPYLENE GLYCOL  (PG)</v>
          </cell>
          <cell r="H344" t="str">
            <v>KG</v>
          </cell>
          <cell r="I344">
            <v>4.9974832818005322E-3</v>
          </cell>
          <cell r="J344">
            <v>278.14</v>
          </cell>
          <cell r="K344">
            <v>1.39</v>
          </cell>
          <cell r="L344" t="str">
            <v>RM</v>
          </cell>
          <cell r="M344" t="str">
            <v>6000502UKM1</v>
          </cell>
          <cell r="N344" t="str">
            <v>4000118UKM1</v>
          </cell>
          <cell r="O344" t="e">
            <v>#N/A</v>
          </cell>
          <cell r="P344">
            <v>1.39</v>
          </cell>
          <cell r="S344">
            <v>1.39</v>
          </cell>
          <cell r="T344">
            <v>0</v>
          </cell>
          <cell r="V344">
            <v>4.9974832818005322E-3</v>
          </cell>
          <cell r="W344">
            <v>278.29599999999999</v>
          </cell>
        </row>
        <row r="345">
          <cell r="F345">
            <v>4000123</v>
          </cell>
          <cell r="G345" t="str">
            <v>STEARIC ACID</v>
          </cell>
          <cell r="H345" t="str">
            <v>KG</v>
          </cell>
          <cell r="I345">
            <v>4.9884107628741306E-3</v>
          </cell>
          <cell r="J345">
            <v>198.46</v>
          </cell>
          <cell r="K345">
            <v>0.99</v>
          </cell>
          <cell r="L345" t="str">
            <v>RM</v>
          </cell>
          <cell r="M345" t="str">
            <v>6000502UKM1</v>
          </cell>
          <cell r="N345" t="str">
            <v>4000123UKM1</v>
          </cell>
          <cell r="O345" t="e">
            <v>#N/A</v>
          </cell>
          <cell r="P345">
            <v>0.99</v>
          </cell>
          <cell r="S345">
            <v>0.99</v>
          </cell>
          <cell r="T345">
            <v>0</v>
          </cell>
          <cell r="V345">
            <v>4.9884107628741306E-3</v>
          </cell>
          <cell r="W345">
            <v>133.34180645161291</v>
          </cell>
        </row>
        <row r="346">
          <cell r="F346">
            <v>4000165</v>
          </cell>
          <cell r="G346" t="str">
            <v>CARBOPOL ETD 2020</v>
          </cell>
          <cell r="H346" t="str">
            <v>KG</v>
          </cell>
          <cell r="I346">
            <v>1.9990059887803045E-3</v>
          </cell>
          <cell r="J346">
            <v>3641.81</v>
          </cell>
          <cell r="K346">
            <v>7.28</v>
          </cell>
          <cell r="L346" t="str">
            <v>RM</v>
          </cell>
          <cell r="M346" t="str">
            <v>6000502UKM1</v>
          </cell>
          <cell r="N346" t="str">
            <v>4000165UKM1</v>
          </cell>
          <cell r="O346" t="e">
            <v>#N/A</v>
          </cell>
          <cell r="P346">
            <v>7.28</v>
          </cell>
          <cell r="S346">
            <v>7.28</v>
          </cell>
          <cell r="T346">
            <v>0</v>
          </cell>
          <cell r="V346">
            <v>1.9990059887803045E-3</v>
          </cell>
          <cell r="W346">
            <v>3754.4170362318841</v>
          </cell>
        </row>
        <row r="347">
          <cell r="F347">
            <v>4000181</v>
          </cell>
          <cell r="G347" t="str">
            <v>OLIVE OIL</v>
          </cell>
          <cell r="H347" t="str">
            <v>KG</v>
          </cell>
          <cell r="I347">
            <v>9.5102234902520204E-5</v>
          </cell>
          <cell r="J347">
            <v>630.9</v>
          </cell>
          <cell r="K347">
            <v>0.06</v>
          </cell>
          <cell r="L347" t="str">
            <v>RM</v>
          </cell>
          <cell r="M347" t="str">
            <v>6000502UKM1</v>
          </cell>
          <cell r="N347" t="str">
            <v>4000181UKM1</v>
          </cell>
          <cell r="O347" t="e">
            <v>#N/A</v>
          </cell>
          <cell r="P347">
            <v>0.06</v>
          </cell>
          <cell r="S347">
            <v>0.06</v>
          </cell>
          <cell r="T347">
            <v>0</v>
          </cell>
          <cell r="V347">
            <v>9.5102234902520204E-5</v>
          </cell>
          <cell r="W347">
            <v>630.87</v>
          </cell>
        </row>
        <row r="348">
          <cell r="F348">
            <v>4000182</v>
          </cell>
          <cell r="G348" t="str">
            <v>CETOSTEARYL ALCOHOL C1618(CSA)</v>
          </cell>
          <cell r="H348" t="str">
            <v>KG</v>
          </cell>
          <cell r="I348">
            <v>0.13251445086705205</v>
          </cell>
          <cell r="J348">
            <v>207.6</v>
          </cell>
          <cell r="K348">
            <v>27.510000000000005</v>
          </cell>
          <cell r="L348" t="str">
            <v>RM</v>
          </cell>
          <cell r="M348" t="str">
            <v>6000502UKM1</v>
          </cell>
          <cell r="N348" t="str">
            <v>4000182UKM1</v>
          </cell>
          <cell r="O348" t="e">
            <v>#N/A</v>
          </cell>
          <cell r="P348">
            <v>27.510000000000005</v>
          </cell>
          <cell r="S348">
            <v>27.510000000000005</v>
          </cell>
          <cell r="T348">
            <v>0</v>
          </cell>
          <cell r="V348">
            <v>0.13251445086705205</v>
          </cell>
          <cell r="W348">
            <v>192.63366800804829</v>
          </cell>
        </row>
        <row r="349">
          <cell r="F349">
            <v>4000187</v>
          </cell>
          <cell r="G349" t="str">
            <v>WHITE PETROLEUM JELLY</v>
          </cell>
          <cell r="H349" t="str">
            <v>KG</v>
          </cell>
          <cell r="I349">
            <v>2.500795418390073E-2</v>
          </cell>
          <cell r="J349">
            <v>157.15</v>
          </cell>
          <cell r="K349">
            <v>3.9299999999999997</v>
          </cell>
          <cell r="L349" t="str">
            <v>RM</v>
          </cell>
          <cell r="M349" t="str">
            <v>6000502UKM1</v>
          </cell>
          <cell r="N349" t="str">
            <v>4000187UKM1</v>
          </cell>
          <cell r="O349" t="e">
            <v>#N/A</v>
          </cell>
          <cell r="P349">
            <v>3.9299999999999997</v>
          </cell>
          <cell r="S349">
            <v>3.9299999999999997</v>
          </cell>
          <cell r="T349">
            <v>0</v>
          </cell>
          <cell r="V349">
            <v>2.500795418390073E-2</v>
          </cell>
          <cell r="W349">
            <v>166.63</v>
          </cell>
        </row>
        <row r="350">
          <cell r="F350">
            <v>4000190</v>
          </cell>
          <cell r="G350" t="str">
            <v>P-AMINO PHENOL (PAP)</v>
          </cell>
          <cell r="H350" t="str">
            <v>KG</v>
          </cell>
          <cell r="I350">
            <v>3.4946039204170032E-3</v>
          </cell>
          <cell r="J350">
            <v>681.05</v>
          </cell>
          <cell r="K350">
            <v>2.38</v>
          </cell>
          <cell r="L350" t="str">
            <v>RM</v>
          </cell>
          <cell r="M350" t="str">
            <v>6000502UKM1</v>
          </cell>
          <cell r="N350" t="str">
            <v>4000190UKM1</v>
          </cell>
          <cell r="O350" t="e">
            <v>#N/A</v>
          </cell>
          <cell r="P350">
            <v>2.38</v>
          </cell>
          <cell r="S350">
            <v>2.38</v>
          </cell>
          <cell r="T350">
            <v>0</v>
          </cell>
          <cell r="V350">
            <v>3.4946039204170032E-3</v>
          </cell>
          <cell r="W350">
            <v>681.05</v>
          </cell>
        </row>
        <row r="351">
          <cell r="F351">
            <v>4000198</v>
          </cell>
          <cell r="G351" t="str">
            <v>MONOETHANOLAMINE (MEA)</v>
          </cell>
          <cell r="H351" t="str">
            <v>KG</v>
          </cell>
          <cell r="I351">
            <v>6.0022909507445599E-2</v>
          </cell>
          <cell r="J351">
            <v>130.94999999999999</v>
          </cell>
          <cell r="K351">
            <v>7.86</v>
          </cell>
          <cell r="L351" t="str">
            <v>RM</v>
          </cell>
          <cell r="M351" t="str">
            <v>6000502UKM1</v>
          </cell>
          <cell r="N351" t="str">
            <v>4000198UKM1</v>
          </cell>
          <cell r="O351" t="e">
            <v>#N/A</v>
          </cell>
          <cell r="P351">
            <v>7.86</v>
          </cell>
          <cell r="S351">
            <v>7.86</v>
          </cell>
          <cell r="T351">
            <v>0</v>
          </cell>
          <cell r="V351">
            <v>6.0022909507445599E-2</v>
          </cell>
          <cell r="W351">
            <v>167.96</v>
          </cell>
        </row>
        <row r="352">
          <cell r="F352">
            <v>4000247</v>
          </cell>
          <cell r="G352" t="str">
            <v>CELEQUAT SC 240C/UCARE POLYMERR JR 400</v>
          </cell>
          <cell r="H352" t="str">
            <v>KG</v>
          </cell>
          <cell r="I352">
            <v>3.9984865541547359E-3</v>
          </cell>
          <cell r="J352">
            <v>2140.81</v>
          </cell>
          <cell r="K352">
            <v>8.56</v>
          </cell>
          <cell r="L352" t="str">
            <v>RM</v>
          </cell>
          <cell r="M352" t="str">
            <v>6000502UKM1</v>
          </cell>
          <cell r="N352" t="str">
            <v>4000247UKM1</v>
          </cell>
          <cell r="O352" t="e">
            <v>#N/A</v>
          </cell>
          <cell r="P352">
            <v>8.56</v>
          </cell>
          <cell r="S352">
            <v>8.56</v>
          </cell>
          <cell r="T352">
            <v>0</v>
          </cell>
          <cell r="V352">
            <v>3.9984865541547359E-3</v>
          </cell>
          <cell r="W352">
            <v>2129.8066666666668</v>
          </cell>
        </row>
        <row r="353">
          <cell r="F353">
            <v>4000236</v>
          </cell>
          <cell r="G353" t="str">
            <v>ALMOND OIL</v>
          </cell>
          <cell r="H353" t="str">
            <v>KG</v>
          </cell>
          <cell r="I353">
            <v>1.0492078480747036E-4</v>
          </cell>
          <cell r="J353">
            <v>953.1</v>
          </cell>
          <cell r="K353">
            <v>0.1</v>
          </cell>
          <cell r="L353" t="str">
            <v>RM</v>
          </cell>
          <cell r="M353" t="str">
            <v>6000502UKM1</v>
          </cell>
          <cell r="N353" t="str">
            <v>4000236UKM1</v>
          </cell>
          <cell r="O353" t="e">
            <v>#N/A</v>
          </cell>
          <cell r="P353">
            <v>0.1</v>
          </cell>
          <cell r="S353">
            <v>0.1</v>
          </cell>
          <cell r="T353">
            <v>0</v>
          </cell>
          <cell r="V353">
            <v>1.0492078480747036E-4</v>
          </cell>
          <cell r="W353">
            <v>1024.1127489795917</v>
          </cell>
        </row>
        <row r="354">
          <cell r="F354">
            <v>4000237</v>
          </cell>
          <cell r="G354" t="str">
            <v>AMINO HYDROXY TOLUENE (AHT)</v>
          </cell>
          <cell r="H354" t="str">
            <v>KG</v>
          </cell>
          <cell r="I354">
            <v>2.0047780543628983E-4</v>
          </cell>
          <cell r="J354">
            <v>5985.7</v>
          </cell>
          <cell r="K354">
            <v>1.2</v>
          </cell>
          <cell r="L354" t="str">
            <v>RM</v>
          </cell>
          <cell r="M354" t="str">
            <v>6000502UKM1</v>
          </cell>
          <cell r="N354" t="str">
            <v>4000237UKM1</v>
          </cell>
          <cell r="O354" t="e">
            <v>#N/A</v>
          </cell>
          <cell r="P354">
            <v>1.2</v>
          </cell>
          <cell r="S354">
            <v>1.2</v>
          </cell>
          <cell r="T354">
            <v>0</v>
          </cell>
          <cell r="V354">
            <v>2.0047780543628983E-4</v>
          </cell>
          <cell r="W354">
            <v>6025.6149999999998</v>
          </cell>
        </row>
        <row r="355">
          <cell r="F355">
            <v>4000239</v>
          </cell>
          <cell r="G355" t="str">
            <v>AMMONIA SOLUTION.</v>
          </cell>
          <cell r="H355" t="str">
            <v>KG</v>
          </cell>
          <cell r="I355">
            <v>9.0012082158679022E-2</v>
          </cell>
          <cell r="J355">
            <v>148.97999999999999</v>
          </cell>
          <cell r="K355">
            <v>13.41</v>
          </cell>
          <cell r="L355" t="str">
            <v>RM</v>
          </cell>
          <cell r="M355" t="str">
            <v>6000502UKM1</v>
          </cell>
          <cell r="N355" t="str">
            <v>4000239UKM1</v>
          </cell>
          <cell r="O355" t="e">
            <v>#N/A</v>
          </cell>
          <cell r="P355">
            <v>13.41</v>
          </cell>
          <cell r="S355">
            <v>13.41</v>
          </cell>
          <cell r="T355">
            <v>0</v>
          </cell>
          <cell r="V355">
            <v>9.0012082158679022E-2</v>
          </cell>
          <cell r="W355">
            <v>150.85571707317072</v>
          </cell>
        </row>
        <row r="356">
          <cell r="F356">
            <v>4000240</v>
          </cell>
          <cell r="G356" t="str">
            <v>AMMONIUM CHLORIDE NEW</v>
          </cell>
          <cell r="H356" t="str">
            <v>KG</v>
          </cell>
          <cell r="I356">
            <v>3.9840637450199202E-3</v>
          </cell>
          <cell r="J356">
            <v>148.09</v>
          </cell>
          <cell r="K356">
            <v>0.59</v>
          </cell>
          <cell r="L356" t="str">
            <v>RM</v>
          </cell>
          <cell r="M356" t="str">
            <v>6000502UKM1</v>
          </cell>
          <cell r="N356" t="str">
            <v>4000240UKM1</v>
          </cell>
          <cell r="O356" t="e">
            <v>#N/A</v>
          </cell>
          <cell r="P356">
            <v>0.59</v>
          </cell>
          <cell r="S356">
            <v>0.59</v>
          </cell>
          <cell r="T356">
            <v>0</v>
          </cell>
          <cell r="V356">
            <v>3.9840637450199202E-3</v>
          </cell>
          <cell r="W356">
            <v>232.44</v>
          </cell>
        </row>
        <row r="357">
          <cell r="F357" t="str">
            <v/>
          </cell>
          <cell r="G357" t="str">
            <v>0000900501-MFPOWR</v>
          </cell>
          <cell r="H357" t="str">
            <v>KWH</v>
          </cell>
          <cell r="I357">
            <v>0.24</v>
          </cell>
          <cell r="J357">
            <v>8.25</v>
          </cell>
          <cell r="K357">
            <v>1.98</v>
          </cell>
          <cell r="L357" t="str">
            <v>cc</v>
          </cell>
          <cell r="M357" t="str">
            <v>6000503UKM1</v>
          </cell>
          <cell r="N357" t="str">
            <v>UKM1</v>
          </cell>
          <cell r="O357" t="e">
            <v>#N/A</v>
          </cell>
          <cell r="R357">
            <v>1.98</v>
          </cell>
          <cell r="S357">
            <v>1.98</v>
          </cell>
          <cell r="T357">
            <v>0</v>
          </cell>
          <cell r="V357">
            <v>0.24</v>
          </cell>
          <cell r="W357">
            <v>8.25</v>
          </cell>
        </row>
        <row r="358">
          <cell r="F358" t="str">
            <v/>
          </cell>
          <cell r="G358" t="str">
            <v>0000900502-MFMAND</v>
          </cell>
          <cell r="H358" t="str">
            <v>MD</v>
          </cell>
          <cell r="I358">
            <v>4.0000000000000001E-3</v>
          </cell>
          <cell r="J358">
            <v>440</v>
          </cell>
          <cell r="K358">
            <v>1.76</v>
          </cell>
          <cell r="L358" t="str">
            <v>cc</v>
          </cell>
          <cell r="M358" t="str">
            <v>6000503UKM1</v>
          </cell>
          <cell r="N358" t="str">
            <v>UKM1</v>
          </cell>
          <cell r="O358" t="e">
            <v>#N/A</v>
          </cell>
          <cell r="R358">
            <v>1.76</v>
          </cell>
          <cell r="S358">
            <v>1.76</v>
          </cell>
          <cell r="T358">
            <v>0</v>
          </cell>
          <cell r="V358">
            <v>4.0000000000000001E-3</v>
          </cell>
          <cell r="W358">
            <v>440</v>
          </cell>
        </row>
        <row r="359">
          <cell r="F359" t="str">
            <v/>
          </cell>
          <cell r="G359" t="str">
            <v>0000900503-MFGUTY</v>
          </cell>
          <cell r="H359" t="str">
            <v>STD</v>
          </cell>
          <cell r="I359">
            <v>1.2E-2</v>
          </cell>
          <cell r="J359">
            <v>219.9</v>
          </cell>
          <cell r="K359">
            <v>2.6388000000000003</v>
          </cell>
          <cell r="L359" t="str">
            <v>cc</v>
          </cell>
          <cell r="M359" t="str">
            <v>6000503UKM1</v>
          </cell>
          <cell r="N359" t="str">
            <v>UKM1</v>
          </cell>
          <cell r="O359" t="e">
            <v>#N/A</v>
          </cell>
          <cell r="R359">
            <v>2.6388000000000003</v>
          </cell>
          <cell r="S359">
            <v>2.6388000000000003</v>
          </cell>
          <cell r="T359">
            <v>0</v>
          </cell>
          <cell r="V359">
            <v>1.2E-2</v>
          </cell>
          <cell r="W359">
            <v>219.9</v>
          </cell>
        </row>
        <row r="360">
          <cell r="F360" t="str">
            <v/>
          </cell>
          <cell r="G360" t="str">
            <v>0000900504-MFGDEP</v>
          </cell>
          <cell r="H360" t="str">
            <v>STD</v>
          </cell>
          <cell r="I360">
            <v>1.2E-2</v>
          </cell>
          <cell r="J360">
            <v>324.45</v>
          </cell>
          <cell r="K360">
            <v>3.8933999999999997</v>
          </cell>
          <cell r="L360" t="str">
            <v>cc</v>
          </cell>
          <cell r="M360" t="str">
            <v>6000503UKM1</v>
          </cell>
          <cell r="N360" t="str">
            <v>UKM1</v>
          </cell>
          <cell r="O360" t="e">
            <v>#N/A</v>
          </cell>
          <cell r="R360">
            <v>3.8933999999999997</v>
          </cell>
          <cell r="S360">
            <v>3.8933999999999997</v>
          </cell>
          <cell r="T360">
            <v>0</v>
          </cell>
          <cell r="V360">
            <v>1.2E-2</v>
          </cell>
          <cell r="W360">
            <v>324.45</v>
          </cell>
        </row>
        <row r="361">
          <cell r="F361" t="str">
            <v/>
          </cell>
          <cell r="G361" t="str">
            <v>0000900505-MFGOVH</v>
          </cell>
          <cell r="H361" t="str">
            <v>STD</v>
          </cell>
          <cell r="I361">
            <v>1.2E-2</v>
          </cell>
          <cell r="J361">
            <v>292.08999999999997</v>
          </cell>
          <cell r="K361">
            <v>3.50508</v>
          </cell>
          <cell r="L361" t="str">
            <v>cc</v>
          </cell>
          <cell r="M361" t="str">
            <v>6000503UKM1</v>
          </cell>
          <cell r="N361" t="str">
            <v>UKM1</v>
          </cell>
          <cell r="O361" t="e">
            <v>#N/A</v>
          </cell>
          <cell r="R361">
            <v>3.50508</v>
          </cell>
          <cell r="S361">
            <v>3.50508</v>
          </cell>
          <cell r="T361">
            <v>0</v>
          </cell>
          <cell r="V361">
            <v>1.2E-2</v>
          </cell>
          <cell r="W361">
            <v>292.08999999999997</v>
          </cell>
        </row>
        <row r="362">
          <cell r="F362">
            <v>4000102</v>
          </cell>
          <cell r="G362" t="str">
            <v>RESORCINOL</v>
          </cell>
          <cell r="H362" t="str">
            <v>KG</v>
          </cell>
          <cell r="I362">
            <v>1.4999999999999999E-2</v>
          </cell>
          <cell r="J362">
            <v>744.67</v>
          </cell>
          <cell r="K362">
            <v>11.17005</v>
          </cell>
          <cell r="L362" t="str">
            <v>RM</v>
          </cell>
          <cell r="M362" t="str">
            <v>6000503UKM1</v>
          </cell>
          <cell r="N362" t="str">
            <v>4000102UKM1</v>
          </cell>
          <cell r="O362" t="e">
            <v>#N/A</v>
          </cell>
          <cell r="P362">
            <v>11.17005</v>
          </cell>
          <cell r="S362">
            <v>11.17005</v>
          </cell>
          <cell r="T362">
            <v>0</v>
          </cell>
          <cell r="V362">
            <v>1.4999999999999999E-2</v>
          </cell>
          <cell r="W362">
            <v>743.12336764705879</v>
          </cell>
        </row>
        <row r="363">
          <cell r="F363">
            <v>4000183</v>
          </cell>
          <cell r="G363" t="str">
            <v>HYDROVANCE</v>
          </cell>
          <cell r="H363" t="str">
            <v>KG</v>
          </cell>
          <cell r="I363">
            <v>0.01</v>
          </cell>
          <cell r="J363">
            <v>771.07</v>
          </cell>
          <cell r="K363">
            <v>7.710700000000001</v>
          </cell>
          <cell r="L363" t="str">
            <v>RM</v>
          </cell>
          <cell r="M363" t="str">
            <v>6000503UKM1</v>
          </cell>
          <cell r="N363" t="str">
            <v>4000183UKM1</v>
          </cell>
          <cell r="O363" t="e">
            <v>#N/A</v>
          </cell>
          <cell r="P363">
            <v>7.710700000000001</v>
          </cell>
          <cell r="S363">
            <v>7.710700000000001</v>
          </cell>
          <cell r="T363">
            <v>0</v>
          </cell>
          <cell r="V363">
            <v>0.01</v>
          </cell>
          <cell r="W363">
            <v>771.41347339539436</v>
          </cell>
        </row>
        <row r="364">
          <cell r="F364">
            <v>4000574</v>
          </cell>
          <cell r="G364" t="str">
            <v>PERFUME MAGIC WAND</v>
          </cell>
          <cell r="H364" t="str">
            <v>KG</v>
          </cell>
          <cell r="I364">
            <v>1.2E-2</v>
          </cell>
          <cell r="J364">
            <v>1072.17</v>
          </cell>
          <cell r="K364">
            <v>12.866040000000002</v>
          </cell>
          <cell r="L364" t="str">
            <v>RM</v>
          </cell>
          <cell r="M364" t="str">
            <v>6000503UKM1</v>
          </cell>
          <cell r="N364" t="str">
            <v>4000574UKM1</v>
          </cell>
          <cell r="O364" t="e">
            <v>#N/A</v>
          </cell>
          <cell r="P364">
            <v>12.866040000000002</v>
          </cell>
          <cell r="S364">
            <v>12.866040000000002</v>
          </cell>
          <cell r="T364">
            <v>0</v>
          </cell>
          <cell r="V364">
            <v>1.2E-2</v>
          </cell>
          <cell r="W364">
            <v>1097.25</v>
          </cell>
        </row>
        <row r="365">
          <cell r="F365">
            <v>4000481</v>
          </cell>
          <cell r="G365" t="str">
            <v>PPDA FOR CREAM COLOR</v>
          </cell>
          <cell r="H365" t="str">
            <v>KG</v>
          </cell>
          <cell r="I365">
            <v>3.3000000000000002E-2</v>
          </cell>
          <cell r="J365">
            <v>742.4</v>
          </cell>
          <cell r="K365">
            <v>24.499200000000002</v>
          </cell>
          <cell r="L365" t="str">
            <v>RM</v>
          </cell>
          <cell r="M365" t="str">
            <v>6000503UKM1</v>
          </cell>
          <cell r="N365" t="str">
            <v>4000481UKM1</v>
          </cell>
          <cell r="O365" t="e">
            <v>#N/A</v>
          </cell>
          <cell r="P365">
            <v>24.499200000000002</v>
          </cell>
          <cell r="S365">
            <v>24.499200000000002</v>
          </cell>
          <cell r="T365">
            <v>0</v>
          </cell>
          <cell r="V365">
            <v>3.3000000000000002E-2</v>
          </cell>
          <cell r="W365">
            <v>548.30137550085863</v>
          </cell>
        </row>
        <row r="366">
          <cell r="F366">
            <v>4000461</v>
          </cell>
          <cell r="G366" t="str">
            <v>SYMSITIVE 1609</v>
          </cell>
          <cell r="H366" t="str">
            <v>KG</v>
          </cell>
          <cell r="I366">
            <v>5.0000000000000001E-3</v>
          </cell>
          <cell r="J366">
            <v>7287.21</v>
          </cell>
          <cell r="K366">
            <v>36.436050000000002</v>
          </cell>
          <cell r="L366" t="str">
            <v>RM</v>
          </cell>
          <cell r="M366" t="str">
            <v>6000503UKM1</v>
          </cell>
          <cell r="N366" t="str">
            <v>4000461UKM1</v>
          </cell>
          <cell r="O366" t="e">
            <v>#N/A</v>
          </cell>
          <cell r="P366">
            <v>36.436050000000002</v>
          </cell>
          <cell r="S366">
            <v>36.436050000000002</v>
          </cell>
          <cell r="T366">
            <v>0</v>
          </cell>
          <cell r="V366">
            <v>5.0000000000000001E-3</v>
          </cell>
          <cell r="W366">
            <v>7280</v>
          </cell>
        </row>
        <row r="367">
          <cell r="F367">
            <v>4000396</v>
          </cell>
          <cell r="G367" t="str">
            <v>LEMON OIL - RA</v>
          </cell>
          <cell r="H367" t="str">
            <v>KG</v>
          </cell>
          <cell r="I367">
            <v>0</v>
          </cell>
          <cell r="J367">
            <v>3505.9</v>
          </cell>
          <cell r="K367">
            <v>0</v>
          </cell>
          <cell r="L367" t="str">
            <v>RM</v>
          </cell>
          <cell r="M367" t="str">
            <v>6000503UKM1</v>
          </cell>
          <cell r="N367" t="str">
            <v>4000396UKM1</v>
          </cell>
          <cell r="O367" t="e">
            <v>#N/A</v>
          </cell>
          <cell r="P367">
            <v>0</v>
          </cell>
          <cell r="S367">
            <v>0</v>
          </cell>
          <cell r="T367">
            <v>0</v>
          </cell>
          <cell r="V367">
            <v>0</v>
          </cell>
          <cell r="W367">
            <v>3497.232</v>
          </cell>
        </row>
        <row r="368">
          <cell r="F368">
            <v>4000379</v>
          </cell>
          <cell r="G368" t="str">
            <v>BRIJI 721 - RA</v>
          </cell>
          <cell r="H368" t="str">
            <v>KG</v>
          </cell>
          <cell r="I368">
            <v>2.3E-2</v>
          </cell>
          <cell r="J368">
            <v>665.09</v>
          </cell>
          <cell r="K368">
            <v>15.29707</v>
          </cell>
          <cell r="L368" t="str">
            <v>RM</v>
          </cell>
          <cell r="M368" t="str">
            <v>6000503UKM1</v>
          </cell>
          <cell r="N368" t="str">
            <v>4000379UKM1</v>
          </cell>
          <cell r="O368" t="e">
            <v>#N/A</v>
          </cell>
          <cell r="P368">
            <v>15.29707</v>
          </cell>
          <cell r="S368">
            <v>15.29707</v>
          </cell>
          <cell r="T368">
            <v>0</v>
          </cell>
          <cell r="V368">
            <v>2.3E-2</v>
          </cell>
          <cell r="W368">
            <v>732.16000000000008</v>
          </cell>
        </row>
        <row r="369">
          <cell r="F369">
            <v>4000129</v>
          </cell>
          <cell r="G369" t="str">
            <v>CAPB (COCAMIDOPROPYL BETAINE 30%)</v>
          </cell>
          <cell r="H369" t="str">
            <v>KG</v>
          </cell>
          <cell r="I369">
            <v>0.1</v>
          </cell>
          <cell r="J369">
            <v>72.48</v>
          </cell>
          <cell r="K369">
            <v>7.2480000000000011</v>
          </cell>
          <cell r="L369" t="str">
            <v>RM</v>
          </cell>
          <cell r="M369" t="str">
            <v>6000503UKM1</v>
          </cell>
          <cell r="N369" t="str">
            <v>4000129UKM1</v>
          </cell>
          <cell r="O369" t="e">
            <v>#N/A</v>
          </cell>
          <cell r="P369">
            <v>7.2480000000000011</v>
          </cell>
          <cell r="S369">
            <v>7.2480000000000011</v>
          </cell>
          <cell r="T369">
            <v>0</v>
          </cell>
          <cell r="V369">
            <v>0.1</v>
          </cell>
          <cell r="W369">
            <v>71.039324432008954</v>
          </cell>
        </row>
        <row r="370">
          <cell r="F370">
            <v>4000162</v>
          </cell>
          <cell r="G370" t="str">
            <v>SLES 28%</v>
          </cell>
          <cell r="H370" t="str">
            <v>KG</v>
          </cell>
          <cell r="I370">
            <v>0.16</v>
          </cell>
          <cell r="J370">
            <v>64.47</v>
          </cell>
          <cell r="K370">
            <v>10.315200000000001</v>
          </cell>
          <cell r="L370" t="str">
            <v>RM</v>
          </cell>
          <cell r="M370" t="str">
            <v>6000503UKM1</v>
          </cell>
          <cell r="N370" t="str">
            <v>4000162UKM1</v>
          </cell>
          <cell r="O370" t="e">
            <v>#N/A</v>
          </cell>
          <cell r="P370">
            <v>10.315200000000001</v>
          </cell>
          <cell r="S370">
            <v>10.315200000000001</v>
          </cell>
          <cell r="T370">
            <v>0</v>
          </cell>
          <cell r="V370">
            <v>0.16</v>
          </cell>
          <cell r="W370">
            <v>62.439437499999997</v>
          </cell>
        </row>
        <row r="371">
          <cell r="F371">
            <v>4000326</v>
          </cell>
          <cell r="G371" t="str">
            <v>PHENYL METHYL PYROZOLONE (PMP)</v>
          </cell>
          <cell r="H371" t="str">
            <v>KG</v>
          </cell>
          <cell r="I371">
            <v>2E-3</v>
          </cell>
          <cell r="J371">
            <v>594.70000000000005</v>
          </cell>
          <cell r="K371">
            <v>1.1894</v>
          </cell>
          <cell r="L371" t="str">
            <v>RM</v>
          </cell>
          <cell r="M371" t="str">
            <v>6000503UKM1</v>
          </cell>
          <cell r="N371" t="str">
            <v>4000326UKM1</v>
          </cell>
          <cell r="O371" t="e">
            <v>#N/A</v>
          </cell>
          <cell r="P371">
            <v>1.1894</v>
          </cell>
          <cell r="S371">
            <v>1.1894</v>
          </cell>
          <cell r="T371">
            <v>0</v>
          </cell>
          <cell r="V371">
            <v>2E-3</v>
          </cell>
          <cell r="W371">
            <v>596.92550000000006</v>
          </cell>
        </row>
        <row r="372">
          <cell r="F372">
            <v>4000325</v>
          </cell>
          <cell r="G372" t="str">
            <v>M-AMINO PHENOL (MAP)</v>
          </cell>
          <cell r="H372" t="str">
            <v>KG</v>
          </cell>
          <cell r="I372">
            <v>1.4E-2</v>
          </cell>
          <cell r="J372">
            <v>1856.3</v>
          </cell>
          <cell r="K372">
            <v>25.988199999999999</v>
          </cell>
          <cell r="L372" t="str">
            <v>RM</v>
          </cell>
          <cell r="M372" t="str">
            <v>6000503UKM1</v>
          </cell>
          <cell r="N372" t="str">
            <v>4000325UKM1</v>
          </cell>
          <cell r="O372" t="e">
            <v>#N/A</v>
          </cell>
          <cell r="P372">
            <v>25.988199999999999</v>
          </cell>
          <cell r="S372">
            <v>25.988199999999999</v>
          </cell>
          <cell r="T372">
            <v>0</v>
          </cell>
          <cell r="V372">
            <v>1.4E-2</v>
          </cell>
          <cell r="W372">
            <v>1858.8824625</v>
          </cell>
        </row>
        <row r="373">
          <cell r="F373">
            <v>4000308</v>
          </cell>
          <cell r="G373" t="str">
            <v>ISO PROPYL PALMITATE</v>
          </cell>
          <cell r="H373" t="str">
            <v>KG</v>
          </cell>
          <cell r="I373">
            <v>8.0000000000000002E-3</v>
          </cell>
          <cell r="J373">
            <v>305.05</v>
          </cell>
          <cell r="K373">
            <v>2.4404000000000003</v>
          </cell>
          <cell r="L373" t="str">
            <v>RM</v>
          </cell>
          <cell r="M373" t="str">
            <v>6000503UKM1</v>
          </cell>
          <cell r="N373" t="str">
            <v>4000308UKM1</v>
          </cell>
          <cell r="O373" t="e">
            <v>#N/A</v>
          </cell>
          <cell r="P373">
            <v>2.4404000000000003</v>
          </cell>
          <cell r="S373">
            <v>2.4404000000000003</v>
          </cell>
          <cell r="T373">
            <v>0</v>
          </cell>
          <cell r="V373">
            <v>8.0000000000000002E-3</v>
          </cell>
          <cell r="W373">
            <v>313.11</v>
          </cell>
        </row>
        <row r="374">
          <cell r="F374">
            <v>4000294</v>
          </cell>
          <cell r="G374" t="str">
            <v>SODIUM SILICATE</v>
          </cell>
          <cell r="H374" t="str">
            <v>KG</v>
          </cell>
          <cell r="I374">
            <v>5.0000000000000001E-3</v>
          </cell>
          <cell r="J374">
            <v>77.64</v>
          </cell>
          <cell r="K374">
            <v>0.38819999999999999</v>
          </cell>
          <cell r="L374" t="str">
            <v>RM</v>
          </cell>
          <cell r="M374" t="str">
            <v>6000503UKM1</v>
          </cell>
          <cell r="N374" t="str">
            <v>4000294UKM1</v>
          </cell>
          <cell r="O374" t="e">
            <v>#N/A</v>
          </cell>
          <cell r="P374">
            <v>0.38819999999999999</v>
          </cell>
          <cell r="S374">
            <v>0.38819999999999999</v>
          </cell>
          <cell r="T374">
            <v>0</v>
          </cell>
          <cell r="V374">
            <v>5.0000000000000001E-3</v>
          </cell>
          <cell r="W374">
            <v>67.309186885245907</v>
          </cell>
        </row>
        <row r="375">
          <cell r="F375">
            <v>4000288</v>
          </cell>
          <cell r="G375" t="str">
            <v>REFINED SESAME OIL</v>
          </cell>
          <cell r="H375" t="str">
            <v>KG</v>
          </cell>
          <cell r="I375">
            <v>0</v>
          </cell>
          <cell r="J375">
            <v>320.2</v>
          </cell>
          <cell r="K375">
            <v>0</v>
          </cell>
          <cell r="L375" t="str">
            <v>RM</v>
          </cell>
          <cell r="M375" t="str">
            <v>6000503UKM1</v>
          </cell>
          <cell r="N375" t="str">
            <v>4000288UKM1</v>
          </cell>
          <cell r="O375" t="e">
            <v>#N/A</v>
          </cell>
          <cell r="P375">
            <v>0</v>
          </cell>
          <cell r="S375">
            <v>0</v>
          </cell>
          <cell r="T375">
            <v>0</v>
          </cell>
          <cell r="V375">
            <v>0</v>
          </cell>
          <cell r="W375">
            <v>320.17</v>
          </cell>
        </row>
        <row r="376">
          <cell r="F376">
            <v>4000285</v>
          </cell>
          <cell r="G376" t="str">
            <v>PARAFFIN WAX</v>
          </cell>
          <cell r="H376" t="str">
            <v>KG</v>
          </cell>
          <cell r="I376">
            <v>8.0000000000000002E-3</v>
          </cell>
          <cell r="J376">
            <v>204.66</v>
          </cell>
          <cell r="K376">
            <v>1.6372800000000001</v>
          </cell>
          <cell r="L376" t="str">
            <v>RM</v>
          </cell>
          <cell r="M376" t="str">
            <v>6000503UKM1</v>
          </cell>
          <cell r="N376" t="str">
            <v>4000285UKM1</v>
          </cell>
          <cell r="O376" t="e">
            <v>#N/A</v>
          </cell>
          <cell r="P376">
            <v>1.6372800000000001</v>
          </cell>
          <cell r="S376">
            <v>1.6372800000000001</v>
          </cell>
          <cell r="T376">
            <v>0</v>
          </cell>
          <cell r="V376">
            <v>8.0000000000000002E-3</v>
          </cell>
          <cell r="W376">
            <v>234.22</v>
          </cell>
        </row>
        <row r="377">
          <cell r="F377">
            <v>4000273</v>
          </cell>
          <cell r="G377" t="str">
            <v>JOJOBA OIL</v>
          </cell>
          <cell r="H377" t="str">
            <v>KG</v>
          </cell>
          <cell r="I377">
            <v>0</v>
          </cell>
          <cell r="J377">
            <v>3000.2</v>
          </cell>
          <cell r="K377">
            <v>0</v>
          </cell>
          <cell r="L377" t="str">
            <v>RM</v>
          </cell>
          <cell r="M377" t="str">
            <v>6000503UKM1</v>
          </cell>
          <cell r="N377" t="str">
            <v>4000273UKM1</v>
          </cell>
          <cell r="O377" t="e">
            <v>#N/A</v>
          </cell>
          <cell r="P377">
            <v>0</v>
          </cell>
          <cell r="S377">
            <v>0</v>
          </cell>
          <cell r="T377">
            <v>0</v>
          </cell>
          <cell r="V377">
            <v>0</v>
          </cell>
          <cell r="W377">
            <v>3000</v>
          </cell>
        </row>
        <row r="378">
          <cell r="F378">
            <v>4000197</v>
          </cell>
          <cell r="G378" t="str">
            <v>LAURYL ALCOHOL (C1218)</v>
          </cell>
          <cell r="H378" t="str">
            <v>KG</v>
          </cell>
          <cell r="I378">
            <v>3.5000000000000003E-2</v>
          </cell>
          <cell r="J378">
            <v>237.42</v>
          </cell>
          <cell r="K378">
            <v>8.3097000000000012</v>
          </cell>
          <cell r="L378" t="str">
            <v>RM</v>
          </cell>
          <cell r="M378" t="str">
            <v>6000503UKM1</v>
          </cell>
          <cell r="N378" t="str">
            <v>4000197UKM1</v>
          </cell>
          <cell r="O378" t="e">
            <v>#N/A</v>
          </cell>
          <cell r="P378">
            <v>8.3097000000000012</v>
          </cell>
          <cell r="S378">
            <v>8.3097000000000012</v>
          </cell>
          <cell r="T378">
            <v>0</v>
          </cell>
          <cell r="V378">
            <v>3.5000000000000003E-2</v>
          </cell>
          <cell r="W378">
            <v>213.46471428571428</v>
          </cell>
        </row>
        <row r="379">
          <cell r="F379">
            <v>4000252</v>
          </cell>
          <cell r="G379" t="str">
            <v>CRODAFOS HCE</v>
          </cell>
          <cell r="H379" t="str">
            <v>KG</v>
          </cell>
          <cell r="I379">
            <v>5.0000000000000001E-3</v>
          </cell>
          <cell r="J379">
            <v>4945.03</v>
          </cell>
          <cell r="K379">
            <v>24.725149999999999</v>
          </cell>
          <cell r="L379" t="str">
            <v>RM</v>
          </cell>
          <cell r="M379" t="str">
            <v>6000503UKM1</v>
          </cell>
          <cell r="N379" t="str">
            <v>4000252UKM1</v>
          </cell>
          <cell r="O379" t="e">
            <v>#N/A</v>
          </cell>
          <cell r="P379">
            <v>24.725149999999999</v>
          </cell>
          <cell r="S379">
            <v>24.725149999999999</v>
          </cell>
          <cell r="T379">
            <v>0</v>
          </cell>
          <cell r="V379">
            <v>5.0000000000000001E-3</v>
          </cell>
          <cell r="W379">
            <v>5191.5295999999998</v>
          </cell>
        </row>
        <row r="380">
          <cell r="F380">
            <v>4000105</v>
          </cell>
          <cell r="G380" t="str">
            <v>SODIUM SULPHITE</v>
          </cell>
          <cell r="H380" t="str">
            <v>KG</v>
          </cell>
          <cell r="I380">
            <v>4.0000000000000001E-3</v>
          </cell>
          <cell r="J380">
            <v>93.5</v>
          </cell>
          <cell r="K380">
            <v>0.374</v>
          </cell>
          <cell r="L380" t="str">
            <v>RM</v>
          </cell>
          <cell r="M380" t="str">
            <v>6000503UKM1</v>
          </cell>
          <cell r="N380" t="str">
            <v>4000105UKM1</v>
          </cell>
          <cell r="O380" t="e">
            <v>#N/A</v>
          </cell>
          <cell r="P380">
            <v>0.374</v>
          </cell>
          <cell r="S380">
            <v>0.374</v>
          </cell>
          <cell r="T380">
            <v>0</v>
          </cell>
          <cell r="V380">
            <v>4.0000000000000001E-3</v>
          </cell>
          <cell r="W380">
            <v>108.43813658536585</v>
          </cell>
        </row>
        <row r="381">
          <cell r="F381">
            <v>4000108</v>
          </cell>
          <cell r="G381" t="str">
            <v>DM WATER</v>
          </cell>
          <cell r="H381" t="str">
            <v>KG</v>
          </cell>
          <cell r="I381">
            <v>0.246</v>
          </cell>
          <cell r="J381">
            <v>0.45</v>
          </cell>
          <cell r="K381">
            <v>0.11070000000000001</v>
          </cell>
          <cell r="L381" t="str">
            <v>RM</v>
          </cell>
          <cell r="M381" t="str">
            <v>6000503UKM1</v>
          </cell>
          <cell r="N381" t="str">
            <v>4000108UKM1</v>
          </cell>
          <cell r="O381" t="e">
            <v>#N/A</v>
          </cell>
          <cell r="P381">
            <v>0.11070000000000001</v>
          </cell>
          <cell r="S381">
            <v>0.11070000000000001</v>
          </cell>
          <cell r="T381">
            <v>0</v>
          </cell>
          <cell r="V381">
            <v>0.246</v>
          </cell>
          <cell r="W381">
            <v>0.45</v>
          </cell>
        </row>
        <row r="382">
          <cell r="F382">
            <v>4000118</v>
          </cell>
          <cell r="G382" t="str">
            <v>PROPYLENE GLYCOL  (PG)</v>
          </cell>
          <cell r="H382" t="str">
            <v>KG</v>
          </cell>
          <cell r="I382">
            <v>5.0000000000000001E-3</v>
          </cell>
          <cell r="J382">
            <v>278.14</v>
          </cell>
          <cell r="K382">
            <v>1.3907</v>
          </cell>
          <cell r="L382" t="str">
            <v>RM</v>
          </cell>
          <cell r="M382" t="str">
            <v>6000503UKM1</v>
          </cell>
          <cell r="N382" t="str">
            <v>4000118UKM1</v>
          </cell>
          <cell r="O382" t="e">
            <v>#N/A</v>
          </cell>
          <cell r="P382">
            <v>1.3907</v>
          </cell>
          <cell r="S382">
            <v>1.3907</v>
          </cell>
          <cell r="T382">
            <v>0</v>
          </cell>
          <cell r="V382">
            <v>5.0000000000000001E-3</v>
          </cell>
          <cell r="W382">
            <v>278.29599999999999</v>
          </cell>
        </row>
        <row r="383">
          <cell r="F383">
            <v>4000123</v>
          </cell>
          <cell r="G383" t="str">
            <v>STEARIC ACID</v>
          </cell>
          <cell r="H383" t="str">
            <v>KG</v>
          </cell>
          <cell r="I383">
            <v>5.0000000000000001E-3</v>
          </cell>
          <cell r="J383">
            <v>198.46</v>
          </cell>
          <cell r="K383">
            <v>0.99230000000000007</v>
          </cell>
          <cell r="L383" t="str">
            <v>RM</v>
          </cell>
          <cell r="M383" t="str">
            <v>6000503UKM1</v>
          </cell>
          <cell r="N383" t="str">
            <v>4000123UKM1</v>
          </cell>
          <cell r="O383" t="e">
            <v>#N/A</v>
          </cell>
          <cell r="P383">
            <v>0.99230000000000007</v>
          </cell>
          <cell r="S383">
            <v>0.99230000000000007</v>
          </cell>
          <cell r="T383">
            <v>0</v>
          </cell>
          <cell r="V383">
            <v>5.0000000000000001E-3</v>
          </cell>
          <cell r="W383">
            <v>133.34180645161291</v>
          </cell>
        </row>
        <row r="384">
          <cell r="F384">
            <v>4000165</v>
          </cell>
          <cell r="G384" t="str">
            <v>CARBOPOL ETD 2020</v>
          </cell>
          <cell r="H384" t="str">
            <v>KG</v>
          </cell>
          <cell r="I384">
            <v>2E-3</v>
          </cell>
          <cell r="J384">
            <v>3641.81</v>
          </cell>
          <cell r="K384">
            <v>7.28362</v>
          </cell>
          <cell r="L384" t="str">
            <v>RM</v>
          </cell>
          <cell r="M384" t="str">
            <v>6000503UKM1</v>
          </cell>
          <cell r="N384" t="str">
            <v>4000165UKM1</v>
          </cell>
          <cell r="O384" t="e">
            <v>#N/A</v>
          </cell>
          <cell r="P384">
            <v>7.28362</v>
          </cell>
          <cell r="S384">
            <v>7.28362</v>
          </cell>
          <cell r="T384">
            <v>0</v>
          </cell>
          <cell r="V384">
            <v>2E-3</v>
          </cell>
          <cell r="W384">
            <v>3754.4170362318841</v>
          </cell>
        </row>
        <row r="385">
          <cell r="F385">
            <v>4000181</v>
          </cell>
          <cell r="G385" t="str">
            <v>OLIVE OIL</v>
          </cell>
          <cell r="H385" t="str">
            <v>KG</v>
          </cell>
          <cell r="I385">
            <v>0</v>
          </cell>
          <cell r="J385">
            <v>630.9</v>
          </cell>
          <cell r="K385">
            <v>0</v>
          </cell>
          <cell r="L385" t="str">
            <v>RM</v>
          </cell>
          <cell r="M385" t="str">
            <v>6000503UKM1</v>
          </cell>
          <cell r="N385" t="str">
            <v>4000181UKM1</v>
          </cell>
          <cell r="O385" t="e">
            <v>#N/A</v>
          </cell>
          <cell r="P385">
            <v>0</v>
          </cell>
          <cell r="S385">
            <v>0</v>
          </cell>
          <cell r="T385">
            <v>0</v>
          </cell>
          <cell r="V385">
            <v>0</v>
          </cell>
          <cell r="W385">
            <v>630.87</v>
          </cell>
        </row>
        <row r="386">
          <cell r="F386">
            <v>4000182</v>
          </cell>
          <cell r="G386" t="str">
            <v>CETOSTEARYL ALCOHOL C1618(CSA)</v>
          </cell>
          <cell r="H386" t="str">
            <v>KG</v>
          </cell>
          <cell r="I386">
            <v>0.14299999999999999</v>
          </cell>
          <cell r="J386">
            <v>207.6</v>
          </cell>
          <cell r="K386">
            <v>29.686799999999998</v>
          </cell>
          <cell r="L386" t="str">
            <v>RM</v>
          </cell>
          <cell r="M386" t="str">
            <v>6000503UKM1</v>
          </cell>
          <cell r="N386" t="str">
            <v>4000182UKM1</v>
          </cell>
          <cell r="O386" t="e">
            <v>#N/A</v>
          </cell>
          <cell r="P386">
            <v>29.686799999999998</v>
          </cell>
          <cell r="S386">
            <v>29.686799999999998</v>
          </cell>
          <cell r="T386">
            <v>0</v>
          </cell>
          <cell r="V386">
            <v>0.14299999999999999</v>
          </cell>
          <cell r="W386">
            <v>192.63366800804829</v>
          </cell>
        </row>
        <row r="387">
          <cell r="F387">
            <v>4000187</v>
          </cell>
          <cell r="G387" t="str">
            <v>WHITE PETROLEUM JELLY</v>
          </cell>
          <cell r="H387" t="str">
            <v>KG</v>
          </cell>
          <cell r="I387">
            <v>0.05</v>
          </cell>
          <cell r="J387">
            <v>157.15</v>
          </cell>
          <cell r="K387">
            <v>7.8575000000000008</v>
          </cell>
          <cell r="L387" t="str">
            <v>RM</v>
          </cell>
          <cell r="M387" t="str">
            <v>6000503UKM1</v>
          </cell>
          <cell r="N387" t="str">
            <v>4000187UKM1</v>
          </cell>
          <cell r="O387" t="e">
            <v>#N/A</v>
          </cell>
          <cell r="P387">
            <v>7.8575000000000008</v>
          </cell>
          <cell r="S387">
            <v>7.8575000000000008</v>
          </cell>
          <cell r="T387">
            <v>0</v>
          </cell>
          <cell r="V387">
            <v>0.05</v>
          </cell>
          <cell r="W387">
            <v>166.63</v>
          </cell>
        </row>
        <row r="388">
          <cell r="F388">
            <v>4000198</v>
          </cell>
          <cell r="G388" t="str">
            <v>MONOETHANOLAMINE (MEA)</v>
          </cell>
          <cell r="H388" t="str">
            <v>KG</v>
          </cell>
          <cell r="I388">
            <v>0.03</v>
          </cell>
          <cell r="J388">
            <v>130.94999999999999</v>
          </cell>
          <cell r="K388">
            <v>3.9284999999999997</v>
          </cell>
          <cell r="L388" t="str">
            <v>RM</v>
          </cell>
          <cell r="M388" t="str">
            <v>6000503UKM1</v>
          </cell>
          <cell r="N388" t="str">
            <v>4000198UKM1</v>
          </cell>
          <cell r="O388" t="e">
            <v>#N/A</v>
          </cell>
          <cell r="P388">
            <v>3.9284999999999997</v>
          </cell>
          <cell r="S388">
            <v>3.9284999999999997</v>
          </cell>
          <cell r="T388">
            <v>0</v>
          </cell>
          <cell r="V388">
            <v>0.03</v>
          </cell>
          <cell r="W388">
            <v>167.96</v>
          </cell>
        </row>
        <row r="389">
          <cell r="F389">
            <v>4000247</v>
          </cell>
          <cell r="G389" t="str">
            <v>CELEQUAT SC 240C/UCARE POLYMERR JR 400</v>
          </cell>
          <cell r="H389" t="str">
            <v>KG</v>
          </cell>
          <cell r="I389">
            <v>4.0000000000000001E-3</v>
          </cell>
          <cell r="J389">
            <v>2140.81</v>
          </cell>
          <cell r="K389">
            <v>8.5632400000000004</v>
          </cell>
          <cell r="L389" t="str">
            <v>RM</v>
          </cell>
          <cell r="M389" t="str">
            <v>6000503UKM1</v>
          </cell>
          <cell r="N389" t="str">
            <v>4000247UKM1</v>
          </cell>
          <cell r="O389" t="e">
            <v>#N/A</v>
          </cell>
          <cell r="P389">
            <v>8.5632400000000004</v>
          </cell>
          <cell r="S389">
            <v>8.5632400000000004</v>
          </cell>
          <cell r="T389">
            <v>0</v>
          </cell>
          <cell r="V389">
            <v>4.0000000000000001E-3</v>
          </cell>
          <cell r="W389">
            <v>2129.8066666666668</v>
          </cell>
        </row>
        <row r="390">
          <cell r="F390">
            <v>4000227</v>
          </cell>
          <cell r="G390" t="str">
            <v>2,4-DIAMINOPHENOXYETHANOL HCL (DPE 2HCL)</v>
          </cell>
          <cell r="H390" t="str">
            <v>KG</v>
          </cell>
          <cell r="I390">
            <v>8.0000000000000002E-3</v>
          </cell>
          <cell r="J390">
            <v>3644.57</v>
          </cell>
          <cell r="K390">
            <v>29.156560000000002</v>
          </cell>
          <cell r="L390" t="str">
            <v>RM</v>
          </cell>
          <cell r="M390" t="str">
            <v>6000503UKM1</v>
          </cell>
          <cell r="N390" t="str">
            <v>4000227UKM1</v>
          </cell>
          <cell r="O390" t="e">
            <v>#N/A</v>
          </cell>
          <cell r="P390">
            <v>29.156560000000002</v>
          </cell>
          <cell r="S390">
            <v>29.156560000000002</v>
          </cell>
          <cell r="T390">
            <v>0</v>
          </cell>
          <cell r="V390">
            <v>8.0000000000000002E-3</v>
          </cell>
          <cell r="W390">
            <v>3453.1894017094019</v>
          </cell>
        </row>
        <row r="391">
          <cell r="F391">
            <v>4000236</v>
          </cell>
          <cell r="G391" t="str">
            <v>ALMOND OIL</v>
          </cell>
          <cell r="H391" t="str">
            <v>KG</v>
          </cell>
          <cell r="I391">
            <v>0</v>
          </cell>
          <cell r="J391">
            <v>953.1</v>
          </cell>
          <cell r="K391">
            <v>0</v>
          </cell>
          <cell r="L391" t="str">
            <v>RM</v>
          </cell>
          <cell r="M391" t="str">
            <v>6000503UKM1</v>
          </cell>
          <cell r="N391" t="str">
            <v>4000236UKM1</v>
          </cell>
          <cell r="O391" t="e">
            <v>#N/A</v>
          </cell>
          <cell r="P391">
            <v>0</v>
          </cell>
          <cell r="S391">
            <v>0</v>
          </cell>
          <cell r="T391">
            <v>0</v>
          </cell>
          <cell r="V391">
            <v>0</v>
          </cell>
          <cell r="W391">
            <v>1024.1127489795917</v>
          </cell>
        </row>
        <row r="392">
          <cell r="F392">
            <v>4000239</v>
          </cell>
          <cell r="G392" t="str">
            <v>AMMONIA SOLUTION.</v>
          </cell>
          <cell r="H392" t="str">
            <v>KG</v>
          </cell>
          <cell r="I392">
            <v>0.06</v>
          </cell>
          <cell r="J392">
            <v>148.97999999999999</v>
          </cell>
          <cell r="K392">
            <v>8.9387999999999987</v>
          </cell>
          <cell r="L392" t="str">
            <v>RM</v>
          </cell>
          <cell r="M392" t="str">
            <v>6000503UKM1</v>
          </cell>
          <cell r="N392" t="str">
            <v>4000239UKM1</v>
          </cell>
          <cell r="O392" t="e">
            <v>#N/A</v>
          </cell>
          <cell r="P392">
            <v>8.9387999999999987</v>
          </cell>
          <cell r="S392">
            <v>8.9387999999999987</v>
          </cell>
          <cell r="T392">
            <v>0</v>
          </cell>
          <cell r="V392">
            <v>0.06</v>
          </cell>
          <cell r="W392">
            <v>150.85571707317072</v>
          </cell>
        </row>
        <row r="393">
          <cell r="F393">
            <v>4000240</v>
          </cell>
          <cell r="G393" t="str">
            <v>AMMONIUM CHLORIDE NEW</v>
          </cell>
          <cell r="H393" t="str">
            <v>KG</v>
          </cell>
          <cell r="I393">
            <v>4.0000000000000001E-3</v>
          </cell>
          <cell r="J393">
            <v>148.09</v>
          </cell>
          <cell r="K393">
            <v>0.59236</v>
          </cell>
          <cell r="L393" t="str">
            <v>RM</v>
          </cell>
          <cell r="M393" t="str">
            <v>6000503UKM1</v>
          </cell>
          <cell r="N393" t="str">
            <v>4000240UKM1</v>
          </cell>
          <cell r="O393" t="e">
            <v>#N/A</v>
          </cell>
          <cell r="P393">
            <v>0.59236</v>
          </cell>
          <cell r="S393">
            <v>0.59236</v>
          </cell>
          <cell r="T393">
            <v>0</v>
          </cell>
          <cell r="V393">
            <v>4.0000000000000001E-3</v>
          </cell>
          <cell r="W393">
            <v>232.44</v>
          </cell>
        </row>
        <row r="394">
          <cell r="F394">
            <v>4000241</v>
          </cell>
          <cell r="G394" t="str">
            <v>AQUACID 600-S</v>
          </cell>
          <cell r="H394" t="str">
            <v>KG</v>
          </cell>
          <cell r="I394">
            <v>2E-3</v>
          </cell>
          <cell r="J394">
            <v>353.46</v>
          </cell>
          <cell r="K394">
            <v>0.70691999999999999</v>
          </cell>
          <cell r="L394" t="str">
            <v>RM</v>
          </cell>
          <cell r="M394" t="str">
            <v>6000503UKM1</v>
          </cell>
          <cell r="N394" t="str">
            <v>4000241UKM1</v>
          </cell>
          <cell r="O394" t="e">
            <v>#N/A</v>
          </cell>
          <cell r="P394">
            <v>0.70691999999999999</v>
          </cell>
          <cell r="S394">
            <v>0.70691999999999999</v>
          </cell>
          <cell r="T394">
            <v>0</v>
          </cell>
          <cell r="V394">
            <v>2E-3</v>
          </cell>
          <cell r="W394">
            <v>340.65856491228072</v>
          </cell>
        </row>
        <row r="395">
          <cell r="F395">
            <v>4000243</v>
          </cell>
          <cell r="G395" t="str">
            <v>ASCORBIC ACID</v>
          </cell>
          <cell r="H395" t="str">
            <v>KG</v>
          </cell>
          <cell r="I395">
            <v>4.0000000000000001E-3</v>
          </cell>
          <cell r="J395">
            <v>1242.3599999999999</v>
          </cell>
          <cell r="K395">
            <v>4.9694399999999996</v>
          </cell>
          <cell r="L395" t="str">
            <v>RM</v>
          </cell>
          <cell r="M395" t="str">
            <v>6000503UKM1</v>
          </cell>
          <cell r="N395" t="str">
            <v>4000243UKM1</v>
          </cell>
          <cell r="O395" t="e">
            <v>#N/A</v>
          </cell>
          <cell r="P395">
            <v>4.9694399999999996</v>
          </cell>
          <cell r="S395">
            <v>4.9694399999999996</v>
          </cell>
          <cell r="T395">
            <v>0</v>
          </cell>
          <cell r="V395">
            <v>4.0000000000000001E-3</v>
          </cell>
          <cell r="W395">
            <v>1265.340148148148</v>
          </cell>
        </row>
        <row r="396">
          <cell r="F396">
            <v>4000241</v>
          </cell>
          <cell r="G396" t="str">
            <v>AQUACID 600-S</v>
          </cell>
          <cell r="H396" t="str">
            <v>KG</v>
          </cell>
          <cell r="I396">
            <v>2E-3</v>
          </cell>
          <cell r="J396">
            <v>353.46</v>
          </cell>
          <cell r="K396">
            <v>0.70691999999999999</v>
          </cell>
          <cell r="L396" t="str">
            <v>RM</v>
          </cell>
          <cell r="M396" t="str">
            <v>6000505UKM1</v>
          </cell>
          <cell r="N396" t="str">
            <v>4000241UKM1</v>
          </cell>
          <cell r="O396" t="e">
            <v>#N/A</v>
          </cell>
          <cell r="P396">
            <v>0.70691999999999999</v>
          </cell>
          <cell r="S396">
            <v>0.70691999999999999</v>
          </cell>
          <cell r="T396">
            <v>0</v>
          </cell>
          <cell r="V396">
            <v>2E-3</v>
          </cell>
          <cell r="W396">
            <v>340.65856491228072</v>
          </cell>
        </row>
        <row r="397">
          <cell r="F397">
            <v>4000243</v>
          </cell>
          <cell r="G397" t="str">
            <v>ASCORBIC ACID</v>
          </cell>
          <cell r="H397" t="str">
            <v>KG</v>
          </cell>
          <cell r="I397">
            <v>4.0000000000000001E-3</v>
          </cell>
          <cell r="J397">
            <v>1242.3599999999999</v>
          </cell>
          <cell r="K397">
            <v>4.9694399999999996</v>
          </cell>
          <cell r="L397" t="str">
            <v>RM</v>
          </cell>
          <cell r="M397" t="str">
            <v>6000505UKM1</v>
          </cell>
          <cell r="N397" t="str">
            <v>4000243UKM1</v>
          </cell>
          <cell r="O397" t="e">
            <v>#N/A</v>
          </cell>
          <cell r="P397">
            <v>4.9694399999999996</v>
          </cell>
          <cell r="S397">
            <v>4.9694399999999996</v>
          </cell>
          <cell r="T397">
            <v>0</v>
          </cell>
          <cell r="V397">
            <v>4.0000000000000001E-3</v>
          </cell>
          <cell r="W397">
            <v>1265.340148148148</v>
          </cell>
        </row>
        <row r="398">
          <cell r="F398">
            <v>4000252</v>
          </cell>
          <cell r="G398" t="str">
            <v>CRODAFOS HCE</v>
          </cell>
          <cell r="H398" t="str">
            <v>KG</v>
          </cell>
          <cell r="I398">
            <v>0.01</v>
          </cell>
          <cell r="J398">
            <v>4945.03</v>
          </cell>
          <cell r="K398">
            <v>49.450299999999999</v>
          </cell>
          <cell r="L398" t="str">
            <v>RM</v>
          </cell>
          <cell r="M398" t="str">
            <v>6000505UKM1</v>
          </cell>
          <cell r="N398" t="str">
            <v>4000252UKM1</v>
          </cell>
          <cell r="O398" t="e">
            <v>#N/A</v>
          </cell>
          <cell r="P398">
            <v>49.450299999999999</v>
          </cell>
          <cell r="S398">
            <v>49.450299999999999</v>
          </cell>
          <cell r="T398">
            <v>0</v>
          </cell>
          <cell r="V398">
            <v>0.01</v>
          </cell>
          <cell r="W398">
            <v>5191.5295999999998</v>
          </cell>
        </row>
        <row r="399">
          <cell r="F399">
            <v>4000197</v>
          </cell>
          <cell r="G399" t="str">
            <v>LAURYL ALCOHOL (C1218)</v>
          </cell>
          <cell r="H399" t="str">
            <v>KG</v>
          </cell>
          <cell r="I399">
            <v>3.5000000000000003E-2</v>
          </cell>
          <cell r="J399">
            <v>237.42</v>
          </cell>
          <cell r="K399">
            <v>8.3097000000000012</v>
          </cell>
          <cell r="L399" t="str">
            <v>RM</v>
          </cell>
          <cell r="M399" t="str">
            <v>6000505UKM1</v>
          </cell>
          <cell r="N399" t="str">
            <v>4000197UKM1</v>
          </cell>
          <cell r="O399" t="e">
            <v>#N/A</v>
          </cell>
          <cell r="P399">
            <v>8.3097000000000012</v>
          </cell>
          <cell r="S399">
            <v>8.3097000000000012</v>
          </cell>
          <cell r="T399">
            <v>0</v>
          </cell>
          <cell r="V399">
            <v>3.5000000000000003E-2</v>
          </cell>
          <cell r="W399">
            <v>213.46471428571428</v>
          </cell>
        </row>
        <row r="400">
          <cell r="F400">
            <v>4000271</v>
          </cell>
          <cell r="G400" t="str">
            <v>JAROCOL TDS</v>
          </cell>
          <cell r="H400" t="str">
            <v>KG</v>
          </cell>
          <cell r="I400">
            <v>1.0999999999999999E-2</v>
          </cell>
          <cell r="J400">
            <v>2288.4499999999998</v>
          </cell>
          <cell r="K400">
            <v>25.172949999999997</v>
          </cell>
          <cell r="L400" t="str">
            <v>RM</v>
          </cell>
          <cell r="M400" t="str">
            <v>6000505UKM1</v>
          </cell>
          <cell r="N400" t="str">
            <v>4000271UKM1</v>
          </cell>
          <cell r="O400" t="e">
            <v>#N/A</v>
          </cell>
          <cell r="P400">
            <v>25.172949999999997</v>
          </cell>
          <cell r="S400">
            <v>25.172949999999997</v>
          </cell>
          <cell r="T400">
            <v>0</v>
          </cell>
          <cell r="V400">
            <v>1.0999999999999999E-2</v>
          </cell>
          <cell r="W400">
            <v>2516.9499999999998</v>
          </cell>
        </row>
        <row r="401">
          <cell r="F401">
            <v>4000273</v>
          </cell>
          <cell r="G401" t="str">
            <v>JOJOBA OIL</v>
          </cell>
          <cell r="H401" t="str">
            <v>KG</v>
          </cell>
          <cell r="I401">
            <v>0</v>
          </cell>
          <cell r="J401">
            <v>3000.2</v>
          </cell>
          <cell r="K401">
            <v>0</v>
          </cell>
          <cell r="L401" t="str">
            <v>RM</v>
          </cell>
          <cell r="M401" t="str">
            <v>6000505UKM1</v>
          </cell>
          <cell r="N401" t="str">
            <v>4000273UKM1</v>
          </cell>
          <cell r="O401" t="e">
            <v>#N/A</v>
          </cell>
          <cell r="P401">
            <v>0</v>
          </cell>
          <cell r="S401">
            <v>0</v>
          </cell>
          <cell r="T401">
            <v>0</v>
          </cell>
          <cell r="V401">
            <v>0</v>
          </cell>
          <cell r="W401">
            <v>3000</v>
          </cell>
        </row>
        <row r="402">
          <cell r="F402">
            <v>4000285</v>
          </cell>
          <cell r="G402" t="str">
            <v>PARAFFIN WAX</v>
          </cell>
          <cell r="H402" t="str">
            <v>KG</v>
          </cell>
          <cell r="I402">
            <v>8.0000000000000002E-3</v>
          </cell>
          <cell r="J402">
            <v>204.66</v>
          </cell>
          <cell r="K402">
            <v>1.6372800000000001</v>
          </cell>
          <cell r="L402" t="str">
            <v>RM</v>
          </cell>
          <cell r="M402" t="str">
            <v>6000505UKM1</v>
          </cell>
          <cell r="N402" t="str">
            <v>4000285UKM1</v>
          </cell>
          <cell r="O402" t="e">
            <v>#N/A</v>
          </cell>
          <cell r="P402">
            <v>1.6372800000000001</v>
          </cell>
          <cell r="S402">
            <v>1.6372800000000001</v>
          </cell>
          <cell r="T402">
            <v>0</v>
          </cell>
          <cell r="V402">
            <v>8.0000000000000002E-3</v>
          </cell>
          <cell r="W402">
            <v>234.22</v>
          </cell>
        </row>
        <row r="403">
          <cell r="F403">
            <v>4000288</v>
          </cell>
          <cell r="G403" t="str">
            <v>REFINED SESAME OIL</v>
          </cell>
          <cell r="H403" t="str">
            <v>KG</v>
          </cell>
          <cell r="I403">
            <v>0</v>
          </cell>
          <cell r="J403">
            <v>320.2</v>
          </cell>
          <cell r="K403">
            <v>0</v>
          </cell>
          <cell r="L403" t="str">
            <v>RM</v>
          </cell>
          <cell r="M403" t="str">
            <v>6000505UKM1</v>
          </cell>
          <cell r="N403" t="str">
            <v>4000288UKM1</v>
          </cell>
          <cell r="O403" t="e">
            <v>#N/A</v>
          </cell>
          <cell r="P403">
            <v>0</v>
          </cell>
          <cell r="S403">
            <v>0</v>
          </cell>
          <cell r="T403">
            <v>0</v>
          </cell>
          <cell r="V403">
            <v>0</v>
          </cell>
          <cell r="W403">
            <v>320.17</v>
          </cell>
        </row>
        <row r="404">
          <cell r="F404">
            <v>4000294</v>
          </cell>
          <cell r="G404" t="str">
            <v>SODIUM SILICATE</v>
          </cell>
          <cell r="H404" t="str">
            <v>KG</v>
          </cell>
          <cell r="I404">
            <v>5.0000000000000001E-3</v>
          </cell>
          <cell r="J404">
            <v>77.64</v>
          </cell>
          <cell r="K404">
            <v>0.38819999999999999</v>
          </cell>
          <cell r="L404" t="str">
            <v>RM</v>
          </cell>
          <cell r="M404" t="str">
            <v>6000505UKM1</v>
          </cell>
          <cell r="N404" t="str">
            <v>4000294UKM1</v>
          </cell>
          <cell r="O404" t="e">
            <v>#N/A</v>
          </cell>
          <cell r="P404">
            <v>0.38819999999999999</v>
          </cell>
          <cell r="S404">
            <v>0.38819999999999999</v>
          </cell>
          <cell r="T404">
            <v>0</v>
          </cell>
          <cell r="V404">
            <v>5.0000000000000001E-3</v>
          </cell>
          <cell r="W404">
            <v>67.309186885245907</v>
          </cell>
        </row>
        <row r="405">
          <cell r="F405">
            <v>4000308</v>
          </cell>
          <cell r="G405" t="str">
            <v>ISO PROPYL PALMITATE</v>
          </cell>
          <cell r="H405" t="str">
            <v>KG</v>
          </cell>
          <cell r="I405">
            <v>8.0000000000000002E-3</v>
          </cell>
          <cell r="J405">
            <v>305.05</v>
          </cell>
          <cell r="K405">
            <v>2.4404000000000003</v>
          </cell>
          <cell r="L405" t="str">
            <v>RM</v>
          </cell>
          <cell r="M405" t="str">
            <v>6000505UKM1</v>
          </cell>
          <cell r="N405" t="str">
            <v>4000308UKM1</v>
          </cell>
          <cell r="O405" t="e">
            <v>#N/A</v>
          </cell>
          <cell r="P405">
            <v>2.4404000000000003</v>
          </cell>
          <cell r="S405">
            <v>2.4404000000000003</v>
          </cell>
          <cell r="T405">
            <v>0</v>
          </cell>
          <cell r="V405">
            <v>8.0000000000000002E-3</v>
          </cell>
          <cell r="W405">
            <v>313.11</v>
          </cell>
        </row>
        <row r="406">
          <cell r="F406">
            <v>4000325</v>
          </cell>
          <cell r="G406" t="str">
            <v>M-AMINO PHENOL (MAP)</v>
          </cell>
          <cell r="H406" t="str">
            <v>KG</v>
          </cell>
          <cell r="I406">
            <v>4.0000000000000001E-3</v>
          </cell>
          <cell r="J406">
            <v>1856.3</v>
          </cell>
          <cell r="K406">
            <v>7.4252000000000002</v>
          </cell>
          <cell r="L406" t="str">
            <v>RM</v>
          </cell>
          <cell r="M406" t="str">
            <v>6000505UKM1</v>
          </cell>
          <cell r="N406" t="str">
            <v>4000325UKM1</v>
          </cell>
          <cell r="O406" t="e">
            <v>#N/A</v>
          </cell>
          <cell r="P406">
            <v>7.4252000000000002</v>
          </cell>
          <cell r="S406">
            <v>7.4252000000000002</v>
          </cell>
          <cell r="T406">
            <v>0</v>
          </cell>
          <cell r="V406">
            <v>4.0000000000000001E-3</v>
          </cell>
          <cell r="W406">
            <v>1858.8824625</v>
          </cell>
        </row>
        <row r="407">
          <cell r="F407">
            <v>4000326</v>
          </cell>
          <cell r="G407" t="str">
            <v>PHENYL METHYL PYROZOLONE (PMP)</v>
          </cell>
          <cell r="H407" t="str">
            <v>KG</v>
          </cell>
          <cell r="I407">
            <v>2E-3</v>
          </cell>
          <cell r="J407">
            <v>594.70000000000005</v>
          </cell>
          <cell r="K407">
            <v>1.1894</v>
          </cell>
          <cell r="L407" t="str">
            <v>RM</v>
          </cell>
          <cell r="M407" t="str">
            <v>6000505UKM1</v>
          </cell>
          <cell r="N407" t="str">
            <v>4000326UKM1</v>
          </cell>
          <cell r="O407" t="e">
            <v>#N/A</v>
          </cell>
          <cell r="P407">
            <v>1.1894</v>
          </cell>
          <cell r="S407">
            <v>1.1894</v>
          </cell>
          <cell r="T407">
            <v>0</v>
          </cell>
          <cell r="V407">
            <v>2E-3</v>
          </cell>
          <cell r="W407">
            <v>596.92550000000006</v>
          </cell>
        </row>
        <row r="408">
          <cell r="F408">
            <v>4000162</v>
          </cell>
          <cell r="G408" t="str">
            <v>SLES 28%</v>
          </cell>
          <cell r="H408" t="str">
            <v>KG</v>
          </cell>
          <cell r="I408">
            <v>0.16</v>
          </cell>
          <cell r="J408">
            <v>64.47</v>
          </cell>
          <cell r="K408">
            <v>10.315200000000001</v>
          </cell>
          <cell r="L408" t="str">
            <v>RM</v>
          </cell>
          <cell r="M408" t="str">
            <v>6000505UKM1</v>
          </cell>
          <cell r="N408" t="str">
            <v>4000162UKM1</v>
          </cell>
          <cell r="O408" t="e">
            <v>#N/A</v>
          </cell>
          <cell r="P408">
            <v>10.315200000000001</v>
          </cell>
          <cell r="S408">
            <v>10.315200000000001</v>
          </cell>
          <cell r="T408">
            <v>0</v>
          </cell>
          <cell r="V408">
            <v>0.16</v>
          </cell>
          <cell r="W408">
            <v>62.439437499999997</v>
          </cell>
        </row>
        <row r="409">
          <cell r="F409">
            <v>4000129</v>
          </cell>
          <cell r="G409" t="str">
            <v>CAPB (COCAMIDOPROPYL BETAINE 30%)</v>
          </cell>
          <cell r="H409" t="str">
            <v>KG</v>
          </cell>
          <cell r="I409">
            <v>0.1</v>
          </cell>
          <cell r="J409">
            <v>72.48</v>
          </cell>
          <cell r="K409">
            <v>7.2480000000000011</v>
          </cell>
          <cell r="L409" t="str">
            <v>RM</v>
          </cell>
          <cell r="M409" t="str">
            <v>6000505UKM1</v>
          </cell>
          <cell r="N409" t="str">
            <v>4000129UKM1</v>
          </cell>
          <cell r="O409" t="e">
            <v>#N/A</v>
          </cell>
          <cell r="P409">
            <v>7.2480000000000011</v>
          </cell>
          <cell r="S409">
            <v>7.2480000000000011</v>
          </cell>
          <cell r="T409">
            <v>0</v>
          </cell>
          <cell r="V409">
            <v>0.1</v>
          </cell>
          <cell r="W409">
            <v>71.039324432008954</v>
          </cell>
        </row>
        <row r="410">
          <cell r="F410">
            <v>4000379</v>
          </cell>
          <cell r="G410" t="str">
            <v>BRIJI 721 - RA</v>
          </cell>
          <cell r="H410" t="str">
            <v>KG</v>
          </cell>
          <cell r="I410">
            <v>2.3E-2</v>
          </cell>
          <cell r="J410">
            <v>665.09</v>
          </cell>
          <cell r="K410">
            <v>15.29707</v>
          </cell>
          <cell r="L410" t="str">
            <v>RM</v>
          </cell>
          <cell r="M410" t="str">
            <v>6000505UKM1</v>
          </cell>
          <cell r="N410" t="str">
            <v>4000379UKM1</v>
          </cell>
          <cell r="O410" t="e">
            <v>#N/A</v>
          </cell>
          <cell r="P410">
            <v>15.29707</v>
          </cell>
          <cell r="S410">
            <v>15.29707</v>
          </cell>
          <cell r="T410">
            <v>0</v>
          </cell>
          <cell r="V410">
            <v>2.3E-2</v>
          </cell>
          <cell r="W410">
            <v>732.16000000000008</v>
          </cell>
        </row>
        <row r="411">
          <cell r="F411">
            <v>4000396</v>
          </cell>
          <cell r="G411" t="str">
            <v>LEMON OIL - RA</v>
          </cell>
          <cell r="H411" t="str">
            <v>KG</v>
          </cell>
          <cell r="I411">
            <v>0</v>
          </cell>
          <cell r="J411">
            <v>3505.9</v>
          </cell>
          <cell r="K411">
            <v>0</v>
          </cell>
          <cell r="L411" t="str">
            <v>RM</v>
          </cell>
          <cell r="M411" t="str">
            <v>6000505UKM1</v>
          </cell>
          <cell r="N411" t="str">
            <v>4000396UKM1</v>
          </cell>
          <cell r="O411" t="e">
            <v>#N/A</v>
          </cell>
          <cell r="P411">
            <v>0</v>
          </cell>
          <cell r="S411">
            <v>0</v>
          </cell>
          <cell r="T411">
            <v>0</v>
          </cell>
          <cell r="V411">
            <v>0</v>
          </cell>
          <cell r="W411">
            <v>3497.232</v>
          </cell>
        </row>
        <row r="412">
          <cell r="F412">
            <v>4000461</v>
          </cell>
          <cell r="G412" t="str">
            <v>SYMSITIVE 1609</v>
          </cell>
          <cell r="H412" t="str">
            <v>KG</v>
          </cell>
          <cell r="I412">
            <v>0.01</v>
          </cell>
          <cell r="J412">
            <v>7287.21</v>
          </cell>
          <cell r="K412">
            <v>72.872100000000003</v>
          </cell>
          <cell r="L412" t="str">
            <v>RM</v>
          </cell>
          <cell r="M412" t="str">
            <v>6000505UKM1</v>
          </cell>
          <cell r="N412" t="str">
            <v>4000461UKM1</v>
          </cell>
          <cell r="O412" t="e">
            <v>#N/A</v>
          </cell>
          <cell r="P412">
            <v>72.872100000000003</v>
          </cell>
          <cell r="S412">
            <v>72.872100000000003</v>
          </cell>
          <cell r="T412">
            <v>0</v>
          </cell>
          <cell r="V412">
            <v>0.01</v>
          </cell>
          <cell r="W412">
            <v>7280</v>
          </cell>
        </row>
        <row r="413">
          <cell r="F413">
            <v>4000481</v>
          </cell>
          <cell r="G413" t="str">
            <v>PPDA FOR CREAM COLOR</v>
          </cell>
          <cell r="H413" t="str">
            <v>KG</v>
          </cell>
          <cell r="I413">
            <v>4.0000000000000001E-3</v>
          </cell>
          <cell r="J413">
            <v>742.4</v>
          </cell>
          <cell r="K413">
            <v>2.9695999999999998</v>
          </cell>
          <cell r="L413" t="str">
            <v>RM</v>
          </cell>
          <cell r="M413" t="str">
            <v>6000505UKM1</v>
          </cell>
          <cell r="N413" t="str">
            <v>4000481UKM1</v>
          </cell>
          <cell r="O413" t="e">
            <v>#N/A</v>
          </cell>
          <cell r="P413">
            <v>2.9695999999999998</v>
          </cell>
          <cell r="S413">
            <v>2.9695999999999998</v>
          </cell>
          <cell r="T413">
            <v>0</v>
          </cell>
          <cell r="V413">
            <v>4.0000000000000001E-3</v>
          </cell>
          <cell r="W413">
            <v>548.30137550085863</v>
          </cell>
        </row>
        <row r="414">
          <cell r="F414">
            <v>4000574</v>
          </cell>
          <cell r="G414" t="str">
            <v>PERFUME MAGIC WAND</v>
          </cell>
          <cell r="H414" t="str">
            <v>KG</v>
          </cell>
          <cell r="I414">
            <v>1.2E-2</v>
          </cell>
          <cell r="J414">
            <v>1072.17</v>
          </cell>
          <cell r="K414">
            <v>12.866040000000002</v>
          </cell>
          <cell r="L414" t="str">
            <v>RM</v>
          </cell>
          <cell r="M414" t="str">
            <v>6000505UKM1</v>
          </cell>
          <cell r="N414" t="str">
            <v>4000574UKM1</v>
          </cell>
          <cell r="O414" t="e">
            <v>#N/A</v>
          </cell>
          <cell r="P414">
            <v>12.866040000000002</v>
          </cell>
          <cell r="S414">
            <v>12.866040000000002</v>
          </cell>
          <cell r="T414">
            <v>0</v>
          </cell>
          <cell r="V414">
            <v>1.2E-2</v>
          </cell>
          <cell r="W414">
            <v>1097.25</v>
          </cell>
        </row>
        <row r="415">
          <cell r="F415">
            <v>4000575</v>
          </cell>
          <cell r="G415" t="str">
            <v>POTASSIUM THIOLGLYCOLATE</v>
          </cell>
          <cell r="H415" t="str">
            <v>KG</v>
          </cell>
          <cell r="I415">
            <v>1.4999999999999999E-2</v>
          </cell>
          <cell r="J415">
            <v>332.83</v>
          </cell>
          <cell r="K415">
            <v>4.9924499999999998</v>
          </cell>
          <cell r="L415" t="str">
            <v>RM</v>
          </cell>
          <cell r="M415" t="str">
            <v>6000505UKM1</v>
          </cell>
          <cell r="N415" t="str">
            <v>4000575UKM1</v>
          </cell>
          <cell r="O415" t="e">
            <v>#N/A</v>
          </cell>
          <cell r="P415">
            <v>4.9924499999999998</v>
          </cell>
          <cell r="S415">
            <v>4.9924499999999998</v>
          </cell>
          <cell r="T415">
            <v>0</v>
          </cell>
          <cell r="V415">
            <v>1.4999999999999999E-2</v>
          </cell>
          <cell r="W415">
            <v>332.83</v>
          </cell>
        </row>
        <row r="416">
          <cell r="F416">
            <v>4000240</v>
          </cell>
          <cell r="G416" t="str">
            <v>AMMONIUM CHLORIDE NEW</v>
          </cell>
          <cell r="H416" t="str">
            <v>KG</v>
          </cell>
          <cell r="I416">
            <v>4.0000000000000001E-3</v>
          </cell>
          <cell r="J416">
            <v>148.09</v>
          </cell>
          <cell r="K416">
            <v>0.59236</v>
          </cell>
          <cell r="L416" t="str">
            <v>RM</v>
          </cell>
          <cell r="M416" t="str">
            <v>6000505UKM1</v>
          </cell>
          <cell r="N416" t="str">
            <v>4000240UKM1</v>
          </cell>
          <cell r="O416" t="e">
            <v>#N/A</v>
          </cell>
          <cell r="P416">
            <v>0.59236</v>
          </cell>
          <cell r="S416">
            <v>0.59236</v>
          </cell>
          <cell r="T416">
            <v>0</v>
          </cell>
          <cell r="V416">
            <v>4.0000000000000001E-3</v>
          </cell>
          <cell r="W416">
            <v>232.44</v>
          </cell>
        </row>
        <row r="417">
          <cell r="F417" t="str">
            <v/>
          </cell>
          <cell r="G417" t="str">
            <v>0000900501-MFPOWR</v>
          </cell>
          <cell r="H417" t="str">
            <v>KWH</v>
          </cell>
          <cell r="I417">
            <v>2.4</v>
          </cell>
          <cell r="J417">
            <v>8.25</v>
          </cell>
          <cell r="K417">
            <v>19.8</v>
          </cell>
          <cell r="L417" t="str">
            <v>cc</v>
          </cell>
          <cell r="M417" t="str">
            <v>6000505UKM1</v>
          </cell>
          <cell r="N417" t="str">
            <v>UKM1</v>
          </cell>
          <cell r="O417" t="e">
            <v>#N/A</v>
          </cell>
          <cell r="R417">
            <v>19.8</v>
          </cell>
          <cell r="S417">
            <v>19.8</v>
          </cell>
          <cell r="T417">
            <v>0</v>
          </cell>
          <cell r="V417">
            <v>2.4</v>
          </cell>
          <cell r="W417">
            <v>8.25</v>
          </cell>
        </row>
        <row r="418">
          <cell r="F418" t="str">
            <v/>
          </cell>
          <cell r="G418" t="str">
            <v>0000900502-MFMAND</v>
          </cell>
          <cell r="H418" t="str">
            <v>MD</v>
          </cell>
          <cell r="I418">
            <v>0.08</v>
          </cell>
          <cell r="J418">
            <v>440</v>
          </cell>
          <cell r="K418">
            <v>35.200000000000003</v>
          </cell>
          <cell r="L418" t="str">
            <v>cc</v>
          </cell>
          <cell r="M418" t="str">
            <v>6000505UKM1</v>
          </cell>
          <cell r="N418" t="str">
            <v>UKM1</v>
          </cell>
          <cell r="O418" t="e">
            <v>#N/A</v>
          </cell>
          <cell r="R418">
            <v>35.200000000000003</v>
          </cell>
          <cell r="S418">
            <v>35.200000000000003</v>
          </cell>
          <cell r="T418">
            <v>0</v>
          </cell>
          <cell r="V418">
            <v>0.08</v>
          </cell>
          <cell r="W418">
            <v>440</v>
          </cell>
        </row>
        <row r="419">
          <cell r="F419" t="str">
            <v/>
          </cell>
          <cell r="G419" t="str">
            <v>0000900503-MFGUTY</v>
          </cell>
          <cell r="H419" t="str">
            <v>STD</v>
          </cell>
          <cell r="I419">
            <v>0.12</v>
          </cell>
          <cell r="J419">
            <v>219.9</v>
          </cell>
          <cell r="K419">
            <v>26.387999999999998</v>
          </cell>
          <cell r="L419" t="str">
            <v>cc</v>
          </cell>
          <cell r="M419" t="str">
            <v>6000505UKM1</v>
          </cell>
          <cell r="N419" t="str">
            <v>UKM1</v>
          </cell>
          <cell r="O419" t="e">
            <v>#N/A</v>
          </cell>
          <cell r="R419">
            <v>26.387999999999998</v>
          </cell>
          <cell r="S419">
            <v>26.387999999999998</v>
          </cell>
          <cell r="T419">
            <v>0</v>
          </cell>
          <cell r="V419">
            <v>0.12</v>
          </cell>
          <cell r="W419">
            <v>219.9</v>
          </cell>
        </row>
        <row r="420">
          <cell r="F420" t="str">
            <v/>
          </cell>
          <cell r="G420" t="str">
            <v>0000900504-MFGDEP</v>
          </cell>
          <cell r="H420" t="str">
            <v>STD</v>
          </cell>
          <cell r="I420">
            <v>0.12</v>
          </cell>
          <cell r="J420">
            <v>324.45</v>
          </cell>
          <cell r="K420">
            <v>38.933999999999997</v>
          </cell>
          <cell r="L420" t="str">
            <v>cc</v>
          </cell>
          <cell r="M420" t="str">
            <v>6000505UKM1</v>
          </cell>
          <cell r="N420" t="str">
            <v>UKM1</v>
          </cell>
          <cell r="O420" t="e">
            <v>#N/A</v>
          </cell>
          <cell r="R420">
            <v>38.933999999999997</v>
          </cell>
          <cell r="S420">
            <v>38.933999999999997</v>
          </cell>
          <cell r="T420">
            <v>0</v>
          </cell>
          <cell r="V420">
            <v>0.12</v>
          </cell>
          <cell r="W420">
            <v>324.45</v>
          </cell>
        </row>
        <row r="421">
          <cell r="F421" t="str">
            <v/>
          </cell>
          <cell r="G421" t="str">
            <v>0000900505-MFGOVH</v>
          </cell>
          <cell r="H421" t="str">
            <v>STD</v>
          </cell>
          <cell r="I421">
            <v>0.12</v>
          </cell>
          <cell r="J421">
            <v>292.08999999999997</v>
          </cell>
          <cell r="K421">
            <v>35.050799999999995</v>
          </cell>
          <cell r="L421" t="str">
            <v>cc</v>
          </cell>
          <cell r="M421" t="str">
            <v>6000505UKM1</v>
          </cell>
          <cell r="N421" t="str">
            <v>UKM1</v>
          </cell>
          <cell r="O421" t="e">
            <v>#N/A</v>
          </cell>
          <cell r="R421">
            <v>35.050799999999995</v>
          </cell>
          <cell r="S421">
            <v>35.050799999999995</v>
          </cell>
          <cell r="T421">
            <v>0</v>
          </cell>
          <cell r="V421">
            <v>0.12</v>
          </cell>
          <cell r="W421">
            <v>292.08999999999997</v>
          </cell>
        </row>
        <row r="422">
          <cell r="F422">
            <v>4000102</v>
          </cell>
          <cell r="G422" t="str">
            <v>RESORCINOL</v>
          </cell>
          <cell r="H422" t="str">
            <v>KG</v>
          </cell>
          <cell r="I422">
            <v>0.01</v>
          </cell>
          <cell r="J422">
            <v>744.67</v>
          </cell>
          <cell r="K422">
            <v>7.4466999999999999</v>
          </cell>
          <cell r="L422" t="str">
            <v>RM</v>
          </cell>
          <cell r="M422" t="str">
            <v>6000505UKM1</v>
          </cell>
          <cell r="N422" t="str">
            <v>4000102UKM1</v>
          </cell>
          <cell r="O422" t="e">
            <v>#N/A</v>
          </cell>
          <cell r="P422">
            <v>7.4466999999999999</v>
          </cell>
          <cell r="S422">
            <v>7.4466999999999999</v>
          </cell>
          <cell r="T422">
            <v>0</v>
          </cell>
          <cell r="V422">
            <v>0.01</v>
          </cell>
          <cell r="W422">
            <v>743.12336764705879</v>
          </cell>
        </row>
        <row r="423">
          <cell r="F423">
            <v>4000105</v>
          </cell>
          <cell r="G423" t="str">
            <v>SODIUM SULPHITE</v>
          </cell>
          <cell r="H423" t="str">
            <v>KG</v>
          </cell>
          <cell r="I423">
            <v>4.0000000000000001E-3</v>
          </cell>
          <cell r="J423">
            <v>93.5</v>
          </cell>
          <cell r="K423">
            <v>0.374</v>
          </cell>
          <cell r="L423" t="str">
            <v>RM</v>
          </cell>
          <cell r="M423" t="str">
            <v>6000505UKM1</v>
          </cell>
          <cell r="N423" t="str">
            <v>4000105UKM1</v>
          </cell>
          <cell r="O423" t="e">
            <v>#N/A</v>
          </cell>
          <cell r="P423">
            <v>0.374</v>
          </cell>
          <cell r="S423">
            <v>0.374</v>
          </cell>
          <cell r="T423">
            <v>0</v>
          </cell>
          <cell r="V423">
            <v>4.0000000000000001E-3</v>
          </cell>
          <cell r="W423">
            <v>108.43813658536585</v>
          </cell>
        </row>
        <row r="424">
          <cell r="F424">
            <v>4000108</v>
          </cell>
          <cell r="G424" t="str">
            <v>DM WATER</v>
          </cell>
          <cell r="H424" t="str">
            <v>KG</v>
          </cell>
          <cell r="I424">
            <v>0.224</v>
          </cell>
          <cell r="J424">
            <v>0.45</v>
          </cell>
          <cell r="K424">
            <v>0.1008</v>
          </cell>
          <cell r="L424" t="str">
            <v>RM</v>
          </cell>
          <cell r="M424" t="str">
            <v>6000505UKM1</v>
          </cell>
          <cell r="N424" t="str">
            <v>4000108UKM1</v>
          </cell>
          <cell r="O424" t="e">
            <v>#N/A</v>
          </cell>
          <cell r="P424">
            <v>0.1008</v>
          </cell>
          <cell r="S424">
            <v>0.1008</v>
          </cell>
          <cell r="T424">
            <v>0</v>
          </cell>
          <cell r="V424">
            <v>0.224</v>
          </cell>
          <cell r="W424">
            <v>0.45</v>
          </cell>
        </row>
        <row r="425">
          <cell r="F425">
            <v>4000118</v>
          </cell>
          <cell r="G425" t="str">
            <v>PROPYLENE GLYCOL  (PG)</v>
          </cell>
          <cell r="H425" t="str">
            <v>KG</v>
          </cell>
          <cell r="I425">
            <v>5.0000000000000001E-3</v>
          </cell>
          <cell r="J425">
            <v>278.14</v>
          </cell>
          <cell r="K425">
            <v>1.3907</v>
          </cell>
          <cell r="L425" t="str">
            <v>RM</v>
          </cell>
          <cell r="M425" t="str">
            <v>6000505UKM1</v>
          </cell>
          <cell r="N425" t="str">
            <v>4000118UKM1</v>
          </cell>
          <cell r="O425" t="e">
            <v>#N/A</v>
          </cell>
          <cell r="P425">
            <v>1.3907</v>
          </cell>
          <cell r="S425">
            <v>1.3907</v>
          </cell>
          <cell r="T425">
            <v>0</v>
          </cell>
          <cell r="V425">
            <v>5.0000000000000001E-3</v>
          </cell>
          <cell r="W425">
            <v>278.29599999999999</v>
          </cell>
        </row>
        <row r="426">
          <cell r="F426">
            <v>4000123</v>
          </cell>
          <cell r="G426" t="str">
            <v>STEARIC ACID</v>
          </cell>
          <cell r="H426" t="str">
            <v>KG</v>
          </cell>
          <cell r="I426">
            <v>5.0000000000000001E-3</v>
          </cell>
          <cell r="J426">
            <v>198.46</v>
          </cell>
          <cell r="K426">
            <v>0.99230000000000007</v>
          </cell>
          <cell r="L426" t="str">
            <v>RM</v>
          </cell>
          <cell r="M426" t="str">
            <v>6000505UKM1</v>
          </cell>
          <cell r="N426" t="str">
            <v>4000123UKM1</v>
          </cell>
          <cell r="O426" t="e">
            <v>#N/A</v>
          </cell>
          <cell r="P426">
            <v>0.99230000000000007</v>
          </cell>
          <cell r="S426">
            <v>0.99230000000000007</v>
          </cell>
          <cell r="T426">
            <v>0</v>
          </cell>
          <cell r="V426">
            <v>5.0000000000000001E-3</v>
          </cell>
          <cell r="W426">
            <v>133.34180645161291</v>
          </cell>
        </row>
        <row r="427">
          <cell r="F427">
            <v>4000165</v>
          </cell>
          <cell r="G427" t="str">
            <v>CARBOPOL ETD 2020</v>
          </cell>
          <cell r="H427" t="str">
            <v>KG</v>
          </cell>
          <cell r="I427">
            <v>2E-3</v>
          </cell>
          <cell r="J427">
            <v>3641.81</v>
          </cell>
          <cell r="K427">
            <v>7.28362</v>
          </cell>
          <cell r="L427" t="str">
            <v>RM</v>
          </cell>
          <cell r="M427" t="str">
            <v>6000505UKM1</v>
          </cell>
          <cell r="N427" t="str">
            <v>4000165UKM1</v>
          </cell>
          <cell r="O427" t="e">
            <v>#N/A</v>
          </cell>
          <cell r="P427">
            <v>7.28362</v>
          </cell>
          <cell r="S427">
            <v>7.28362</v>
          </cell>
          <cell r="T427">
            <v>0</v>
          </cell>
          <cell r="V427">
            <v>2E-3</v>
          </cell>
          <cell r="W427">
            <v>3754.4170362318841</v>
          </cell>
        </row>
        <row r="428">
          <cell r="F428">
            <v>4000181</v>
          </cell>
          <cell r="G428" t="str">
            <v>OLIVE OIL</v>
          </cell>
          <cell r="H428" t="str">
            <v>KG</v>
          </cell>
          <cell r="I428">
            <v>0</v>
          </cell>
          <cell r="J428">
            <v>630.9</v>
          </cell>
          <cell r="K428">
            <v>0</v>
          </cell>
          <cell r="L428" t="str">
            <v>RM</v>
          </cell>
          <cell r="M428" t="str">
            <v>6000505UKM1</v>
          </cell>
          <cell r="N428" t="str">
            <v>4000181UKM1</v>
          </cell>
          <cell r="O428" t="e">
            <v>#N/A</v>
          </cell>
          <cell r="P428">
            <v>0</v>
          </cell>
          <cell r="S428">
            <v>0</v>
          </cell>
          <cell r="T428">
            <v>0</v>
          </cell>
          <cell r="V428">
            <v>0</v>
          </cell>
          <cell r="W428">
            <v>630.87</v>
          </cell>
        </row>
        <row r="429">
          <cell r="F429">
            <v>4000182</v>
          </cell>
          <cell r="G429" t="str">
            <v>CETOSTEARYL ALCOHOL C1618(CSA)</v>
          </cell>
          <cell r="H429" t="str">
            <v>KG</v>
          </cell>
          <cell r="I429">
            <v>0.14299999999999999</v>
          </cell>
          <cell r="J429">
            <v>207.6</v>
          </cell>
          <cell r="K429">
            <v>29.686799999999998</v>
          </cell>
          <cell r="L429" t="str">
            <v>RM</v>
          </cell>
          <cell r="M429" t="str">
            <v>6000505UKM1</v>
          </cell>
          <cell r="N429" t="str">
            <v>4000182UKM1</v>
          </cell>
          <cell r="O429" t="e">
            <v>#N/A</v>
          </cell>
          <cell r="P429">
            <v>29.686799999999998</v>
          </cell>
          <cell r="S429">
            <v>29.686799999999998</v>
          </cell>
          <cell r="T429">
            <v>0</v>
          </cell>
          <cell r="V429">
            <v>0.14299999999999999</v>
          </cell>
          <cell r="W429">
            <v>192.63366800804829</v>
          </cell>
        </row>
        <row r="430">
          <cell r="F430">
            <v>4000187</v>
          </cell>
          <cell r="G430" t="str">
            <v>WHITE PETROLEUM JELLY</v>
          </cell>
          <cell r="H430" t="str">
            <v>KG</v>
          </cell>
          <cell r="I430">
            <v>2.5000000000000001E-2</v>
          </cell>
          <cell r="J430">
            <v>157.15</v>
          </cell>
          <cell r="K430">
            <v>3.9287500000000004</v>
          </cell>
          <cell r="L430" t="str">
            <v>RM</v>
          </cell>
          <cell r="M430" t="str">
            <v>6000505UKM1</v>
          </cell>
          <cell r="N430" t="str">
            <v>4000187UKM1</v>
          </cell>
          <cell r="O430" t="e">
            <v>#N/A</v>
          </cell>
          <cell r="P430">
            <v>3.9287500000000004</v>
          </cell>
          <cell r="S430">
            <v>3.9287500000000004</v>
          </cell>
          <cell r="T430">
            <v>0</v>
          </cell>
          <cell r="V430">
            <v>2.5000000000000001E-2</v>
          </cell>
          <cell r="W430">
            <v>166.63</v>
          </cell>
        </row>
        <row r="431">
          <cell r="F431">
            <v>4000190</v>
          </cell>
          <cell r="G431" t="str">
            <v>P-AMINO PHENOL (PAP)</v>
          </cell>
          <cell r="H431" t="str">
            <v>KG</v>
          </cell>
          <cell r="I431">
            <v>3.0000000000000001E-3</v>
          </cell>
          <cell r="J431">
            <v>681.05</v>
          </cell>
          <cell r="K431">
            <v>2.0431499999999998</v>
          </cell>
          <cell r="L431" t="str">
            <v>RM</v>
          </cell>
          <cell r="M431" t="str">
            <v>6000505UKM1</v>
          </cell>
          <cell r="N431" t="str">
            <v>4000190UKM1</v>
          </cell>
          <cell r="O431" t="e">
            <v>#N/A</v>
          </cell>
          <cell r="P431">
            <v>2.0431499999999998</v>
          </cell>
          <cell r="S431">
            <v>2.0431499999999998</v>
          </cell>
          <cell r="T431">
            <v>0</v>
          </cell>
          <cell r="V431">
            <v>3.0000000000000001E-3</v>
          </cell>
          <cell r="W431">
            <v>681.05</v>
          </cell>
        </row>
        <row r="432">
          <cell r="F432">
            <v>4000198</v>
          </cell>
          <cell r="G432" t="str">
            <v>MONOETHANOLAMINE (MEA)</v>
          </cell>
          <cell r="H432" t="str">
            <v>KG</v>
          </cell>
          <cell r="I432">
            <v>0.06</v>
          </cell>
          <cell r="J432">
            <v>130.94999999999999</v>
          </cell>
          <cell r="K432">
            <v>7.8569999999999993</v>
          </cell>
          <cell r="L432" t="str">
            <v>RM</v>
          </cell>
          <cell r="M432" t="str">
            <v>6000505UKM1</v>
          </cell>
          <cell r="N432" t="str">
            <v>4000198UKM1</v>
          </cell>
          <cell r="O432" t="e">
            <v>#N/A</v>
          </cell>
          <cell r="P432">
            <v>7.8569999999999993</v>
          </cell>
          <cell r="S432">
            <v>7.8569999999999993</v>
          </cell>
          <cell r="T432">
            <v>0</v>
          </cell>
          <cell r="V432">
            <v>0.06</v>
          </cell>
          <cell r="W432">
            <v>167.96</v>
          </cell>
        </row>
        <row r="433">
          <cell r="F433">
            <v>4000247</v>
          </cell>
          <cell r="G433" t="str">
            <v>CELEQUAT SC 240C/UCARE POLYMERR JR 400</v>
          </cell>
          <cell r="H433" t="str">
            <v>KG</v>
          </cell>
          <cell r="I433">
            <v>4.0000000000000001E-3</v>
          </cell>
          <cell r="J433">
            <v>2140.81</v>
          </cell>
          <cell r="K433">
            <v>8.5632400000000004</v>
          </cell>
          <cell r="L433" t="str">
            <v>RM</v>
          </cell>
          <cell r="M433" t="str">
            <v>6000505UKM1</v>
          </cell>
          <cell r="N433" t="str">
            <v>4000247UKM1</v>
          </cell>
          <cell r="O433" t="e">
            <v>#N/A</v>
          </cell>
          <cell r="P433">
            <v>8.5632400000000004</v>
          </cell>
          <cell r="S433">
            <v>8.5632400000000004</v>
          </cell>
          <cell r="T433">
            <v>0</v>
          </cell>
          <cell r="V433">
            <v>4.0000000000000001E-3</v>
          </cell>
          <cell r="W433">
            <v>2129.8066666666668</v>
          </cell>
        </row>
        <row r="434">
          <cell r="F434">
            <v>4000227</v>
          </cell>
          <cell r="G434" t="str">
            <v>2,4-DIAMINOPHENOXYETHANOL HCL (DPE 2HCL)</v>
          </cell>
          <cell r="H434" t="str">
            <v>KG</v>
          </cell>
          <cell r="I434">
            <v>0</v>
          </cell>
          <cell r="J434">
            <v>3644.55</v>
          </cell>
          <cell r="K434">
            <v>0</v>
          </cell>
          <cell r="L434" t="str">
            <v>RM</v>
          </cell>
          <cell r="M434" t="str">
            <v>6000505UKM1</v>
          </cell>
          <cell r="N434" t="str">
            <v>4000227UKM1</v>
          </cell>
          <cell r="O434" t="e">
            <v>#N/A</v>
          </cell>
          <cell r="P434">
            <v>0</v>
          </cell>
          <cell r="S434">
            <v>0</v>
          </cell>
          <cell r="T434">
            <v>0</v>
          </cell>
          <cell r="V434">
            <v>0</v>
          </cell>
          <cell r="W434">
            <v>3453.1894017094019</v>
          </cell>
        </row>
        <row r="435">
          <cell r="F435">
            <v>4000236</v>
          </cell>
          <cell r="G435" t="str">
            <v>ALMOND OIL</v>
          </cell>
          <cell r="H435" t="str">
            <v>KG</v>
          </cell>
          <cell r="I435">
            <v>0</v>
          </cell>
          <cell r="J435">
            <v>953.1</v>
          </cell>
          <cell r="K435">
            <v>0</v>
          </cell>
          <cell r="L435" t="str">
            <v>RM</v>
          </cell>
          <cell r="M435" t="str">
            <v>6000505UKM1</v>
          </cell>
          <cell r="N435" t="str">
            <v>4000236UKM1</v>
          </cell>
          <cell r="O435" t="e">
            <v>#N/A</v>
          </cell>
          <cell r="P435">
            <v>0</v>
          </cell>
          <cell r="S435">
            <v>0</v>
          </cell>
          <cell r="T435">
            <v>0</v>
          </cell>
          <cell r="V435">
            <v>0</v>
          </cell>
          <cell r="W435">
            <v>1024.1127489795917</v>
          </cell>
        </row>
        <row r="436">
          <cell r="F436">
            <v>4000239</v>
          </cell>
          <cell r="G436" t="str">
            <v>AMMONIA SOLUTION.</v>
          </cell>
          <cell r="H436" t="str">
            <v>KG</v>
          </cell>
          <cell r="I436">
            <v>0.1</v>
          </cell>
          <cell r="J436">
            <v>148.97999999999999</v>
          </cell>
          <cell r="K436">
            <v>14.898</v>
          </cell>
          <cell r="L436" t="str">
            <v>RM</v>
          </cell>
          <cell r="M436" t="str">
            <v>6000505UKM1</v>
          </cell>
          <cell r="N436" t="str">
            <v>4000239UKM1</v>
          </cell>
          <cell r="O436" t="e">
            <v>#N/A</v>
          </cell>
          <cell r="P436">
            <v>14.898</v>
          </cell>
          <cell r="S436">
            <v>14.898</v>
          </cell>
          <cell r="T436">
            <v>0</v>
          </cell>
          <cell r="V436">
            <v>0.1</v>
          </cell>
          <cell r="W436">
            <v>150.85571707317072</v>
          </cell>
        </row>
        <row r="437">
          <cell r="F437">
            <v>4000241</v>
          </cell>
          <cell r="G437" t="str">
            <v>AQUACID 600-S</v>
          </cell>
          <cell r="H437" t="str">
            <v>KG</v>
          </cell>
          <cell r="I437">
            <v>2.0087138572964409E-3</v>
          </cell>
          <cell r="J437">
            <v>353.46</v>
          </cell>
          <cell r="K437">
            <v>0.71</v>
          </cell>
          <cell r="L437" t="str">
            <v>RM</v>
          </cell>
          <cell r="M437" t="str">
            <v>6000507UKM1</v>
          </cell>
          <cell r="N437" t="str">
            <v>4000241UKM1</v>
          </cell>
          <cell r="O437" t="e">
            <v>#N/A</v>
          </cell>
          <cell r="P437">
            <v>0.71</v>
          </cell>
          <cell r="S437">
            <v>0.71</v>
          </cell>
          <cell r="T437">
            <v>0</v>
          </cell>
          <cell r="V437">
            <v>2.0087138572964409E-3</v>
          </cell>
          <cell r="W437">
            <v>340.65856491228072</v>
          </cell>
        </row>
        <row r="438">
          <cell r="F438">
            <v>4000243</v>
          </cell>
          <cell r="G438" t="str">
            <v>ASCORBIC ACID</v>
          </cell>
          <cell r="H438" t="str">
            <v>KG</v>
          </cell>
          <cell r="I438">
            <v>4.0004507550146498E-3</v>
          </cell>
          <cell r="J438">
            <v>1242.3599999999999</v>
          </cell>
          <cell r="K438">
            <v>4.97</v>
          </cell>
          <cell r="L438" t="str">
            <v>RM</v>
          </cell>
          <cell r="M438" t="str">
            <v>6000507UKM1</v>
          </cell>
          <cell r="N438" t="str">
            <v>4000243UKM1</v>
          </cell>
          <cell r="O438" t="e">
            <v>#N/A</v>
          </cell>
          <cell r="P438">
            <v>4.97</v>
          </cell>
          <cell r="S438">
            <v>4.97</v>
          </cell>
          <cell r="T438">
            <v>0</v>
          </cell>
          <cell r="V438">
            <v>4.0004507550146498E-3</v>
          </cell>
          <cell r="W438">
            <v>1265.340148148148</v>
          </cell>
        </row>
        <row r="439">
          <cell r="F439">
            <v>4000252</v>
          </cell>
          <cell r="G439" t="str">
            <v>CRODAFOS HCE</v>
          </cell>
          <cell r="H439" t="str">
            <v>KG</v>
          </cell>
          <cell r="I439">
            <v>5.0009807827252825E-3</v>
          </cell>
          <cell r="J439">
            <v>4945.03</v>
          </cell>
          <cell r="K439">
            <v>24.730000000000004</v>
          </cell>
          <cell r="L439" t="str">
            <v>RM</v>
          </cell>
          <cell r="M439" t="str">
            <v>6000507UKM1</v>
          </cell>
          <cell r="N439" t="str">
            <v>4000252UKM1</v>
          </cell>
          <cell r="O439" t="e">
            <v>#N/A</v>
          </cell>
          <cell r="P439">
            <v>24.730000000000004</v>
          </cell>
          <cell r="S439">
            <v>24.730000000000004</v>
          </cell>
          <cell r="T439">
            <v>0</v>
          </cell>
          <cell r="V439">
            <v>5.0009807827252825E-3</v>
          </cell>
          <cell r="W439">
            <v>5191.5295999999998</v>
          </cell>
        </row>
        <row r="440">
          <cell r="F440">
            <v>4000197</v>
          </cell>
          <cell r="G440" t="str">
            <v>LAURYL ALCOHOL (C1218)</v>
          </cell>
          <cell r="H440" t="str">
            <v>KG</v>
          </cell>
          <cell r="I440">
            <v>3.5001263583522874E-2</v>
          </cell>
          <cell r="J440">
            <v>237.42</v>
          </cell>
          <cell r="K440">
            <v>8.31</v>
          </cell>
          <cell r="L440" t="str">
            <v>RM</v>
          </cell>
          <cell r="M440" t="str">
            <v>6000507UKM1</v>
          </cell>
          <cell r="N440" t="str">
            <v>4000197UKM1</v>
          </cell>
          <cell r="O440" t="e">
            <v>#N/A</v>
          </cell>
          <cell r="P440">
            <v>8.31</v>
          </cell>
          <cell r="S440">
            <v>8.31</v>
          </cell>
          <cell r="T440">
            <v>0</v>
          </cell>
          <cell r="V440">
            <v>3.5001263583522874E-2</v>
          </cell>
          <cell r="W440">
            <v>213.46471428571428</v>
          </cell>
        </row>
        <row r="441">
          <cell r="F441">
            <v>4000273</v>
          </cell>
          <cell r="G441" t="str">
            <v>JOJOBA OIL</v>
          </cell>
          <cell r="H441" t="str">
            <v>KG</v>
          </cell>
          <cell r="I441">
            <v>9.9993333777748146E-5</v>
          </cell>
          <cell r="J441">
            <v>3000.2</v>
          </cell>
          <cell r="K441">
            <v>0.3</v>
          </cell>
          <cell r="L441" t="str">
            <v>RM</v>
          </cell>
          <cell r="M441" t="str">
            <v>6000507UKM1</v>
          </cell>
          <cell r="N441" t="str">
            <v>4000273UKM1</v>
          </cell>
          <cell r="O441" t="e">
            <v>#N/A</v>
          </cell>
          <cell r="P441">
            <v>0.3</v>
          </cell>
          <cell r="S441">
            <v>0.3</v>
          </cell>
          <cell r="T441">
            <v>0</v>
          </cell>
          <cell r="V441">
            <v>9.9993333777748146E-5</v>
          </cell>
          <cell r="W441">
            <v>3000</v>
          </cell>
        </row>
        <row r="442">
          <cell r="F442">
            <v>4000285</v>
          </cell>
          <cell r="G442" t="str">
            <v>PARAFFIN WAX</v>
          </cell>
          <cell r="H442" t="str">
            <v>KG</v>
          </cell>
          <cell r="I442">
            <v>7.475813544415128E-3</v>
          </cell>
          <cell r="J442">
            <v>204.66</v>
          </cell>
          <cell r="K442">
            <v>1.53</v>
          </cell>
          <cell r="L442" t="str">
            <v>RM</v>
          </cell>
          <cell r="M442" t="str">
            <v>6000507UKM1</v>
          </cell>
          <cell r="N442" t="str">
            <v>4000285UKM1</v>
          </cell>
          <cell r="O442" t="e">
            <v>#N/A</v>
          </cell>
          <cell r="P442">
            <v>1.53</v>
          </cell>
          <cell r="S442">
            <v>1.53</v>
          </cell>
          <cell r="T442">
            <v>0</v>
          </cell>
          <cell r="V442">
            <v>7.475813544415128E-3</v>
          </cell>
          <cell r="W442">
            <v>234.22</v>
          </cell>
        </row>
        <row r="443">
          <cell r="F443">
            <v>4000288</v>
          </cell>
          <cell r="G443" t="str">
            <v>REFINED SESAME OIL</v>
          </cell>
          <cell r="H443" t="str">
            <v>KG</v>
          </cell>
          <cell r="I443">
            <v>9.3691442848219868E-5</v>
          </cell>
          <cell r="J443">
            <v>320.2</v>
          </cell>
          <cell r="K443">
            <v>0.03</v>
          </cell>
          <cell r="L443" t="str">
            <v>RM</v>
          </cell>
          <cell r="M443" t="str">
            <v>6000507UKM1</v>
          </cell>
          <cell r="N443" t="str">
            <v>4000288UKM1</v>
          </cell>
          <cell r="O443" t="e">
            <v>#N/A</v>
          </cell>
          <cell r="P443">
            <v>0.03</v>
          </cell>
          <cell r="S443">
            <v>0.03</v>
          </cell>
          <cell r="T443">
            <v>0</v>
          </cell>
          <cell r="V443">
            <v>9.3691442848219868E-5</v>
          </cell>
          <cell r="W443">
            <v>320.17</v>
          </cell>
        </row>
        <row r="444">
          <cell r="F444">
            <v>4000294</v>
          </cell>
          <cell r="G444" t="str">
            <v>SODIUM SILICATE</v>
          </cell>
          <cell r="H444" t="str">
            <v>KG</v>
          </cell>
          <cell r="I444">
            <v>5.0231839258114376E-3</v>
          </cell>
          <cell r="J444">
            <v>77.64</v>
          </cell>
          <cell r="K444">
            <v>0.39</v>
          </cell>
          <cell r="L444" t="str">
            <v>RM</v>
          </cell>
          <cell r="M444" t="str">
            <v>6000507UKM1</v>
          </cell>
          <cell r="N444" t="str">
            <v>4000294UKM1</v>
          </cell>
          <cell r="O444" t="e">
            <v>#N/A</v>
          </cell>
          <cell r="P444">
            <v>0.39</v>
          </cell>
          <cell r="S444">
            <v>0.39</v>
          </cell>
          <cell r="T444">
            <v>0</v>
          </cell>
          <cell r="V444">
            <v>5.0231839258114376E-3</v>
          </cell>
          <cell r="W444">
            <v>67.309186885245907</v>
          </cell>
        </row>
        <row r="445">
          <cell r="F445">
            <v>4000308</v>
          </cell>
          <cell r="G445" t="str">
            <v>ISO PROPYL PALMITATE</v>
          </cell>
          <cell r="H445" t="str">
            <v>KG</v>
          </cell>
          <cell r="I445">
            <v>7.5069660711358788E-3</v>
          </cell>
          <cell r="J445">
            <v>305.05</v>
          </cell>
          <cell r="K445">
            <v>2.29</v>
          </cell>
          <cell r="L445" t="str">
            <v>RM</v>
          </cell>
          <cell r="M445" t="str">
            <v>6000507UKM1</v>
          </cell>
          <cell r="N445" t="str">
            <v>4000308UKM1</v>
          </cell>
          <cell r="O445" t="e">
            <v>#N/A</v>
          </cell>
          <cell r="P445">
            <v>2.29</v>
          </cell>
          <cell r="S445">
            <v>2.29</v>
          </cell>
          <cell r="T445">
            <v>0</v>
          </cell>
          <cell r="V445">
            <v>7.5069660711358788E-3</v>
          </cell>
          <cell r="W445">
            <v>313.11</v>
          </cell>
        </row>
        <row r="446">
          <cell r="F446">
            <v>4000325</v>
          </cell>
          <cell r="G446" t="str">
            <v>M-AMINO PHENOL (MAP)</v>
          </cell>
          <cell r="H446" t="str">
            <v>KG</v>
          </cell>
          <cell r="I446">
            <v>4.9991919409578195E-3</v>
          </cell>
          <cell r="J446">
            <v>1856.3</v>
          </cell>
          <cell r="K446">
            <v>9.2799999999999994</v>
          </cell>
          <cell r="L446" t="str">
            <v>RM</v>
          </cell>
          <cell r="M446" t="str">
            <v>6000507UKM1</v>
          </cell>
          <cell r="N446" t="str">
            <v>4000325UKM1</v>
          </cell>
          <cell r="O446" t="e">
            <v>#N/A</v>
          </cell>
          <cell r="P446">
            <v>9.2799999999999994</v>
          </cell>
          <cell r="S446">
            <v>9.2799999999999994</v>
          </cell>
          <cell r="T446">
            <v>0</v>
          </cell>
          <cell r="V446">
            <v>4.9991919409578195E-3</v>
          </cell>
          <cell r="W446">
            <v>1858.8824625</v>
          </cell>
        </row>
        <row r="447">
          <cell r="F447">
            <v>4000326</v>
          </cell>
          <cell r="G447" t="str">
            <v>PHENYL METHYL PYROZOLONE (PMP)</v>
          </cell>
          <cell r="H447" t="str">
            <v>KG</v>
          </cell>
          <cell r="I447">
            <v>2.0010089120564988E-3</v>
          </cell>
          <cell r="J447">
            <v>594.70000000000005</v>
          </cell>
          <cell r="K447">
            <v>1.19</v>
          </cell>
          <cell r="L447" t="str">
            <v>RM</v>
          </cell>
          <cell r="M447" t="str">
            <v>6000507UKM1</v>
          </cell>
          <cell r="N447" t="str">
            <v>4000326UKM1</v>
          </cell>
          <cell r="O447" t="e">
            <v>#N/A</v>
          </cell>
          <cell r="P447">
            <v>1.19</v>
          </cell>
          <cell r="S447">
            <v>1.19</v>
          </cell>
          <cell r="T447">
            <v>0</v>
          </cell>
          <cell r="V447">
            <v>2.0010089120564988E-3</v>
          </cell>
          <cell r="W447">
            <v>596.92550000000006</v>
          </cell>
        </row>
        <row r="448">
          <cell r="F448">
            <v>4000162</v>
          </cell>
          <cell r="G448" t="str">
            <v>SLES 28%</v>
          </cell>
          <cell r="H448" t="str">
            <v>KG</v>
          </cell>
          <cell r="I448">
            <v>0.16007445323406236</v>
          </cell>
          <cell r="J448">
            <v>64.47</v>
          </cell>
          <cell r="K448">
            <v>10.32</v>
          </cell>
          <cell r="L448" t="str">
            <v>RM</v>
          </cell>
          <cell r="M448" t="str">
            <v>6000507UKM1</v>
          </cell>
          <cell r="N448" t="str">
            <v>4000162UKM1</v>
          </cell>
          <cell r="O448" t="e">
            <v>#N/A</v>
          </cell>
          <cell r="P448">
            <v>10.32</v>
          </cell>
          <cell r="S448">
            <v>10.32</v>
          </cell>
          <cell r="T448">
            <v>0</v>
          </cell>
          <cell r="V448">
            <v>0.16007445323406236</v>
          </cell>
          <cell r="W448">
            <v>62.439437499999997</v>
          </cell>
        </row>
        <row r="449">
          <cell r="F449">
            <v>4000129</v>
          </cell>
          <cell r="G449" t="str">
            <v>CAPB (COCAMIDOPROPYL BETAINE 30%)</v>
          </cell>
          <cell r="H449" t="str">
            <v>KG</v>
          </cell>
          <cell r="I449">
            <v>0.10002759381898454</v>
          </cell>
          <cell r="J449">
            <v>72.48</v>
          </cell>
          <cell r="K449">
            <v>7.25</v>
          </cell>
          <cell r="L449" t="str">
            <v>RM</v>
          </cell>
          <cell r="M449" t="str">
            <v>6000507UKM1</v>
          </cell>
          <cell r="N449" t="str">
            <v>4000129UKM1</v>
          </cell>
          <cell r="O449" t="e">
            <v>#N/A</v>
          </cell>
          <cell r="P449">
            <v>7.25</v>
          </cell>
          <cell r="S449">
            <v>7.25</v>
          </cell>
          <cell r="T449">
            <v>0</v>
          </cell>
          <cell r="V449">
            <v>0.10002759381898454</v>
          </cell>
          <cell r="W449">
            <v>71.039324432008954</v>
          </cell>
        </row>
        <row r="450">
          <cell r="F450">
            <v>4000379</v>
          </cell>
          <cell r="G450" t="str">
            <v>BRIJI 721 - RA</v>
          </cell>
          <cell r="H450" t="str">
            <v>KG</v>
          </cell>
          <cell r="I450">
            <v>2.2493196409508486E-2</v>
          </cell>
          <cell r="J450">
            <v>665.09</v>
          </cell>
          <cell r="K450">
            <v>14.959999999999999</v>
          </cell>
          <cell r="L450" t="str">
            <v>RM</v>
          </cell>
          <cell r="M450" t="str">
            <v>6000507UKM1</v>
          </cell>
          <cell r="N450" t="str">
            <v>4000379UKM1</v>
          </cell>
          <cell r="O450" t="e">
            <v>#N/A</v>
          </cell>
          <cell r="P450">
            <v>14.959999999999999</v>
          </cell>
          <cell r="S450">
            <v>14.959999999999999</v>
          </cell>
          <cell r="T450">
            <v>0</v>
          </cell>
          <cell r="V450">
            <v>2.2493196409508486E-2</v>
          </cell>
          <cell r="W450">
            <v>732.16000000000008</v>
          </cell>
        </row>
        <row r="451">
          <cell r="F451">
            <v>4000396</v>
          </cell>
          <cell r="G451" t="str">
            <v>LEMON OIL - RA</v>
          </cell>
          <cell r="H451" t="str">
            <v>KG</v>
          </cell>
          <cell r="I451">
            <v>9.9831712256481916E-5</v>
          </cell>
          <cell r="J451">
            <v>3505.9</v>
          </cell>
          <cell r="K451">
            <v>0.35</v>
          </cell>
          <cell r="L451" t="str">
            <v>RM</v>
          </cell>
          <cell r="M451" t="str">
            <v>6000507UKM1</v>
          </cell>
          <cell r="N451" t="str">
            <v>4000396UKM1</v>
          </cell>
          <cell r="O451" t="e">
            <v>#N/A</v>
          </cell>
          <cell r="P451">
            <v>0.35</v>
          </cell>
          <cell r="S451">
            <v>0.35</v>
          </cell>
          <cell r="T451">
            <v>0</v>
          </cell>
          <cell r="V451">
            <v>9.9831712256481916E-5</v>
          </cell>
          <cell r="W451">
            <v>3497.232</v>
          </cell>
        </row>
        <row r="452">
          <cell r="F452">
            <v>4000461</v>
          </cell>
          <cell r="G452" t="str">
            <v>SYMSITIVE 1609</v>
          </cell>
          <cell r="H452" t="str">
            <v>KG</v>
          </cell>
          <cell r="I452">
            <v>5.0005420455839751E-3</v>
          </cell>
          <cell r="J452">
            <v>7287.21</v>
          </cell>
          <cell r="K452">
            <v>36.44</v>
          </cell>
          <cell r="L452" t="str">
            <v>RM</v>
          </cell>
          <cell r="M452" t="str">
            <v>6000507UKM1</v>
          </cell>
          <cell r="N452" t="str">
            <v>4000461UKM1</v>
          </cell>
          <cell r="O452" t="e">
            <v>#N/A</v>
          </cell>
          <cell r="P452">
            <v>36.44</v>
          </cell>
          <cell r="S452">
            <v>36.44</v>
          </cell>
          <cell r="T452">
            <v>0</v>
          </cell>
          <cell r="V452">
            <v>5.0005420455839751E-3</v>
          </cell>
          <cell r="W452">
            <v>7280</v>
          </cell>
        </row>
        <row r="453">
          <cell r="F453">
            <v>4000481</v>
          </cell>
          <cell r="G453" t="str">
            <v>PPDA FOR CREAM COLOR</v>
          </cell>
          <cell r="H453" t="str">
            <v>KG</v>
          </cell>
          <cell r="I453">
            <v>2.2494612068965518E-2</v>
          </cell>
          <cell r="J453">
            <v>742.4</v>
          </cell>
          <cell r="K453">
            <v>16.7</v>
          </cell>
          <cell r="L453" t="str">
            <v>RM</v>
          </cell>
          <cell r="M453" t="str">
            <v>6000507UKM1</v>
          </cell>
          <cell r="N453" t="str">
            <v>4000481UKM1</v>
          </cell>
          <cell r="O453" t="e">
            <v>#N/A</v>
          </cell>
          <cell r="P453">
            <v>16.7</v>
          </cell>
          <cell r="S453">
            <v>16.7</v>
          </cell>
          <cell r="T453">
            <v>0</v>
          </cell>
          <cell r="V453">
            <v>2.2494612068965518E-2</v>
          </cell>
          <cell r="W453">
            <v>548.30137550085863</v>
          </cell>
        </row>
        <row r="454">
          <cell r="F454">
            <v>4000574</v>
          </cell>
          <cell r="G454" t="str">
            <v>PERFUME MAGIC WAND</v>
          </cell>
          <cell r="H454" t="str">
            <v>KG</v>
          </cell>
          <cell r="I454">
            <v>1.2003693444136656E-2</v>
          </cell>
          <cell r="J454">
            <v>1072.17</v>
          </cell>
          <cell r="K454">
            <v>12.87</v>
          </cell>
          <cell r="L454" t="str">
            <v>RM</v>
          </cell>
          <cell r="M454" t="str">
            <v>6000507UKM1</v>
          </cell>
          <cell r="N454" t="str">
            <v>4000574UKM1</v>
          </cell>
          <cell r="O454" t="e">
            <v>#N/A</v>
          </cell>
          <cell r="P454">
            <v>12.87</v>
          </cell>
          <cell r="S454">
            <v>12.87</v>
          </cell>
          <cell r="T454">
            <v>0</v>
          </cell>
          <cell r="V454">
            <v>1.2003693444136656E-2</v>
          </cell>
          <cell r="W454">
            <v>1097.25</v>
          </cell>
        </row>
        <row r="455">
          <cell r="F455">
            <v>4000183</v>
          </cell>
          <cell r="G455" t="str">
            <v>HYDROVANCE</v>
          </cell>
          <cell r="H455" t="str">
            <v>KG</v>
          </cell>
          <cell r="I455">
            <v>9.999092170620047E-3</v>
          </cell>
          <cell r="J455">
            <v>771.07</v>
          </cell>
          <cell r="K455">
            <v>7.71</v>
          </cell>
          <cell r="L455" t="str">
            <v>RM</v>
          </cell>
          <cell r="M455" t="str">
            <v>6000507UKM1</v>
          </cell>
          <cell r="N455" t="str">
            <v>4000183UKM1</v>
          </cell>
          <cell r="O455" t="e">
            <v>#N/A</v>
          </cell>
          <cell r="P455">
            <v>7.71</v>
          </cell>
          <cell r="S455">
            <v>7.71</v>
          </cell>
          <cell r="T455">
            <v>0</v>
          </cell>
          <cell r="V455">
            <v>9.999092170620047E-3</v>
          </cell>
          <cell r="W455">
            <v>771.41347339539436</v>
          </cell>
        </row>
        <row r="456">
          <cell r="F456">
            <v>4000240</v>
          </cell>
          <cell r="G456" t="str">
            <v>AMMONIUM CHLORIDE NEW</v>
          </cell>
          <cell r="H456" t="str">
            <v>KG</v>
          </cell>
          <cell r="I456">
            <v>3.9840637450199202E-3</v>
          </cell>
          <cell r="J456">
            <v>148.09</v>
          </cell>
          <cell r="K456">
            <v>0.59</v>
          </cell>
          <cell r="L456" t="str">
            <v>RM</v>
          </cell>
          <cell r="M456" t="str">
            <v>6000507UKM1</v>
          </cell>
          <cell r="N456" t="str">
            <v>4000240UKM1</v>
          </cell>
          <cell r="O456" t="e">
            <v>#N/A</v>
          </cell>
          <cell r="P456">
            <v>0.59</v>
          </cell>
          <cell r="S456">
            <v>0.59</v>
          </cell>
          <cell r="T456">
            <v>0</v>
          </cell>
          <cell r="V456">
            <v>3.9840637450199202E-3</v>
          </cell>
          <cell r="W456">
            <v>232.44</v>
          </cell>
        </row>
        <row r="457">
          <cell r="F457" t="str">
            <v/>
          </cell>
          <cell r="G457" t="str">
            <v>0000900501-MFPOWR</v>
          </cell>
          <cell r="H457" t="str">
            <v>KWH</v>
          </cell>
          <cell r="I457">
            <v>0.24</v>
          </cell>
          <cell r="J457">
            <v>8.25</v>
          </cell>
          <cell r="K457">
            <v>1.98</v>
          </cell>
          <cell r="L457" t="str">
            <v>cc</v>
          </cell>
          <cell r="M457" t="str">
            <v>6000507UKM1</v>
          </cell>
          <cell r="N457" t="str">
            <v>UKM1</v>
          </cell>
          <cell r="O457" t="e">
            <v>#N/A</v>
          </cell>
          <cell r="R457">
            <v>1.98</v>
          </cell>
          <cell r="S457">
            <v>1.98</v>
          </cell>
          <cell r="T457">
            <v>0</v>
          </cell>
          <cell r="V457">
            <v>0.24</v>
          </cell>
          <cell r="W457">
            <v>8.25</v>
          </cell>
        </row>
        <row r="458">
          <cell r="F458" t="str">
            <v/>
          </cell>
          <cell r="G458" t="str">
            <v>0000900502-MFMAND</v>
          </cell>
          <cell r="H458" t="str">
            <v>MD</v>
          </cell>
          <cell r="I458">
            <v>4.0000000000000001E-3</v>
          </cell>
          <cell r="J458">
            <v>440</v>
          </cell>
          <cell r="K458">
            <v>1.76</v>
          </cell>
          <cell r="L458" t="str">
            <v>cc</v>
          </cell>
          <cell r="M458" t="str">
            <v>6000507UKM1</v>
          </cell>
          <cell r="N458" t="str">
            <v>UKM1</v>
          </cell>
          <cell r="O458" t="e">
            <v>#N/A</v>
          </cell>
          <cell r="R458">
            <v>1.76</v>
          </cell>
          <cell r="S458">
            <v>1.76</v>
          </cell>
          <cell r="T458">
            <v>0</v>
          </cell>
          <cell r="V458">
            <v>4.0000000000000001E-3</v>
          </cell>
          <cell r="W458">
            <v>440</v>
          </cell>
        </row>
        <row r="459">
          <cell r="F459" t="str">
            <v/>
          </cell>
          <cell r="G459" t="str">
            <v>0000900503-MFGUTY</v>
          </cell>
          <cell r="H459" t="str">
            <v>STD</v>
          </cell>
          <cell r="I459">
            <v>1.2005457025920874E-2</v>
          </cell>
          <cell r="J459">
            <v>219.9</v>
          </cell>
          <cell r="K459">
            <v>2.64</v>
          </cell>
          <cell r="L459" t="str">
            <v>cc</v>
          </cell>
          <cell r="M459" t="str">
            <v>6000507UKM1</v>
          </cell>
          <cell r="N459" t="str">
            <v>UKM1</v>
          </cell>
          <cell r="O459" t="e">
            <v>#N/A</v>
          </cell>
          <cell r="R459">
            <v>2.64</v>
          </cell>
          <cell r="S459">
            <v>2.64</v>
          </cell>
          <cell r="T459">
            <v>0</v>
          </cell>
          <cell r="V459">
            <v>1.2005457025920874E-2</v>
          </cell>
          <cell r="W459">
            <v>219.9</v>
          </cell>
        </row>
        <row r="460">
          <cell r="F460" t="str">
            <v/>
          </cell>
          <cell r="G460" t="str">
            <v>0000900504-MFGDEP</v>
          </cell>
          <cell r="H460" t="str">
            <v>STD</v>
          </cell>
          <cell r="I460">
            <v>1.1989520727384805E-2</v>
          </cell>
          <cell r="J460">
            <v>324.45</v>
          </cell>
          <cell r="K460">
            <v>3.89</v>
          </cell>
          <cell r="L460" t="str">
            <v>cc</v>
          </cell>
          <cell r="M460" t="str">
            <v>6000507UKM1</v>
          </cell>
          <cell r="N460" t="str">
            <v>UKM1</v>
          </cell>
          <cell r="O460" t="e">
            <v>#N/A</v>
          </cell>
          <cell r="R460">
            <v>3.89</v>
          </cell>
          <cell r="S460">
            <v>3.89</v>
          </cell>
          <cell r="T460">
            <v>0</v>
          </cell>
          <cell r="V460">
            <v>1.1989520727384805E-2</v>
          </cell>
          <cell r="W460">
            <v>324.45</v>
          </cell>
        </row>
        <row r="461">
          <cell r="F461" t="str">
            <v/>
          </cell>
          <cell r="G461" t="str">
            <v>0000900505-MFGOVH</v>
          </cell>
          <cell r="H461" t="str">
            <v>STD</v>
          </cell>
          <cell r="I461">
            <v>1.2016844123386628E-2</v>
          </cell>
          <cell r="J461">
            <v>292.08999999999997</v>
          </cell>
          <cell r="K461">
            <v>3.51</v>
          </cell>
          <cell r="L461" t="str">
            <v>cc</v>
          </cell>
          <cell r="M461" t="str">
            <v>6000507UKM1</v>
          </cell>
          <cell r="N461" t="str">
            <v>UKM1</v>
          </cell>
          <cell r="O461" t="e">
            <v>#N/A</v>
          </cell>
          <cell r="R461">
            <v>3.51</v>
          </cell>
          <cell r="S461">
            <v>3.51</v>
          </cell>
          <cell r="T461">
            <v>0</v>
          </cell>
          <cell r="V461">
            <v>1.2016844123386628E-2</v>
          </cell>
          <cell r="W461">
            <v>292.08999999999997</v>
          </cell>
        </row>
        <row r="462">
          <cell r="F462">
            <v>4000102</v>
          </cell>
          <cell r="G462" t="str">
            <v>RESORCINOL</v>
          </cell>
          <cell r="H462" t="str">
            <v>KG</v>
          </cell>
          <cell r="I462">
            <v>1.4006204090402461E-2</v>
          </cell>
          <cell r="J462">
            <v>744.67</v>
          </cell>
          <cell r="K462">
            <v>10.43</v>
          </cell>
          <cell r="L462" t="str">
            <v>RM</v>
          </cell>
          <cell r="M462" t="str">
            <v>6000507UKM1</v>
          </cell>
          <cell r="N462" t="str">
            <v>4000102UKM1</v>
          </cell>
          <cell r="O462" t="e">
            <v>#N/A</v>
          </cell>
          <cell r="P462">
            <v>10.43</v>
          </cell>
          <cell r="S462">
            <v>10.43</v>
          </cell>
          <cell r="T462">
            <v>0</v>
          </cell>
          <cell r="V462">
            <v>1.4006204090402461E-2</v>
          </cell>
          <cell r="W462">
            <v>743.12336764705879</v>
          </cell>
        </row>
        <row r="463">
          <cell r="F463">
            <v>4000105</v>
          </cell>
          <cell r="G463" t="str">
            <v>SODIUM SULPHITE</v>
          </cell>
          <cell r="H463" t="str">
            <v>KG</v>
          </cell>
          <cell r="I463">
            <v>3.957219251336898E-3</v>
          </cell>
          <cell r="J463">
            <v>93.5</v>
          </cell>
          <cell r="K463">
            <v>0.36999999999999994</v>
          </cell>
          <cell r="L463" t="str">
            <v>RM</v>
          </cell>
          <cell r="M463" t="str">
            <v>6000507UKM1</v>
          </cell>
          <cell r="N463" t="str">
            <v>4000105UKM1</v>
          </cell>
          <cell r="O463" t="e">
            <v>#N/A</v>
          </cell>
          <cell r="P463">
            <v>0.36999999999999994</v>
          </cell>
          <cell r="S463">
            <v>0.36999999999999994</v>
          </cell>
          <cell r="T463">
            <v>0</v>
          </cell>
          <cell r="V463">
            <v>3.957219251336898E-3</v>
          </cell>
          <cell r="W463">
            <v>108.43813658536585</v>
          </cell>
        </row>
        <row r="464">
          <cell r="F464">
            <v>4000108</v>
          </cell>
          <cell r="G464" t="str">
            <v>DM WATER</v>
          </cell>
          <cell r="H464" t="str">
            <v>KG</v>
          </cell>
          <cell r="I464">
            <v>0.28888888888888892</v>
          </cell>
          <cell r="J464">
            <v>0.45</v>
          </cell>
          <cell r="K464">
            <v>0.13</v>
          </cell>
          <cell r="L464" t="str">
            <v>RM</v>
          </cell>
          <cell r="M464" t="str">
            <v>6000507UKM1</v>
          </cell>
          <cell r="N464" t="str">
            <v>4000108UKM1</v>
          </cell>
          <cell r="O464" t="e">
            <v>#N/A</v>
          </cell>
          <cell r="P464">
            <v>0.13</v>
          </cell>
          <cell r="S464">
            <v>0.13</v>
          </cell>
          <cell r="T464">
            <v>0</v>
          </cell>
          <cell r="V464">
            <v>0.28888888888888892</v>
          </cell>
          <cell r="W464">
            <v>0.45</v>
          </cell>
        </row>
        <row r="465">
          <cell r="F465">
            <v>4000118</v>
          </cell>
          <cell r="G465" t="str">
            <v>PROPYLENE GLYCOL  (PG)</v>
          </cell>
          <cell r="H465" t="str">
            <v>KG</v>
          </cell>
          <cell r="I465">
            <v>4.9974832818005322E-3</v>
          </cell>
          <cell r="J465">
            <v>278.14</v>
          </cell>
          <cell r="K465">
            <v>1.39</v>
          </cell>
          <cell r="L465" t="str">
            <v>RM</v>
          </cell>
          <cell r="M465" t="str">
            <v>6000507UKM1</v>
          </cell>
          <cell r="N465" t="str">
            <v>4000118UKM1</v>
          </cell>
          <cell r="O465" t="e">
            <v>#N/A</v>
          </cell>
          <cell r="P465">
            <v>1.39</v>
          </cell>
          <cell r="S465">
            <v>1.39</v>
          </cell>
          <cell r="T465">
            <v>0</v>
          </cell>
          <cell r="V465">
            <v>4.9974832818005322E-3</v>
          </cell>
          <cell r="W465">
            <v>278.29599999999999</v>
          </cell>
        </row>
        <row r="466">
          <cell r="F466">
            <v>4000123</v>
          </cell>
          <cell r="G466" t="str">
            <v>STEARIC ACID</v>
          </cell>
          <cell r="H466" t="str">
            <v>KG</v>
          </cell>
          <cell r="I466">
            <v>4.9884107628741306E-3</v>
          </cell>
          <cell r="J466">
            <v>198.46</v>
          </cell>
          <cell r="K466">
            <v>0.99</v>
          </cell>
          <cell r="L466" t="str">
            <v>RM</v>
          </cell>
          <cell r="M466" t="str">
            <v>6000507UKM1</v>
          </cell>
          <cell r="N466" t="str">
            <v>4000123UKM1</v>
          </cell>
          <cell r="O466" t="e">
            <v>#N/A</v>
          </cell>
          <cell r="P466">
            <v>0.99</v>
          </cell>
          <cell r="S466">
            <v>0.99</v>
          </cell>
          <cell r="T466">
            <v>0</v>
          </cell>
          <cell r="V466">
            <v>4.9884107628741306E-3</v>
          </cell>
          <cell r="W466">
            <v>133.34180645161291</v>
          </cell>
        </row>
        <row r="467">
          <cell r="F467">
            <v>4000165</v>
          </cell>
          <cell r="G467" t="str">
            <v>CARBOPOL ETD 2020</v>
          </cell>
          <cell r="H467" t="str">
            <v>KG</v>
          </cell>
          <cell r="I467">
            <v>1.9990059887803045E-3</v>
          </cell>
          <cell r="J467">
            <v>3641.81</v>
          </cell>
          <cell r="K467">
            <v>7.28</v>
          </cell>
          <cell r="L467" t="str">
            <v>RM</v>
          </cell>
          <cell r="M467" t="str">
            <v>6000507UKM1</v>
          </cell>
          <cell r="N467" t="str">
            <v>4000165UKM1</v>
          </cell>
          <cell r="O467" t="e">
            <v>#N/A</v>
          </cell>
          <cell r="P467">
            <v>7.28</v>
          </cell>
          <cell r="S467">
            <v>7.28</v>
          </cell>
          <cell r="T467">
            <v>0</v>
          </cell>
          <cell r="V467">
            <v>1.9990059887803045E-3</v>
          </cell>
          <cell r="W467">
            <v>3754.4170362318841</v>
          </cell>
        </row>
        <row r="468">
          <cell r="F468">
            <v>4000181</v>
          </cell>
          <cell r="G468" t="str">
            <v>OLIVE OIL</v>
          </cell>
          <cell r="H468" t="str">
            <v>KG</v>
          </cell>
          <cell r="I468">
            <v>9.5102234902520204E-5</v>
          </cell>
          <cell r="J468">
            <v>630.9</v>
          </cell>
          <cell r="K468">
            <v>0.06</v>
          </cell>
          <cell r="L468" t="str">
            <v>RM</v>
          </cell>
          <cell r="M468" t="str">
            <v>6000507UKM1</v>
          </cell>
          <cell r="N468" t="str">
            <v>4000181UKM1</v>
          </cell>
          <cell r="O468" t="e">
            <v>#N/A</v>
          </cell>
          <cell r="P468">
            <v>0.06</v>
          </cell>
          <cell r="S468">
            <v>0.06</v>
          </cell>
          <cell r="T468">
            <v>0</v>
          </cell>
          <cell r="V468">
            <v>9.5102234902520204E-5</v>
          </cell>
          <cell r="W468">
            <v>630.87</v>
          </cell>
        </row>
        <row r="469">
          <cell r="F469">
            <v>4000182</v>
          </cell>
          <cell r="G469" t="str">
            <v>CETOSTEARYL ALCOHOL C1618(CSA)</v>
          </cell>
          <cell r="H469" t="str">
            <v>KG</v>
          </cell>
          <cell r="I469">
            <v>0.14248554913294798</v>
          </cell>
          <cell r="J469">
            <v>207.6</v>
          </cell>
          <cell r="K469">
            <v>29.58</v>
          </cell>
          <cell r="L469" t="str">
            <v>RM</v>
          </cell>
          <cell r="M469" t="str">
            <v>6000507UKM1</v>
          </cell>
          <cell r="N469" t="str">
            <v>4000182UKM1</v>
          </cell>
          <cell r="O469" t="e">
            <v>#N/A</v>
          </cell>
          <cell r="P469">
            <v>29.58</v>
          </cell>
          <cell r="S469">
            <v>29.58</v>
          </cell>
          <cell r="T469">
            <v>0</v>
          </cell>
          <cell r="V469">
            <v>0.14248554913294798</v>
          </cell>
          <cell r="W469">
            <v>192.63366800804829</v>
          </cell>
        </row>
        <row r="470">
          <cell r="F470">
            <v>4000187</v>
          </cell>
          <cell r="G470" t="str">
            <v>WHITE PETROLEUM JELLY</v>
          </cell>
          <cell r="H470" t="str">
            <v>KG</v>
          </cell>
          <cell r="I470">
            <v>3.4998409163219855E-2</v>
          </cell>
          <cell r="J470">
            <v>157.15</v>
          </cell>
          <cell r="K470">
            <v>5.5000000000000009</v>
          </cell>
          <cell r="L470" t="str">
            <v>RM</v>
          </cell>
          <cell r="M470" t="str">
            <v>6000507UKM1</v>
          </cell>
          <cell r="N470" t="str">
            <v>4000187UKM1</v>
          </cell>
          <cell r="O470" t="e">
            <v>#N/A</v>
          </cell>
          <cell r="P470">
            <v>5.5000000000000009</v>
          </cell>
          <cell r="S470">
            <v>5.5000000000000009</v>
          </cell>
          <cell r="T470">
            <v>0</v>
          </cell>
          <cell r="V470">
            <v>3.4998409163219855E-2</v>
          </cell>
          <cell r="W470">
            <v>166.63</v>
          </cell>
        </row>
        <row r="471">
          <cell r="F471">
            <v>4000198</v>
          </cell>
          <cell r="G471" t="str">
            <v>MONOETHANOLAMINE (MEA)</v>
          </cell>
          <cell r="H471" t="str">
            <v>KG</v>
          </cell>
          <cell r="I471">
            <v>3.0011454753722799E-2</v>
          </cell>
          <cell r="J471">
            <v>130.94999999999999</v>
          </cell>
          <cell r="K471">
            <v>3.93</v>
          </cell>
          <cell r="L471" t="str">
            <v>RM</v>
          </cell>
          <cell r="M471" t="str">
            <v>6000507UKM1</v>
          </cell>
          <cell r="N471" t="str">
            <v>4000198UKM1</v>
          </cell>
          <cell r="O471" t="e">
            <v>#N/A</v>
          </cell>
          <cell r="P471">
            <v>3.93</v>
          </cell>
          <cell r="S471">
            <v>3.93</v>
          </cell>
          <cell r="T471">
            <v>0</v>
          </cell>
          <cell r="V471">
            <v>3.0011454753722799E-2</v>
          </cell>
          <cell r="W471">
            <v>167.96</v>
          </cell>
        </row>
        <row r="472">
          <cell r="F472">
            <v>4000247</v>
          </cell>
          <cell r="G472" t="str">
            <v>CELEQUAT SC 240C/UCARE POLYMERR JR 400</v>
          </cell>
          <cell r="H472" t="str">
            <v>KG</v>
          </cell>
          <cell r="I472">
            <v>3.9984865541547359E-3</v>
          </cell>
          <cell r="J472">
            <v>2140.81</v>
          </cell>
          <cell r="K472">
            <v>8.56</v>
          </cell>
          <cell r="L472" t="str">
            <v>RM</v>
          </cell>
          <cell r="M472" t="str">
            <v>6000507UKM1</v>
          </cell>
          <cell r="N472" t="str">
            <v>4000247UKM1</v>
          </cell>
          <cell r="O472" t="e">
            <v>#N/A</v>
          </cell>
          <cell r="P472">
            <v>8.56</v>
          </cell>
          <cell r="S472">
            <v>8.56</v>
          </cell>
          <cell r="T472">
            <v>0</v>
          </cell>
          <cell r="V472">
            <v>3.9984865541547359E-3</v>
          </cell>
          <cell r="W472">
            <v>2129.8066666666668</v>
          </cell>
        </row>
        <row r="473">
          <cell r="F473">
            <v>4000227</v>
          </cell>
          <cell r="G473" t="str">
            <v>2,4-DIAMINOPHENOXYETHANOL HCL (DPE 2HCL)</v>
          </cell>
          <cell r="H473" t="str">
            <v>KG</v>
          </cell>
          <cell r="I473">
            <v>2.4996090073726115E-3</v>
          </cell>
          <cell r="J473">
            <v>3644.57</v>
          </cell>
          <cell r="K473">
            <v>9.11</v>
          </cell>
          <cell r="L473" t="str">
            <v>RM</v>
          </cell>
          <cell r="M473" t="str">
            <v>6000507UKM1</v>
          </cell>
          <cell r="N473" t="str">
            <v>4000227UKM1</v>
          </cell>
          <cell r="O473" t="e">
            <v>#N/A</v>
          </cell>
          <cell r="P473">
            <v>9.11</v>
          </cell>
          <cell r="S473">
            <v>9.11</v>
          </cell>
          <cell r="T473">
            <v>0</v>
          </cell>
          <cell r="V473">
            <v>2.4996090073726115E-3</v>
          </cell>
          <cell r="W473">
            <v>3453.1894017094019</v>
          </cell>
        </row>
        <row r="474">
          <cell r="F474">
            <v>4000236</v>
          </cell>
          <cell r="G474" t="str">
            <v>ALMOND OIL</v>
          </cell>
          <cell r="H474" t="str">
            <v>KG</v>
          </cell>
          <cell r="I474">
            <v>1.0492078480747036E-4</v>
          </cell>
          <cell r="J474">
            <v>953.1</v>
          </cell>
          <cell r="K474">
            <v>0.1</v>
          </cell>
          <cell r="L474" t="str">
            <v>RM</v>
          </cell>
          <cell r="M474" t="str">
            <v>6000507UKM1</v>
          </cell>
          <cell r="N474" t="str">
            <v>4000236UKM1</v>
          </cell>
          <cell r="O474" t="e">
            <v>#N/A</v>
          </cell>
          <cell r="P474">
            <v>0.1</v>
          </cell>
          <cell r="S474">
            <v>0.1</v>
          </cell>
          <cell r="T474">
            <v>0</v>
          </cell>
          <cell r="V474">
            <v>1.0492078480747036E-4</v>
          </cell>
          <cell r="W474">
            <v>1024.1127489795917</v>
          </cell>
        </row>
        <row r="475">
          <cell r="F475">
            <v>4000239</v>
          </cell>
          <cell r="G475" t="str">
            <v>AMMONIA SOLUTION.</v>
          </cell>
          <cell r="H475" t="str">
            <v>KG</v>
          </cell>
          <cell r="I475">
            <v>6.0008054772452676E-2</v>
          </cell>
          <cell r="J475">
            <v>148.97999999999999</v>
          </cell>
          <cell r="K475">
            <v>8.94</v>
          </cell>
          <cell r="L475" t="str">
            <v>RM</v>
          </cell>
          <cell r="M475" t="str">
            <v>6000507UKM1</v>
          </cell>
          <cell r="N475" t="str">
            <v>4000239UKM1</v>
          </cell>
          <cell r="O475" t="e">
            <v>#N/A</v>
          </cell>
          <cell r="P475">
            <v>8.94</v>
          </cell>
          <cell r="S475">
            <v>8.94</v>
          </cell>
          <cell r="T475">
            <v>0</v>
          </cell>
          <cell r="V475">
            <v>6.0008054772452676E-2</v>
          </cell>
          <cell r="W475">
            <v>150.85571707317072</v>
          </cell>
        </row>
        <row r="476">
          <cell r="F476">
            <v>4000240</v>
          </cell>
          <cell r="G476" t="str">
            <v>AMMONIUM CHLORIDE NEW</v>
          </cell>
          <cell r="H476" t="str">
            <v>KG</v>
          </cell>
          <cell r="I476">
            <v>3.9840637450199202E-3</v>
          </cell>
          <cell r="J476">
            <v>148.09</v>
          </cell>
          <cell r="K476">
            <v>0.59</v>
          </cell>
          <cell r="L476" t="str">
            <v>RM</v>
          </cell>
          <cell r="M476" t="str">
            <v>6000508UKM1</v>
          </cell>
          <cell r="N476" t="str">
            <v>4000240UKM1</v>
          </cell>
          <cell r="O476" t="e">
            <v>#N/A</v>
          </cell>
          <cell r="P476">
            <v>0.59</v>
          </cell>
          <cell r="S476">
            <v>0.59</v>
          </cell>
          <cell r="T476">
            <v>0</v>
          </cell>
          <cell r="V476">
            <v>3.9840637450199202E-3</v>
          </cell>
          <cell r="W476">
            <v>232.44</v>
          </cell>
        </row>
        <row r="477">
          <cell r="F477">
            <v>4000241</v>
          </cell>
          <cell r="G477" t="str">
            <v>AQUACID 600-S</v>
          </cell>
          <cell r="H477" t="str">
            <v>KG</v>
          </cell>
          <cell r="I477">
            <v>2.0087138572964409E-3</v>
          </cell>
          <cell r="J477">
            <v>353.46</v>
          </cell>
          <cell r="K477">
            <v>0.71</v>
          </cell>
          <cell r="L477" t="str">
            <v>RM</v>
          </cell>
          <cell r="M477" t="str">
            <v>6000508UKM1</v>
          </cell>
          <cell r="N477" t="str">
            <v>4000241UKM1</v>
          </cell>
          <cell r="O477" t="e">
            <v>#N/A</v>
          </cell>
          <cell r="P477">
            <v>0.71</v>
          </cell>
          <cell r="S477">
            <v>0.71</v>
          </cell>
          <cell r="T477">
            <v>0</v>
          </cell>
          <cell r="V477">
            <v>2.0087138572964409E-3</v>
          </cell>
          <cell r="W477">
            <v>340.65856491228072</v>
          </cell>
        </row>
        <row r="478">
          <cell r="F478">
            <v>4000243</v>
          </cell>
          <cell r="G478" t="str">
            <v>ASCORBIC ACID</v>
          </cell>
          <cell r="H478" t="str">
            <v>KG</v>
          </cell>
          <cell r="I478">
            <v>4.0004507550146498E-3</v>
          </cell>
          <cell r="J478">
            <v>1242.3599999999999</v>
          </cell>
          <cell r="K478">
            <v>4.97</v>
          </cell>
          <cell r="L478" t="str">
            <v>RM</v>
          </cell>
          <cell r="M478" t="str">
            <v>6000508UKM1</v>
          </cell>
          <cell r="N478" t="str">
            <v>4000243UKM1</v>
          </cell>
          <cell r="O478" t="e">
            <v>#N/A</v>
          </cell>
          <cell r="P478">
            <v>4.97</v>
          </cell>
          <cell r="S478">
            <v>4.97</v>
          </cell>
          <cell r="T478">
            <v>0</v>
          </cell>
          <cell r="V478">
            <v>4.0004507550146498E-3</v>
          </cell>
          <cell r="W478">
            <v>1265.340148148148</v>
          </cell>
        </row>
        <row r="479">
          <cell r="F479">
            <v>4000252</v>
          </cell>
          <cell r="G479" t="str">
            <v>CRODAFOS HCE</v>
          </cell>
          <cell r="H479" t="str">
            <v>KG</v>
          </cell>
          <cell r="I479">
            <v>9.999939333027303E-3</v>
          </cell>
          <cell r="J479">
            <v>4945.03</v>
          </cell>
          <cell r="K479">
            <v>49.45</v>
          </cell>
          <cell r="L479" t="str">
            <v>RM</v>
          </cell>
          <cell r="M479" t="str">
            <v>6000508UKM1</v>
          </cell>
          <cell r="N479" t="str">
            <v>4000252UKM1</v>
          </cell>
          <cell r="O479" t="e">
            <v>#N/A</v>
          </cell>
          <cell r="P479">
            <v>49.45</v>
          </cell>
          <cell r="S479">
            <v>49.45</v>
          </cell>
          <cell r="T479">
            <v>0</v>
          </cell>
          <cell r="V479">
            <v>9.999939333027303E-3</v>
          </cell>
          <cell r="W479">
            <v>5191.5295999999998</v>
          </cell>
        </row>
        <row r="480">
          <cell r="F480">
            <v>4000197</v>
          </cell>
          <cell r="G480" t="str">
            <v>LAURYL ALCOHOL (C1218)</v>
          </cell>
          <cell r="H480" t="str">
            <v>KG</v>
          </cell>
          <cell r="I480">
            <v>3.5001263583522874E-2</v>
          </cell>
          <cell r="J480">
            <v>237.42</v>
          </cell>
          <cell r="K480">
            <v>8.31</v>
          </cell>
          <cell r="L480" t="str">
            <v>RM</v>
          </cell>
          <cell r="M480" t="str">
            <v>6000508UKM1</v>
          </cell>
          <cell r="N480" t="str">
            <v>4000197UKM1</v>
          </cell>
          <cell r="O480" t="e">
            <v>#N/A</v>
          </cell>
          <cell r="P480">
            <v>8.31</v>
          </cell>
          <cell r="S480">
            <v>8.31</v>
          </cell>
          <cell r="T480">
            <v>0</v>
          </cell>
          <cell r="V480">
            <v>3.5001263583522874E-2</v>
          </cell>
          <cell r="W480">
            <v>213.46471428571428</v>
          </cell>
        </row>
        <row r="481">
          <cell r="F481">
            <v>4000271</v>
          </cell>
          <cell r="G481" t="str">
            <v>JAROCOL TDS</v>
          </cell>
          <cell r="H481" t="str">
            <v>KG</v>
          </cell>
          <cell r="I481">
            <v>4.9990168017653869E-3</v>
          </cell>
          <cell r="J481">
            <v>2288.4499999999998</v>
          </cell>
          <cell r="K481">
            <v>11.44</v>
          </cell>
          <cell r="L481" t="str">
            <v>RM</v>
          </cell>
          <cell r="M481" t="str">
            <v>6000508UKM1</v>
          </cell>
          <cell r="N481" t="str">
            <v>4000271UKM1</v>
          </cell>
          <cell r="O481" t="e">
            <v>#N/A</v>
          </cell>
          <cell r="P481">
            <v>11.44</v>
          </cell>
          <cell r="S481">
            <v>11.44</v>
          </cell>
          <cell r="T481">
            <v>0</v>
          </cell>
          <cell r="V481">
            <v>4.9990168017653869E-3</v>
          </cell>
          <cell r="W481">
            <v>2516.9499999999998</v>
          </cell>
        </row>
        <row r="482">
          <cell r="F482">
            <v>4000273</v>
          </cell>
          <cell r="G482" t="str">
            <v>JOJOBA OIL</v>
          </cell>
          <cell r="H482" t="str">
            <v>KG</v>
          </cell>
          <cell r="I482">
            <v>9.9993333777748146E-5</v>
          </cell>
          <cell r="J482">
            <v>3000.2</v>
          </cell>
          <cell r="K482">
            <v>0.3</v>
          </cell>
          <cell r="L482" t="str">
            <v>RM</v>
          </cell>
          <cell r="M482" t="str">
            <v>6000508UKM1</v>
          </cell>
          <cell r="N482" t="str">
            <v>4000273UKM1</v>
          </cell>
          <cell r="O482" t="e">
            <v>#N/A</v>
          </cell>
          <cell r="P482">
            <v>0.3</v>
          </cell>
          <cell r="S482">
            <v>0.3</v>
          </cell>
          <cell r="T482">
            <v>0</v>
          </cell>
          <cell r="V482">
            <v>9.9993333777748146E-5</v>
          </cell>
          <cell r="W482">
            <v>3000</v>
          </cell>
        </row>
        <row r="483">
          <cell r="F483">
            <v>4000285</v>
          </cell>
          <cell r="G483" t="str">
            <v>PARAFFIN WAX</v>
          </cell>
          <cell r="H483" t="str">
            <v>KG</v>
          </cell>
          <cell r="I483">
            <v>7.475813544415128E-3</v>
          </cell>
          <cell r="J483">
            <v>204.66</v>
          </cell>
          <cell r="K483">
            <v>1.53</v>
          </cell>
          <cell r="L483" t="str">
            <v>RM</v>
          </cell>
          <cell r="M483" t="str">
            <v>6000508UKM1</v>
          </cell>
          <cell r="N483" t="str">
            <v>4000285UKM1</v>
          </cell>
          <cell r="O483" t="e">
            <v>#N/A</v>
          </cell>
          <cell r="P483">
            <v>1.53</v>
          </cell>
          <cell r="S483">
            <v>1.53</v>
          </cell>
          <cell r="T483">
            <v>0</v>
          </cell>
          <cell r="V483">
            <v>7.475813544415128E-3</v>
          </cell>
          <cell r="W483">
            <v>234.22</v>
          </cell>
        </row>
        <row r="484">
          <cell r="F484">
            <v>4000288</v>
          </cell>
          <cell r="G484" t="str">
            <v>REFINED SESAME OIL</v>
          </cell>
          <cell r="H484" t="str">
            <v>KG</v>
          </cell>
          <cell r="I484">
            <v>9.3691442848219868E-5</v>
          </cell>
          <cell r="J484">
            <v>320.2</v>
          </cell>
          <cell r="K484">
            <v>0.03</v>
          </cell>
          <cell r="L484" t="str">
            <v>RM</v>
          </cell>
          <cell r="M484" t="str">
            <v>6000508UKM1</v>
          </cell>
          <cell r="N484" t="str">
            <v>4000288UKM1</v>
          </cell>
          <cell r="O484" t="e">
            <v>#N/A</v>
          </cell>
          <cell r="P484">
            <v>0.03</v>
          </cell>
          <cell r="S484">
            <v>0.03</v>
          </cell>
          <cell r="T484">
            <v>0</v>
          </cell>
          <cell r="V484">
            <v>9.3691442848219868E-5</v>
          </cell>
          <cell r="W484">
            <v>320.17</v>
          </cell>
        </row>
        <row r="485">
          <cell r="F485">
            <v>4000294</v>
          </cell>
          <cell r="G485" t="str">
            <v>SODIUM SILICATE</v>
          </cell>
          <cell r="H485" t="str">
            <v>KG</v>
          </cell>
          <cell r="I485">
            <v>5.0231839258114376E-3</v>
          </cell>
          <cell r="J485">
            <v>77.64</v>
          </cell>
          <cell r="K485">
            <v>0.39</v>
          </cell>
          <cell r="L485" t="str">
            <v>RM</v>
          </cell>
          <cell r="M485" t="str">
            <v>6000508UKM1</v>
          </cell>
          <cell r="N485" t="str">
            <v>4000294UKM1</v>
          </cell>
          <cell r="O485" t="e">
            <v>#N/A</v>
          </cell>
          <cell r="P485">
            <v>0.39</v>
          </cell>
          <cell r="S485">
            <v>0.39</v>
          </cell>
          <cell r="T485">
            <v>0</v>
          </cell>
          <cell r="V485">
            <v>5.0231839258114376E-3</v>
          </cell>
          <cell r="W485">
            <v>67.309186885245907</v>
          </cell>
        </row>
        <row r="486">
          <cell r="F486">
            <v>4000308</v>
          </cell>
          <cell r="G486" t="str">
            <v>ISO PROPYL PALMITATE</v>
          </cell>
          <cell r="H486" t="str">
            <v>KG</v>
          </cell>
          <cell r="I486">
            <v>7.5069660711358788E-3</v>
          </cell>
          <cell r="J486">
            <v>305.05</v>
          </cell>
          <cell r="K486">
            <v>2.29</v>
          </cell>
          <cell r="L486" t="str">
            <v>RM</v>
          </cell>
          <cell r="M486" t="str">
            <v>6000508UKM1</v>
          </cell>
          <cell r="N486" t="str">
            <v>4000308UKM1</v>
          </cell>
          <cell r="O486" t="e">
            <v>#N/A</v>
          </cell>
          <cell r="P486">
            <v>2.29</v>
          </cell>
          <cell r="S486">
            <v>2.29</v>
          </cell>
          <cell r="T486">
            <v>0</v>
          </cell>
          <cell r="V486">
            <v>7.5069660711358788E-3</v>
          </cell>
          <cell r="W486">
            <v>313.11</v>
          </cell>
        </row>
        <row r="487">
          <cell r="F487">
            <v>4000325</v>
          </cell>
          <cell r="G487" t="str">
            <v>M-AMINO PHENOL (MAP)</v>
          </cell>
          <cell r="H487" t="str">
            <v>KG</v>
          </cell>
          <cell r="I487">
            <v>5.0099660615202286E-4</v>
          </cell>
          <cell r="J487">
            <v>1856.3</v>
          </cell>
          <cell r="K487">
            <v>0.93</v>
          </cell>
          <cell r="L487" t="str">
            <v>RM</v>
          </cell>
          <cell r="M487" t="str">
            <v>6000508UKM1</v>
          </cell>
          <cell r="N487" t="str">
            <v>4000325UKM1</v>
          </cell>
          <cell r="O487" t="e">
            <v>#N/A</v>
          </cell>
          <cell r="P487">
            <v>0.93</v>
          </cell>
          <cell r="S487">
            <v>0.93</v>
          </cell>
          <cell r="T487">
            <v>0</v>
          </cell>
          <cell r="V487">
            <v>5.0099660615202286E-4</v>
          </cell>
          <cell r="W487">
            <v>1858.8824625</v>
          </cell>
        </row>
        <row r="488">
          <cell r="F488">
            <v>4000326</v>
          </cell>
          <cell r="G488" t="str">
            <v>PHENYL METHYL PYROZOLONE (PMP)</v>
          </cell>
          <cell r="H488" t="str">
            <v>KG</v>
          </cell>
          <cell r="I488">
            <v>2.0010089120564988E-3</v>
          </cell>
          <cell r="J488">
            <v>594.70000000000005</v>
          </cell>
          <cell r="K488">
            <v>1.19</v>
          </cell>
          <cell r="L488" t="str">
            <v>RM</v>
          </cell>
          <cell r="M488" t="str">
            <v>6000508UKM1</v>
          </cell>
          <cell r="N488" t="str">
            <v>4000326UKM1</v>
          </cell>
          <cell r="O488" t="e">
            <v>#N/A</v>
          </cell>
          <cell r="P488">
            <v>1.19</v>
          </cell>
          <cell r="S488">
            <v>1.19</v>
          </cell>
          <cell r="T488">
            <v>0</v>
          </cell>
          <cell r="V488">
            <v>2.0010089120564988E-3</v>
          </cell>
          <cell r="W488">
            <v>596.92550000000006</v>
          </cell>
        </row>
        <row r="489">
          <cell r="F489">
            <v>4000162</v>
          </cell>
          <cell r="G489" t="str">
            <v>SLES 28%</v>
          </cell>
          <cell r="H489" t="str">
            <v>KG</v>
          </cell>
          <cell r="I489">
            <v>0.16007445323406236</v>
          </cell>
          <cell r="J489">
            <v>64.47</v>
          </cell>
          <cell r="K489">
            <v>10.32</v>
          </cell>
          <cell r="L489" t="str">
            <v>RM</v>
          </cell>
          <cell r="M489" t="str">
            <v>6000508UKM1</v>
          </cell>
          <cell r="N489" t="str">
            <v>4000162UKM1</v>
          </cell>
          <cell r="O489" t="e">
            <v>#N/A</v>
          </cell>
          <cell r="P489">
            <v>10.32</v>
          </cell>
          <cell r="S489">
            <v>10.32</v>
          </cell>
          <cell r="T489">
            <v>0</v>
          </cell>
          <cell r="V489">
            <v>0.16007445323406236</v>
          </cell>
          <cell r="W489">
            <v>62.439437499999997</v>
          </cell>
        </row>
        <row r="490">
          <cell r="F490">
            <v>4000129</v>
          </cell>
          <cell r="G490" t="str">
            <v>CAPB (COCAMIDOPROPYL BETAINE 30%)</v>
          </cell>
          <cell r="H490" t="str">
            <v>KG</v>
          </cell>
          <cell r="I490">
            <v>0.10002759381898454</v>
          </cell>
          <cell r="J490">
            <v>72.48</v>
          </cell>
          <cell r="K490">
            <v>7.25</v>
          </cell>
          <cell r="L490" t="str">
            <v>RM</v>
          </cell>
          <cell r="M490" t="str">
            <v>6000508UKM1</v>
          </cell>
          <cell r="N490" t="str">
            <v>4000129UKM1</v>
          </cell>
          <cell r="O490" t="e">
            <v>#N/A</v>
          </cell>
          <cell r="P490">
            <v>7.25</v>
          </cell>
          <cell r="S490">
            <v>7.25</v>
          </cell>
          <cell r="T490">
            <v>0</v>
          </cell>
          <cell r="V490">
            <v>0.10002759381898454</v>
          </cell>
          <cell r="W490">
            <v>71.039324432008954</v>
          </cell>
        </row>
        <row r="491">
          <cell r="F491">
            <v>4000379</v>
          </cell>
          <cell r="G491" t="str">
            <v>BRIJI 721 - RA</v>
          </cell>
          <cell r="H491" t="str">
            <v>KG</v>
          </cell>
          <cell r="I491">
            <v>2.2493196409508486E-2</v>
          </cell>
          <cell r="J491">
            <v>665.09</v>
          </cell>
          <cell r="K491">
            <v>14.959999999999999</v>
          </cell>
          <cell r="L491" t="str">
            <v>RM</v>
          </cell>
          <cell r="M491" t="str">
            <v>6000508UKM1</v>
          </cell>
          <cell r="N491" t="str">
            <v>4000379UKM1</v>
          </cell>
          <cell r="O491" t="e">
            <v>#N/A</v>
          </cell>
          <cell r="P491">
            <v>14.959999999999999</v>
          </cell>
          <cell r="S491">
            <v>14.959999999999999</v>
          </cell>
          <cell r="T491">
            <v>0</v>
          </cell>
          <cell r="V491">
            <v>2.2493196409508486E-2</v>
          </cell>
          <cell r="W491">
            <v>732.16000000000008</v>
          </cell>
        </row>
        <row r="492">
          <cell r="F492">
            <v>4000396</v>
          </cell>
          <cell r="G492" t="str">
            <v>LEMON OIL - RA</v>
          </cell>
          <cell r="H492" t="str">
            <v>KG</v>
          </cell>
          <cell r="I492">
            <v>9.9831712256481916E-5</v>
          </cell>
          <cell r="J492">
            <v>3505.9</v>
          </cell>
          <cell r="K492">
            <v>0.35</v>
          </cell>
          <cell r="L492" t="str">
            <v>RM</v>
          </cell>
          <cell r="M492" t="str">
            <v>6000508UKM1</v>
          </cell>
          <cell r="N492" t="str">
            <v>4000396UKM1</v>
          </cell>
          <cell r="O492" t="e">
            <v>#N/A</v>
          </cell>
          <cell r="P492">
            <v>0.35</v>
          </cell>
          <cell r="S492">
            <v>0.35</v>
          </cell>
          <cell r="T492">
            <v>0</v>
          </cell>
          <cell r="V492">
            <v>9.9831712256481916E-5</v>
          </cell>
          <cell r="W492">
            <v>3497.232</v>
          </cell>
        </row>
        <row r="493">
          <cell r="F493">
            <v>4000461</v>
          </cell>
          <cell r="G493" t="str">
            <v>SYMSITIVE 1609</v>
          </cell>
          <cell r="H493" t="str">
            <v>KG</v>
          </cell>
          <cell r="I493">
            <v>9.9997118238667471E-3</v>
          </cell>
          <cell r="J493">
            <v>7287.21</v>
          </cell>
          <cell r="K493">
            <v>72.87</v>
          </cell>
          <cell r="L493" t="str">
            <v>RM</v>
          </cell>
          <cell r="M493" t="str">
            <v>6000508UKM1</v>
          </cell>
          <cell r="N493" t="str">
            <v>4000461UKM1</v>
          </cell>
          <cell r="O493" t="e">
            <v>#N/A</v>
          </cell>
          <cell r="P493">
            <v>72.87</v>
          </cell>
          <cell r="S493">
            <v>72.87</v>
          </cell>
          <cell r="T493">
            <v>0</v>
          </cell>
          <cell r="V493">
            <v>9.9997118238667471E-3</v>
          </cell>
          <cell r="W493">
            <v>7280</v>
          </cell>
        </row>
        <row r="494">
          <cell r="F494">
            <v>4000574</v>
          </cell>
          <cell r="G494" t="str">
            <v>PERFUME MAGIC WAND</v>
          </cell>
          <cell r="H494" t="str">
            <v>KG</v>
          </cell>
          <cell r="I494">
            <v>1.2003693444136656E-2</v>
          </cell>
          <cell r="J494">
            <v>1072.17</v>
          </cell>
          <cell r="K494">
            <v>12.87</v>
          </cell>
          <cell r="L494" t="str">
            <v>RM</v>
          </cell>
          <cell r="M494" t="str">
            <v>6000508UKM1</v>
          </cell>
          <cell r="N494" t="str">
            <v>4000574UKM1</v>
          </cell>
          <cell r="O494" t="e">
            <v>#N/A</v>
          </cell>
          <cell r="P494">
            <v>12.87</v>
          </cell>
          <cell r="S494">
            <v>12.87</v>
          </cell>
          <cell r="T494">
            <v>0</v>
          </cell>
          <cell r="V494">
            <v>1.2003693444136656E-2</v>
          </cell>
          <cell r="W494">
            <v>1097.25</v>
          </cell>
        </row>
        <row r="495">
          <cell r="F495" t="str">
            <v/>
          </cell>
          <cell r="G495" t="str">
            <v>0000900501-MFPOWR</v>
          </cell>
          <cell r="H495" t="str">
            <v>KWH</v>
          </cell>
          <cell r="I495">
            <v>2.4</v>
          </cell>
          <cell r="J495">
            <v>8.25</v>
          </cell>
          <cell r="K495">
            <v>19.8</v>
          </cell>
          <cell r="L495" t="str">
            <v>cc</v>
          </cell>
          <cell r="M495" t="str">
            <v>6000508UKM1</v>
          </cell>
          <cell r="N495" t="str">
            <v>UKM1</v>
          </cell>
          <cell r="O495" t="e">
            <v>#N/A</v>
          </cell>
          <cell r="R495">
            <v>19.8</v>
          </cell>
          <cell r="S495">
            <v>19.8</v>
          </cell>
          <cell r="T495">
            <v>0</v>
          </cell>
          <cell r="V495">
            <v>2.4</v>
          </cell>
          <cell r="W495">
            <v>8.25</v>
          </cell>
        </row>
        <row r="496">
          <cell r="F496" t="str">
            <v/>
          </cell>
          <cell r="G496" t="str">
            <v>0000900502-MFMAND</v>
          </cell>
          <cell r="H496" t="str">
            <v>MD</v>
          </cell>
          <cell r="I496">
            <v>0.08</v>
          </cell>
          <cell r="J496">
            <v>440</v>
          </cell>
          <cell r="K496">
            <v>35.200000000000003</v>
          </cell>
          <cell r="L496" t="str">
            <v>cc</v>
          </cell>
          <cell r="M496" t="str">
            <v>6000508UKM1</v>
          </cell>
          <cell r="N496" t="str">
            <v>UKM1</v>
          </cell>
          <cell r="O496" t="e">
            <v>#N/A</v>
          </cell>
          <cell r="R496">
            <v>35.200000000000003</v>
          </cell>
          <cell r="S496">
            <v>35.200000000000003</v>
          </cell>
          <cell r="T496">
            <v>0</v>
          </cell>
          <cell r="V496">
            <v>0.08</v>
          </cell>
          <cell r="W496">
            <v>440</v>
          </cell>
        </row>
        <row r="497">
          <cell r="F497" t="str">
            <v/>
          </cell>
          <cell r="G497" t="str">
            <v>0000900503-MFGUTY</v>
          </cell>
          <cell r="H497" t="str">
            <v>STD</v>
          </cell>
          <cell r="I497">
            <v>0.32000909504320146</v>
          </cell>
          <cell r="J497">
            <v>219.9</v>
          </cell>
          <cell r="K497">
            <v>70.37</v>
          </cell>
          <cell r="L497" t="str">
            <v>cc</v>
          </cell>
          <cell r="M497" t="str">
            <v>6000508UKM1</v>
          </cell>
          <cell r="N497" t="str">
            <v>UKM1</v>
          </cell>
          <cell r="O497" t="e">
            <v>#N/A</v>
          </cell>
          <cell r="R497">
            <v>70.37</v>
          </cell>
          <cell r="S497">
            <v>70.37</v>
          </cell>
          <cell r="T497">
            <v>0</v>
          </cell>
          <cell r="V497">
            <v>0.32000909504320146</v>
          </cell>
          <cell r="W497">
            <v>219.9</v>
          </cell>
        </row>
        <row r="498">
          <cell r="F498" t="str">
            <v/>
          </cell>
          <cell r="G498" t="str">
            <v>0000900504-MFGDEP</v>
          </cell>
          <cell r="H498" t="str">
            <v>STD</v>
          </cell>
          <cell r="I498">
            <v>0.3199876714439821</v>
          </cell>
          <cell r="J498">
            <v>324.45</v>
          </cell>
          <cell r="K498">
            <v>103.82</v>
          </cell>
          <cell r="L498" t="str">
            <v>cc</v>
          </cell>
          <cell r="M498" t="str">
            <v>6000508UKM1</v>
          </cell>
          <cell r="N498" t="str">
            <v>UKM1</v>
          </cell>
          <cell r="O498" t="e">
            <v>#N/A</v>
          </cell>
          <cell r="R498">
            <v>103.82</v>
          </cell>
          <cell r="S498">
            <v>103.82</v>
          </cell>
          <cell r="T498">
            <v>0</v>
          </cell>
          <cell r="V498">
            <v>0.3199876714439821</v>
          </cell>
          <cell r="W498">
            <v>324.45</v>
          </cell>
        </row>
        <row r="499">
          <cell r="F499" t="str">
            <v/>
          </cell>
          <cell r="G499" t="str">
            <v>0000900505-MFGOVH</v>
          </cell>
          <cell r="H499" t="str">
            <v>STD</v>
          </cell>
          <cell r="I499">
            <v>0.32000410832277726</v>
          </cell>
          <cell r="J499">
            <v>292.08999999999997</v>
          </cell>
          <cell r="K499">
            <v>93.47</v>
          </cell>
          <cell r="L499" t="str">
            <v>cc</v>
          </cell>
          <cell r="M499" t="str">
            <v>6000508UKM1</v>
          </cell>
          <cell r="N499" t="str">
            <v>UKM1</v>
          </cell>
          <cell r="O499" t="e">
            <v>#N/A</v>
          </cell>
          <cell r="R499">
            <v>93.47</v>
          </cell>
          <cell r="S499">
            <v>93.47</v>
          </cell>
          <cell r="T499">
            <v>0</v>
          </cell>
          <cell r="V499">
            <v>0.32000410832277726</v>
          </cell>
          <cell r="W499">
            <v>292.08999999999997</v>
          </cell>
        </row>
        <row r="500">
          <cell r="F500">
            <v>4000102</v>
          </cell>
          <cell r="G500" t="str">
            <v>RESORCINOL</v>
          </cell>
          <cell r="H500" t="str">
            <v>KG</v>
          </cell>
          <cell r="I500">
            <v>4.9955013630198618E-3</v>
          </cell>
          <cell r="J500">
            <v>744.67</v>
          </cell>
          <cell r="K500">
            <v>3.72</v>
          </cell>
          <cell r="L500" t="str">
            <v>RM</v>
          </cell>
          <cell r="M500" t="str">
            <v>6000508UKM1</v>
          </cell>
          <cell r="N500" t="str">
            <v>4000102UKM1</v>
          </cell>
          <cell r="O500" t="e">
            <v>#N/A</v>
          </cell>
          <cell r="P500">
            <v>3.72</v>
          </cell>
          <cell r="S500">
            <v>3.72</v>
          </cell>
          <cell r="T500">
            <v>0</v>
          </cell>
          <cell r="V500">
            <v>4.9955013630198618E-3</v>
          </cell>
          <cell r="W500">
            <v>743.12336764705879</v>
          </cell>
        </row>
        <row r="501">
          <cell r="F501">
            <v>4000105</v>
          </cell>
          <cell r="G501" t="str">
            <v>SODIUM SULPHITE</v>
          </cell>
          <cell r="H501" t="str">
            <v>KG</v>
          </cell>
          <cell r="I501">
            <v>3.957219251336898E-3</v>
          </cell>
          <cell r="J501">
            <v>93.5</v>
          </cell>
          <cell r="K501">
            <v>0.36999999999999994</v>
          </cell>
          <cell r="L501" t="str">
            <v>RM</v>
          </cell>
          <cell r="M501" t="str">
            <v>6000508UKM1</v>
          </cell>
          <cell r="N501" t="str">
            <v>4000105UKM1</v>
          </cell>
          <cell r="O501" t="e">
            <v>#N/A</v>
          </cell>
          <cell r="P501">
            <v>0.36999999999999994</v>
          </cell>
          <cell r="S501">
            <v>0.36999999999999994</v>
          </cell>
          <cell r="T501">
            <v>0</v>
          </cell>
          <cell r="V501">
            <v>3.957219251336898E-3</v>
          </cell>
          <cell r="W501">
            <v>108.43813658536585</v>
          </cell>
        </row>
        <row r="502">
          <cell r="F502">
            <v>4000108</v>
          </cell>
          <cell r="G502" t="str">
            <v>DM WATER</v>
          </cell>
          <cell r="H502" t="str">
            <v>KG</v>
          </cell>
          <cell r="I502">
            <v>0.26666666666666666</v>
          </cell>
          <cell r="J502">
            <v>0.45</v>
          </cell>
          <cell r="K502">
            <v>0.12</v>
          </cell>
          <cell r="L502" t="str">
            <v>RM</v>
          </cell>
          <cell r="M502" t="str">
            <v>6000508UKM1</v>
          </cell>
          <cell r="N502" t="str">
            <v>4000108UKM1</v>
          </cell>
          <cell r="O502" t="e">
            <v>#N/A</v>
          </cell>
          <cell r="P502">
            <v>0.12</v>
          </cell>
          <cell r="S502">
            <v>0.12</v>
          </cell>
          <cell r="T502">
            <v>0</v>
          </cell>
          <cell r="V502">
            <v>0.26666666666666666</v>
          </cell>
          <cell r="W502">
            <v>0.45</v>
          </cell>
        </row>
        <row r="503">
          <cell r="F503">
            <v>4000118</v>
          </cell>
          <cell r="G503" t="str">
            <v>PROPYLENE GLYCOL  (PG)</v>
          </cell>
          <cell r="H503" t="str">
            <v>KG</v>
          </cell>
          <cell r="I503">
            <v>4.9974832818005322E-3</v>
          </cell>
          <cell r="J503">
            <v>278.14</v>
          </cell>
          <cell r="K503">
            <v>1.39</v>
          </cell>
          <cell r="L503" t="str">
            <v>RM</v>
          </cell>
          <cell r="M503" t="str">
            <v>6000508UKM1</v>
          </cell>
          <cell r="N503" t="str">
            <v>4000118UKM1</v>
          </cell>
          <cell r="O503" t="e">
            <v>#N/A</v>
          </cell>
          <cell r="P503">
            <v>1.39</v>
          </cell>
          <cell r="S503">
            <v>1.39</v>
          </cell>
          <cell r="T503">
            <v>0</v>
          </cell>
          <cell r="V503">
            <v>4.9974832818005322E-3</v>
          </cell>
          <cell r="W503">
            <v>278.29599999999999</v>
          </cell>
        </row>
        <row r="504">
          <cell r="F504">
            <v>4000123</v>
          </cell>
          <cell r="G504" t="str">
            <v>STEARIC ACID</v>
          </cell>
          <cell r="H504" t="str">
            <v>KG</v>
          </cell>
          <cell r="I504">
            <v>4.9884107628741306E-3</v>
          </cell>
          <cell r="J504">
            <v>198.46</v>
          </cell>
          <cell r="K504">
            <v>0.99</v>
          </cell>
          <cell r="L504" t="str">
            <v>RM</v>
          </cell>
          <cell r="M504" t="str">
            <v>6000508UKM1</v>
          </cell>
          <cell r="N504" t="str">
            <v>4000123UKM1</v>
          </cell>
          <cell r="O504" t="e">
            <v>#N/A</v>
          </cell>
          <cell r="P504">
            <v>0.99</v>
          </cell>
          <cell r="S504">
            <v>0.99</v>
          </cell>
          <cell r="T504">
            <v>0</v>
          </cell>
          <cell r="V504">
            <v>4.9884107628741306E-3</v>
          </cell>
          <cell r="W504">
            <v>133.34180645161291</v>
          </cell>
        </row>
        <row r="505">
          <cell r="F505">
            <v>4000165</v>
          </cell>
          <cell r="G505" t="str">
            <v>CARBOPOL ETD 2020</v>
          </cell>
          <cell r="H505" t="str">
            <v>KG</v>
          </cell>
          <cell r="I505">
            <v>1.9990059887803045E-3</v>
          </cell>
          <cell r="J505">
            <v>3641.81</v>
          </cell>
          <cell r="K505">
            <v>7.28</v>
          </cell>
          <cell r="L505" t="str">
            <v>RM</v>
          </cell>
          <cell r="M505" t="str">
            <v>6000508UKM1</v>
          </cell>
          <cell r="N505" t="str">
            <v>4000165UKM1</v>
          </cell>
          <cell r="O505" t="e">
            <v>#N/A</v>
          </cell>
          <cell r="P505">
            <v>7.28</v>
          </cell>
          <cell r="S505">
            <v>7.28</v>
          </cell>
          <cell r="T505">
            <v>0</v>
          </cell>
          <cell r="V505">
            <v>1.9990059887803045E-3</v>
          </cell>
          <cell r="W505">
            <v>3754.4170362318841</v>
          </cell>
        </row>
        <row r="506">
          <cell r="F506">
            <v>4000181</v>
          </cell>
          <cell r="G506" t="str">
            <v>OLIVE OIL</v>
          </cell>
          <cell r="H506" t="str">
            <v>KG</v>
          </cell>
          <cell r="I506">
            <v>9.5102234902520204E-5</v>
          </cell>
          <cell r="J506">
            <v>630.9</v>
          </cell>
          <cell r="K506">
            <v>0.06</v>
          </cell>
          <cell r="L506" t="str">
            <v>RM</v>
          </cell>
          <cell r="M506" t="str">
            <v>6000508UKM1</v>
          </cell>
          <cell r="N506" t="str">
            <v>4000181UKM1</v>
          </cell>
          <cell r="O506" t="e">
            <v>#N/A</v>
          </cell>
          <cell r="P506">
            <v>0.06</v>
          </cell>
          <cell r="S506">
            <v>0.06</v>
          </cell>
          <cell r="T506">
            <v>0</v>
          </cell>
          <cell r="V506">
            <v>9.5102234902520204E-5</v>
          </cell>
          <cell r="W506">
            <v>630.87</v>
          </cell>
        </row>
        <row r="507">
          <cell r="F507">
            <v>4000182</v>
          </cell>
          <cell r="G507" t="str">
            <v>CETOSTEARYL ALCOHOL C1618(CSA)</v>
          </cell>
          <cell r="H507" t="str">
            <v>KG</v>
          </cell>
          <cell r="I507">
            <v>0.14248554913294798</v>
          </cell>
          <cell r="J507">
            <v>207.6</v>
          </cell>
          <cell r="K507">
            <v>29.58</v>
          </cell>
          <cell r="L507" t="str">
            <v>RM</v>
          </cell>
          <cell r="M507" t="str">
            <v>6000508UKM1</v>
          </cell>
          <cell r="N507" t="str">
            <v>4000182UKM1</v>
          </cell>
          <cell r="O507" t="e">
            <v>#N/A</v>
          </cell>
          <cell r="P507">
            <v>29.58</v>
          </cell>
          <cell r="S507">
            <v>29.58</v>
          </cell>
          <cell r="T507">
            <v>0</v>
          </cell>
          <cell r="V507">
            <v>0.14248554913294798</v>
          </cell>
          <cell r="W507">
            <v>192.63366800804829</v>
          </cell>
        </row>
        <row r="508">
          <cell r="F508">
            <v>4000187</v>
          </cell>
          <cell r="G508" t="str">
            <v>WHITE PETROLEUM JELLY</v>
          </cell>
          <cell r="H508" t="str">
            <v>KG</v>
          </cell>
          <cell r="I508">
            <v>2.500795418390073E-2</v>
          </cell>
          <cell r="J508">
            <v>157.15</v>
          </cell>
          <cell r="K508">
            <v>3.9299999999999997</v>
          </cell>
          <cell r="L508" t="str">
            <v>RM</v>
          </cell>
          <cell r="M508" t="str">
            <v>6000508UKM1</v>
          </cell>
          <cell r="N508" t="str">
            <v>4000187UKM1</v>
          </cell>
          <cell r="O508" t="e">
            <v>#N/A</v>
          </cell>
          <cell r="P508">
            <v>3.9299999999999997</v>
          </cell>
          <cell r="S508">
            <v>3.9299999999999997</v>
          </cell>
          <cell r="T508">
            <v>0</v>
          </cell>
          <cell r="V508">
            <v>2.500795418390073E-2</v>
          </cell>
          <cell r="W508">
            <v>166.63</v>
          </cell>
        </row>
        <row r="509">
          <cell r="F509">
            <v>4000190</v>
          </cell>
          <cell r="G509" t="str">
            <v>P-AMINO PHENOL (PAP)</v>
          </cell>
          <cell r="H509" t="str">
            <v>KG</v>
          </cell>
          <cell r="I509">
            <v>4.9922180130972311E-4</v>
          </cell>
          <cell r="J509">
            <v>681.06</v>
          </cell>
          <cell r="K509">
            <v>0.33999999999999997</v>
          </cell>
          <cell r="L509" t="str">
            <v>RM</v>
          </cell>
          <cell r="M509" t="str">
            <v>6000508UKM1</v>
          </cell>
          <cell r="N509" t="str">
            <v>4000190UKM1</v>
          </cell>
          <cell r="O509" t="e">
            <v>#N/A</v>
          </cell>
          <cell r="P509">
            <v>0.33999999999999997</v>
          </cell>
          <cell r="S509">
            <v>0.33999999999999997</v>
          </cell>
          <cell r="T509">
            <v>0</v>
          </cell>
          <cell r="V509">
            <v>4.9922180130972311E-4</v>
          </cell>
          <cell r="W509">
            <v>681.05</v>
          </cell>
        </row>
        <row r="510">
          <cell r="F510">
            <v>4000198</v>
          </cell>
          <cell r="G510" t="str">
            <v>MONOETHANOLAMINE (MEA)</v>
          </cell>
          <cell r="H510" t="str">
            <v>KG</v>
          </cell>
          <cell r="I510">
            <v>6.0022909507445599E-2</v>
          </cell>
          <cell r="J510">
            <v>130.94999999999999</v>
          </cell>
          <cell r="K510">
            <v>7.86</v>
          </cell>
          <cell r="L510" t="str">
            <v>RM</v>
          </cell>
          <cell r="M510" t="str">
            <v>6000508UKM1</v>
          </cell>
          <cell r="N510" t="str">
            <v>4000198UKM1</v>
          </cell>
          <cell r="O510" t="e">
            <v>#N/A</v>
          </cell>
          <cell r="P510">
            <v>7.86</v>
          </cell>
          <cell r="S510">
            <v>7.86</v>
          </cell>
          <cell r="T510">
            <v>0</v>
          </cell>
          <cell r="V510">
            <v>6.0022909507445599E-2</v>
          </cell>
          <cell r="W510">
            <v>167.96</v>
          </cell>
        </row>
        <row r="511">
          <cell r="F511">
            <v>4000247</v>
          </cell>
          <cell r="G511" t="str">
            <v>CELEQUAT SC 240C/UCARE POLYMERR JR 400</v>
          </cell>
          <cell r="H511" t="str">
            <v>KG</v>
          </cell>
          <cell r="I511">
            <v>3.9984865541547359E-3</v>
          </cell>
          <cell r="J511">
            <v>2140.81</v>
          </cell>
          <cell r="K511">
            <v>8.56</v>
          </cell>
          <cell r="L511" t="str">
            <v>RM</v>
          </cell>
          <cell r="M511" t="str">
            <v>6000508UKM1</v>
          </cell>
          <cell r="N511" t="str">
            <v>4000247UKM1</v>
          </cell>
          <cell r="O511" t="e">
            <v>#N/A</v>
          </cell>
          <cell r="P511">
            <v>8.56</v>
          </cell>
          <cell r="S511">
            <v>8.56</v>
          </cell>
          <cell r="T511">
            <v>0</v>
          </cell>
          <cell r="V511">
            <v>3.9984865541547359E-3</v>
          </cell>
          <cell r="W511">
            <v>2129.8066666666668</v>
          </cell>
        </row>
        <row r="512">
          <cell r="F512">
            <v>4000236</v>
          </cell>
          <cell r="G512" t="str">
            <v>ALMOND OIL</v>
          </cell>
          <cell r="H512" t="str">
            <v>KG</v>
          </cell>
          <cell r="I512">
            <v>1.0492078480747036E-4</v>
          </cell>
          <cell r="J512">
            <v>953.1</v>
          </cell>
          <cell r="K512">
            <v>0.1</v>
          </cell>
          <cell r="L512" t="str">
            <v>RM</v>
          </cell>
          <cell r="M512" t="str">
            <v>6000508UKM1</v>
          </cell>
          <cell r="N512" t="str">
            <v>4000236UKM1</v>
          </cell>
          <cell r="O512" t="e">
            <v>#N/A</v>
          </cell>
          <cell r="P512">
            <v>0.1</v>
          </cell>
          <cell r="S512">
            <v>0.1</v>
          </cell>
          <cell r="T512">
            <v>0</v>
          </cell>
          <cell r="V512">
            <v>1.0492078480747036E-4</v>
          </cell>
          <cell r="W512">
            <v>1024.1127489795917</v>
          </cell>
        </row>
        <row r="513">
          <cell r="F513">
            <v>4000239</v>
          </cell>
          <cell r="G513" t="str">
            <v>AMMONIA SOLUTION.</v>
          </cell>
          <cell r="H513" t="str">
            <v>KG</v>
          </cell>
          <cell r="I513">
            <v>0.10001342462075448</v>
          </cell>
          <cell r="J513">
            <v>148.97999999999999</v>
          </cell>
          <cell r="K513">
            <v>14.900000000000002</v>
          </cell>
          <cell r="L513" t="str">
            <v>RM</v>
          </cell>
          <cell r="M513" t="str">
            <v>6000508UKM1</v>
          </cell>
          <cell r="N513" t="str">
            <v>4000239UKM1</v>
          </cell>
          <cell r="O513" t="e">
            <v>#N/A</v>
          </cell>
          <cell r="P513">
            <v>14.900000000000002</v>
          </cell>
          <cell r="S513">
            <v>14.900000000000002</v>
          </cell>
          <cell r="T513">
            <v>0</v>
          </cell>
          <cell r="V513">
            <v>0.10001342462075448</v>
          </cell>
          <cell r="W513">
            <v>150.85571707317072</v>
          </cell>
        </row>
        <row r="514">
          <cell r="F514">
            <v>4000243</v>
          </cell>
          <cell r="G514" t="str">
            <v>ASCORBIC ACID</v>
          </cell>
          <cell r="H514" t="str">
            <v>KG</v>
          </cell>
          <cell r="I514">
            <v>4.0004507550146498E-3</v>
          </cell>
          <cell r="J514">
            <v>1242.3599999999999</v>
          </cell>
          <cell r="K514">
            <v>4.97</v>
          </cell>
          <cell r="L514" t="str">
            <v>RM</v>
          </cell>
          <cell r="M514" t="str">
            <v>6000509UKM1</v>
          </cell>
          <cell r="N514" t="str">
            <v>4000243UKM1</v>
          </cell>
          <cell r="O514" t="e">
            <v>#N/A</v>
          </cell>
          <cell r="P514">
            <v>4.97</v>
          </cell>
          <cell r="S514">
            <v>4.97</v>
          </cell>
          <cell r="T514">
            <v>0</v>
          </cell>
          <cell r="V514">
            <v>4.0004507550146498E-3</v>
          </cell>
          <cell r="W514">
            <v>1265.340148148148</v>
          </cell>
        </row>
        <row r="515">
          <cell r="F515">
            <v>4000252</v>
          </cell>
          <cell r="G515" t="str">
            <v>CRODAFOS HCE</v>
          </cell>
          <cell r="H515" t="str">
            <v>KG</v>
          </cell>
          <cell r="I515">
            <v>9.999939333027303E-3</v>
          </cell>
          <cell r="J515">
            <v>4945.03</v>
          </cell>
          <cell r="K515">
            <v>49.45</v>
          </cell>
          <cell r="L515" t="str">
            <v>RM</v>
          </cell>
          <cell r="M515" t="str">
            <v>6000509UKM1</v>
          </cell>
          <cell r="N515" t="str">
            <v>4000252UKM1</v>
          </cell>
          <cell r="O515" t="e">
            <v>#N/A</v>
          </cell>
          <cell r="P515">
            <v>49.45</v>
          </cell>
          <cell r="S515">
            <v>49.45</v>
          </cell>
          <cell r="T515">
            <v>0</v>
          </cell>
          <cell r="V515">
            <v>9.999939333027303E-3</v>
          </cell>
          <cell r="W515">
            <v>5191.5295999999998</v>
          </cell>
        </row>
        <row r="516">
          <cell r="F516">
            <v>4000197</v>
          </cell>
          <cell r="G516" t="str">
            <v>LAURYL ALCOHOL (C1218)</v>
          </cell>
          <cell r="H516" t="str">
            <v>KG</v>
          </cell>
          <cell r="I516">
            <v>3.5001263583522874E-2</v>
          </cell>
          <cell r="J516">
            <v>237.42</v>
          </cell>
          <cell r="K516">
            <v>8.31</v>
          </cell>
          <cell r="L516" t="str">
            <v>RM</v>
          </cell>
          <cell r="M516" t="str">
            <v>6000509UKM1</v>
          </cell>
          <cell r="N516" t="str">
            <v>4000197UKM1</v>
          </cell>
          <cell r="O516" t="e">
            <v>#N/A</v>
          </cell>
          <cell r="P516">
            <v>8.31</v>
          </cell>
          <cell r="S516">
            <v>8.31</v>
          </cell>
          <cell r="T516">
            <v>0</v>
          </cell>
          <cell r="V516">
            <v>3.5001263583522874E-2</v>
          </cell>
          <cell r="W516">
            <v>213.46471428571428</v>
          </cell>
        </row>
        <row r="517">
          <cell r="F517">
            <v>4000270</v>
          </cell>
          <cell r="G517" t="str">
            <v>JAROCOL 2M5HEAP</v>
          </cell>
          <cell r="H517" t="str">
            <v>KG</v>
          </cell>
          <cell r="I517">
            <v>8.9989739535373074E-4</v>
          </cell>
          <cell r="J517">
            <v>19580.009999999998</v>
          </cell>
          <cell r="K517">
            <v>17.62</v>
          </cell>
          <cell r="L517" t="str">
            <v>RM</v>
          </cell>
          <cell r="M517" t="str">
            <v>6000509UKM1</v>
          </cell>
          <cell r="N517" t="str">
            <v>4000270UKM1</v>
          </cell>
          <cell r="O517" t="e">
            <v>#N/A</v>
          </cell>
          <cell r="P517">
            <v>17.62</v>
          </cell>
          <cell r="S517">
            <v>17.62</v>
          </cell>
          <cell r="T517">
            <v>0</v>
          </cell>
          <cell r="V517">
            <v>8.9989739535373074E-4</v>
          </cell>
          <cell r="W517">
            <v>19329.599999999999</v>
          </cell>
        </row>
        <row r="518">
          <cell r="F518">
            <v>4000271</v>
          </cell>
          <cell r="G518" t="str">
            <v>JAROCOL TDS</v>
          </cell>
          <cell r="H518" t="str">
            <v>KG</v>
          </cell>
          <cell r="I518">
            <v>1.6801765387052373E-2</v>
          </cell>
          <cell r="J518">
            <v>2288.4499999999998</v>
          </cell>
          <cell r="K518">
            <v>38.449999999999996</v>
          </cell>
          <cell r="L518" t="str">
            <v>RM</v>
          </cell>
          <cell r="M518" t="str">
            <v>6000509UKM1</v>
          </cell>
          <cell r="N518" t="str">
            <v>4000271UKM1</v>
          </cell>
          <cell r="O518" t="e">
            <v>#N/A</v>
          </cell>
          <cell r="P518">
            <v>38.449999999999996</v>
          </cell>
          <cell r="S518">
            <v>38.449999999999996</v>
          </cell>
          <cell r="T518">
            <v>0</v>
          </cell>
          <cell r="V518">
            <v>1.6801765387052373E-2</v>
          </cell>
          <cell r="W518">
            <v>2516.9499999999998</v>
          </cell>
        </row>
        <row r="519">
          <cell r="F519">
            <v>4000273</v>
          </cell>
          <cell r="G519" t="str">
            <v>JOJOBA OIL</v>
          </cell>
          <cell r="H519" t="str">
            <v>KG</v>
          </cell>
          <cell r="I519">
            <v>9.9993333777748146E-5</v>
          </cell>
          <cell r="J519">
            <v>3000.2</v>
          </cell>
          <cell r="K519">
            <v>0.3</v>
          </cell>
          <cell r="L519" t="str">
            <v>RM</v>
          </cell>
          <cell r="M519" t="str">
            <v>6000509UKM1</v>
          </cell>
          <cell r="N519" t="str">
            <v>4000273UKM1</v>
          </cell>
          <cell r="O519" t="e">
            <v>#N/A</v>
          </cell>
          <cell r="P519">
            <v>0.3</v>
          </cell>
          <cell r="S519">
            <v>0.3</v>
          </cell>
          <cell r="T519">
            <v>0</v>
          </cell>
          <cell r="V519">
            <v>9.9993333777748146E-5</v>
          </cell>
          <cell r="W519">
            <v>3000</v>
          </cell>
        </row>
        <row r="520">
          <cell r="F520">
            <v>4000285</v>
          </cell>
          <cell r="G520" t="str">
            <v>PARAFFIN WAX</v>
          </cell>
          <cell r="H520" t="str">
            <v>KG</v>
          </cell>
          <cell r="I520">
            <v>7.475813544415128E-3</v>
          </cell>
          <cell r="J520">
            <v>204.66</v>
          </cell>
          <cell r="K520">
            <v>1.53</v>
          </cell>
          <cell r="L520" t="str">
            <v>RM</v>
          </cell>
          <cell r="M520" t="str">
            <v>6000509UKM1</v>
          </cell>
          <cell r="N520" t="str">
            <v>4000285UKM1</v>
          </cell>
          <cell r="O520" t="e">
            <v>#N/A</v>
          </cell>
          <cell r="P520">
            <v>1.53</v>
          </cell>
          <cell r="S520">
            <v>1.53</v>
          </cell>
          <cell r="T520">
            <v>0</v>
          </cell>
          <cell r="V520">
            <v>7.475813544415128E-3</v>
          </cell>
          <cell r="W520">
            <v>234.22</v>
          </cell>
        </row>
        <row r="521">
          <cell r="F521">
            <v>4000288</v>
          </cell>
          <cell r="G521" t="str">
            <v>REFINED SESAME OIL</v>
          </cell>
          <cell r="H521" t="str">
            <v>KG</v>
          </cell>
          <cell r="I521">
            <v>9.3691442848219868E-5</v>
          </cell>
          <cell r="J521">
            <v>320.2</v>
          </cell>
          <cell r="K521">
            <v>0.03</v>
          </cell>
          <cell r="L521" t="str">
            <v>RM</v>
          </cell>
          <cell r="M521" t="str">
            <v>6000509UKM1</v>
          </cell>
          <cell r="N521" t="str">
            <v>4000288UKM1</v>
          </cell>
          <cell r="O521" t="e">
            <v>#N/A</v>
          </cell>
          <cell r="P521">
            <v>0.03</v>
          </cell>
          <cell r="S521">
            <v>0.03</v>
          </cell>
          <cell r="T521">
            <v>0</v>
          </cell>
          <cell r="V521">
            <v>9.3691442848219868E-5</v>
          </cell>
          <cell r="W521">
            <v>320.17</v>
          </cell>
        </row>
        <row r="522">
          <cell r="F522">
            <v>4000294</v>
          </cell>
          <cell r="G522" t="str">
            <v>SODIUM SILICATE</v>
          </cell>
          <cell r="H522" t="str">
            <v>KG</v>
          </cell>
          <cell r="I522">
            <v>5.0231839258114376E-3</v>
          </cell>
          <cell r="J522">
            <v>77.64</v>
          </cell>
          <cell r="K522">
            <v>0.39</v>
          </cell>
          <cell r="L522" t="str">
            <v>RM</v>
          </cell>
          <cell r="M522" t="str">
            <v>6000509UKM1</v>
          </cell>
          <cell r="N522" t="str">
            <v>4000294UKM1</v>
          </cell>
          <cell r="O522" t="e">
            <v>#N/A</v>
          </cell>
          <cell r="P522">
            <v>0.39</v>
          </cell>
          <cell r="S522">
            <v>0.39</v>
          </cell>
          <cell r="T522">
            <v>0</v>
          </cell>
          <cell r="V522">
            <v>5.0231839258114376E-3</v>
          </cell>
          <cell r="W522">
            <v>67.309186885245907</v>
          </cell>
        </row>
        <row r="523">
          <cell r="F523">
            <v>4000308</v>
          </cell>
          <cell r="G523" t="str">
            <v>ISO PROPYL PALMITATE</v>
          </cell>
          <cell r="H523" t="str">
            <v>KG</v>
          </cell>
          <cell r="I523">
            <v>7.5069660711358788E-3</v>
          </cell>
          <cell r="J523">
            <v>305.05</v>
          </cell>
          <cell r="K523">
            <v>2.29</v>
          </cell>
          <cell r="L523" t="str">
            <v>RM</v>
          </cell>
          <cell r="M523" t="str">
            <v>6000509UKM1</v>
          </cell>
          <cell r="N523" t="str">
            <v>4000308UKM1</v>
          </cell>
          <cell r="O523" t="e">
            <v>#N/A</v>
          </cell>
          <cell r="P523">
            <v>2.29</v>
          </cell>
          <cell r="S523">
            <v>2.29</v>
          </cell>
          <cell r="T523">
            <v>0</v>
          </cell>
          <cell r="V523">
            <v>7.5069660711358788E-3</v>
          </cell>
          <cell r="W523">
            <v>313.11</v>
          </cell>
        </row>
        <row r="524">
          <cell r="F524">
            <v>4000325</v>
          </cell>
          <cell r="G524" t="str">
            <v>M-AMINO PHENOL (MAP)</v>
          </cell>
          <cell r="H524" t="str">
            <v>KG</v>
          </cell>
          <cell r="I524">
            <v>2.6019501158217962E-3</v>
          </cell>
          <cell r="J524">
            <v>1856.3</v>
          </cell>
          <cell r="K524">
            <v>4.83</v>
          </cell>
          <cell r="L524" t="str">
            <v>RM</v>
          </cell>
          <cell r="M524" t="str">
            <v>6000509UKM1</v>
          </cell>
          <cell r="N524" t="str">
            <v>4000325UKM1</v>
          </cell>
          <cell r="O524" t="e">
            <v>#N/A</v>
          </cell>
          <cell r="P524">
            <v>4.83</v>
          </cell>
          <cell r="S524">
            <v>4.83</v>
          </cell>
          <cell r="T524">
            <v>0</v>
          </cell>
          <cell r="V524">
            <v>2.6019501158217962E-3</v>
          </cell>
          <cell r="W524">
            <v>1858.8824625</v>
          </cell>
        </row>
        <row r="525">
          <cell r="F525">
            <v>4000326</v>
          </cell>
          <cell r="G525" t="str">
            <v>PHENYL METHYL PYROZOLONE (PMP)</v>
          </cell>
          <cell r="H525" t="str">
            <v>KG</v>
          </cell>
          <cell r="I525">
            <v>2.0010089120564988E-3</v>
          </cell>
          <cell r="J525">
            <v>594.70000000000005</v>
          </cell>
          <cell r="K525">
            <v>1.19</v>
          </cell>
          <cell r="L525" t="str">
            <v>RM</v>
          </cell>
          <cell r="M525" t="str">
            <v>6000509UKM1</v>
          </cell>
          <cell r="N525" t="str">
            <v>4000326UKM1</v>
          </cell>
          <cell r="O525" t="e">
            <v>#N/A</v>
          </cell>
          <cell r="P525">
            <v>1.19</v>
          </cell>
          <cell r="S525">
            <v>1.19</v>
          </cell>
          <cell r="T525">
            <v>0</v>
          </cell>
          <cell r="V525">
            <v>2.0010089120564988E-3</v>
          </cell>
          <cell r="W525">
            <v>596.92550000000006</v>
          </cell>
        </row>
        <row r="526">
          <cell r="F526">
            <v>4000162</v>
          </cell>
          <cell r="G526" t="str">
            <v>SLES 28%</v>
          </cell>
          <cell r="H526" t="str">
            <v>KG</v>
          </cell>
          <cell r="I526">
            <v>0.16007445323406236</v>
          </cell>
          <cell r="J526">
            <v>64.47</v>
          </cell>
          <cell r="K526">
            <v>10.32</v>
          </cell>
          <cell r="L526" t="str">
            <v>RM</v>
          </cell>
          <cell r="M526" t="str">
            <v>6000509UKM1</v>
          </cell>
          <cell r="N526" t="str">
            <v>4000162UKM1</v>
          </cell>
          <cell r="O526" t="e">
            <v>#N/A</v>
          </cell>
          <cell r="P526">
            <v>10.32</v>
          </cell>
          <cell r="S526">
            <v>10.32</v>
          </cell>
          <cell r="T526">
            <v>0</v>
          </cell>
          <cell r="V526">
            <v>0.16007445323406236</v>
          </cell>
          <cell r="W526">
            <v>62.439437499999997</v>
          </cell>
        </row>
        <row r="527">
          <cell r="F527">
            <v>4000129</v>
          </cell>
          <cell r="G527" t="str">
            <v>CAPB (COCAMIDOPROPYL BETAINE 30%)</v>
          </cell>
          <cell r="H527" t="str">
            <v>KG</v>
          </cell>
          <cell r="I527">
            <v>0.10002759381898454</v>
          </cell>
          <cell r="J527">
            <v>72.48</v>
          </cell>
          <cell r="K527">
            <v>7.25</v>
          </cell>
          <cell r="L527" t="str">
            <v>RM</v>
          </cell>
          <cell r="M527" t="str">
            <v>6000509UKM1</v>
          </cell>
          <cell r="N527" t="str">
            <v>4000129UKM1</v>
          </cell>
          <cell r="O527" t="e">
            <v>#N/A</v>
          </cell>
          <cell r="P527">
            <v>7.25</v>
          </cell>
          <cell r="S527">
            <v>7.25</v>
          </cell>
          <cell r="T527">
            <v>0</v>
          </cell>
          <cell r="V527">
            <v>0.10002759381898454</v>
          </cell>
          <cell r="W527">
            <v>71.039324432008954</v>
          </cell>
        </row>
        <row r="528">
          <cell r="F528">
            <v>4000379</v>
          </cell>
          <cell r="G528" t="str">
            <v>BRIJI 721 - RA</v>
          </cell>
          <cell r="H528" t="str">
            <v>KG</v>
          </cell>
          <cell r="I528">
            <v>2.2493196409508486E-2</v>
          </cell>
          <cell r="J528">
            <v>665.09</v>
          </cell>
          <cell r="K528">
            <v>14.959999999999999</v>
          </cell>
          <cell r="L528" t="str">
            <v>RM</v>
          </cell>
          <cell r="M528" t="str">
            <v>6000509UKM1</v>
          </cell>
          <cell r="N528" t="str">
            <v>4000379UKM1</v>
          </cell>
          <cell r="O528" t="e">
            <v>#N/A</v>
          </cell>
          <cell r="P528">
            <v>14.959999999999999</v>
          </cell>
          <cell r="S528">
            <v>14.959999999999999</v>
          </cell>
          <cell r="T528">
            <v>0</v>
          </cell>
          <cell r="V528">
            <v>2.2493196409508486E-2</v>
          </cell>
          <cell r="W528">
            <v>732.16000000000008</v>
          </cell>
        </row>
        <row r="529">
          <cell r="F529">
            <v>4000396</v>
          </cell>
          <cell r="G529" t="str">
            <v>LEMON OIL - RA</v>
          </cell>
          <cell r="H529" t="str">
            <v>KG</v>
          </cell>
          <cell r="I529">
            <v>9.9831712256481916E-5</v>
          </cell>
          <cell r="J529">
            <v>3505.9</v>
          </cell>
          <cell r="K529">
            <v>0.35</v>
          </cell>
          <cell r="L529" t="str">
            <v>RM</v>
          </cell>
          <cell r="M529" t="str">
            <v>6000509UKM1</v>
          </cell>
          <cell r="N529" t="str">
            <v>4000396UKM1</v>
          </cell>
          <cell r="O529" t="e">
            <v>#N/A</v>
          </cell>
          <cell r="P529">
            <v>0.35</v>
          </cell>
          <cell r="S529">
            <v>0.35</v>
          </cell>
          <cell r="T529">
            <v>0</v>
          </cell>
          <cell r="V529">
            <v>9.9831712256481916E-5</v>
          </cell>
          <cell r="W529">
            <v>3497.232</v>
          </cell>
        </row>
        <row r="530">
          <cell r="F530">
            <v>4000359</v>
          </cell>
          <cell r="G530" t="str">
            <v>2A3HP</v>
          </cell>
          <cell r="H530" t="str">
            <v>KG</v>
          </cell>
          <cell r="I530">
            <v>5.0048648686485471E-4</v>
          </cell>
          <cell r="J530">
            <v>8571.66</v>
          </cell>
          <cell r="K530">
            <v>4.29</v>
          </cell>
          <cell r="L530" t="str">
            <v>RM</v>
          </cell>
          <cell r="M530" t="str">
            <v>6000509UKM1</v>
          </cell>
          <cell r="N530" t="str">
            <v>4000359UKM1</v>
          </cell>
          <cell r="O530" t="e">
            <v>#N/A</v>
          </cell>
          <cell r="P530">
            <v>4.29</v>
          </cell>
          <cell r="S530">
            <v>4.29</v>
          </cell>
          <cell r="T530">
            <v>0</v>
          </cell>
          <cell r="V530">
            <v>5.0048648686485471E-4</v>
          </cell>
          <cell r="W530">
            <v>8664.7999999999993</v>
          </cell>
        </row>
        <row r="531">
          <cell r="F531">
            <v>4000461</v>
          </cell>
          <cell r="G531" t="str">
            <v>SYMSITIVE 1609</v>
          </cell>
          <cell r="H531" t="str">
            <v>KG</v>
          </cell>
          <cell r="I531">
            <v>9.9997118238667471E-3</v>
          </cell>
          <cell r="J531">
            <v>7287.21</v>
          </cell>
          <cell r="K531">
            <v>72.87</v>
          </cell>
          <cell r="L531" t="str">
            <v>RM</v>
          </cell>
          <cell r="M531" t="str">
            <v>6000509UKM1</v>
          </cell>
          <cell r="N531" t="str">
            <v>4000461UKM1</v>
          </cell>
          <cell r="O531" t="e">
            <v>#N/A</v>
          </cell>
          <cell r="P531">
            <v>72.87</v>
          </cell>
          <cell r="S531">
            <v>72.87</v>
          </cell>
          <cell r="T531">
            <v>0</v>
          </cell>
          <cell r="V531">
            <v>9.9997118238667471E-3</v>
          </cell>
          <cell r="W531">
            <v>7280</v>
          </cell>
        </row>
        <row r="532">
          <cell r="F532">
            <v>4000481</v>
          </cell>
          <cell r="G532" t="str">
            <v>PPDA FOR CREAM COLOR</v>
          </cell>
          <cell r="H532" t="str">
            <v>KG</v>
          </cell>
          <cell r="I532">
            <v>5.4956896551724144E-3</v>
          </cell>
          <cell r="J532">
            <v>742.4</v>
          </cell>
          <cell r="K532">
            <v>4.08</v>
          </cell>
          <cell r="L532" t="str">
            <v>RM</v>
          </cell>
          <cell r="M532" t="str">
            <v>6000509UKM1</v>
          </cell>
          <cell r="N532" t="str">
            <v>4000481UKM1</v>
          </cell>
          <cell r="O532" t="e">
            <v>#N/A</v>
          </cell>
          <cell r="P532">
            <v>4.08</v>
          </cell>
          <cell r="S532">
            <v>4.08</v>
          </cell>
          <cell r="T532">
            <v>0</v>
          </cell>
          <cell r="V532">
            <v>5.4956896551724144E-3</v>
          </cell>
          <cell r="W532">
            <v>548.30137550085863</v>
          </cell>
        </row>
        <row r="533">
          <cell r="F533">
            <v>4000574</v>
          </cell>
          <cell r="G533" t="str">
            <v>PERFUME MAGIC WAND</v>
          </cell>
          <cell r="H533" t="str">
            <v>KG</v>
          </cell>
          <cell r="I533">
            <v>1.2003693444136656E-2</v>
          </cell>
          <cell r="J533">
            <v>1072.17</v>
          </cell>
          <cell r="K533">
            <v>12.87</v>
          </cell>
          <cell r="L533" t="str">
            <v>RM</v>
          </cell>
          <cell r="M533" t="str">
            <v>6000509UKM1</v>
          </cell>
          <cell r="N533" t="str">
            <v>4000574UKM1</v>
          </cell>
          <cell r="O533" t="e">
            <v>#N/A</v>
          </cell>
          <cell r="P533">
            <v>12.87</v>
          </cell>
          <cell r="S533">
            <v>12.87</v>
          </cell>
          <cell r="T533">
            <v>0</v>
          </cell>
          <cell r="V533">
            <v>1.2003693444136656E-2</v>
          </cell>
          <cell r="W533">
            <v>1097.25</v>
          </cell>
        </row>
        <row r="534">
          <cell r="F534">
            <v>4000575</v>
          </cell>
          <cell r="G534" t="str">
            <v>POTASSIUM THIOLGLYCOLATE</v>
          </cell>
          <cell r="H534" t="str">
            <v>KG</v>
          </cell>
          <cell r="I534">
            <v>1.7486404470750835E-2</v>
          </cell>
          <cell r="J534">
            <v>332.83</v>
          </cell>
          <cell r="K534">
            <v>5.82</v>
          </cell>
          <cell r="L534" t="str">
            <v>RM</v>
          </cell>
          <cell r="M534" t="str">
            <v>6000509UKM1</v>
          </cell>
          <cell r="N534" t="str">
            <v>4000575UKM1</v>
          </cell>
          <cell r="O534" t="e">
            <v>#N/A</v>
          </cell>
          <cell r="P534">
            <v>5.82</v>
          </cell>
          <cell r="S534">
            <v>5.82</v>
          </cell>
          <cell r="T534">
            <v>0</v>
          </cell>
          <cell r="V534">
            <v>1.7486404470750835E-2</v>
          </cell>
          <cell r="W534">
            <v>332.83</v>
          </cell>
        </row>
        <row r="535">
          <cell r="F535" t="str">
            <v/>
          </cell>
          <cell r="G535" t="str">
            <v>0000900501-MFPOWR</v>
          </cell>
          <cell r="H535" t="str">
            <v>KWH</v>
          </cell>
          <cell r="I535">
            <v>2.4</v>
          </cell>
          <cell r="J535">
            <v>8.25</v>
          </cell>
          <cell r="K535">
            <v>19.8</v>
          </cell>
          <cell r="L535" t="str">
            <v>cc</v>
          </cell>
          <cell r="M535" t="str">
            <v>6000509UKM1</v>
          </cell>
          <cell r="N535" t="str">
            <v>UKM1</v>
          </cell>
          <cell r="O535" t="e">
            <v>#N/A</v>
          </cell>
          <cell r="R535">
            <v>19.8</v>
          </cell>
          <cell r="S535">
            <v>19.8</v>
          </cell>
          <cell r="T535">
            <v>0</v>
          </cell>
          <cell r="V535">
            <v>2.4</v>
          </cell>
          <cell r="W535">
            <v>8.25</v>
          </cell>
        </row>
        <row r="536">
          <cell r="F536" t="str">
            <v/>
          </cell>
          <cell r="G536" t="str">
            <v>0000900502-MFMAND</v>
          </cell>
          <cell r="H536" t="str">
            <v>MD</v>
          </cell>
          <cell r="I536">
            <v>0.08</v>
          </cell>
          <cell r="J536">
            <v>440</v>
          </cell>
          <cell r="K536">
            <v>35.200000000000003</v>
          </cell>
          <cell r="L536" t="str">
            <v>cc</v>
          </cell>
          <cell r="M536" t="str">
            <v>6000509UKM1</v>
          </cell>
          <cell r="N536" t="str">
            <v>UKM1</v>
          </cell>
          <cell r="O536" t="e">
            <v>#N/A</v>
          </cell>
          <cell r="R536">
            <v>35.200000000000003</v>
          </cell>
          <cell r="S536">
            <v>35.200000000000003</v>
          </cell>
          <cell r="T536">
            <v>0</v>
          </cell>
          <cell r="V536">
            <v>0.08</v>
          </cell>
          <cell r="W536">
            <v>440</v>
          </cell>
        </row>
        <row r="537">
          <cell r="F537" t="str">
            <v/>
          </cell>
          <cell r="G537" t="str">
            <v>0000900503-MFGUTY</v>
          </cell>
          <cell r="H537" t="str">
            <v>STD</v>
          </cell>
          <cell r="I537">
            <v>0.32000909504320146</v>
          </cell>
          <cell r="J537">
            <v>219.9</v>
          </cell>
          <cell r="K537">
            <v>70.37</v>
          </cell>
          <cell r="L537" t="str">
            <v>cc</v>
          </cell>
          <cell r="M537" t="str">
            <v>6000509UKM1</v>
          </cell>
          <cell r="N537" t="str">
            <v>UKM1</v>
          </cell>
          <cell r="O537" t="e">
            <v>#N/A</v>
          </cell>
          <cell r="R537">
            <v>70.37</v>
          </cell>
          <cell r="S537">
            <v>70.37</v>
          </cell>
          <cell r="T537">
            <v>0</v>
          </cell>
          <cell r="V537">
            <v>0.32000909504320146</v>
          </cell>
          <cell r="W537">
            <v>219.9</v>
          </cell>
        </row>
        <row r="538">
          <cell r="F538" t="str">
            <v/>
          </cell>
          <cell r="G538" t="str">
            <v>0000900504-MFGDEP</v>
          </cell>
          <cell r="H538" t="str">
            <v>STD</v>
          </cell>
          <cell r="I538">
            <v>0.3199876714439821</v>
          </cell>
          <cell r="J538">
            <v>324.45</v>
          </cell>
          <cell r="K538">
            <v>103.82</v>
          </cell>
          <cell r="L538" t="str">
            <v>cc</v>
          </cell>
          <cell r="M538" t="str">
            <v>6000509UKM1</v>
          </cell>
          <cell r="N538" t="str">
            <v>UKM1</v>
          </cell>
          <cell r="O538" t="e">
            <v>#N/A</v>
          </cell>
          <cell r="R538">
            <v>103.82</v>
          </cell>
          <cell r="S538">
            <v>103.82</v>
          </cell>
          <cell r="T538">
            <v>0</v>
          </cell>
          <cell r="V538">
            <v>0.3199876714439821</v>
          </cell>
          <cell r="W538">
            <v>324.45</v>
          </cell>
        </row>
        <row r="539">
          <cell r="F539" t="str">
            <v/>
          </cell>
          <cell r="G539" t="str">
            <v>0000900505-MFGOVH</v>
          </cell>
          <cell r="H539" t="str">
            <v>STD</v>
          </cell>
          <cell r="I539">
            <v>0.32000410832277726</v>
          </cell>
          <cell r="J539">
            <v>292.08999999999997</v>
          </cell>
          <cell r="K539">
            <v>93.47</v>
          </cell>
          <cell r="L539" t="str">
            <v>cc</v>
          </cell>
          <cell r="M539" t="str">
            <v>6000509UKM1</v>
          </cell>
          <cell r="N539" t="str">
            <v>UKM1</v>
          </cell>
          <cell r="O539" t="e">
            <v>#N/A</v>
          </cell>
          <cell r="R539">
            <v>93.47</v>
          </cell>
          <cell r="S539">
            <v>93.47</v>
          </cell>
          <cell r="T539">
            <v>0</v>
          </cell>
          <cell r="V539">
            <v>0.32000410832277726</v>
          </cell>
          <cell r="W539">
            <v>292.08999999999997</v>
          </cell>
        </row>
        <row r="540">
          <cell r="F540">
            <v>4000102</v>
          </cell>
          <cell r="G540" t="str">
            <v>RESORCINOL</v>
          </cell>
          <cell r="H540" t="str">
            <v>KG</v>
          </cell>
          <cell r="I540">
            <v>8.0035451945156925E-3</v>
          </cell>
          <cell r="J540">
            <v>744.67</v>
          </cell>
          <cell r="K540">
            <v>5.9600000000000009</v>
          </cell>
          <cell r="L540" t="str">
            <v>RM</v>
          </cell>
          <cell r="M540" t="str">
            <v>6000509UKM1</v>
          </cell>
          <cell r="N540" t="str">
            <v>4000102UKM1</v>
          </cell>
          <cell r="O540" t="e">
            <v>#N/A</v>
          </cell>
          <cell r="P540">
            <v>5.9600000000000009</v>
          </cell>
          <cell r="S540">
            <v>5.9600000000000009</v>
          </cell>
          <cell r="T540">
            <v>0</v>
          </cell>
          <cell r="V540">
            <v>8.0035451945156925E-3</v>
          </cell>
          <cell r="W540">
            <v>743.12336764705879</v>
          </cell>
        </row>
        <row r="541">
          <cell r="F541">
            <v>4000105</v>
          </cell>
          <cell r="G541" t="str">
            <v>SODIUM SULPHITE</v>
          </cell>
          <cell r="H541" t="str">
            <v>KG</v>
          </cell>
          <cell r="I541">
            <v>3.957219251336898E-3</v>
          </cell>
          <cell r="J541">
            <v>93.5</v>
          </cell>
          <cell r="K541">
            <v>0.36999999999999994</v>
          </cell>
          <cell r="L541" t="str">
            <v>RM</v>
          </cell>
          <cell r="M541" t="str">
            <v>6000509UKM1</v>
          </cell>
          <cell r="N541" t="str">
            <v>4000105UKM1</v>
          </cell>
          <cell r="O541" t="e">
            <v>#N/A</v>
          </cell>
          <cell r="P541">
            <v>0.36999999999999994</v>
          </cell>
          <cell r="S541">
            <v>0.36999999999999994</v>
          </cell>
          <cell r="T541">
            <v>0</v>
          </cell>
          <cell r="V541">
            <v>3.957219251336898E-3</v>
          </cell>
          <cell r="W541">
            <v>108.43813658536585</v>
          </cell>
        </row>
        <row r="542">
          <cell r="F542">
            <v>4000108</v>
          </cell>
          <cell r="G542" t="str">
            <v>DM WATER</v>
          </cell>
          <cell r="H542" t="str">
            <v>KG</v>
          </cell>
          <cell r="I542">
            <v>0.22222222222222224</v>
          </cell>
          <cell r="J542">
            <v>0.45</v>
          </cell>
          <cell r="K542">
            <v>0.1</v>
          </cell>
          <cell r="L542" t="str">
            <v>RM</v>
          </cell>
          <cell r="M542" t="str">
            <v>6000509UKM1</v>
          </cell>
          <cell r="N542" t="str">
            <v>4000108UKM1</v>
          </cell>
          <cell r="O542" t="e">
            <v>#N/A</v>
          </cell>
          <cell r="P542">
            <v>0.1</v>
          </cell>
          <cell r="S542">
            <v>0.1</v>
          </cell>
          <cell r="T542">
            <v>0</v>
          </cell>
          <cell r="V542">
            <v>0.22222222222222224</v>
          </cell>
          <cell r="W542">
            <v>0.45</v>
          </cell>
        </row>
        <row r="543">
          <cell r="F543">
            <v>4000118</v>
          </cell>
          <cell r="G543" t="str">
            <v>PROPYLENE GLYCOL  (PG)</v>
          </cell>
          <cell r="H543" t="str">
            <v>KG</v>
          </cell>
          <cell r="I543">
            <v>4.9974832818005322E-3</v>
          </cell>
          <cell r="J543">
            <v>278.14</v>
          </cell>
          <cell r="K543">
            <v>1.39</v>
          </cell>
          <cell r="L543" t="str">
            <v>RM</v>
          </cell>
          <cell r="M543" t="str">
            <v>6000509UKM1</v>
          </cell>
          <cell r="N543" t="str">
            <v>4000118UKM1</v>
          </cell>
          <cell r="O543" t="e">
            <v>#N/A</v>
          </cell>
          <cell r="P543">
            <v>1.39</v>
          </cell>
          <cell r="S543">
            <v>1.39</v>
          </cell>
          <cell r="T543">
            <v>0</v>
          </cell>
          <cell r="V543">
            <v>4.9974832818005322E-3</v>
          </cell>
          <cell r="W543">
            <v>278.29599999999999</v>
          </cell>
        </row>
        <row r="544">
          <cell r="F544">
            <v>4000123</v>
          </cell>
          <cell r="G544" t="str">
            <v>STEARIC ACID</v>
          </cell>
          <cell r="H544" t="str">
            <v>KG</v>
          </cell>
          <cell r="I544">
            <v>4.9884107628741306E-3</v>
          </cell>
          <cell r="J544">
            <v>198.46</v>
          </cell>
          <cell r="K544">
            <v>0.99</v>
          </cell>
          <cell r="L544" t="str">
            <v>RM</v>
          </cell>
          <cell r="M544" t="str">
            <v>6000509UKM1</v>
          </cell>
          <cell r="N544" t="str">
            <v>4000123UKM1</v>
          </cell>
          <cell r="O544" t="e">
            <v>#N/A</v>
          </cell>
          <cell r="P544">
            <v>0.99</v>
          </cell>
          <cell r="S544">
            <v>0.99</v>
          </cell>
          <cell r="T544">
            <v>0</v>
          </cell>
          <cell r="V544">
            <v>4.9884107628741306E-3</v>
          </cell>
          <cell r="W544">
            <v>133.34180645161291</v>
          </cell>
        </row>
        <row r="545">
          <cell r="F545">
            <v>4000165</v>
          </cell>
          <cell r="G545" t="str">
            <v>CARBOPOL ETD 2020</v>
          </cell>
          <cell r="H545" t="str">
            <v>KG</v>
          </cell>
          <cell r="I545">
            <v>1.9990059887803045E-3</v>
          </cell>
          <cell r="J545">
            <v>3641.81</v>
          </cell>
          <cell r="K545">
            <v>7.28</v>
          </cell>
          <cell r="L545" t="str">
            <v>RM</v>
          </cell>
          <cell r="M545" t="str">
            <v>6000509UKM1</v>
          </cell>
          <cell r="N545" t="str">
            <v>4000165UKM1</v>
          </cell>
          <cell r="O545" t="e">
            <v>#N/A</v>
          </cell>
          <cell r="P545">
            <v>7.28</v>
          </cell>
          <cell r="S545">
            <v>7.28</v>
          </cell>
          <cell r="T545">
            <v>0</v>
          </cell>
          <cell r="V545">
            <v>1.9990059887803045E-3</v>
          </cell>
          <cell r="W545">
            <v>3754.4170362318841</v>
          </cell>
        </row>
        <row r="546">
          <cell r="F546">
            <v>4000181</v>
          </cell>
          <cell r="G546" t="str">
            <v>OLIVE OIL</v>
          </cell>
          <cell r="H546" t="str">
            <v>KG</v>
          </cell>
          <cell r="I546">
            <v>9.5102234902520204E-5</v>
          </cell>
          <cell r="J546">
            <v>630.9</v>
          </cell>
          <cell r="K546">
            <v>0.06</v>
          </cell>
          <cell r="L546" t="str">
            <v>RM</v>
          </cell>
          <cell r="M546" t="str">
            <v>6000509UKM1</v>
          </cell>
          <cell r="N546" t="str">
            <v>4000181UKM1</v>
          </cell>
          <cell r="O546" t="e">
            <v>#N/A</v>
          </cell>
          <cell r="P546">
            <v>0.06</v>
          </cell>
          <cell r="S546">
            <v>0.06</v>
          </cell>
          <cell r="T546">
            <v>0</v>
          </cell>
          <cell r="V546">
            <v>9.5102234902520204E-5</v>
          </cell>
          <cell r="W546">
            <v>630.87</v>
          </cell>
        </row>
        <row r="547">
          <cell r="F547">
            <v>4000182</v>
          </cell>
          <cell r="G547" t="str">
            <v>CETOSTEARYL ALCOHOL C1618(CSA)</v>
          </cell>
          <cell r="H547" t="str">
            <v>KG</v>
          </cell>
          <cell r="I547">
            <v>0.14248554913294798</v>
          </cell>
          <cell r="J547">
            <v>207.6</v>
          </cell>
          <cell r="K547">
            <v>29.58</v>
          </cell>
          <cell r="L547" t="str">
            <v>RM</v>
          </cell>
          <cell r="M547" t="str">
            <v>6000509UKM1</v>
          </cell>
          <cell r="N547" t="str">
            <v>4000182UKM1</v>
          </cell>
          <cell r="O547" t="e">
            <v>#N/A</v>
          </cell>
          <cell r="P547">
            <v>29.58</v>
          </cell>
          <cell r="S547">
            <v>29.58</v>
          </cell>
          <cell r="T547">
            <v>0</v>
          </cell>
          <cell r="V547">
            <v>0.14248554913294798</v>
          </cell>
          <cell r="W547">
            <v>192.63366800804829</v>
          </cell>
        </row>
        <row r="548">
          <cell r="F548">
            <v>4000187</v>
          </cell>
          <cell r="G548" t="str">
            <v>WHITE PETROLEUM JELLY</v>
          </cell>
          <cell r="H548" t="str">
            <v>KG</v>
          </cell>
          <cell r="I548">
            <v>2.500795418390073E-2</v>
          </cell>
          <cell r="J548">
            <v>157.15</v>
          </cell>
          <cell r="K548">
            <v>3.9299999999999997</v>
          </cell>
          <cell r="L548" t="str">
            <v>RM</v>
          </cell>
          <cell r="M548" t="str">
            <v>6000509UKM1</v>
          </cell>
          <cell r="N548" t="str">
            <v>4000187UKM1</v>
          </cell>
          <cell r="O548" t="e">
            <v>#N/A</v>
          </cell>
          <cell r="P548">
            <v>3.9299999999999997</v>
          </cell>
          <cell r="S548">
            <v>3.9299999999999997</v>
          </cell>
          <cell r="T548">
            <v>0</v>
          </cell>
          <cell r="V548">
            <v>2.500795418390073E-2</v>
          </cell>
          <cell r="W548">
            <v>166.63</v>
          </cell>
        </row>
        <row r="549">
          <cell r="F549">
            <v>4000190</v>
          </cell>
          <cell r="G549" t="str">
            <v>P-AMINO PHENOL (PAP)</v>
          </cell>
          <cell r="H549" t="str">
            <v>KG</v>
          </cell>
          <cell r="I549">
            <v>7.5031201820718015E-3</v>
          </cell>
          <cell r="J549">
            <v>681.05</v>
          </cell>
          <cell r="K549">
            <v>5.1100000000000003</v>
          </cell>
          <cell r="L549" t="str">
            <v>RM</v>
          </cell>
          <cell r="M549" t="str">
            <v>6000509UKM1</v>
          </cell>
          <cell r="N549" t="str">
            <v>4000190UKM1</v>
          </cell>
          <cell r="O549" t="e">
            <v>#N/A</v>
          </cell>
          <cell r="P549">
            <v>5.1100000000000003</v>
          </cell>
          <cell r="S549">
            <v>5.1100000000000003</v>
          </cell>
          <cell r="T549">
            <v>0</v>
          </cell>
          <cell r="V549">
            <v>7.5031201820718015E-3</v>
          </cell>
          <cell r="W549">
            <v>681.05</v>
          </cell>
        </row>
        <row r="550">
          <cell r="F550">
            <v>4000198</v>
          </cell>
          <cell r="G550" t="str">
            <v>MONOETHANOLAMINE (MEA)</v>
          </cell>
          <cell r="H550" t="str">
            <v>KG</v>
          </cell>
          <cell r="I550">
            <v>6.0022909507445599E-2</v>
          </cell>
          <cell r="J550">
            <v>130.94999999999999</v>
          </cell>
          <cell r="K550">
            <v>7.86</v>
          </cell>
          <cell r="L550" t="str">
            <v>RM</v>
          </cell>
          <cell r="M550" t="str">
            <v>6000509UKM1</v>
          </cell>
          <cell r="N550" t="str">
            <v>4000198UKM1</v>
          </cell>
          <cell r="O550" t="e">
            <v>#N/A</v>
          </cell>
          <cell r="P550">
            <v>7.86</v>
          </cell>
          <cell r="S550">
            <v>7.86</v>
          </cell>
          <cell r="T550">
            <v>0</v>
          </cell>
          <cell r="V550">
            <v>6.0022909507445599E-2</v>
          </cell>
          <cell r="W550">
            <v>167.96</v>
          </cell>
        </row>
        <row r="551">
          <cell r="F551">
            <v>4000247</v>
          </cell>
          <cell r="G551" t="str">
            <v>CELEQUAT SC 240C/UCARE POLYMERR JR 400</v>
          </cell>
          <cell r="H551" t="str">
            <v>KG</v>
          </cell>
          <cell r="I551">
            <v>3.9984865541547359E-3</v>
          </cell>
          <cell r="J551">
            <v>2140.81</v>
          </cell>
          <cell r="K551">
            <v>8.56</v>
          </cell>
          <cell r="L551" t="str">
            <v>RM</v>
          </cell>
          <cell r="M551" t="str">
            <v>6000509UKM1</v>
          </cell>
          <cell r="N551" t="str">
            <v>4000247UKM1</v>
          </cell>
          <cell r="O551" t="e">
            <v>#N/A</v>
          </cell>
          <cell r="P551">
            <v>8.56</v>
          </cell>
          <cell r="S551">
            <v>8.56</v>
          </cell>
          <cell r="T551">
            <v>0</v>
          </cell>
          <cell r="V551">
            <v>3.9984865541547359E-3</v>
          </cell>
          <cell r="W551">
            <v>2129.8066666666668</v>
          </cell>
        </row>
        <row r="552">
          <cell r="F552">
            <v>4000236</v>
          </cell>
          <cell r="G552" t="str">
            <v>ALMOND OIL</v>
          </cell>
          <cell r="H552" t="str">
            <v>KG</v>
          </cell>
          <cell r="I552">
            <v>1.0492078480747036E-4</v>
          </cell>
          <cell r="J552">
            <v>953.1</v>
          </cell>
          <cell r="K552">
            <v>0.1</v>
          </cell>
          <cell r="L552" t="str">
            <v>RM</v>
          </cell>
          <cell r="M552" t="str">
            <v>6000509UKM1</v>
          </cell>
          <cell r="N552" t="str">
            <v>4000236UKM1</v>
          </cell>
          <cell r="O552" t="e">
            <v>#N/A</v>
          </cell>
          <cell r="P552">
            <v>0.1</v>
          </cell>
          <cell r="S552">
            <v>0.1</v>
          </cell>
          <cell r="T552">
            <v>0</v>
          </cell>
          <cell r="V552">
            <v>1.0492078480747036E-4</v>
          </cell>
          <cell r="W552">
            <v>1024.1127489795917</v>
          </cell>
        </row>
        <row r="553">
          <cell r="F553">
            <v>4000239</v>
          </cell>
          <cell r="G553" t="str">
            <v>AMMONIA SOLUTION.</v>
          </cell>
          <cell r="H553" t="str">
            <v>KG</v>
          </cell>
          <cell r="I553">
            <v>8.0010739696603578E-2</v>
          </cell>
          <cell r="J553">
            <v>148.97999999999999</v>
          </cell>
          <cell r="K553">
            <v>11.92</v>
          </cell>
          <cell r="L553" t="str">
            <v>RM</v>
          </cell>
          <cell r="M553" t="str">
            <v>6000509UKM1</v>
          </cell>
          <cell r="N553" t="str">
            <v>4000239UKM1</v>
          </cell>
          <cell r="O553" t="e">
            <v>#N/A</v>
          </cell>
          <cell r="P553">
            <v>11.92</v>
          </cell>
          <cell r="S553">
            <v>11.92</v>
          </cell>
          <cell r="T553">
            <v>0</v>
          </cell>
          <cell r="V553">
            <v>8.0010739696603578E-2</v>
          </cell>
          <cell r="W553">
            <v>150.85571707317072</v>
          </cell>
        </row>
        <row r="554">
          <cell r="F554">
            <v>4000240</v>
          </cell>
          <cell r="G554" t="str">
            <v>AMMONIUM CHLORIDE NEW</v>
          </cell>
          <cell r="H554" t="str">
            <v>KG</v>
          </cell>
          <cell r="I554">
            <v>3.9840637450199202E-3</v>
          </cell>
          <cell r="J554">
            <v>148.09</v>
          </cell>
          <cell r="K554">
            <v>0.59</v>
          </cell>
          <cell r="L554" t="str">
            <v>RM</v>
          </cell>
          <cell r="M554" t="str">
            <v>6000509UKM1</v>
          </cell>
          <cell r="N554" t="str">
            <v>4000240UKM1</v>
          </cell>
          <cell r="O554" t="e">
            <v>#N/A</v>
          </cell>
          <cell r="P554">
            <v>0.59</v>
          </cell>
          <cell r="S554">
            <v>0.59</v>
          </cell>
          <cell r="T554">
            <v>0</v>
          </cell>
          <cell r="V554">
            <v>3.9840637450199202E-3</v>
          </cell>
          <cell r="W554">
            <v>232.44</v>
          </cell>
        </row>
        <row r="555">
          <cell r="F555">
            <v>4000241</v>
          </cell>
          <cell r="G555" t="str">
            <v>AQUACID 600-S</v>
          </cell>
          <cell r="H555" t="str">
            <v>KG</v>
          </cell>
          <cell r="I555">
            <v>2.0087138572964409E-3</v>
          </cell>
          <cell r="J555">
            <v>353.46</v>
          </cell>
          <cell r="K555">
            <v>0.71</v>
          </cell>
          <cell r="L555" t="str">
            <v>RM</v>
          </cell>
          <cell r="M555" t="str">
            <v>6000509UKM1</v>
          </cell>
          <cell r="N555" t="str">
            <v>4000241UKM1</v>
          </cell>
          <cell r="O555" t="e">
            <v>#N/A</v>
          </cell>
          <cell r="P555">
            <v>0.71</v>
          </cell>
          <cell r="S555">
            <v>0.71</v>
          </cell>
          <cell r="T555">
            <v>0</v>
          </cell>
          <cell r="V555">
            <v>2.0087138572964409E-3</v>
          </cell>
          <cell r="W555">
            <v>340.65856491228072</v>
          </cell>
        </row>
        <row r="556">
          <cell r="F556">
            <v>4000241</v>
          </cell>
          <cell r="G556" t="str">
            <v>AQUACID 600-S</v>
          </cell>
          <cell r="H556" t="str">
            <v>KG</v>
          </cell>
          <cell r="I556">
            <v>2.0087138572964409E-3</v>
          </cell>
          <cell r="J556">
            <v>353.46</v>
          </cell>
          <cell r="K556">
            <v>0.71</v>
          </cell>
          <cell r="L556" t="str">
            <v>RM</v>
          </cell>
          <cell r="M556" t="str">
            <v>6000510UKM1</v>
          </cell>
          <cell r="N556" t="str">
            <v>4000241UKM1</v>
          </cell>
          <cell r="O556" t="e">
            <v>#N/A</v>
          </cell>
          <cell r="P556">
            <v>0.71</v>
          </cell>
          <cell r="S556">
            <v>0.71</v>
          </cell>
          <cell r="T556">
            <v>0</v>
          </cell>
          <cell r="V556">
            <v>2.0087138572964409E-3</v>
          </cell>
          <cell r="W556">
            <v>340.65856491228072</v>
          </cell>
        </row>
        <row r="557">
          <cell r="F557">
            <v>4000243</v>
          </cell>
          <cell r="G557" t="str">
            <v>ASCORBIC ACID</v>
          </cell>
          <cell r="H557" t="str">
            <v>KG</v>
          </cell>
          <cell r="I557">
            <v>4.0004507550146498E-3</v>
          </cell>
          <cell r="J557">
            <v>1242.3599999999999</v>
          </cell>
          <cell r="K557">
            <v>4.97</v>
          </cell>
          <cell r="L557" t="str">
            <v>RM</v>
          </cell>
          <cell r="M557" t="str">
            <v>6000510UKM1</v>
          </cell>
          <cell r="N557" t="str">
            <v>4000243UKM1</v>
          </cell>
          <cell r="O557" t="e">
            <v>#N/A</v>
          </cell>
          <cell r="P557">
            <v>4.97</v>
          </cell>
          <cell r="S557">
            <v>4.97</v>
          </cell>
          <cell r="T557">
            <v>0</v>
          </cell>
          <cell r="V557">
            <v>4.0004507550146498E-3</v>
          </cell>
          <cell r="W557">
            <v>1265.340148148148</v>
          </cell>
        </row>
        <row r="558">
          <cell r="F558">
            <v>4000252</v>
          </cell>
          <cell r="G558" t="str">
            <v>CRODAFOS HCE</v>
          </cell>
          <cell r="H558" t="str">
            <v>KG</v>
          </cell>
          <cell r="I558">
            <v>9.999939333027303E-3</v>
          </cell>
          <cell r="J558">
            <v>4945.03</v>
          </cell>
          <cell r="K558">
            <v>49.45</v>
          </cell>
          <cell r="L558" t="str">
            <v>RM</v>
          </cell>
          <cell r="M558" t="str">
            <v>6000510UKM1</v>
          </cell>
          <cell r="N558" t="str">
            <v>4000252UKM1</v>
          </cell>
          <cell r="O558" t="e">
            <v>#N/A</v>
          </cell>
          <cell r="P558">
            <v>49.45</v>
          </cell>
          <cell r="S558">
            <v>49.45</v>
          </cell>
          <cell r="T558">
            <v>0</v>
          </cell>
          <cell r="V558">
            <v>9.999939333027303E-3</v>
          </cell>
          <cell r="W558">
            <v>5191.5295999999998</v>
          </cell>
        </row>
        <row r="559">
          <cell r="F559">
            <v>4000197</v>
          </cell>
          <cell r="G559" t="str">
            <v>LAURYL ALCOHOL (C1218)</v>
          </cell>
          <cell r="H559" t="str">
            <v>KG</v>
          </cell>
          <cell r="I559">
            <v>3.5001263583522874E-2</v>
          </cell>
          <cell r="J559">
            <v>237.42</v>
          </cell>
          <cell r="K559">
            <v>8.31</v>
          </cell>
          <cell r="L559" t="str">
            <v>RM</v>
          </cell>
          <cell r="M559" t="str">
            <v>6000510UKM1</v>
          </cell>
          <cell r="N559" t="str">
            <v>4000197UKM1</v>
          </cell>
          <cell r="O559" t="e">
            <v>#N/A</v>
          </cell>
          <cell r="P559">
            <v>8.31</v>
          </cell>
          <cell r="S559">
            <v>8.31</v>
          </cell>
          <cell r="T559">
            <v>0</v>
          </cell>
          <cell r="V559">
            <v>3.5001263583522874E-2</v>
          </cell>
          <cell r="W559">
            <v>213.46471428571428</v>
          </cell>
        </row>
        <row r="560">
          <cell r="F560">
            <v>4000271</v>
          </cell>
          <cell r="G560" t="str">
            <v>JAROCOL TDS</v>
          </cell>
          <cell r="H560" t="str">
            <v>KG</v>
          </cell>
          <cell r="I560">
            <v>6.4978478883086811E-3</v>
          </cell>
          <cell r="J560">
            <v>2288.4499999999998</v>
          </cell>
          <cell r="K560">
            <v>14.870000000000001</v>
          </cell>
          <cell r="L560" t="str">
            <v>RM</v>
          </cell>
          <cell r="M560" t="str">
            <v>6000510UKM1</v>
          </cell>
          <cell r="N560" t="str">
            <v>4000271UKM1</v>
          </cell>
          <cell r="O560" t="e">
            <v>#N/A</v>
          </cell>
          <cell r="P560">
            <v>14.870000000000001</v>
          </cell>
          <cell r="S560">
            <v>14.870000000000001</v>
          </cell>
          <cell r="T560">
            <v>0</v>
          </cell>
          <cell r="V560">
            <v>6.4978478883086811E-3</v>
          </cell>
          <cell r="W560">
            <v>2516.9499999999998</v>
          </cell>
        </row>
        <row r="561">
          <cell r="F561">
            <v>4000273</v>
          </cell>
          <cell r="G561" t="str">
            <v>JOJOBA OIL</v>
          </cell>
          <cell r="H561" t="str">
            <v>KG</v>
          </cell>
          <cell r="I561">
            <v>9.9993333777748146E-5</v>
          </cell>
          <cell r="J561">
            <v>3000.2</v>
          </cell>
          <cell r="K561">
            <v>0.3</v>
          </cell>
          <cell r="L561" t="str">
            <v>RM</v>
          </cell>
          <cell r="M561" t="str">
            <v>6000510UKM1</v>
          </cell>
          <cell r="N561" t="str">
            <v>4000273UKM1</v>
          </cell>
          <cell r="O561" t="e">
            <v>#N/A</v>
          </cell>
          <cell r="P561">
            <v>0.3</v>
          </cell>
          <cell r="S561">
            <v>0.3</v>
          </cell>
          <cell r="T561">
            <v>0</v>
          </cell>
          <cell r="V561">
            <v>9.9993333777748146E-5</v>
          </cell>
          <cell r="W561">
            <v>3000</v>
          </cell>
        </row>
        <row r="562">
          <cell r="F562">
            <v>4000285</v>
          </cell>
          <cell r="G562" t="str">
            <v>PARAFFIN WAX</v>
          </cell>
          <cell r="H562" t="str">
            <v>KG</v>
          </cell>
          <cell r="I562">
            <v>7.475813544415128E-3</v>
          </cell>
          <cell r="J562">
            <v>204.66</v>
          </cell>
          <cell r="K562">
            <v>1.53</v>
          </cell>
          <cell r="L562" t="str">
            <v>RM</v>
          </cell>
          <cell r="M562" t="str">
            <v>6000510UKM1</v>
          </cell>
          <cell r="N562" t="str">
            <v>4000285UKM1</v>
          </cell>
          <cell r="O562" t="e">
            <v>#N/A</v>
          </cell>
          <cell r="P562">
            <v>1.53</v>
          </cell>
          <cell r="S562">
            <v>1.53</v>
          </cell>
          <cell r="T562">
            <v>0</v>
          </cell>
          <cell r="V562">
            <v>7.475813544415128E-3</v>
          </cell>
          <cell r="W562">
            <v>234.22</v>
          </cell>
        </row>
        <row r="563">
          <cell r="F563">
            <v>4000288</v>
          </cell>
          <cell r="G563" t="str">
            <v>REFINED SESAME OIL</v>
          </cell>
          <cell r="H563" t="str">
            <v>KG</v>
          </cell>
          <cell r="I563">
            <v>9.3691442848219868E-5</v>
          </cell>
          <cell r="J563">
            <v>320.2</v>
          </cell>
          <cell r="K563">
            <v>0.03</v>
          </cell>
          <cell r="L563" t="str">
            <v>RM</v>
          </cell>
          <cell r="M563" t="str">
            <v>6000510UKM1</v>
          </cell>
          <cell r="N563" t="str">
            <v>4000288UKM1</v>
          </cell>
          <cell r="O563" t="e">
            <v>#N/A</v>
          </cell>
          <cell r="P563">
            <v>0.03</v>
          </cell>
          <cell r="S563">
            <v>0.03</v>
          </cell>
          <cell r="T563">
            <v>0</v>
          </cell>
          <cell r="V563">
            <v>9.3691442848219868E-5</v>
          </cell>
          <cell r="W563">
            <v>320.17</v>
          </cell>
        </row>
        <row r="564">
          <cell r="F564">
            <v>4000294</v>
          </cell>
          <cell r="G564" t="str">
            <v>SODIUM SILICATE</v>
          </cell>
          <cell r="H564" t="str">
            <v>KG</v>
          </cell>
          <cell r="I564">
            <v>5.0231839258114376E-3</v>
          </cell>
          <cell r="J564">
            <v>77.64</v>
          </cell>
          <cell r="K564">
            <v>0.39</v>
          </cell>
          <cell r="L564" t="str">
            <v>RM</v>
          </cell>
          <cell r="M564" t="str">
            <v>6000510UKM1</v>
          </cell>
          <cell r="N564" t="str">
            <v>4000294UKM1</v>
          </cell>
          <cell r="O564" t="e">
            <v>#N/A</v>
          </cell>
          <cell r="P564">
            <v>0.39</v>
          </cell>
          <cell r="S564">
            <v>0.39</v>
          </cell>
          <cell r="T564">
            <v>0</v>
          </cell>
          <cell r="V564">
            <v>5.0231839258114376E-3</v>
          </cell>
          <cell r="W564">
            <v>67.309186885245907</v>
          </cell>
        </row>
        <row r="565">
          <cell r="F565">
            <v>4000308</v>
          </cell>
          <cell r="G565" t="str">
            <v>ISO PROPYL PALMITATE</v>
          </cell>
          <cell r="H565" t="str">
            <v>KG</v>
          </cell>
          <cell r="I565">
            <v>7.5069660711358788E-3</v>
          </cell>
          <cell r="J565">
            <v>305.05</v>
          </cell>
          <cell r="K565">
            <v>2.29</v>
          </cell>
          <cell r="L565" t="str">
            <v>RM</v>
          </cell>
          <cell r="M565" t="str">
            <v>6000510UKM1</v>
          </cell>
          <cell r="N565" t="str">
            <v>4000308UKM1</v>
          </cell>
          <cell r="O565" t="e">
            <v>#N/A</v>
          </cell>
          <cell r="P565">
            <v>2.29</v>
          </cell>
          <cell r="S565">
            <v>2.29</v>
          </cell>
          <cell r="T565">
            <v>0</v>
          </cell>
          <cell r="V565">
            <v>7.5069660711358788E-3</v>
          </cell>
          <cell r="W565">
            <v>313.11</v>
          </cell>
        </row>
        <row r="566">
          <cell r="F566">
            <v>4000325</v>
          </cell>
          <cell r="G566" t="str">
            <v>M-AMINO PHENOL (MAP)</v>
          </cell>
          <cell r="H566" t="str">
            <v>KG</v>
          </cell>
          <cell r="I566">
            <v>5.5001885471098431E-3</v>
          </cell>
          <cell r="J566">
            <v>1856.3</v>
          </cell>
          <cell r="K566">
            <v>10.210000000000001</v>
          </cell>
          <cell r="L566" t="str">
            <v>RM</v>
          </cell>
          <cell r="M566" t="str">
            <v>6000510UKM1</v>
          </cell>
          <cell r="N566" t="str">
            <v>4000325UKM1</v>
          </cell>
          <cell r="O566" t="e">
            <v>#N/A</v>
          </cell>
          <cell r="P566">
            <v>10.210000000000001</v>
          </cell>
          <cell r="S566">
            <v>10.210000000000001</v>
          </cell>
          <cell r="T566">
            <v>0</v>
          </cell>
          <cell r="V566">
            <v>5.5001885471098431E-3</v>
          </cell>
          <cell r="W566">
            <v>1858.8824625</v>
          </cell>
        </row>
        <row r="567">
          <cell r="F567">
            <v>4000326</v>
          </cell>
          <cell r="G567" t="str">
            <v>PHENYL METHYL PYROZOLONE (PMP)</v>
          </cell>
          <cell r="H567" t="str">
            <v>KG</v>
          </cell>
          <cell r="I567">
            <v>2.0010089120564988E-3</v>
          </cell>
          <cell r="J567">
            <v>594.70000000000005</v>
          </cell>
          <cell r="K567">
            <v>1.19</v>
          </cell>
          <cell r="L567" t="str">
            <v>RM</v>
          </cell>
          <cell r="M567" t="str">
            <v>6000510UKM1</v>
          </cell>
          <cell r="N567" t="str">
            <v>4000326UKM1</v>
          </cell>
          <cell r="O567" t="e">
            <v>#N/A</v>
          </cell>
          <cell r="P567">
            <v>1.19</v>
          </cell>
          <cell r="S567">
            <v>1.19</v>
          </cell>
          <cell r="T567">
            <v>0</v>
          </cell>
          <cell r="V567">
            <v>2.0010089120564988E-3</v>
          </cell>
          <cell r="W567">
            <v>596.92550000000006</v>
          </cell>
        </row>
        <row r="568">
          <cell r="F568">
            <v>4000162</v>
          </cell>
          <cell r="G568" t="str">
            <v>SLES 28%</v>
          </cell>
          <cell r="H568" t="str">
            <v>KG</v>
          </cell>
          <cell r="I568">
            <v>0.16007445323406236</v>
          </cell>
          <cell r="J568">
            <v>64.47</v>
          </cell>
          <cell r="K568">
            <v>10.32</v>
          </cell>
          <cell r="L568" t="str">
            <v>RM</v>
          </cell>
          <cell r="M568" t="str">
            <v>6000510UKM1</v>
          </cell>
          <cell r="N568" t="str">
            <v>4000162UKM1</v>
          </cell>
          <cell r="O568" t="e">
            <v>#N/A</v>
          </cell>
          <cell r="P568">
            <v>10.32</v>
          </cell>
          <cell r="S568">
            <v>10.32</v>
          </cell>
          <cell r="T568">
            <v>0</v>
          </cell>
          <cell r="V568">
            <v>0.16007445323406236</v>
          </cell>
          <cell r="W568">
            <v>62.439437499999997</v>
          </cell>
        </row>
        <row r="569">
          <cell r="F569">
            <v>4000129</v>
          </cell>
          <cell r="G569" t="str">
            <v>CAPB (COCAMIDOPROPYL BETAINE 30%)</v>
          </cell>
          <cell r="H569" t="str">
            <v>KG</v>
          </cell>
          <cell r="I569">
            <v>9.9948875255623737E-2</v>
          </cell>
          <cell r="J569">
            <v>78.239999999999995</v>
          </cell>
          <cell r="K569">
            <v>7.82</v>
          </cell>
          <cell r="L569" t="str">
            <v>RM</v>
          </cell>
          <cell r="M569" t="str">
            <v>6000510UKM1</v>
          </cell>
          <cell r="N569" t="str">
            <v>4000129UKM1</v>
          </cell>
          <cell r="O569" t="e">
            <v>#N/A</v>
          </cell>
          <cell r="P569">
            <v>7.82</v>
          </cell>
          <cell r="S569">
            <v>7.82</v>
          </cell>
          <cell r="T569">
            <v>0</v>
          </cell>
          <cell r="V569">
            <v>9.9948875255623737E-2</v>
          </cell>
          <cell r="W569">
            <v>71.039324432008954</v>
          </cell>
        </row>
        <row r="570">
          <cell r="F570">
            <v>4000379</v>
          </cell>
          <cell r="G570" t="str">
            <v>BRIJI 721 - RA</v>
          </cell>
          <cell r="H570" t="str">
            <v>KG</v>
          </cell>
          <cell r="I570">
            <v>2.2493196409508486E-2</v>
          </cell>
          <cell r="J570">
            <v>665.09</v>
          </cell>
          <cell r="K570">
            <v>14.959999999999999</v>
          </cell>
          <cell r="L570" t="str">
            <v>RM</v>
          </cell>
          <cell r="M570" t="str">
            <v>6000510UKM1</v>
          </cell>
          <cell r="N570" t="str">
            <v>4000379UKM1</v>
          </cell>
          <cell r="O570" t="e">
            <v>#N/A</v>
          </cell>
          <cell r="P570">
            <v>14.959999999999999</v>
          </cell>
          <cell r="S570">
            <v>14.959999999999999</v>
          </cell>
          <cell r="T570">
            <v>0</v>
          </cell>
          <cell r="V570">
            <v>2.2493196409508486E-2</v>
          </cell>
          <cell r="W570">
            <v>732.16000000000008</v>
          </cell>
        </row>
        <row r="571">
          <cell r="F571">
            <v>4000396</v>
          </cell>
          <cell r="G571" t="str">
            <v>LEMON OIL - RA</v>
          </cell>
          <cell r="H571" t="str">
            <v>KG</v>
          </cell>
          <cell r="I571">
            <v>9.9831712256481916E-5</v>
          </cell>
          <cell r="J571">
            <v>3505.9</v>
          </cell>
          <cell r="K571">
            <v>0.35</v>
          </cell>
          <cell r="L571" t="str">
            <v>RM</v>
          </cell>
          <cell r="M571" t="str">
            <v>6000510UKM1</v>
          </cell>
          <cell r="N571" t="str">
            <v>4000396UKM1</v>
          </cell>
          <cell r="O571" t="e">
            <v>#N/A</v>
          </cell>
          <cell r="P571">
            <v>0.35</v>
          </cell>
          <cell r="S571">
            <v>0.35</v>
          </cell>
          <cell r="T571">
            <v>0</v>
          </cell>
          <cell r="V571">
            <v>9.9831712256481916E-5</v>
          </cell>
          <cell r="W571">
            <v>3497.232</v>
          </cell>
        </row>
        <row r="572">
          <cell r="F572">
            <v>4000461</v>
          </cell>
          <cell r="G572" t="str">
            <v>SYMSITIVE 1609</v>
          </cell>
          <cell r="H572" t="str">
            <v>KG</v>
          </cell>
          <cell r="I572">
            <v>3.0000507738901446E-2</v>
          </cell>
          <cell r="J572">
            <v>7287.21</v>
          </cell>
          <cell r="K572">
            <v>218.62</v>
          </cell>
          <cell r="L572" t="str">
            <v>RM</v>
          </cell>
          <cell r="M572" t="str">
            <v>6000510UKM1</v>
          </cell>
          <cell r="N572" t="str">
            <v>4000461UKM1</v>
          </cell>
          <cell r="O572" t="e">
            <v>#N/A</v>
          </cell>
          <cell r="P572">
            <v>218.62</v>
          </cell>
          <cell r="S572">
            <v>218.62</v>
          </cell>
          <cell r="T572">
            <v>0</v>
          </cell>
          <cell r="V572">
            <v>3.0000507738901446E-2</v>
          </cell>
          <cell r="W572">
            <v>7280</v>
          </cell>
        </row>
        <row r="573">
          <cell r="F573">
            <v>4000481</v>
          </cell>
          <cell r="G573" t="str">
            <v>PPDA FOR CREAM COLOR</v>
          </cell>
          <cell r="H573" t="str">
            <v>KG</v>
          </cell>
          <cell r="I573">
            <v>7.5026939655172421E-3</v>
          </cell>
          <cell r="J573">
            <v>742.4</v>
          </cell>
          <cell r="K573">
            <v>5.57</v>
          </cell>
          <cell r="L573" t="str">
            <v>RM</v>
          </cell>
          <cell r="M573" t="str">
            <v>6000510UKM1</v>
          </cell>
          <cell r="N573" t="str">
            <v>4000481UKM1</v>
          </cell>
          <cell r="O573" t="e">
            <v>#N/A</v>
          </cell>
          <cell r="P573">
            <v>5.57</v>
          </cell>
          <cell r="S573">
            <v>5.57</v>
          </cell>
          <cell r="T573">
            <v>0</v>
          </cell>
          <cell r="V573">
            <v>7.5026939655172421E-3</v>
          </cell>
          <cell r="W573">
            <v>548.30137550085863</v>
          </cell>
        </row>
        <row r="574">
          <cell r="F574">
            <v>4000574</v>
          </cell>
          <cell r="G574" t="str">
            <v>PERFUME MAGIC WAND</v>
          </cell>
          <cell r="H574" t="str">
            <v>KG</v>
          </cell>
          <cell r="I574">
            <v>1.2003693444136656E-2</v>
          </cell>
          <cell r="J574">
            <v>1072.17</v>
          </cell>
          <cell r="K574">
            <v>12.87</v>
          </cell>
          <cell r="L574" t="str">
            <v>RM</v>
          </cell>
          <cell r="M574" t="str">
            <v>6000510UKM1</v>
          </cell>
          <cell r="N574" t="str">
            <v>4000574UKM1</v>
          </cell>
          <cell r="O574" t="e">
            <v>#N/A</v>
          </cell>
          <cell r="P574">
            <v>12.87</v>
          </cell>
          <cell r="S574">
            <v>12.87</v>
          </cell>
          <cell r="T574">
            <v>0</v>
          </cell>
          <cell r="V574">
            <v>1.2003693444136656E-2</v>
          </cell>
          <cell r="W574">
            <v>1097.25</v>
          </cell>
        </row>
        <row r="575">
          <cell r="F575">
            <v>4000575</v>
          </cell>
          <cell r="G575" t="str">
            <v>POTASSIUM THIOLGLYCOLATE</v>
          </cell>
          <cell r="H575" t="str">
            <v>KG</v>
          </cell>
          <cell r="I575">
            <v>4.9875311720698253E-3</v>
          </cell>
          <cell r="J575">
            <v>332.83</v>
          </cell>
          <cell r="K575">
            <v>1.66</v>
          </cell>
          <cell r="L575" t="str">
            <v>RM</v>
          </cell>
          <cell r="M575" t="str">
            <v>6000510UKM1</v>
          </cell>
          <cell r="N575" t="str">
            <v>4000575UKM1</v>
          </cell>
          <cell r="O575" t="e">
            <v>#N/A</v>
          </cell>
          <cell r="P575">
            <v>1.66</v>
          </cell>
          <cell r="S575">
            <v>1.66</v>
          </cell>
          <cell r="T575">
            <v>0</v>
          </cell>
          <cell r="V575">
            <v>4.9875311720698253E-3</v>
          </cell>
          <cell r="W575">
            <v>332.83</v>
          </cell>
        </row>
        <row r="576">
          <cell r="F576">
            <v>4000240</v>
          </cell>
          <cell r="G576" t="str">
            <v>AMMONIUM CHLORIDE NEW</v>
          </cell>
          <cell r="H576" t="str">
            <v>KG</v>
          </cell>
          <cell r="I576">
            <v>3.9840637450199202E-3</v>
          </cell>
          <cell r="J576">
            <v>148.09</v>
          </cell>
          <cell r="K576">
            <v>0.59</v>
          </cell>
          <cell r="L576" t="str">
            <v>RM</v>
          </cell>
          <cell r="M576" t="str">
            <v>6000510UKM1</v>
          </cell>
          <cell r="N576" t="str">
            <v>4000240UKM1</v>
          </cell>
          <cell r="O576" t="e">
            <v>#N/A</v>
          </cell>
          <cell r="P576">
            <v>0.59</v>
          </cell>
          <cell r="S576">
            <v>0.59</v>
          </cell>
          <cell r="T576">
            <v>0</v>
          </cell>
          <cell r="V576">
            <v>3.9840637450199202E-3</v>
          </cell>
          <cell r="W576">
            <v>232.44</v>
          </cell>
        </row>
        <row r="577">
          <cell r="F577" t="str">
            <v/>
          </cell>
          <cell r="G577" t="str">
            <v>0000900501-MFPOWR</v>
          </cell>
          <cell r="H577" t="str">
            <v>KWH</v>
          </cell>
          <cell r="I577">
            <v>0.24</v>
          </cell>
          <cell r="J577">
            <v>8.25</v>
          </cell>
          <cell r="K577">
            <v>1.98</v>
          </cell>
          <cell r="L577" t="str">
            <v>cc</v>
          </cell>
          <cell r="M577" t="str">
            <v>6000510UKM1</v>
          </cell>
          <cell r="N577" t="str">
            <v>UKM1</v>
          </cell>
          <cell r="O577" t="e">
            <v>#N/A</v>
          </cell>
          <cell r="R577">
            <v>1.98</v>
          </cell>
          <cell r="S577">
            <v>1.98</v>
          </cell>
          <cell r="T577">
            <v>0</v>
          </cell>
          <cell r="V577">
            <v>0.24</v>
          </cell>
          <cell r="W577">
            <v>8.25</v>
          </cell>
        </row>
        <row r="578">
          <cell r="F578" t="str">
            <v/>
          </cell>
          <cell r="G578" t="str">
            <v>0000900502-MFMAND</v>
          </cell>
          <cell r="H578" t="str">
            <v>MD</v>
          </cell>
          <cell r="I578">
            <v>4.0000000000000001E-3</v>
          </cell>
          <cell r="J578">
            <v>440</v>
          </cell>
          <cell r="K578">
            <v>1.76</v>
          </cell>
          <cell r="L578" t="str">
            <v>cc</v>
          </cell>
          <cell r="M578" t="str">
            <v>6000510UKM1</v>
          </cell>
          <cell r="N578" t="str">
            <v>UKM1</v>
          </cell>
          <cell r="O578" t="e">
            <v>#N/A</v>
          </cell>
          <cell r="R578">
            <v>1.76</v>
          </cell>
          <cell r="S578">
            <v>1.76</v>
          </cell>
          <cell r="T578">
            <v>0</v>
          </cell>
          <cell r="V578">
            <v>4.0000000000000001E-3</v>
          </cell>
          <cell r="W578">
            <v>440</v>
          </cell>
        </row>
        <row r="579">
          <cell r="F579" t="str">
            <v/>
          </cell>
          <cell r="G579" t="str">
            <v>0000900503-MFGUTY</v>
          </cell>
          <cell r="H579" t="str">
            <v>STD</v>
          </cell>
          <cell r="I579">
            <v>1.2005457025920874E-2</v>
          </cell>
          <cell r="J579">
            <v>219.9</v>
          </cell>
          <cell r="K579">
            <v>2.64</v>
          </cell>
          <cell r="L579" t="str">
            <v>cc</v>
          </cell>
          <cell r="M579" t="str">
            <v>6000510UKM1</v>
          </cell>
          <cell r="N579" t="str">
            <v>UKM1</v>
          </cell>
          <cell r="O579" t="e">
            <v>#N/A</v>
          </cell>
          <cell r="R579">
            <v>2.64</v>
          </cell>
          <cell r="S579">
            <v>2.64</v>
          </cell>
          <cell r="T579">
            <v>0</v>
          </cell>
          <cell r="V579">
            <v>1.2005457025920874E-2</v>
          </cell>
          <cell r="W579">
            <v>219.9</v>
          </cell>
        </row>
        <row r="580">
          <cell r="F580" t="str">
            <v/>
          </cell>
          <cell r="G580" t="str">
            <v>0000900504-MFGDEP</v>
          </cell>
          <cell r="H580" t="str">
            <v>STD</v>
          </cell>
          <cell r="I580">
            <v>1.1989520727384805E-2</v>
          </cell>
          <cell r="J580">
            <v>324.45</v>
          </cell>
          <cell r="K580">
            <v>3.89</v>
          </cell>
          <cell r="L580" t="str">
            <v>cc</v>
          </cell>
          <cell r="M580" t="str">
            <v>6000510UKM1</v>
          </cell>
          <cell r="N580" t="str">
            <v>UKM1</v>
          </cell>
          <cell r="O580" t="e">
            <v>#N/A</v>
          </cell>
          <cell r="R580">
            <v>3.89</v>
          </cell>
          <cell r="S580">
            <v>3.89</v>
          </cell>
          <cell r="T580">
            <v>0</v>
          </cell>
          <cell r="V580">
            <v>1.1989520727384805E-2</v>
          </cell>
          <cell r="W580">
            <v>324.45</v>
          </cell>
        </row>
        <row r="581">
          <cell r="F581" t="str">
            <v/>
          </cell>
          <cell r="G581" t="str">
            <v>0000900505-MFGOVH</v>
          </cell>
          <cell r="H581" t="str">
            <v>STD</v>
          </cell>
          <cell r="I581">
            <v>1.2016844123386628E-2</v>
          </cell>
          <cell r="J581">
            <v>292.08999999999997</v>
          </cell>
          <cell r="K581">
            <v>3.51</v>
          </cell>
          <cell r="L581" t="str">
            <v>cc</v>
          </cell>
          <cell r="M581" t="str">
            <v>6000510UKM1</v>
          </cell>
          <cell r="N581" t="str">
            <v>UKM1</v>
          </cell>
          <cell r="O581" t="e">
            <v>#N/A</v>
          </cell>
          <cell r="R581">
            <v>3.51</v>
          </cell>
          <cell r="S581">
            <v>3.51</v>
          </cell>
          <cell r="T581">
            <v>0</v>
          </cell>
          <cell r="V581">
            <v>1.2016844123386628E-2</v>
          </cell>
          <cell r="W581">
            <v>292.08999999999997</v>
          </cell>
        </row>
        <row r="582">
          <cell r="F582">
            <v>4000102</v>
          </cell>
          <cell r="G582" t="str">
            <v>RESORCINOL</v>
          </cell>
          <cell r="H582" t="str">
            <v>KG</v>
          </cell>
          <cell r="I582">
            <v>6.9981831639862732E-3</v>
          </cell>
          <cell r="J582">
            <v>743.05</v>
          </cell>
          <cell r="K582">
            <v>5.2</v>
          </cell>
          <cell r="L582" t="str">
            <v>RM</v>
          </cell>
          <cell r="M582" t="str">
            <v>6000510UKM1</v>
          </cell>
          <cell r="N582" t="str">
            <v>4000102UKM1</v>
          </cell>
          <cell r="O582" t="e">
            <v>#N/A</v>
          </cell>
          <cell r="P582">
            <v>5.2</v>
          </cell>
          <cell r="S582">
            <v>5.2</v>
          </cell>
          <cell r="T582">
            <v>0</v>
          </cell>
          <cell r="V582">
            <v>6.9981831639862732E-3</v>
          </cell>
          <cell r="W582">
            <v>743.12336764705879</v>
          </cell>
        </row>
        <row r="583">
          <cell r="F583">
            <v>4000105</v>
          </cell>
          <cell r="G583" t="str">
            <v>SODIUM SULPHITE</v>
          </cell>
          <cell r="H583" t="str">
            <v>KG</v>
          </cell>
          <cell r="I583">
            <v>3.957219251336898E-3</v>
          </cell>
          <cell r="J583">
            <v>93.5</v>
          </cell>
          <cell r="K583">
            <v>0.36999999999999994</v>
          </cell>
          <cell r="L583" t="str">
            <v>RM</v>
          </cell>
          <cell r="M583" t="str">
            <v>6000510UKM1</v>
          </cell>
          <cell r="N583" t="str">
            <v>4000105UKM1</v>
          </cell>
          <cell r="O583" t="e">
            <v>#N/A</v>
          </cell>
          <cell r="P583">
            <v>0.36999999999999994</v>
          </cell>
          <cell r="S583">
            <v>0.36999999999999994</v>
          </cell>
          <cell r="T583">
            <v>0</v>
          </cell>
          <cell r="V583">
            <v>3.957219251336898E-3</v>
          </cell>
          <cell r="W583">
            <v>108.43813658536585</v>
          </cell>
        </row>
        <row r="584">
          <cell r="F584">
            <v>4000108</v>
          </cell>
          <cell r="G584" t="str">
            <v>DM WATER</v>
          </cell>
          <cell r="H584" t="str">
            <v>KG</v>
          </cell>
          <cell r="I584">
            <v>0.22222222222222224</v>
          </cell>
          <cell r="J584">
            <v>0.45</v>
          </cell>
          <cell r="K584">
            <v>0.1</v>
          </cell>
          <cell r="L584" t="str">
            <v>RM</v>
          </cell>
          <cell r="M584" t="str">
            <v>6000510UKM1</v>
          </cell>
          <cell r="N584" t="str">
            <v>4000108UKM1</v>
          </cell>
          <cell r="O584" t="e">
            <v>#N/A</v>
          </cell>
          <cell r="P584">
            <v>0.1</v>
          </cell>
          <cell r="S584">
            <v>0.1</v>
          </cell>
          <cell r="T584">
            <v>0</v>
          </cell>
          <cell r="V584">
            <v>0.22222222222222224</v>
          </cell>
          <cell r="W584">
            <v>0.45</v>
          </cell>
        </row>
        <row r="585">
          <cell r="F585">
            <v>4000118</v>
          </cell>
          <cell r="G585" t="str">
            <v>PROPYLENE GLYCOL  (PG)</v>
          </cell>
          <cell r="H585" t="str">
            <v>KG</v>
          </cell>
          <cell r="I585">
            <v>4.9974832818005322E-3</v>
          </cell>
          <cell r="J585">
            <v>278.14</v>
          </cell>
          <cell r="K585">
            <v>1.39</v>
          </cell>
          <cell r="L585" t="str">
            <v>RM</v>
          </cell>
          <cell r="M585" t="str">
            <v>6000510UKM1</v>
          </cell>
          <cell r="N585" t="str">
            <v>4000118UKM1</v>
          </cell>
          <cell r="O585" t="e">
            <v>#N/A</v>
          </cell>
          <cell r="P585">
            <v>1.39</v>
          </cell>
          <cell r="S585">
            <v>1.39</v>
          </cell>
          <cell r="T585">
            <v>0</v>
          </cell>
          <cell r="V585">
            <v>4.9974832818005322E-3</v>
          </cell>
          <cell r="W585">
            <v>278.29599999999999</v>
          </cell>
        </row>
        <row r="586">
          <cell r="F586">
            <v>4000123</v>
          </cell>
          <cell r="G586" t="str">
            <v>STEARIC ACID</v>
          </cell>
          <cell r="H586" t="str">
            <v>KG</v>
          </cell>
          <cell r="I586">
            <v>4.9884107628741306E-3</v>
          </cell>
          <cell r="J586">
            <v>198.46</v>
          </cell>
          <cell r="K586">
            <v>0.99</v>
          </cell>
          <cell r="L586" t="str">
            <v>RM</v>
          </cell>
          <cell r="M586" t="str">
            <v>6000510UKM1</v>
          </cell>
          <cell r="N586" t="str">
            <v>4000123UKM1</v>
          </cell>
          <cell r="O586" t="e">
            <v>#N/A</v>
          </cell>
          <cell r="P586">
            <v>0.99</v>
          </cell>
          <cell r="S586">
            <v>0.99</v>
          </cell>
          <cell r="T586">
            <v>0</v>
          </cell>
          <cell r="V586">
            <v>4.9884107628741306E-3</v>
          </cell>
          <cell r="W586">
            <v>133.34180645161291</v>
          </cell>
        </row>
        <row r="587">
          <cell r="F587">
            <v>4000165</v>
          </cell>
          <cell r="G587" t="str">
            <v>CARBOPOL ETD 2020</v>
          </cell>
          <cell r="H587" t="str">
            <v>KG</v>
          </cell>
          <cell r="I587">
            <v>1.9997299942623782E-3</v>
          </cell>
          <cell r="J587">
            <v>3555.48</v>
          </cell>
          <cell r="K587">
            <v>7.11</v>
          </cell>
          <cell r="L587" t="str">
            <v>RM</v>
          </cell>
          <cell r="M587" t="str">
            <v>6000510UKM1</v>
          </cell>
          <cell r="N587" t="str">
            <v>4000165UKM1</v>
          </cell>
          <cell r="O587" t="e">
            <v>#N/A</v>
          </cell>
          <cell r="P587">
            <v>7.11</v>
          </cell>
          <cell r="S587">
            <v>7.11</v>
          </cell>
          <cell r="T587">
            <v>0</v>
          </cell>
          <cell r="V587">
            <v>1.9997299942623782E-3</v>
          </cell>
          <cell r="W587">
            <v>3754.4170362318841</v>
          </cell>
        </row>
        <row r="588">
          <cell r="F588">
            <v>4000181</v>
          </cell>
          <cell r="G588" t="str">
            <v>OLIVE OIL</v>
          </cell>
          <cell r="H588" t="str">
            <v>KG</v>
          </cell>
          <cell r="I588">
            <v>9.5102234902520204E-5</v>
          </cell>
          <cell r="J588">
            <v>630.9</v>
          </cell>
          <cell r="K588">
            <v>0.06</v>
          </cell>
          <cell r="L588" t="str">
            <v>RM</v>
          </cell>
          <cell r="M588" t="str">
            <v>6000510UKM1</v>
          </cell>
          <cell r="N588" t="str">
            <v>4000181UKM1</v>
          </cell>
          <cell r="O588" t="e">
            <v>#N/A</v>
          </cell>
          <cell r="P588">
            <v>0.06</v>
          </cell>
          <cell r="S588">
            <v>0.06</v>
          </cell>
          <cell r="T588">
            <v>0</v>
          </cell>
          <cell r="V588">
            <v>9.5102234902520204E-5</v>
          </cell>
          <cell r="W588">
            <v>630.87</v>
          </cell>
        </row>
        <row r="589">
          <cell r="F589">
            <v>4000182</v>
          </cell>
          <cell r="G589" t="str">
            <v>CETOSTEARYL ALCOHOL C1618(CSA)</v>
          </cell>
          <cell r="H589" t="str">
            <v>KG</v>
          </cell>
          <cell r="I589">
            <v>0.14248554913294798</v>
          </cell>
          <cell r="J589">
            <v>207.6</v>
          </cell>
          <cell r="K589">
            <v>29.58</v>
          </cell>
          <cell r="L589" t="str">
            <v>RM</v>
          </cell>
          <cell r="M589" t="str">
            <v>6000510UKM1</v>
          </cell>
          <cell r="N589" t="str">
            <v>4000182UKM1</v>
          </cell>
          <cell r="O589" t="e">
            <v>#N/A</v>
          </cell>
          <cell r="P589">
            <v>29.58</v>
          </cell>
          <cell r="S589">
            <v>29.58</v>
          </cell>
          <cell r="T589">
            <v>0</v>
          </cell>
          <cell r="V589">
            <v>0.14248554913294798</v>
          </cell>
          <cell r="W589">
            <v>192.63366800804829</v>
          </cell>
        </row>
        <row r="590">
          <cell r="F590">
            <v>4000187</v>
          </cell>
          <cell r="G590" t="str">
            <v>WHITE PETROLEUM JELLY</v>
          </cell>
          <cell r="H590" t="str">
            <v>KG</v>
          </cell>
          <cell r="I590">
            <v>2.500795418390073E-2</v>
          </cell>
          <cell r="J590">
            <v>157.15</v>
          </cell>
          <cell r="K590">
            <v>3.9299999999999997</v>
          </cell>
          <cell r="L590" t="str">
            <v>RM</v>
          </cell>
          <cell r="M590" t="str">
            <v>6000510UKM1</v>
          </cell>
          <cell r="N590" t="str">
            <v>4000187UKM1</v>
          </cell>
          <cell r="O590" t="e">
            <v>#N/A</v>
          </cell>
          <cell r="P590">
            <v>3.9299999999999997</v>
          </cell>
          <cell r="S590">
            <v>3.9299999999999997</v>
          </cell>
          <cell r="T590">
            <v>0</v>
          </cell>
          <cell r="V590">
            <v>2.500795418390073E-2</v>
          </cell>
          <cell r="W590">
            <v>166.63</v>
          </cell>
        </row>
        <row r="591">
          <cell r="F591">
            <v>4000190</v>
          </cell>
          <cell r="G591" t="str">
            <v>P-AMINO PHENOL (PAP)</v>
          </cell>
          <cell r="H591" t="str">
            <v>KG</v>
          </cell>
          <cell r="I591">
            <v>1.9969165259525736E-3</v>
          </cell>
          <cell r="J591">
            <v>681.05</v>
          </cell>
          <cell r="K591">
            <v>1.36</v>
          </cell>
          <cell r="L591" t="str">
            <v>RM</v>
          </cell>
          <cell r="M591" t="str">
            <v>6000510UKM1</v>
          </cell>
          <cell r="N591" t="str">
            <v>4000190UKM1</v>
          </cell>
          <cell r="O591" t="e">
            <v>#N/A</v>
          </cell>
          <cell r="P591">
            <v>1.36</v>
          </cell>
          <cell r="S591">
            <v>1.36</v>
          </cell>
          <cell r="T591">
            <v>0</v>
          </cell>
          <cell r="V591">
            <v>1.9969165259525736E-3</v>
          </cell>
          <cell r="W591">
            <v>681.05</v>
          </cell>
        </row>
        <row r="592">
          <cell r="F592">
            <v>4000198</v>
          </cell>
          <cell r="G592" t="str">
            <v>MONOETHANOLAMINE (MEA)</v>
          </cell>
          <cell r="H592" t="str">
            <v>KG</v>
          </cell>
          <cell r="I592">
            <v>3.002526163839769E-2</v>
          </cell>
          <cell r="J592">
            <v>138.55000000000001</v>
          </cell>
          <cell r="K592">
            <v>4.16</v>
          </cell>
          <cell r="L592" t="str">
            <v>RM</v>
          </cell>
          <cell r="M592" t="str">
            <v>6000510UKM1</v>
          </cell>
          <cell r="N592" t="str">
            <v>4000198UKM1</v>
          </cell>
          <cell r="O592" t="e">
            <v>#N/A</v>
          </cell>
          <cell r="P592">
            <v>4.16</v>
          </cell>
          <cell r="S592">
            <v>4.16</v>
          </cell>
          <cell r="T592">
            <v>0</v>
          </cell>
          <cell r="V592">
            <v>3.002526163839769E-2</v>
          </cell>
          <cell r="W592">
            <v>167.96</v>
          </cell>
        </row>
        <row r="593">
          <cell r="F593">
            <v>4000247</v>
          </cell>
          <cell r="G593" t="str">
            <v>CELEQUAT SC 240C/UCARE POLYMERR JR 400</v>
          </cell>
          <cell r="H593" t="str">
            <v>KG</v>
          </cell>
          <cell r="I593">
            <v>3.9984865541547359E-3</v>
          </cell>
          <cell r="J593">
            <v>2140.81</v>
          </cell>
          <cell r="K593">
            <v>8.56</v>
          </cell>
          <cell r="L593" t="str">
            <v>RM</v>
          </cell>
          <cell r="M593" t="str">
            <v>6000510UKM1</v>
          </cell>
          <cell r="N593" t="str">
            <v>4000247UKM1</v>
          </cell>
          <cell r="O593" t="e">
            <v>#N/A</v>
          </cell>
          <cell r="P593">
            <v>8.56</v>
          </cell>
          <cell r="S593">
            <v>8.56</v>
          </cell>
          <cell r="T593">
            <v>0</v>
          </cell>
          <cell r="V593">
            <v>3.9984865541547359E-3</v>
          </cell>
          <cell r="W593">
            <v>2129.8066666666668</v>
          </cell>
        </row>
        <row r="594">
          <cell r="F594">
            <v>4000227</v>
          </cell>
          <cell r="G594" t="str">
            <v>2,4-DIAMINOPHENOXYETHANOL HCL (DPE 2HCL)</v>
          </cell>
          <cell r="H594" t="str">
            <v>KG</v>
          </cell>
          <cell r="I594">
            <v>6.9967101743141158E-4</v>
          </cell>
          <cell r="J594">
            <v>3644.57</v>
          </cell>
          <cell r="K594">
            <v>2.5499999999999998</v>
          </cell>
          <cell r="L594" t="str">
            <v>RM</v>
          </cell>
          <cell r="M594" t="str">
            <v>6000510UKM1</v>
          </cell>
          <cell r="N594" t="str">
            <v>4000227UKM1</v>
          </cell>
          <cell r="O594" t="e">
            <v>#N/A</v>
          </cell>
          <cell r="P594">
            <v>2.5499999999999998</v>
          </cell>
          <cell r="S594">
            <v>2.5499999999999998</v>
          </cell>
          <cell r="T594">
            <v>0</v>
          </cell>
          <cell r="V594">
            <v>6.9967101743141158E-4</v>
          </cell>
          <cell r="W594">
            <v>3453.1894017094019</v>
          </cell>
        </row>
        <row r="595">
          <cell r="F595">
            <v>4000236</v>
          </cell>
          <cell r="G595" t="str">
            <v>ALMOND OIL</v>
          </cell>
          <cell r="H595" t="str">
            <v>KG</v>
          </cell>
          <cell r="I595">
            <v>1.0492078480747036E-4</v>
          </cell>
          <cell r="J595">
            <v>953.1</v>
          </cell>
          <cell r="K595">
            <v>0.1</v>
          </cell>
          <cell r="L595" t="str">
            <v>RM</v>
          </cell>
          <cell r="M595" t="str">
            <v>6000510UKM1</v>
          </cell>
          <cell r="N595" t="str">
            <v>4000236UKM1</v>
          </cell>
          <cell r="O595" t="e">
            <v>#N/A</v>
          </cell>
          <cell r="P595">
            <v>0.1</v>
          </cell>
          <cell r="S595">
            <v>0.1</v>
          </cell>
          <cell r="T595">
            <v>0</v>
          </cell>
          <cell r="V595">
            <v>1.0492078480747036E-4</v>
          </cell>
          <cell r="W595">
            <v>1024.1127489795917</v>
          </cell>
        </row>
        <row r="596">
          <cell r="F596">
            <v>4000239</v>
          </cell>
          <cell r="G596" t="str">
            <v>AMMONIA SOLUTION.</v>
          </cell>
          <cell r="H596" t="str">
            <v>KG</v>
          </cell>
          <cell r="I596">
            <v>0.12001610954490535</v>
          </cell>
          <cell r="J596">
            <v>148.97999999999999</v>
          </cell>
          <cell r="K596">
            <v>17.88</v>
          </cell>
          <cell r="L596" t="str">
            <v>RM</v>
          </cell>
          <cell r="M596" t="str">
            <v>6000510UKM1</v>
          </cell>
          <cell r="N596" t="str">
            <v>4000239UKM1</v>
          </cell>
          <cell r="O596" t="e">
            <v>#N/A</v>
          </cell>
          <cell r="P596">
            <v>17.88</v>
          </cell>
          <cell r="S596">
            <v>17.88</v>
          </cell>
          <cell r="T596">
            <v>0</v>
          </cell>
          <cell r="V596">
            <v>0.12001610954490535</v>
          </cell>
          <cell r="W596">
            <v>150.85571707317072</v>
          </cell>
        </row>
        <row r="597">
          <cell r="F597">
            <v>4000575</v>
          </cell>
          <cell r="G597" t="str">
            <v>POTASSIUM THIOLGLYCOLATE</v>
          </cell>
          <cell r="H597" t="str">
            <v>KG</v>
          </cell>
          <cell r="I597">
            <v>1.0005107712646096E-2</v>
          </cell>
          <cell r="J597">
            <v>332.83</v>
          </cell>
          <cell r="K597">
            <v>3.33</v>
          </cell>
          <cell r="L597" t="str">
            <v>RM</v>
          </cell>
          <cell r="M597" t="str">
            <v>6000512UKM1</v>
          </cell>
          <cell r="N597" t="str">
            <v>4000575UKM1</v>
          </cell>
          <cell r="O597" t="e">
            <v>#N/A</v>
          </cell>
          <cell r="P597">
            <v>3.33</v>
          </cell>
          <cell r="S597">
            <v>3.33</v>
          </cell>
          <cell r="T597">
            <v>0</v>
          </cell>
          <cell r="V597">
            <v>1.0005107712646096E-2</v>
          </cell>
          <cell r="W597">
            <v>332.83</v>
          </cell>
        </row>
        <row r="598">
          <cell r="F598">
            <v>4000574</v>
          </cell>
          <cell r="G598" t="str">
            <v>PERFUME MAGIC WAND</v>
          </cell>
          <cell r="H598" t="str">
            <v>KG</v>
          </cell>
          <cell r="I598">
            <v>1.2003693444136656E-2</v>
          </cell>
          <cell r="J598">
            <v>1072.17</v>
          </cell>
          <cell r="K598">
            <v>12.87</v>
          </cell>
          <cell r="L598" t="str">
            <v>RM</v>
          </cell>
          <cell r="M598" t="str">
            <v>6000512UKM1</v>
          </cell>
          <cell r="N598" t="str">
            <v>4000574UKM1</v>
          </cell>
          <cell r="O598" t="e">
            <v>#N/A</v>
          </cell>
          <cell r="P598">
            <v>12.87</v>
          </cell>
          <cell r="S598">
            <v>12.87</v>
          </cell>
          <cell r="T598">
            <v>0</v>
          </cell>
          <cell r="V598">
            <v>1.2003693444136656E-2</v>
          </cell>
          <cell r="W598">
            <v>1097.25</v>
          </cell>
        </row>
        <row r="599">
          <cell r="F599">
            <v>4000481</v>
          </cell>
          <cell r="G599" t="str">
            <v>PPDA FOR CREAM COLOR</v>
          </cell>
          <cell r="H599" t="str">
            <v>KG</v>
          </cell>
          <cell r="I599">
            <v>8.0010775862068978E-3</v>
          </cell>
          <cell r="J599">
            <v>742.4</v>
          </cell>
          <cell r="K599">
            <v>5.94</v>
          </cell>
          <cell r="L599" t="str">
            <v>RM</v>
          </cell>
          <cell r="M599" t="str">
            <v>6000512UKM1</v>
          </cell>
          <cell r="N599" t="str">
            <v>4000481UKM1</v>
          </cell>
          <cell r="O599" t="e">
            <v>#N/A</v>
          </cell>
          <cell r="P599">
            <v>5.94</v>
          </cell>
          <cell r="S599">
            <v>5.94</v>
          </cell>
          <cell r="T599">
            <v>0</v>
          </cell>
          <cell r="V599">
            <v>8.0010775862068978E-3</v>
          </cell>
          <cell r="W599">
            <v>548.30137550085863</v>
          </cell>
        </row>
        <row r="600">
          <cell r="F600">
            <v>4000461</v>
          </cell>
          <cell r="G600" t="str">
            <v>SYMSITIVE 1609</v>
          </cell>
          <cell r="H600" t="str">
            <v>KG</v>
          </cell>
          <cell r="I600">
            <v>9.9997118238667471E-3</v>
          </cell>
          <cell r="J600">
            <v>7287.21</v>
          </cell>
          <cell r="K600">
            <v>72.87</v>
          </cell>
          <cell r="L600" t="str">
            <v>RM</v>
          </cell>
          <cell r="M600" t="str">
            <v>6000512UKM1</v>
          </cell>
          <cell r="N600" t="str">
            <v>4000461UKM1</v>
          </cell>
          <cell r="O600" t="e">
            <v>#N/A</v>
          </cell>
          <cell r="P600">
            <v>72.87</v>
          </cell>
          <cell r="S600">
            <v>72.87</v>
          </cell>
          <cell r="T600">
            <v>0</v>
          </cell>
          <cell r="V600">
            <v>9.9997118238667471E-3</v>
          </cell>
          <cell r="W600">
            <v>7280</v>
          </cell>
        </row>
        <row r="601">
          <cell r="F601">
            <v>4000396</v>
          </cell>
          <cell r="G601" t="str">
            <v>LEMON OIL - RA</v>
          </cell>
          <cell r="H601" t="str">
            <v>KG</v>
          </cell>
          <cell r="I601">
            <v>9.9831712256481916E-5</v>
          </cell>
          <cell r="J601">
            <v>3505.9</v>
          </cell>
          <cell r="K601">
            <v>0.35</v>
          </cell>
          <cell r="L601" t="str">
            <v>RM</v>
          </cell>
          <cell r="M601" t="str">
            <v>6000512UKM1</v>
          </cell>
          <cell r="N601" t="str">
            <v>4000396UKM1</v>
          </cell>
          <cell r="O601" t="e">
            <v>#N/A</v>
          </cell>
          <cell r="P601">
            <v>0.35</v>
          </cell>
          <cell r="S601">
            <v>0.35</v>
          </cell>
          <cell r="T601">
            <v>0</v>
          </cell>
          <cell r="V601">
            <v>9.9831712256481916E-5</v>
          </cell>
          <cell r="W601">
            <v>3497.232</v>
          </cell>
        </row>
        <row r="602">
          <cell r="F602">
            <v>4000379</v>
          </cell>
          <cell r="G602" t="str">
            <v>BRIJI 721 - RA</v>
          </cell>
          <cell r="H602" t="str">
            <v>KG</v>
          </cell>
          <cell r="I602">
            <v>2.2493196409508486E-2</v>
          </cell>
          <cell r="J602">
            <v>665.09</v>
          </cell>
          <cell r="K602">
            <v>14.959999999999999</v>
          </cell>
          <cell r="L602" t="str">
            <v>RM</v>
          </cell>
          <cell r="M602" t="str">
            <v>6000512UKM1</v>
          </cell>
          <cell r="N602" t="str">
            <v>4000379UKM1</v>
          </cell>
          <cell r="O602" t="e">
            <v>#N/A</v>
          </cell>
          <cell r="P602">
            <v>14.959999999999999</v>
          </cell>
          <cell r="S602">
            <v>14.959999999999999</v>
          </cell>
          <cell r="T602">
            <v>0</v>
          </cell>
          <cell r="V602">
            <v>2.2493196409508486E-2</v>
          </cell>
          <cell r="W602">
            <v>732.16000000000008</v>
          </cell>
        </row>
        <row r="603">
          <cell r="F603">
            <v>4000129</v>
          </cell>
          <cell r="G603" t="str">
            <v>CAPB (COCAMIDOPROPYL BETAINE 30%)</v>
          </cell>
          <cell r="H603" t="str">
            <v>KG</v>
          </cell>
          <cell r="I603">
            <v>0.10002759381898454</v>
          </cell>
          <cell r="J603">
            <v>72.48</v>
          </cell>
          <cell r="K603">
            <v>7.25</v>
          </cell>
          <cell r="L603" t="str">
            <v>RM</v>
          </cell>
          <cell r="M603" t="str">
            <v>6000512UKM1</v>
          </cell>
          <cell r="N603" t="str">
            <v>4000129UKM1</v>
          </cell>
          <cell r="O603" t="e">
            <v>#N/A</v>
          </cell>
          <cell r="P603">
            <v>7.25</v>
          </cell>
          <cell r="S603">
            <v>7.25</v>
          </cell>
          <cell r="T603">
            <v>0</v>
          </cell>
          <cell r="V603">
            <v>0.10002759381898454</v>
          </cell>
          <cell r="W603">
            <v>71.039324432008954</v>
          </cell>
        </row>
        <row r="604">
          <cell r="F604">
            <v>4000162</v>
          </cell>
          <cell r="G604" t="str">
            <v>SLES 28%</v>
          </cell>
          <cell r="H604" t="str">
            <v>KG</v>
          </cell>
          <cell r="I604">
            <v>0.16007445323406236</v>
          </cell>
          <cell r="J604">
            <v>64.47</v>
          </cell>
          <cell r="K604">
            <v>10.32</v>
          </cell>
          <cell r="L604" t="str">
            <v>RM</v>
          </cell>
          <cell r="M604" t="str">
            <v>6000512UKM1</v>
          </cell>
          <cell r="N604" t="str">
            <v>4000162UKM1</v>
          </cell>
          <cell r="O604" t="e">
            <v>#N/A</v>
          </cell>
          <cell r="P604">
            <v>10.32</v>
          </cell>
          <cell r="S604">
            <v>10.32</v>
          </cell>
          <cell r="T604">
            <v>0</v>
          </cell>
          <cell r="V604">
            <v>0.16007445323406236</v>
          </cell>
          <cell r="W604">
            <v>62.439437499999997</v>
          </cell>
        </row>
        <row r="605">
          <cell r="F605">
            <v>4000326</v>
          </cell>
          <cell r="G605" t="str">
            <v>PHENYL METHYL PYROZOLONE (PMP)</v>
          </cell>
          <cell r="H605" t="str">
            <v>KG</v>
          </cell>
          <cell r="I605">
            <v>2.0010089120564988E-3</v>
          </cell>
          <cell r="J605">
            <v>594.70000000000005</v>
          </cell>
          <cell r="K605">
            <v>1.19</v>
          </cell>
          <cell r="L605" t="str">
            <v>RM</v>
          </cell>
          <cell r="M605" t="str">
            <v>6000512UKM1</v>
          </cell>
          <cell r="N605" t="str">
            <v>4000326UKM1</v>
          </cell>
          <cell r="O605" t="e">
            <v>#N/A</v>
          </cell>
          <cell r="P605">
            <v>1.19</v>
          </cell>
          <cell r="S605">
            <v>1.19</v>
          </cell>
          <cell r="T605">
            <v>0</v>
          </cell>
          <cell r="V605">
            <v>2.0010089120564988E-3</v>
          </cell>
          <cell r="W605">
            <v>596.92550000000006</v>
          </cell>
        </row>
        <row r="606">
          <cell r="F606">
            <v>4000308</v>
          </cell>
          <cell r="G606" t="str">
            <v>ISO PROPYL PALMITATE</v>
          </cell>
          <cell r="H606" t="str">
            <v>KG</v>
          </cell>
          <cell r="I606">
            <v>7.5069660711358788E-3</v>
          </cell>
          <cell r="J606">
            <v>305.05</v>
          </cell>
          <cell r="K606">
            <v>2.29</v>
          </cell>
          <cell r="L606" t="str">
            <v>RM</v>
          </cell>
          <cell r="M606" t="str">
            <v>6000512UKM1</v>
          </cell>
          <cell r="N606" t="str">
            <v>4000308UKM1</v>
          </cell>
          <cell r="O606" t="e">
            <v>#N/A</v>
          </cell>
          <cell r="P606">
            <v>2.29</v>
          </cell>
          <cell r="S606">
            <v>2.29</v>
          </cell>
          <cell r="T606">
            <v>0</v>
          </cell>
          <cell r="V606">
            <v>7.5069660711358788E-3</v>
          </cell>
          <cell r="W606">
            <v>313.11</v>
          </cell>
        </row>
        <row r="607">
          <cell r="F607">
            <v>4000294</v>
          </cell>
          <cell r="G607" t="str">
            <v>SODIUM SILICATE</v>
          </cell>
          <cell r="H607" t="str">
            <v>KG</v>
          </cell>
          <cell r="I607">
            <v>5.0231839258114376E-3</v>
          </cell>
          <cell r="J607">
            <v>77.64</v>
          </cell>
          <cell r="K607">
            <v>0.39</v>
          </cell>
          <cell r="L607" t="str">
            <v>RM</v>
          </cell>
          <cell r="M607" t="str">
            <v>6000512UKM1</v>
          </cell>
          <cell r="N607" t="str">
            <v>4000294UKM1</v>
          </cell>
          <cell r="O607" t="e">
            <v>#N/A</v>
          </cell>
          <cell r="P607">
            <v>0.39</v>
          </cell>
          <cell r="S607">
            <v>0.39</v>
          </cell>
          <cell r="T607">
            <v>0</v>
          </cell>
          <cell r="V607">
            <v>5.0231839258114376E-3</v>
          </cell>
          <cell r="W607">
            <v>67.309186885245907</v>
          </cell>
        </row>
        <row r="608">
          <cell r="F608">
            <v>4000288</v>
          </cell>
          <cell r="G608" t="str">
            <v>REFINED SESAME OIL</v>
          </cell>
          <cell r="H608" t="str">
            <v>KG</v>
          </cell>
          <cell r="I608">
            <v>9.3691442848219868E-5</v>
          </cell>
          <cell r="J608">
            <v>320.2</v>
          </cell>
          <cell r="K608">
            <v>0.03</v>
          </cell>
          <cell r="L608" t="str">
            <v>RM</v>
          </cell>
          <cell r="M608" t="str">
            <v>6000512UKM1</v>
          </cell>
          <cell r="N608" t="str">
            <v>4000288UKM1</v>
          </cell>
          <cell r="O608" t="e">
            <v>#N/A</v>
          </cell>
          <cell r="P608">
            <v>0.03</v>
          </cell>
          <cell r="S608">
            <v>0.03</v>
          </cell>
          <cell r="T608">
            <v>0</v>
          </cell>
          <cell r="V608">
            <v>9.3691442848219868E-5</v>
          </cell>
          <cell r="W608">
            <v>320.17</v>
          </cell>
        </row>
        <row r="609">
          <cell r="F609">
            <v>4000285</v>
          </cell>
          <cell r="G609" t="str">
            <v>PARAFFIN WAX</v>
          </cell>
          <cell r="H609" t="str">
            <v>KG</v>
          </cell>
          <cell r="I609">
            <v>7.475813544415128E-3</v>
          </cell>
          <cell r="J609">
            <v>204.66</v>
          </cell>
          <cell r="K609">
            <v>1.53</v>
          </cell>
          <cell r="L609" t="str">
            <v>RM</v>
          </cell>
          <cell r="M609" t="str">
            <v>6000512UKM1</v>
          </cell>
          <cell r="N609" t="str">
            <v>4000285UKM1</v>
          </cell>
          <cell r="O609" t="e">
            <v>#N/A</v>
          </cell>
          <cell r="P609">
            <v>1.53</v>
          </cell>
          <cell r="S609">
            <v>1.53</v>
          </cell>
          <cell r="T609">
            <v>0</v>
          </cell>
          <cell r="V609">
            <v>7.475813544415128E-3</v>
          </cell>
          <cell r="W609">
            <v>234.22</v>
          </cell>
        </row>
        <row r="610">
          <cell r="F610">
            <v>4000273</v>
          </cell>
          <cell r="G610" t="str">
            <v>JOJOBA OIL</v>
          </cell>
          <cell r="H610" t="str">
            <v>KG</v>
          </cell>
          <cell r="I610">
            <v>9.9993333777748146E-5</v>
          </cell>
          <cell r="J610">
            <v>3000.2</v>
          </cell>
          <cell r="K610">
            <v>0.3</v>
          </cell>
          <cell r="L610" t="str">
            <v>RM</v>
          </cell>
          <cell r="M610" t="str">
            <v>6000512UKM1</v>
          </cell>
          <cell r="N610" t="str">
            <v>4000273UKM1</v>
          </cell>
          <cell r="O610" t="e">
            <v>#N/A</v>
          </cell>
          <cell r="P610">
            <v>0.3</v>
          </cell>
          <cell r="S610">
            <v>0.3</v>
          </cell>
          <cell r="T610">
            <v>0</v>
          </cell>
          <cell r="V610">
            <v>9.9993333777748146E-5</v>
          </cell>
          <cell r="W610">
            <v>3000</v>
          </cell>
        </row>
        <row r="611">
          <cell r="F611">
            <v>4000271</v>
          </cell>
          <cell r="G611" t="str">
            <v>JAROCOL TDS</v>
          </cell>
          <cell r="H611" t="str">
            <v>KG</v>
          </cell>
          <cell r="I611">
            <v>3.9983394874259877E-3</v>
          </cell>
          <cell r="J611">
            <v>2288.4499999999998</v>
          </cell>
          <cell r="K611">
            <v>9.15</v>
          </cell>
          <cell r="L611" t="str">
            <v>RM</v>
          </cell>
          <cell r="M611" t="str">
            <v>6000512UKM1</v>
          </cell>
          <cell r="N611" t="str">
            <v>4000271UKM1</v>
          </cell>
          <cell r="O611" t="e">
            <v>#N/A</v>
          </cell>
          <cell r="P611">
            <v>9.15</v>
          </cell>
          <cell r="S611">
            <v>9.15</v>
          </cell>
          <cell r="T611">
            <v>0</v>
          </cell>
          <cell r="V611">
            <v>3.9983394874259877E-3</v>
          </cell>
          <cell r="W611">
            <v>2516.9499999999998</v>
          </cell>
        </row>
        <row r="612">
          <cell r="F612">
            <v>4000270</v>
          </cell>
          <cell r="G612" t="str">
            <v>JAROCOL 2M5HEAP</v>
          </cell>
          <cell r="H612" t="str">
            <v>KG</v>
          </cell>
          <cell r="I612">
            <v>1.999998978550062E-3</v>
          </cell>
          <cell r="J612">
            <v>19580.009999999998</v>
          </cell>
          <cell r="K612">
            <v>39.159999999999997</v>
          </cell>
          <cell r="L612" t="str">
            <v>RM</v>
          </cell>
          <cell r="M612" t="str">
            <v>6000512UKM1</v>
          </cell>
          <cell r="N612" t="str">
            <v>4000270UKM1</v>
          </cell>
          <cell r="O612" t="e">
            <v>#N/A</v>
          </cell>
          <cell r="P612">
            <v>39.159999999999997</v>
          </cell>
          <cell r="S612">
            <v>39.159999999999997</v>
          </cell>
          <cell r="T612">
            <v>0</v>
          </cell>
          <cell r="V612">
            <v>1.999998978550062E-3</v>
          </cell>
          <cell r="W612">
            <v>19329.599999999999</v>
          </cell>
        </row>
        <row r="613">
          <cell r="F613">
            <v>4000197</v>
          </cell>
          <cell r="G613" t="str">
            <v>LAURYL ALCOHOL (C1218)</v>
          </cell>
          <cell r="H613" t="str">
            <v>KG</v>
          </cell>
          <cell r="I613">
            <v>3.5001263583522874E-2</v>
          </cell>
          <cell r="J613">
            <v>237.42</v>
          </cell>
          <cell r="K613">
            <v>8.31</v>
          </cell>
          <cell r="L613" t="str">
            <v>RM</v>
          </cell>
          <cell r="M613" t="str">
            <v>6000512UKM1</v>
          </cell>
          <cell r="N613" t="str">
            <v>4000197UKM1</v>
          </cell>
          <cell r="O613" t="e">
            <v>#N/A</v>
          </cell>
          <cell r="P613">
            <v>8.31</v>
          </cell>
          <cell r="S613">
            <v>8.31</v>
          </cell>
          <cell r="T613">
            <v>0</v>
          </cell>
          <cell r="V613">
            <v>3.5001263583522874E-2</v>
          </cell>
          <cell r="W613">
            <v>213.46471428571428</v>
          </cell>
        </row>
        <row r="614">
          <cell r="F614">
            <v>4000252</v>
          </cell>
          <cell r="G614" t="str">
            <v>CRODAFOS HCE</v>
          </cell>
          <cell r="H614" t="str">
            <v>KG</v>
          </cell>
          <cell r="I614">
            <v>9.999939333027303E-3</v>
          </cell>
          <cell r="J614">
            <v>4945.03</v>
          </cell>
          <cell r="K614">
            <v>49.45</v>
          </cell>
          <cell r="L614" t="str">
            <v>RM</v>
          </cell>
          <cell r="M614" t="str">
            <v>6000512UKM1</v>
          </cell>
          <cell r="N614" t="str">
            <v>4000252UKM1</v>
          </cell>
          <cell r="O614" t="e">
            <v>#N/A</v>
          </cell>
          <cell r="P614">
            <v>49.45</v>
          </cell>
          <cell r="S614">
            <v>49.45</v>
          </cell>
          <cell r="T614">
            <v>0</v>
          </cell>
          <cell r="V614">
            <v>9.999939333027303E-3</v>
          </cell>
          <cell r="W614">
            <v>5191.5295999999998</v>
          </cell>
        </row>
        <row r="615">
          <cell r="F615">
            <v>4000243</v>
          </cell>
          <cell r="G615" t="str">
            <v>ASCORBIC ACID</v>
          </cell>
          <cell r="H615" t="str">
            <v>KG</v>
          </cell>
          <cell r="I615">
            <v>4.0004507550146498E-3</v>
          </cell>
          <cell r="J615">
            <v>1242.3599999999999</v>
          </cell>
          <cell r="K615">
            <v>4.97</v>
          </cell>
          <cell r="L615" t="str">
            <v>RM</v>
          </cell>
          <cell r="M615" t="str">
            <v>6000512UKM1</v>
          </cell>
          <cell r="N615" t="str">
            <v>4000243UKM1</v>
          </cell>
          <cell r="O615" t="e">
            <v>#N/A</v>
          </cell>
          <cell r="P615">
            <v>4.97</v>
          </cell>
          <cell r="S615">
            <v>4.97</v>
          </cell>
          <cell r="T615">
            <v>0</v>
          </cell>
          <cell r="V615">
            <v>4.0004507550146498E-3</v>
          </cell>
          <cell r="W615">
            <v>1265.340148148148</v>
          </cell>
        </row>
        <row r="616">
          <cell r="F616">
            <v>4000241</v>
          </cell>
          <cell r="G616" t="str">
            <v>AQUACID 600-S</v>
          </cell>
          <cell r="H616" t="str">
            <v>KG</v>
          </cell>
          <cell r="I616">
            <v>2.0087138572964409E-3</v>
          </cell>
          <cell r="J616">
            <v>353.46</v>
          </cell>
          <cell r="K616">
            <v>0.71</v>
          </cell>
          <cell r="L616" t="str">
            <v>RM</v>
          </cell>
          <cell r="M616" t="str">
            <v>6000512UKM1</v>
          </cell>
          <cell r="N616" t="str">
            <v>4000241UKM1</v>
          </cell>
          <cell r="O616" t="e">
            <v>#N/A</v>
          </cell>
          <cell r="P616">
            <v>0.71</v>
          </cell>
          <cell r="S616">
            <v>0.71</v>
          </cell>
          <cell r="T616">
            <v>0</v>
          </cell>
          <cell r="V616">
            <v>2.0087138572964409E-3</v>
          </cell>
          <cell r="W616">
            <v>340.65856491228072</v>
          </cell>
        </row>
        <row r="617">
          <cell r="F617">
            <v>4000240</v>
          </cell>
          <cell r="G617" t="str">
            <v>AMMONIUM CHLORIDE NEW</v>
          </cell>
          <cell r="H617" t="str">
            <v>KG</v>
          </cell>
          <cell r="I617">
            <v>3.9840637450199202E-3</v>
          </cell>
          <cell r="J617">
            <v>148.09</v>
          </cell>
          <cell r="K617">
            <v>0.59</v>
          </cell>
          <cell r="L617" t="str">
            <v>RM</v>
          </cell>
          <cell r="M617" t="str">
            <v>6000512UKM1</v>
          </cell>
          <cell r="N617" t="str">
            <v>4000240UKM1</v>
          </cell>
          <cell r="O617" t="e">
            <v>#N/A</v>
          </cell>
          <cell r="P617">
            <v>0.59</v>
          </cell>
          <cell r="S617">
            <v>0.59</v>
          </cell>
          <cell r="T617">
            <v>0</v>
          </cell>
          <cell r="V617">
            <v>3.9840637450199202E-3</v>
          </cell>
          <cell r="W617">
            <v>232.44</v>
          </cell>
        </row>
        <row r="618">
          <cell r="F618">
            <v>4000239</v>
          </cell>
          <cell r="G618" t="str">
            <v>AMMONIA SOLUTION.</v>
          </cell>
          <cell r="H618" t="str">
            <v>KG</v>
          </cell>
          <cell r="I618">
            <v>0.10001342462075448</v>
          </cell>
          <cell r="J618">
            <v>148.97999999999999</v>
          </cell>
          <cell r="K618">
            <v>14.900000000000002</v>
          </cell>
          <cell r="L618" t="str">
            <v>RM</v>
          </cell>
          <cell r="M618" t="str">
            <v>6000512UKM1</v>
          </cell>
          <cell r="N618" t="str">
            <v>4000239UKM1</v>
          </cell>
          <cell r="O618" t="e">
            <v>#N/A</v>
          </cell>
          <cell r="P618">
            <v>14.900000000000002</v>
          </cell>
          <cell r="S618">
            <v>14.900000000000002</v>
          </cell>
          <cell r="T618">
            <v>0</v>
          </cell>
          <cell r="V618">
            <v>0.10001342462075448</v>
          </cell>
          <cell r="W618">
            <v>150.85571707317072</v>
          </cell>
        </row>
        <row r="619">
          <cell r="F619">
            <v>4000237</v>
          </cell>
          <cell r="G619" t="str">
            <v>AMINO HYDROXY TOLUENE (AHT)</v>
          </cell>
          <cell r="H619" t="str">
            <v>KG</v>
          </cell>
          <cell r="I619">
            <v>1.4499533054558273E-2</v>
          </cell>
          <cell r="J619">
            <v>5985.71</v>
          </cell>
          <cell r="K619">
            <v>86.79</v>
          </cell>
          <cell r="L619" t="str">
            <v>RM</v>
          </cell>
          <cell r="M619" t="str">
            <v>6000512UKM1</v>
          </cell>
          <cell r="N619" t="str">
            <v>4000237UKM1</v>
          </cell>
          <cell r="O619" t="e">
            <v>#N/A</v>
          </cell>
          <cell r="P619">
            <v>86.79</v>
          </cell>
          <cell r="S619">
            <v>86.79</v>
          </cell>
          <cell r="T619">
            <v>0</v>
          </cell>
          <cell r="V619">
            <v>1.4499533054558273E-2</v>
          </cell>
          <cell r="W619">
            <v>6025.6149999999998</v>
          </cell>
        </row>
        <row r="620">
          <cell r="F620">
            <v>4000236</v>
          </cell>
          <cell r="G620" t="str">
            <v>ALMOND OIL</v>
          </cell>
          <cell r="H620" t="str">
            <v>KG</v>
          </cell>
          <cell r="I620">
            <v>1.0492078480747036E-4</v>
          </cell>
          <cell r="J620">
            <v>953.1</v>
          </cell>
          <cell r="K620">
            <v>0.1</v>
          </cell>
          <cell r="L620" t="str">
            <v>RM</v>
          </cell>
          <cell r="M620" t="str">
            <v>6000512UKM1</v>
          </cell>
          <cell r="N620" t="str">
            <v>4000236UKM1</v>
          </cell>
          <cell r="O620" t="e">
            <v>#N/A</v>
          </cell>
          <cell r="P620">
            <v>0.1</v>
          </cell>
          <cell r="S620">
            <v>0.1</v>
          </cell>
          <cell r="T620">
            <v>0</v>
          </cell>
          <cell r="V620">
            <v>1.0492078480747036E-4</v>
          </cell>
          <cell r="W620">
            <v>1024.1127489795917</v>
          </cell>
        </row>
        <row r="621">
          <cell r="F621">
            <v>4000227</v>
          </cell>
          <cell r="G621" t="str">
            <v>2,4-DIAMINOPHENOXYETHANOL HCL (DPE 2HCL)</v>
          </cell>
          <cell r="H621" t="str">
            <v>KG</v>
          </cell>
          <cell r="I621">
            <v>2.0002359674803887E-3</v>
          </cell>
          <cell r="J621">
            <v>3644.57</v>
          </cell>
          <cell r="K621">
            <v>7.2900000000000009</v>
          </cell>
          <cell r="L621" t="str">
            <v>RM</v>
          </cell>
          <cell r="M621" t="str">
            <v>6000512UKM1</v>
          </cell>
          <cell r="N621" t="str">
            <v>4000227UKM1</v>
          </cell>
          <cell r="O621" t="e">
            <v>#N/A</v>
          </cell>
          <cell r="P621">
            <v>7.2900000000000009</v>
          </cell>
          <cell r="S621">
            <v>7.2900000000000009</v>
          </cell>
          <cell r="T621">
            <v>0</v>
          </cell>
          <cell r="V621">
            <v>2.0002359674803887E-3</v>
          </cell>
          <cell r="W621">
            <v>3453.1894017094019</v>
          </cell>
        </row>
        <row r="622">
          <cell r="F622">
            <v>4000247</v>
          </cell>
          <cell r="G622" t="str">
            <v>CELEQUAT SC 240C/UCARE POLYMERR JR 400</v>
          </cell>
          <cell r="H622" t="str">
            <v>KG</v>
          </cell>
          <cell r="I622">
            <v>3.9984865541547359E-3</v>
          </cell>
          <cell r="J622">
            <v>2140.81</v>
          </cell>
          <cell r="K622">
            <v>8.56</v>
          </cell>
          <cell r="L622" t="str">
            <v>RM</v>
          </cell>
          <cell r="M622" t="str">
            <v>6000512UKM1</v>
          </cell>
          <cell r="N622" t="str">
            <v>4000247UKM1</v>
          </cell>
          <cell r="O622" t="e">
            <v>#N/A</v>
          </cell>
          <cell r="P622">
            <v>8.56</v>
          </cell>
          <cell r="S622">
            <v>8.56</v>
          </cell>
          <cell r="T622">
            <v>0</v>
          </cell>
          <cell r="V622">
            <v>3.9984865541547359E-3</v>
          </cell>
          <cell r="W622">
            <v>2129.8066666666668</v>
          </cell>
        </row>
        <row r="623">
          <cell r="F623">
            <v>4000198</v>
          </cell>
          <cell r="G623" t="str">
            <v>MONOETHANOLAMINE (MEA)</v>
          </cell>
          <cell r="H623" t="str">
            <v>KG</v>
          </cell>
          <cell r="I623">
            <v>6.0022909507445599E-2</v>
          </cell>
          <cell r="J623">
            <v>130.94999999999999</v>
          </cell>
          <cell r="K623">
            <v>7.86</v>
          </cell>
          <cell r="L623" t="str">
            <v>RM</v>
          </cell>
          <cell r="M623" t="str">
            <v>6000512UKM1</v>
          </cell>
          <cell r="N623" t="str">
            <v>4000198UKM1</v>
          </cell>
          <cell r="O623" t="e">
            <v>#N/A</v>
          </cell>
          <cell r="P623">
            <v>7.86</v>
          </cell>
          <cell r="S623">
            <v>7.86</v>
          </cell>
          <cell r="T623">
            <v>0</v>
          </cell>
          <cell r="V623">
            <v>6.0022909507445599E-2</v>
          </cell>
          <cell r="W623">
            <v>167.96</v>
          </cell>
        </row>
        <row r="624">
          <cell r="F624">
            <v>4000187</v>
          </cell>
          <cell r="G624" t="str">
            <v>WHITE PETROLEUM JELLY</v>
          </cell>
          <cell r="H624" t="str">
            <v>KG</v>
          </cell>
          <cell r="I624">
            <v>2.500795418390073E-2</v>
          </cell>
          <cell r="J624">
            <v>157.15</v>
          </cell>
          <cell r="K624">
            <v>3.9299999999999997</v>
          </cell>
          <cell r="L624" t="str">
            <v>RM</v>
          </cell>
          <cell r="M624" t="str">
            <v>6000512UKM1</v>
          </cell>
          <cell r="N624" t="str">
            <v>4000187UKM1</v>
          </cell>
          <cell r="O624" t="e">
            <v>#N/A</v>
          </cell>
          <cell r="P624">
            <v>3.9299999999999997</v>
          </cell>
          <cell r="S624">
            <v>3.9299999999999997</v>
          </cell>
          <cell r="T624">
            <v>0</v>
          </cell>
          <cell r="V624">
            <v>2.500795418390073E-2</v>
          </cell>
          <cell r="W624">
            <v>166.63</v>
          </cell>
        </row>
        <row r="625">
          <cell r="F625">
            <v>4000182</v>
          </cell>
          <cell r="G625" t="str">
            <v>CETOSTEARYL ALCOHOL C1618(CSA)</v>
          </cell>
          <cell r="H625" t="str">
            <v>KG</v>
          </cell>
          <cell r="I625">
            <v>0.14248554913294798</v>
          </cell>
          <cell r="J625">
            <v>207.6</v>
          </cell>
          <cell r="K625">
            <v>29.58</v>
          </cell>
          <cell r="L625" t="str">
            <v>RM</v>
          </cell>
          <cell r="M625" t="str">
            <v>6000512UKM1</v>
          </cell>
          <cell r="N625" t="str">
            <v>4000182UKM1</v>
          </cell>
          <cell r="O625" t="e">
            <v>#N/A</v>
          </cell>
          <cell r="P625">
            <v>29.58</v>
          </cell>
          <cell r="S625">
            <v>29.58</v>
          </cell>
          <cell r="T625">
            <v>0</v>
          </cell>
          <cell r="V625">
            <v>0.14248554913294798</v>
          </cell>
          <cell r="W625">
            <v>192.63366800804829</v>
          </cell>
        </row>
        <row r="626">
          <cell r="F626">
            <v>4000181</v>
          </cell>
          <cell r="G626" t="str">
            <v>OLIVE OIL</v>
          </cell>
          <cell r="H626" t="str">
            <v>KG</v>
          </cell>
          <cell r="I626">
            <v>9.5102234902520204E-5</v>
          </cell>
          <cell r="J626">
            <v>630.9</v>
          </cell>
          <cell r="K626">
            <v>0.06</v>
          </cell>
          <cell r="L626" t="str">
            <v>RM</v>
          </cell>
          <cell r="M626" t="str">
            <v>6000512UKM1</v>
          </cell>
          <cell r="N626" t="str">
            <v>4000181UKM1</v>
          </cell>
          <cell r="O626" t="e">
            <v>#N/A</v>
          </cell>
          <cell r="P626">
            <v>0.06</v>
          </cell>
          <cell r="S626">
            <v>0.06</v>
          </cell>
          <cell r="T626">
            <v>0</v>
          </cell>
          <cell r="V626">
            <v>9.5102234902520204E-5</v>
          </cell>
          <cell r="W626">
            <v>630.87</v>
          </cell>
        </row>
        <row r="627">
          <cell r="F627">
            <v>4000165</v>
          </cell>
          <cell r="G627" t="str">
            <v>CARBOPOL ETD 2020</v>
          </cell>
          <cell r="H627" t="str">
            <v>KG</v>
          </cell>
          <cell r="I627">
            <v>1.9990059887803045E-3</v>
          </cell>
          <cell r="J627">
            <v>3641.81</v>
          </cell>
          <cell r="K627">
            <v>7.28</v>
          </cell>
          <cell r="L627" t="str">
            <v>RM</v>
          </cell>
          <cell r="M627" t="str">
            <v>6000512UKM1</v>
          </cell>
          <cell r="N627" t="str">
            <v>4000165UKM1</v>
          </cell>
          <cell r="O627" t="e">
            <v>#N/A</v>
          </cell>
          <cell r="P627">
            <v>7.28</v>
          </cell>
          <cell r="S627">
            <v>7.28</v>
          </cell>
          <cell r="T627">
            <v>0</v>
          </cell>
          <cell r="V627">
            <v>1.9990059887803045E-3</v>
          </cell>
          <cell r="W627">
            <v>3754.4170362318841</v>
          </cell>
        </row>
        <row r="628">
          <cell r="F628">
            <v>4000123</v>
          </cell>
          <cell r="G628" t="str">
            <v>STEARIC ACID</v>
          </cell>
          <cell r="H628" t="str">
            <v>KG</v>
          </cell>
          <cell r="I628">
            <v>4.9884107628741306E-3</v>
          </cell>
          <cell r="J628">
            <v>198.46</v>
          </cell>
          <cell r="K628">
            <v>0.99</v>
          </cell>
          <cell r="L628" t="str">
            <v>RM</v>
          </cell>
          <cell r="M628" t="str">
            <v>6000512UKM1</v>
          </cell>
          <cell r="N628" t="str">
            <v>4000123UKM1</v>
          </cell>
          <cell r="O628" t="e">
            <v>#N/A</v>
          </cell>
          <cell r="P628">
            <v>0.99</v>
          </cell>
          <cell r="S628">
            <v>0.99</v>
          </cell>
          <cell r="T628">
            <v>0</v>
          </cell>
          <cell r="V628">
            <v>4.9884107628741306E-3</v>
          </cell>
          <cell r="W628">
            <v>133.34180645161291</v>
          </cell>
        </row>
        <row r="629">
          <cell r="F629">
            <v>4000118</v>
          </cell>
          <cell r="G629" t="str">
            <v>PROPYLENE GLYCOL  (PG)</v>
          </cell>
          <cell r="H629" t="str">
            <v>KG</v>
          </cell>
          <cell r="I629">
            <v>4.9974832818005322E-3</v>
          </cell>
          <cell r="J629">
            <v>278.14</v>
          </cell>
          <cell r="K629">
            <v>1.39</v>
          </cell>
          <cell r="L629" t="str">
            <v>RM</v>
          </cell>
          <cell r="M629" t="str">
            <v>6000512UKM1</v>
          </cell>
          <cell r="N629" t="str">
            <v>4000118UKM1</v>
          </cell>
          <cell r="O629" t="e">
            <v>#N/A</v>
          </cell>
          <cell r="P629">
            <v>1.39</v>
          </cell>
          <cell r="S629">
            <v>1.39</v>
          </cell>
          <cell r="T629">
            <v>0</v>
          </cell>
          <cell r="V629">
            <v>4.9974832818005322E-3</v>
          </cell>
          <cell r="W629">
            <v>278.29599999999999</v>
          </cell>
        </row>
        <row r="630">
          <cell r="F630">
            <v>4000108</v>
          </cell>
          <cell r="G630" t="str">
            <v>DM WATER</v>
          </cell>
          <cell r="H630" t="str">
            <v>KG</v>
          </cell>
          <cell r="I630">
            <v>0.22222222222222224</v>
          </cell>
          <cell r="J630">
            <v>0.45</v>
          </cell>
          <cell r="K630">
            <v>0.1</v>
          </cell>
          <cell r="L630" t="str">
            <v>RM</v>
          </cell>
          <cell r="M630" t="str">
            <v>6000512UKM1</v>
          </cell>
          <cell r="N630" t="str">
            <v>4000108UKM1</v>
          </cell>
          <cell r="O630" t="e">
            <v>#N/A</v>
          </cell>
          <cell r="P630">
            <v>0.1</v>
          </cell>
          <cell r="S630">
            <v>0.1</v>
          </cell>
          <cell r="T630">
            <v>0</v>
          </cell>
          <cell r="V630">
            <v>0.22222222222222224</v>
          </cell>
          <cell r="W630">
            <v>0.45</v>
          </cell>
        </row>
        <row r="631">
          <cell r="F631">
            <v>4000105</v>
          </cell>
          <cell r="G631" t="str">
            <v>SODIUM SULPHITE</v>
          </cell>
          <cell r="H631" t="str">
            <v>KG</v>
          </cell>
          <cell r="I631">
            <v>3.957219251336898E-3</v>
          </cell>
          <cell r="J631">
            <v>93.5</v>
          </cell>
          <cell r="K631">
            <v>0.36999999999999994</v>
          </cell>
          <cell r="L631" t="str">
            <v>RM</v>
          </cell>
          <cell r="M631" t="str">
            <v>6000512UKM1</v>
          </cell>
          <cell r="N631" t="str">
            <v>4000105UKM1</v>
          </cell>
          <cell r="O631" t="e">
            <v>#N/A</v>
          </cell>
          <cell r="P631">
            <v>0.36999999999999994</v>
          </cell>
          <cell r="S631">
            <v>0.36999999999999994</v>
          </cell>
          <cell r="T631">
            <v>0</v>
          </cell>
          <cell r="V631">
            <v>3.957219251336898E-3</v>
          </cell>
          <cell r="W631">
            <v>108.43813658536585</v>
          </cell>
        </row>
        <row r="632">
          <cell r="F632">
            <v>4000102</v>
          </cell>
          <cell r="G632" t="str">
            <v>RESORCINOL</v>
          </cell>
          <cell r="H632" t="str">
            <v>KG</v>
          </cell>
          <cell r="I632">
            <v>9.9372876576201536E-4</v>
          </cell>
          <cell r="J632">
            <v>744.67</v>
          </cell>
          <cell r="K632">
            <v>0.74</v>
          </cell>
          <cell r="L632" t="str">
            <v>RM</v>
          </cell>
          <cell r="M632" t="str">
            <v>6000512UKM1</v>
          </cell>
          <cell r="N632" t="str">
            <v>4000102UKM1</v>
          </cell>
          <cell r="O632" t="e">
            <v>#N/A</v>
          </cell>
          <cell r="P632">
            <v>0.74</v>
          </cell>
          <cell r="S632">
            <v>0.74</v>
          </cell>
          <cell r="T632">
            <v>0</v>
          </cell>
          <cell r="V632">
            <v>9.9372876576201536E-4</v>
          </cell>
          <cell r="W632">
            <v>743.12336764705879</v>
          </cell>
        </row>
        <row r="633">
          <cell r="F633" t="str">
            <v/>
          </cell>
          <cell r="G633" t="str">
            <v>0000900505-MFGOVH</v>
          </cell>
          <cell r="H633" t="str">
            <v>STD</v>
          </cell>
          <cell r="I633">
            <v>0.32000410832277726</v>
          </cell>
          <cell r="J633">
            <v>292.08999999999997</v>
          </cell>
          <cell r="K633">
            <v>93.47</v>
          </cell>
          <cell r="L633" t="str">
            <v>cc</v>
          </cell>
          <cell r="M633" t="str">
            <v>6000512UKM1</v>
          </cell>
          <cell r="N633" t="str">
            <v>UKM1</v>
          </cell>
          <cell r="O633" t="e">
            <v>#N/A</v>
          </cell>
          <cell r="R633">
            <v>93.47</v>
          </cell>
          <cell r="S633">
            <v>93.47</v>
          </cell>
          <cell r="T633">
            <v>0</v>
          </cell>
          <cell r="V633">
            <v>0.32000410832277726</v>
          </cell>
          <cell r="W633">
            <v>292.08999999999997</v>
          </cell>
        </row>
        <row r="634">
          <cell r="F634" t="str">
            <v/>
          </cell>
          <cell r="G634" t="str">
            <v>0000900504-MFGDEP</v>
          </cell>
          <cell r="H634" t="str">
            <v>STD</v>
          </cell>
          <cell r="I634">
            <v>0.3199876714439821</v>
          </cell>
          <cell r="J634">
            <v>324.45</v>
          </cell>
          <cell r="K634">
            <v>103.82</v>
          </cell>
          <cell r="L634" t="str">
            <v>cc</v>
          </cell>
          <cell r="M634" t="str">
            <v>6000512UKM1</v>
          </cell>
          <cell r="N634" t="str">
            <v>UKM1</v>
          </cell>
          <cell r="O634" t="e">
            <v>#N/A</v>
          </cell>
          <cell r="R634">
            <v>103.82</v>
          </cell>
          <cell r="S634">
            <v>103.82</v>
          </cell>
          <cell r="T634">
            <v>0</v>
          </cell>
          <cell r="V634">
            <v>0.3199876714439821</v>
          </cell>
          <cell r="W634">
            <v>324.45</v>
          </cell>
        </row>
        <row r="635">
          <cell r="F635" t="str">
            <v/>
          </cell>
          <cell r="G635" t="str">
            <v>0000900503-MFGUTY</v>
          </cell>
          <cell r="H635" t="str">
            <v>STD</v>
          </cell>
          <cell r="I635">
            <v>0.32000909504320146</v>
          </cell>
          <cell r="J635">
            <v>219.9</v>
          </cell>
          <cell r="K635">
            <v>70.37</v>
          </cell>
          <cell r="L635" t="str">
            <v>cc</v>
          </cell>
          <cell r="M635" t="str">
            <v>6000512UKM1</v>
          </cell>
          <cell r="N635" t="str">
            <v>UKM1</v>
          </cell>
          <cell r="O635" t="e">
            <v>#N/A</v>
          </cell>
          <cell r="R635">
            <v>70.37</v>
          </cell>
          <cell r="S635">
            <v>70.37</v>
          </cell>
          <cell r="T635">
            <v>0</v>
          </cell>
          <cell r="V635">
            <v>0.32000909504320146</v>
          </cell>
          <cell r="W635">
            <v>219.9</v>
          </cell>
        </row>
        <row r="636">
          <cell r="F636" t="str">
            <v/>
          </cell>
          <cell r="G636" t="str">
            <v>0000900502-MFMAND</v>
          </cell>
          <cell r="H636" t="str">
            <v>MD</v>
          </cell>
          <cell r="I636">
            <v>0.08</v>
          </cell>
          <cell r="J636">
            <v>440</v>
          </cell>
          <cell r="K636">
            <v>35.200000000000003</v>
          </cell>
          <cell r="L636" t="str">
            <v>cc</v>
          </cell>
          <cell r="M636" t="str">
            <v>6000512UKM1</v>
          </cell>
          <cell r="N636" t="str">
            <v>UKM1</v>
          </cell>
          <cell r="O636" t="e">
            <v>#N/A</v>
          </cell>
          <cell r="R636">
            <v>35.200000000000003</v>
          </cell>
          <cell r="S636">
            <v>35.200000000000003</v>
          </cell>
          <cell r="T636">
            <v>0</v>
          </cell>
          <cell r="V636">
            <v>0.08</v>
          </cell>
          <cell r="W636">
            <v>440</v>
          </cell>
        </row>
        <row r="637">
          <cell r="F637" t="str">
            <v/>
          </cell>
          <cell r="G637" t="str">
            <v>0000900501-MFPOWR</v>
          </cell>
          <cell r="H637" t="str">
            <v>KWH</v>
          </cell>
          <cell r="I637">
            <v>2.4</v>
          </cell>
          <cell r="J637">
            <v>8.25</v>
          </cell>
          <cell r="K637">
            <v>19.8</v>
          </cell>
          <cell r="L637" t="str">
            <v>cc</v>
          </cell>
          <cell r="M637" t="str">
            <v>6000512UKM1</v>
          </cell>
          <cell r="N637" t="str">
            <v>UKM1</v>
          </cell>
          <cell r="O637" t="e">
            <v>#N/A</v>
          </cell>
          <cell r="R637">
            <v>19.8</v>
          </cell>
          <cell r="S637">
            <v>19.8</v>
          </cell>
          <cell r="T637">
            <v>0</v>
          </cell>
          <cell r="V637">
            <v>2.4</v>
          </cell>
          <cell r="W637">
            <v>8.25</v>
          </cell>
        </row>
        <row r="638">
          <cell r="F638">
            <v>4000241</v>
          </cell>
          <cell r="G638" t="str">
            <v>AQUACID 600-S</v>
          </cell>
          <cell r="H638" t="str">
            <v>KG</v>
          </cell>
          <cell r="I638">
            <v>2E-3</v>
          </cell>
          <cell r="J638">
            <v>353.46</v>
          </cell>
          <cell r="K638">
            <v>0.70691999999999999</v>
          </cell>
          <cell r="L638" t="str">
            <v>RM</v>
          </cell>
          <cell r="M638" t="str">
            <v>6000513UKM1</v>
          </cell>
          <cell r="N638" t="str">
            <v>4000241UKM1</v>
          </cell>
          <cell r="O638" t="e">
            <v>#N/A</v>
          </cell>
          <cell r="P638">
            <v>0.70691999999999999</v>
          </cell>
          <cell r="S638">
            <v>0.70691999999999999</v>
          </cell>
          <cell r="T638">
            <v>0</v>
          </cell>
          <cell r="V638">
            <v>2E-3</v>
          </cell>
          <cell r="W638">
            <v>340.65856491228072</v>
          </cell>
        </row>
        <row r="639">
          <cell r="F639">
            <v>4000243</v>
          </cell>
          <cell r="G639" t="str">
            <v>ASCORBIC ACID</v>
          </cell>
          <cell r="H639" t="str">
            <v>KG</v>
          </cell>
          <cell r="I639">
            <v>4.0000000000000001E-3</v>
          </cell>
          <cell r="J639">
            <v>1242.3599999999999</v>
          </cell>
          <cell r="K639">
            <v>4.9694399999999996</v>
          </cell>
          <cell r="L639" t="str">
            <v>RM</v>
          </cell>
          <cell r="M639" t="str">
            <v>6000513UKM1</v>
          </cell>
          <cell r="N639" t="str">
            <v>4000243UKM1</v>
          </cell>
          <cell r="O639" t="e">
            <v>#N/A</v>
          </cell>
          <cell r="P639">
            <v>4.9694399999999996</v>
          </cell>
          <cell r="S639">
            <v>4.9694399999999996</v>
          </cell>
          <cell r="T639">
            <v>0</v>
          </cell>
          <cell r="V639">
            <v>4.0000000000000001E-3</v>
          </cell>
          <cell r="W639">
            <v>1265.340148148148</v>
          </cell>
        </row>
        <row r="640">
          <cell r="F640">
            <v>4000252</v>
          </cell>
          <cell r="G640" t="str">
            <v>CRODAFOS HCE</v>
          </cell>
          <cell r="H640" t="str">
            <v>KG</v>
          </cell>
          <cell r="I640">
            <v>0.01</v>
          </cell>
          <cell r="J640">
            <v>4945.03</v>
          </cell>
          <cell r="K640">
            <v>49.450299999999999</v>
          </cell>
          <cell r="L640" t="str">
            <v>RM</v>
          </cell>
          <cell r="M640" t="str">
            <v>6000513UKM1</v>
          </cell>
          <cell r="N640" t="str">
            <v>4000252UKM1</v>
          </cell>
          <cell r="O640" t="e">
            <v>#N/A</v>
          </cell>
          <cell r="P640">
            <v>49.450299999999999</v>
          </cell>
          <cell r="S640">
            <v>49.450299999999999</v>
          </cell>
          <cell r="T640">
            <v>0</v>
          </cell>
          <cell r="V640">
            <v>0.01</v>
          </cell>
          <cell r="W640">
            <v>5191.5295999999998</v>
          </cell>
        </row>
        <row r="641">
          <cell r="F641">
            <v>4000197</v>
          </cell>
          <cell r="G641" t="str">
            <v>LAURYL ALCOHOL (C1218)</v>
          </cell>
          <cell r="H641" t="str">
            <v>KG</v>
          </cell>
          <cell r="I641">
            <v>3.5000000000000003E-2</v>
          </cell>
          <cell r="J641">
            <v>237.42</v>
          </cell>
          <cell r="K641">
            <v>8.3097000000000012</v>
          </cell>
          <cell r="L641" t="str">
            <v>RM</v>
          </cell>
          <cell r="M641" t="str">
            <v>6000513UKM1</v>
          </cell>
          <cell r="N641" t="str">
            <v>4000197UKM1</v>
          </cell>
          <cell r="O641" t="e">
            <v>#N/A</v>
          </cell>
          <cell r="P641">
            <v>8.3097000000000012</v>
          </cell>
          <cell r="S641">
            <v>8.3097000000000012</v>
          </cell>
          <cell r="T641">
            <v>0</v>
          </cell>
          <cell r="V641">
            <v>3.5000000000000003E-2</v>
          </cell>
          <cell r="W641">
            <v>213.46471428571428</v>
          </cell>
        </row>
        <row r="642">
          <cell r="F642">
            <v>4000271</v>
          </cell>
          <cell r="G642" t="str">
            <v>JAROCOL TDS</v>
          </cell>
          <cell r="H642" t="str">
            <v>KG</v>
          </cell>
          <cell r="I642">
            <v>4.0000000000000001E-3</v>
          </cell>
          <cell r="J642">
            <v>2288.4499999999998</v>
          </cell>
          <cell r="K642">
            <v>9.1537999999999986</v>
          </cell>
          <cell r="L642" t="str">
            <v>RM</v>
          </cell>
          <cell r="M642" t="str">
            <v>6000513UKM1</v>
          </cell>
          <cell r="N642" t="str">
            <v>4000271UKM1</v>
          </cell>
          <cell r="O642" t="e">
            <v>#N/A</v>
          </cell>
          <cell r="P642">
            <v>9.1537999999999986</v>
          </cell>
          <cell r="S642">
            <v>9.1537999999999986</v>
          </cell>
          <cell r="T642">
            <v>0</v>
          </cell>
          <cell r="V642">
            <v>4.0000000000000001E-3</v>
          </cell>
          <cell r="W642">
            <v>2516.9499999999998</v>
          </cell>
        </row>
        <row r="643">
          <cell r="F643">
            <v>4000273</v>
          </cell>
          <cell r="G643" t="str">
            <v>JOJOBA OIL</v>
          </cell>
          <cell r="H643" t="str">
            <v>KG</v>
          </cell>
          <cell r="I643">
            <v>0</v>
          </cell>
          <cell r="J643">
            <v>3000.2</v>
          </cell>
          <cell r="K643">
            <v>0</v>
          </cell>
          <cell r="L643" t="str">
            <v>RM</v>
          </cell>
          <cell r="M643" t="str">
            <v>6000513UKM1</v>
          </cell>
          <cell r="N643" t="str">
            <v>4000273UKM1</v>
          </cell>
          <cell r="O643" t="e">
            <v>#N/A</v>
          </cell>
          <cell r="P643">
            <v>0</v>
          </cell>
          <cell r="S643">
            <v>0</v>
          </cell>
          <cell r="T643">
            <v>0</v>
          </cell>
          <cell r="V643">
            <v>0</v>
          </cell>
          <cell r="W643">
            <v>3000</v>
          </cell>
        </row>
        <row r="644">
          <cell r="F644">
            <v>4000285</v>
          </cell>
          <cell r="G644" t="str">
            <v>PARAFFIN WAX</v>
          </cell>
          <cell r="H644" t="str">
            <v>KG</v>
          </cell>
          <cell r="I644">
            <v>8.0000000000000002E-3</v>
          </cell>
          <cell r="J644">
            <v>204.66</v>
          </cell>
          <cell r="K644">
            <v>1.6372800000000001</v>
          </cell>
          <cell r="L644" t="str">
            <v>RM</v>
          </cell>
          <cell r="M644" t="str">
            <v>6000513UKM1</v>
          </cell>
          <cell r="N644" t="str">
            <v>4000285UKM1</v>
          </cell>
          <cell r="O644" t="e">
            <v>#N/A</v>
          </cell>
          <cell r="P644">
            <v>1.6372800000000001</v>
          </cell>
          <cell r="S644">
            <v>1.6372800000000001</v>
          </cell>
          <cell r="T644">
            <v>0</v>
          </cell>
          <cell r="V644">
            <v>8.0000000000000002E-3</v>
          </cell>
          <cell r="W644">
            <v>234.22</v>
          </cell>
        </row>
        <row r="645">
          <cell r="F645">
            <v>4000288</v>
          </cell>
          <cell r="G645" t="str">
            <v>REFINED SESAME OIL</v>
          </cell>
          <cell r="H645" t="str">
            <v>KG</v>
          </cell>
          <cell r="I645">
            <v>0</v>
          </cell>
          <cell r="J645">
            <v>320.2</v>
          </cell>
          <cell r="K645">
            <v>0</v>
          </cell>
          <cell r="L645" t="str">
            <v>RM</v>
          </cell>
          <cell r="M645" t="str">
            <v>6000513UKM1</v>
          </cell>
          <cell r="N645" t="str">
            <v>4000288UKM1</v>
          </cell>
          <cell r="O645" t="e">
            <v>#N/A</v>
          </cell>
          <cell r="P645">
            <v>0</v>
          </cell>
          <cell r="S645">
            <v>0</v>
          </cell>
          <cell r="T645">
            <v>0</v>
          </cell>
          <cell r="V645">
            <v>0</v>
          </cell>
          <cell r="W645">
            <v>320.17</v>
          </cell>
        </row>
        <row r="646">
          <cell r="F646">
            <v>4000294</v>
          </cell>
          <cell r="G646" t="str">
            <v>SODIUM SILICATE</v>
          </cell>
          <cell r="H646" t="str">
            <v>KG</v>
          </cell>
          <cell r="I646">
            <v>5.0000000000000001E-3</v>
          </cell>
          <cell r="J646">
            <v>77.64</v>
          </cell>
          <cell r="K646">
            <v>0.38819999999999999</v>
          </cell>
          <cell r="L646" t="str">
            <v>RM</v>
          </cell>
          <cell r="M646" t="str">
            <v>6000513UKM1</v>
          </cell>
          <cell r="N646" t="str">
            <v>4000294UKM1</v>
          </cell>
          <cell r="O646" t="e">
            <v>#N/A</v>
          </cell>
          <cell r="P646">
            <v>0.38819999999999999</v>
          </cell>
          <cell r="S646">
            <v>0.38819999999999999</v>
          </cell>
          <cell r="T646">
            <v>0</v>
          </cell>
          <cell r="V646">
            <v>5.0000000000000001E-3</v>
          </cell>
          <cell r="W646">
            <v>67.309186885245907</v>
          </cell>
        </row>
        <row r="647">
          <cell r="F647">
            <v>4000308</v>
          </cell>
          <cell r="G647" t="str">
            <v>ISO PROPYL PALMITATE</v>
          </cell>
          <cell r="H647" t="str">
            <v>KG</v>
          </cell>
          <cell r="I647">
            <v>8.0000000000000002E-3</v>
          </cell>
          <cell r="J647">
            <v>305.05</v>
          </cell>
          <cell r="K647">
            <v>2.4404000000000003</v>
          </cell>
          <cell r="L647" t="str">
            <v>RM</v>
          </cell>
          <cell r="M647" t="str">
            <v>6000513UKM1</v>
          </cell>
          <cell r="N647" t="str">
            <v>4000308UKM1</v>
          </cell>
          <cell r="O647" t="e">
            <v>#N/A</v>
          </cell>
          <cell r="P647">
            <v>2.4404000000000003</v>
          </cell>
          <cell r="S647">
            <v>2.4404000000000003</v>
          </cell>
          <cell r="T647">
            <v>0</v>
          </cell>
          <cell r="V647">
            <v>8.0000000000000002E-3</v>
          </cell>
          <cell r="W647">
            <v>313.11</v>
          </cell>
        </row>
        <row r="648">
          <cell r="F648">
            <v>4000325</v>
          </cell>
          <cell r="G648" t="str">
            <v>M-AMINO PHENOL (MAP)</v>
          </cell>
          <cell r="H648" t="str">
            <v>KG</v>
          </cell>
          <cell r="I648">
            <v>3.0000000000000001E-3</v>
          </cell>
          <cell r="J648">
            <v>1856.3</v>
          </cell>
          <cell r="K648">
            <v>5.5689000000000002</v>
          </cell>
          <cell r="L648" t="str">
            <v>RM</v>
          </cell>
          <cell r="M648" t="str">
            <v>6000513UKM1</v>
          </cell>
          <cell r="N648" t="str">
            <v>4000325UKM1</v>
          </cell>
          <cell r="O648" t="e">
            <v>#N/A</v>
          </cell>
          <cell r="P648">
            <v>5.5689000000000002</v>
          </cell>
          <cell r="S648">
            <v>5.5689000000000002</v>
          </cell>
          <cell r="T648">
            <v>0</v>
          </cell>
          <cell r="V648">
            <v>3.0000000000000001E-3</v>
          </cell>
          <cell r="W648">
            <v>1858.8824625</v>
          </cell>
        </row>
        <row r="649">
          <cell r="F649">
            <v>4000326</v>
          </cell>
          <cell r="G649" t="str">
            <v>PHENYL METHYL PYROZOLONE (PMP)</v>
          </cell>
          <cell r="H649" t="str">
            <v>KG</v>
          </cell>
          <cell r="I649">
            <v>2E-3</v>
          </cell>
          <cell r="J649">
            <v>594.70000000000005</v>
          </cell>
          <cell r="K649">
            <v>1.1894</v>
          </cell>
          <cell r="L649" t="str">
            <v>RM</v>
          </cell>
          <cell r="M649" t="str">
            <v>6000513UKM1</v>
          </cell>
          <cell r="N649" t="str">
            <v>4000326UKM1</v>
          </cell>
          <cell r="O649" t="e">
            <v>#N/A</v>
          </cell>
          <cell r="P649">
            <v>1.1894</v>
          </cell>
          <cell r="S649">
            <v>1.1894</v>
          </cell>
          <cell r="T649">
            <v>0</v>
          </cell>
          <cell r="V649">
            <v>2E-3</v>
          </cell>
          <cell r="W649">
            <v>596.92550000000006</v>
          </cell>
        </row>
        <row r="650">
          <cell r="F650">
            <v>4000162</v>
          </cell>
          <cell r="G650" t="str">
            <v>SLES 28%</v>
          </cell>
          <cell r="H650" t="str">
            <v>KG</v>
          </cell>
          <cell r="I650">
            <v>0.16</v>
          </cell>
          <cell r="J650">
            <v>64.47</v>
          </cell>
          <cell r="K650">
            <v>10.315200000000001</v>
          </cell>
          <cell r="L650" t="str">
            <v>RM</v>
          </cell>
          <cell r="M650" t="str">
            <v>6000513UKM1</v>
          </cell>
          <cell r="N650" t="str">
            <v>4000162UKM1</v>
          </cell>
          <cell r="O650" t="e">
            <v>#N/A</v>
          </cell>
          <cell r="P650">
            <v>10.315200000000001</v>
          </cell>
          <cell r="S650">
            <v>10.315200000000001</v>
          </cell>
          <cell r="T650">
            <v>0</v>
          </cell>
          <cell r="V650">
            <v>0.16</v>
          </cell>
          <cell r="W650">
            <v>62.439437499999997</v>
          </cell>
        </row>
        <row r="651">
          <cell r="F651">
            <v>4000129</v>
          </cell>
          <cell r="G651" t="str">
            <v>CAPB (COCAMIDOPROPYL BETAINE 30%)</v>
          </cell>
          <cell r="H651" t="str">
            <v>KG</v>
          </cell>
          <cell r="I651">
            <v>0.1</v>
          </cell>
          <cell r="J651">
            <v>72.48</v>
          </cell>
          <cell r="K651">
            <v>7.2480000000000011</v>
          </cell>
          <cell r="L651" t="str">
            <v>RM</v>
          </cell>
          <cell r="M651" t="str">
            <v>6000513UKM1</v>
          </cell>
          <cell r="N651" t="str">
            <v>4000129UKM1</v>
          </cell>
          <cell r="O651" t="e">
            <v>#N/A</v>
          </cell>
          <cell r="P651">
            <v>7.2480000000000011</v>
          </cell>
          <cell r="S651">
            <v>7.2480000000000011</v>
          </cell>
          <cell r="T651">
            <v>0</v>
          </cell>
          <cell r="V651">
            <v>0.1</v>
          </cell>
          <cell r="W651">
            <v>71.039324432008954</v>
          </cell>
        </row>
        <row r="652">
          <cell r="F652">
            <v>4000379</v>
          </cell>
          <cell r="G652" t="str">
            <v>BRIJI 721 - RA</v>
          </cell>
          <cell r="H652" t="str">
            <v>KG</v>
          </cell>
          <cell r="I652">
            <v>2.3E-2</v>
          </cell>
          <cell r="J652">
            <v>665.09</v>
          </cell>
          <cell r="K652">
            <v>15.29707</v>
          </cell>
          <cell r="L652" t="str">
            <v>RM</v>
          </cell>
          <cell r="M652" t="str">
            <v>6000513UKM1</v>
          </cell>
          <cell r="N652" t="str">
            <v>4000379UKM1</v>
          </cell>
          <cell r="O652" t="e">
            <v>#N/A</v>
          </cell>
          <cell r="P652">
            <v>15.29707</v>
          </cell>
          <cell r="S652">
            <v>15.29707</v>
          </cell>
          <cell r="T652">
            <v>0</v>
          </cell>
          <cell r="V652">
            <v>2.3E-2</v>
          </cell>
          <cell r="W652">
            <v>732.16000000000008</v>
          </cell>
        </row>
        <row r="653">
          <cell r="F653">
            <v>4000396</v>
          </cell>
          <cell r="G653" t="str">
            <v>LEMON OIL - RA</v>
          </cell>
          <cell r="H653" t="str">
            <v>KG</v>
          </cell>
          <cell r="I653">
            <v>0</v>
          </cell>
          <cell r="J653">
            <v>3505.9</v>
          </cell>
          <cell r="K653">
            <v>0</v>
          </cell>
          <cell r="L653" t="str">
            <v>RM</v>
          </cell>
          <cell r="M653" t="str">
            <v>6000513UKM1</v>
          </cell>
          <cell r="N653" t="str">
            <v>4000396UKM1</v>
          </cell>
          <cell r="O653" t="e">
            <v>#N/A</v>
          </cell>
          <cell r="P653">
            <v>0</v>
          </cell>
          <cell r="S653">
            <v>0</v>
          </cell>
          <cell r="T653">
            <v>0</v>
          </cell>
          <cell r="V653">
            <v>0</v>
          </cell>
          <cell r="W653">
            <v>3497.232</v>
          </cell>
        </row>
        <row r="654">
          <cell r="F654">
            <v>4000461</v>
          </cell>
          <cell r="G654" t="str">
            <v>SYMSITIVE 1609</v>
          </cell>
          <cell r="H654" t="str">
            <v>KG</v>
          </cell>
          <cell r="I654">
            <v>0.01</v>
          </cell>
          <cell r="J654">
            <v>7287.21</v>
          </cell>
          <cell r="K654">
            <v>72.872100000000003</v>
          </cell>
          <cell r="L654" t="str">
            <v>RM</v>
          </cell>
          <cell r="M654" t="str">
            <v>6000513UKM1</v>
          </cell>
          <cell r="N654" t="str">
            <v>4000461UKM1</v>
          </cell>
          <cell r="O654" t="e">
            <v>#N/A</v>
          </cell>
          <cell r="P654">
            <v>72.872100000000003</v>
          </cell>
          <cell r="S654">
            <v>72.872100000000003</v>
          </cell>
          <cell r="T654">
            <v>0</v>
          </cell>
          <cell r="V654">
            <v>0.01</v>
          </cell>
          <cell r="W654">
            <v>7280</v>
          </cell>
        </row>
        <row r="655">
          <cell r="F655">
            <v>4000481</v>
          </cell>
          <cell r="G655" t="str">
            <v>PPDA FOR CREAM COLOR</v>
          </cell>
          <cell r="H655" t="str">
            <v>KG</v>
          </cell>
          <cell r="I655">
            <v>5.0000000000000001E-3</v>
          </cell>
          <cell r="J655">
            <v>742.4</v>
          </cell>
          <cell r="K655">
            <v>3.7119999999999997</v>
          </cell>
          <cell r="L655" t="str">
            <v>RM</v>
          </cell>
          <cell r="M655" t="str">
            <v>6000513UKM1</v>
          </cell>
          <cell r="N655" t="str">
            <v>4000481UKM1</v>
          </cell>
          <cell r="O655" t="e">
            <v>#N/A</v>
          </cell>
          <cell r="P655">
            <v>3.7119999999999997</v>
          </cell>
          <cell r="S655">
            <v>3.7119999999999997</v>
          </cell>
          <cell r="T655">
            <v>0</v>
          </cell>
          <cell r="V655">
            <v>5.0000000000000001E-3</v>
          </cell>
          <cell r="W655">
            <v>548.30137550085863</v>
          </cell>
        </row>
        <row r="656">
          <cell r="F656">
            <v>4000574</v>
          </cell>
          <cell r="G656" t="str">
            <v>PERFUME MAGIC WAND</v>
          </cell>
          <cell r="H656" t="str">
            <v>KG</v>
          </cell>
          <cell r="I656">
            <v>1.2E-2</v>
          </cell>
          <cell r="J656">
            <v>1072.17</v>
          </cell>
          <cell r="K656">
            <v>12.866040000000002</v>
          </cell>
          <cell r="L656" t="str">
            <v>RM</v>
          </cell>
          <cell r="M656" t="str">
            <v>6000513UKM1</v>
          </cell>
          <cell r="N656" t="str">
            <v>4000574UKM1</v>
          </cell>
          <cell r="O656" t="e">
            <v>#N/A</v>
          </cell>
          <cell r="P656">
            <v>12.866040000000002</v>
          </cell>
          <cell r="S656">
            <v>12.866040000000002</v>
          </cell>
          <cell r="T656">
            <v>0</v>
          </cell>
          <cell r="V656">
            <v>1.2E-2</v>
          </cell>
          <cell r="W656">
            <v>1097.25</v>
          </cell>
        </row>
        <row r="657">
          <cell r="F657">
            <v>4000575</v>
          </cell>
          <cell r="G657" t="str">
            <v>POTASSIUM THIOLGLYCOLATE</v>
          </cell>
          <cell r="H657" t="str">
            <v>KG</v>
          </cell>
          <cell r="I657">
            <v>0.02</v>
          </cell>
          <cell r="J657">
            <v>332.83</v>
          </cell>
          <cell r="K657">
            <v>6.6566000000000001</v>
          </cell>
          <cell r="L657" t="str">
            <v>RM</v>
          </cell>
          <cell r="M657" t="str">
            <v>6000513UKM1</v>
          </cell>
          <cell r="N657" t="str">
            <v>4000575UKM1</v>
          </cell>
          <cell r="O657" t="e">
            <v>#N/A</v>
          </cell>
          <cell r="P657">
            <v>6.6566000000000001</v>
          </cell>
          <cell r="S657">
            <v>6.6566000000000001</v>
          </cell>
          <cell r="T657">
            <v>0</v>
          </cell>
          <cell r="V657">
            <v>0.02</v>
          </cell>
          <cell r="W657">
            <v>332.83</v>
          </cell>
        </row>
        <row r="658">
          <cell r="F658">
            <v>4000240</v>
          </cell>
          <cell r="G658" t="str">
            <v>AMMONIUM CHLORIDE NEW</v>
          </cell>
          <cell r="H658" t="str">
            <v>KG</v>
          </cell>
          <cell r="I658">
            <v>4.0000000000000001E-3</v>
          </cell>
          <cell r="J658">
            <v>148.09</v>
          </cell>
          <cell r="K658">
            <v>0.59236</v>
          </cell>
          <cell r="L658" t="str">
            <v>RM</v>
          </cell>
          <cell r="M658" t="str">
            <v>6000513UKM1</v>
          </cell>
          <cell r="N658" t="str">
            <v>4000240UKM1</v>
          </cell>
          <cell r="O658" t="e">
            <v>#N/A</v>
          </cell>
          <cell r="P658">
            <v>0.59236</v>
          </cell>
          <cell r="S658">
            <v>0.59236</v>
          </cell>
          <cell r="T658">
            <v>0</v>
          </cell>
          <cell r="V658">
            <v>4.0000000000000001E-3</v>
          </cell>
          <cell r="W658">
            <v>232.44</v>
          </cell>
        </row>
        <row r="659">
          <cell r="F659" t="str">
            <v/>
          </cell>
          <cell r="G659" t="str">
            <v>0000900501-MFPOWR</v>
          </cell>
          <cell r="H659" t="str">
            <v>KWH</v>
          </cell>
          <cell r="I659">
            <v>2.4</v>
          </cell>
          <cell r="J659">
            <v>8.25</v>
          </cell>
          <cell r="K659">
            <v>19.8</v>
          </cell>
          <cell r="L659" t="str">
            <v>cc</v>
          </cell>
          <cell r="M659" t="str">
            <v>6000513UKM1</v>
          </cell>
          <cell r="N659" t="str">
            <v>UKM1</v>
          </cell>
          <cell r="O659" t="e">
            <v>#N/A</v>
          </cell>
          <cell r="R659">
            <v>19.8</v>
          </cell>
          <cell r="S659">
            <v>19.8</v>
          </cell>
          <cell r="T659">
            <v>0</v>
          </cell>
          <cell r="V659">
            <v>2.4</v>
          </cell>
          <cell r="W659">
            <v>8.25</v>
          </cell>
        </row>
        <row r="660">
          <cell r="F660" t="str">
            <v/>
          </cell>
          <cell r="G660" t="str">
            <v>0000900502-MFMAND</v>
          </cell>
          <cell r="H660" t="str">
            <v>MD</v>
          </cell>
          <cell r="I660">
            <v>0.08</v>
          </cell>
          <cell r="J660">
            <v>440</v>
          </cell>
          <cell r="K660">
            <v>35.200000000000003</v>
          </cell>
          <cell r="L660" t="str">
            <v>cc</v>
          </cell>
          <cell r="M660" t="str">
            <v>6000513UKM1</v>
          </cell>
          <cell r="N660" t="str">
            <v>UKM1</v>
          </cell>
          <cell r="O660" t="e">
            <v>#N/A</v>
          </cell>
          <cell r="R660">
            <v>35.200000000000003</v>
          </cell>
          <cell r="S660">
            <v>35.200000000000003</v>
          </cell>
          <cell r="T660">
            <v>0</v>
          </cell>
          <cell r="V660">
            <v>0.08</v>
          </cell>
          <cell r="W660">
            <v>440</v>
          </cell>
        </row>
        <row r="661">
          <cell r="F661" t="str">
            <v/>
          </cell>
          <cell r="G661" t="str">
            <v>0000900503-MFGUTY</v>
          </cell>
          <cell r="H661" t="str">
            <v>STD</v>
          </cell>
          <cell r="I661">
            <v>0.32</v>
          </cell>
          <cell r="J661">
            <v>219.9</v>
          </cell>
          <cell r="K661">
            <v>70.368000000000009</v>
          </cell>
          <cell r="L661" t="str">
            <v>cc</v>
          </cell>
          <cell r="M661" t="str">
            <v>6000513UKM1</v>
          </cell>
          <cell r="N661" t="str">
            <v>UKM1</v>
          </cell>
          <cell r="O661" t="e">
            <v>#N/A</v>
          </cell>
          <cell r="R661">
            <v>70.368000000000009</v>
          </cell>
          <cell r="S661">
            <v>70.368000000000009</v>
          </cell>
          <cell r="T661">
            <v>0</v>
          </cell>
          <cell r="V661">
            <v>0.32</v>
          </cell>
          <cell r="W661">
            <v>219.9</v>
          </cell>
        </row>
        <row r="662">
          <cell r="F662" t="str">
            <v/>
          </cell>
          <cell r="G662" t="str">
            <v>0000900504-MFGDEP</v>
          </cell>
          <cell r="H662" t="str">
            <v>STD</v>
          </cell>
          <cell r="I662">
            <v>0.32</v>
          </cell>
          <cell r="J662">
            <v>324.45</v>
          </cell>
          <cell r="K662">
            <v>103.824</v>
          </cell>
          <cell r="L662" t="str">
            <v>cc</v>
          </cell>
          <cell r="M662" t="str">
            <v>6000513UKM1</v>
          </cell>
          <cell r="N662" t="str">
            <v>UKM1</v>
          </cell>
          <cell r="O662" t="e">
            <v>#N/A</v>
          </cell>
          <cell r="R662">
            <v>103.824</v>
          </cell>
          <cell r="S662">
            <v>103.824</v>
          </cell>
          <cell r="T662">
            <v>0</v>
          </cell>
          <cell r="V662">
            <v>0.32</v>
          </cell>
          <cell r="W662">
            <v>324.45</v>
          </cell>
        </row>
        <row r="663">
          <cell r="F663" t="str">
            <v/>
          </cell>
          <cell r="G663" t="str">
            <v>0000900505-MFGOVH</v>
          </cell>
          <cell r="H663" t="str">
            <v>STD</v>
          </cell>
          <cell r="I663">
            <v>0.32</v>
          </cell>
          <cell r="J663">
            <v>292.08999999999997</v>
          </cell>
          <cell r="K663">
            <v>93.468799999999987</v>
          </cell>
          <cell r="L663" t="str">
            <v>cc</v>
          </cell>
          <cell r="M663" t="str">
            <v>6000513UKM1</v>
          </cell>
          <cell r="N663" t="str">
            <v>UKM1</v>
          </cell>
          <cell r="O663" t="e">
            <v>#N/A</v>
          </cell>
          <cell r="R663">
            <v>93.468799999999987</v>
          </cell>
          <cell r="S663">
            <v>93.468799999999987</v>
          </cell>
          <cell r="T663">
            <v>0</v>
          </cell>
          <cell r="V663">
            <v>0.32</v>
          </cell>
          <cell r="W663">
            <v>292.08999999999997</v>
          </cell>
        </row>
        <row r="664">
          <cell r="F664">
            <v>4000102</v>
          </cell>
          <cell r="G664" t="str">
            <v>RESORCINOL</v>
          </cell>
          <cell r="H664" t="str">
            <v>KG</v>
          </cell>
          <cell r="I664">
            <v>5.0000000000000001E-3</v>
          </cell>
          <cell r="J664">
            <v>744.67</v>
          </cell>
          <cell r="K664">
            <v>3.7233499999999999</v>
          </cell>
          <cell r="L664" t="str">
            <v>RM</v>
          </cell>
          <cell r="M664" t="str">
            <v>6000513UKM1</v>
          </cell>
          <cell r="N664" t="str">
            <v>4000102UKM1</v>
          </cell>
          <cell r="O664" t="e">
            <v>#N/A</v>
          </cell>
          <cell r="P664">
            <v>3.7233499999999999</v>
          </cell>
          <cell r="S664">
            <v>3.7233499999999999</v>
          </cell>
          <cell r="T664">
            <v>0</v>
          </cell>
          <cell r="V664">
            <v>5.0000000000000001E-3</v>
          </cell>
          <cell r="W664">
            <v>743.12336764705879</v>
          </cell>
        </row>
        <row r="665">
          <cell r="F665">
            <v>4000105</v>
          </cell>
          <cell r="G665" t="str">
            <v>SODIUM SULPHITE</v>
          </cell>
          <cell r="H665" t="str">
            <v>KG</v>
          </cell>
          <cell r="I665">
            <v>4.0000000000000001E-3</v>
          </cell>
          <cell r="J665">
            <v>93.5</v>
          </cell>
          <cell r="K665">
            <v>0.374</v>
          </cell>
          <cell r="L665" t="str">
            <v>RM</v>
          </cell>
          <cell r="M665" t="str">
            <v>6000513UKM1</v>
          </cell>
          <cell r="N665" t="str">
            <v>4000105UKM1</v>
          </cell>
          <cell r="O665" t="e">
            <v>#N/A</v>
          </cell>
          <cell r="P665">
            <v>0.374</v>
          </cell>
          <cell r="S665">
            <v>0.374</v>
          </cell>
          <cell r="T665">
            <v>0</v>
          </cell>
          <cell r="V665">
            <v>4.0000000000000001E-3</v>
          </cell>
          <cell r="W665">
            <v>108.43813658536585</v>
          </cell>
        </row>
        <row r="666">
          <cell r="F666">
            <v>4000108</v>
          </cell>
          <cell r="G666" t="str">
            <v>DM WATER</v>
          </cell>
          <cell r="H666" t="str">
            <v>KG</v>
          </cell>
          <cell r="I666">
            <v>0.23</v>
          </cell>
          <cell r="J666">
            <v>0.45</v>
          </cell>
          <cell r="K666">
            <v>0.10350000000000001</v>
          </cell>
          <cell r="L666" t="str">
            <v>RM</v>
          </cell>
          <cell r="M666" t="str">
            <v>6000513UKM1</v>
          </cell>
          <cell r="N666" t="str">
            <v>4000108UKM1</v>
          </cell>
          <cell r="O666" t="e">
            <v>#N/A</v>
          </cell>
          <cell r="P666">
            <v>0.10350000000000001</v>
          </cell>
          <cell r="S666">
            <v>0.10350000000000001</v>
          </cell>
          <cell r="T666">
            <v>0</v>
          </cell>
          <cell r="V666">
            <v>0.23</v>
          </cell>
          <cell r="W666">
            <v>0.45</v>
          </cell>
        </row>
        <row r="667">
          <cell r="F667">
            <v>4000118</v>
          </cell>
          <cell r="G667" t="str">
            <v>PROPYLENE GLYCOL  (PG)</v>
          </cell>
          <cell r="H667" t="str">
            <v>KG</v>
          </cell>
          <cell r="I667">
            <v>5.0000000000000001E-3</v>
          </cell>
          <cell r="J667">
            <v>278.14</v>
          </cell>
          <cell r="K667">
            <v>1.3907</v>
          </cell>
          <cell r="L667" t="str">
            <v>RM</v>
          </cell>
          <cell r="M667" t="str">
            <v>6000513UKM1</v>
          </cell>
          <cell r="N667" t="str">
            <v>4000118UKM1</v>
          </cell>
          <cell r="O667" t="e">
            <v>#N/A</v>
          </cell>
          <cell r="P667">
            <v>1.3907</v>
          </cell>
          <cell r="S667">
            <v>1.3907</v>
          </cell>
          <cell r="T667">
            <v>0</v>
          </cell>
          <cell r="V667">
            <v>5.0000000000000001E-3</v>
          </cell>
          <cell r="W667">
            <v>278.29599999999999</v>
          </cell>
        </row>
        <row r="668">
          <cell r="F668">
            <v>4000123</v>
          </cell>
          <cell r="G668" t="str">
            <v>STEARIC ACID</v>
          </cell>
          <cell r="H668" t="str">
            <v>KG</v>
          </cell>
          <cell r="I668">
            <v>5.0000000000000001E-3</v>
          </cell>
          <cell r="J668">
            <v>198.46</v>
          </cell>
          <cell r="K668">
            <v>0.99230000000000007</v>
          </cell>
          <cell r="L668" t="str">
            <v>RM</v>
          </cell>
          <cell r="M668" t="str">
            <v>6000513UKM1</v>
          </cell>
          <cell r="N668" t="str">
            <v>4000123UKM1</v>
          </cell>
          <cell r="O668" t="e">
            <v>#N/A</v>
          </cell>
          <cell r="P668">
            <v>0.99230000000000007</v>
          </cell>
          <cell r="S668">
            <v>0.99230000000000007</v>
          </cell>
          <cell r="T668">
            <v>0</v>
          </cell>
          <cell r="V668">
            <v>5.0000000000000001E-3</v>
          </cell>
          <cell r="W668">
            <v>133.34180645161291</v>
          </cell>
        </row>
        <row r="669">
          <cell r="F669">
            <v>4000165</v>
          </cell>
          <cell r="G669" t="str">
            <v>CARBOPOL ETD 2020</v>
          </cell>
          <cell r="H669" t="str">
            <v>KG</v>
          </cell>
          <cell r="I669">
            <v>2E-3</v>
          </cell>
          <cell r="J669">
            <v>3641.81</v>
          </cell>
          <cell r="K669">
            <v>7.28362</v>
          </cell>
          <cell r="L669" t="str">
            <v>RM</v>
          </cell>
          <cell r="M669" t="str">
            <v>6000513UKM1</v>
          </cell>
          <cell r="N669" t="str">
            <v>4000165UKM1</v>
          </cell>
          <cell r="O669" t="e">
            <v>#N/A</v>
          </cell>
          <cell r="P669">
            <v>7.28362</v>
          </cell>
          <cell r="S669">
            <v>7.28362</v>
          </cell>
          <cell r="T669">
            <v>0</v>
          </cell>
          <cell r="V669">
            <v>2E-3</v>
          </cell>
          <cell r="W669">
            <v>3754.4170362318841</v>
          </cell>
        </row>
        <row r="670">
          <cell r="F670">
            <v>4000181</v>
          </cell>
          <cell r="G670" t="str">
            <v>OLIVE OIL</v>
          </cell>
          <cell r="H670" t="str">
            <v>KG</v>
          </cell>
          <cell r="I670">
            <v>0</v>
          </cell>
          <cell r="J670">
            <v>630.9</v>
          </cell>
          <cell r="K670">
            <v>0</v>
          </cell>
          <cell r="L670" t="str">
            <v>RM</v>
          </cell>
          <cell r="M670" t="str">
            <v>6000513UKM1</v>
          </cell>
          <cell r="N670" t="str">
            <v>4000181UKM1</v>
          </cell>
          <cell r="O670" t="e">
            <v>#N/A</v>
          </cell>
          <cell r="P670">
            <v>0</v>
          </cell>
          <cell r="S670">
            <v>0</v>
          </cell>
          <cell r="T670">
            <v>0</v>
          </cell>
          <cell r="V670">
            <v>0</v>
          </cell>
          <cell r="W670">
            <v>630.87</v>
          </cell>
        </row>
        <row r="671">
          <cell r="F671">
            <v>4000182</v>
          </cell>
          <cell r="G671" t="str">
            <v>CETOSTEARYL ALCOHOL C1618(CSA)</v>
          </cell>
          <cell r="H671" t="str">
            <v>KG</v>
          </cell>
          <cell r="I671">
            <v>0.14299999999999999</v>
          </cell>
          <cell r="J671">
            <v>207.6</v>
          </cell>
          <cell r="K671">
            <v>29.686799999999998</v>
          </cell>
          <cell r="L671" t="str">
            <v>RM</v>
          </cell>
          <cell r="M671" t="str">
            <v>6000513UKM1</v>
          </cell>
          <cell r="N671" t="str">
            <v>4000182UKM1</v>
          </cell>
          <cell r="O671" t="e">
            <v>#N/A</v>
          </cell>
          <cell r="P671">
            <v>29.686799999999998</v>
          </cell>
          <cell r="S671">
            <v>29.686799999999998</v>
          </cell>
          <cell r="T671">
            <v>0</v>
          </cell>
          <cell r="V671">
            <v>0.14299999999999999</v>
          </cell>
          <cell r="W671">
            <v>192.63366800804829</v>
          </cell>
        </row>
        <row r="672">
          <cell r="F672">
            <v>4000187</v>
          </cell>
          <cell r="G672" t="str">
            <v>WHITE PETROLEUM JELLY</v>
          </cell>
          <cell r="H672" t="str">
            <v>KG</v>
          </cell>
          <cell r="I672">
            <v>2.5000000000000001E-2</v>
          </cell>
          <cell r="J672">
            <v>157.15</v>
          </cell>
          <cell r="K672">
            <v>3.9287500000000004</v>
          </cell>
          <cell r="L672" t="str">
            <v>RM</v>
          </cell>
          <cell r="M672" t="str">
            <v>6000513UKM1</v>
          </cell>
          <cell r="N672" t="str">
            <v>4000187UKM1</v>
          </cell>
          <cell r="O672" t="e">
            <v>#N/A</v>
          </cell>
          <cell r="P672">
            <v>3.9287500000000004</v>
          </cell>
          <cell r="S672">
            <v>3.9287500000000004</v>
          </cell>
          <cell r="T672">
            <v>0</v>
          </cell>
          <cell r="V672">
            <v>2.5000000000000001E-2</v>
          </cell>
          <cell r="W672">
            <v>166.63</v>
          </cell>
        </row>
        <row r="673">
          <cell r="F673">
            <v>4000190</v>
          </cell>
          <cell r="G673" t="str">
            <v>P-AMINO PHENOL (PAP)</v>
          </cell>
          <cell r="H673" t="str">
            <v>KG</v>
          </cell>
          <cell r="I673">
            <v>4.0000000000000001E-3</v>
          </cell>
          <cell r="J673">
            <v>681.05</v>
          </cell>
          <cell r="K673">
            <v>2.7241999999999997</v>
          </cell>
          <cell r="L673" t="str">
            <v>RM</v>
          </cell>
          <cell r="M673" t="str">
            <v>6000513UKM1</v>
          </cell>
          <cell r="N673" t="str">
            <v>4000190UKM1</v>
          </cell>
          <cell r="O673" t="e">
            <v>#N/A</v>
          </cell>
          <cell r="P673">
            <v>2.7241999999999997</v>
          </cell>
          <cell r="S673">
            <v>2.7241999999999997</v>
          </cell>
          <cell r="T673">
            <v>0</v>
          </cell>
          <cell r="V673">
            <v>4.0000000000000001E-3</v>
          </cell>
          <cell r="W673">
            <v>681.05</v>
          </cell>
        </row>
        <row r="674">
          <cell r="F674">
            <v>4000198</v>
          </cell>
          <cell r="G674" t="str">
            <v>MONOETHANOLAMINE (MEA)</v>
          </cell>
          <cell r="H674" t="str">
            <v>KG</v>
          </cell>
          <cell r="I674">
            <v>0.04</v>
          </cell>
          <cell r="J674">
            <v>130.94999999999999</v>
          </cell>
          <cell r="K674">
            <v>5.2379999999999995</v>
          </cell>
          <cell r="L674" t="str">
            <v>RM</v>
          </cell>
          <cell r="M674" t="str">
            <v>6000513UKM1</v>
          </cell>
          <cell r="N674" t="str">
            <v>4000198UKM1</v>
          </cell>
          <cell r="O674" t="e">
            <v>#N/A</v>
          </cell>
          <cell r="P674">
            <v>5.2379999999999995</v>
          </cell>
          <cell r="S674">
            <v>5.2379999999999995</v>
          </cell>
          <cell r="T674">
            <v>0</v>
          </cell>
          <cell r="V674">
            <v>0.04</v>
          </cell>
          <cell r="W674">
            <v>167.96</v>
          </cell>
        </row>
        <row r="675">
          <cell r="F675">
            <v>4000247</v>
          </cell>
          <cell r="G675" t="str">
            <v>CELEQUAT SC 240C/UCARE POLYMERR JR 400</v>
          </cell>
          <cell r="H675" t="str">
            <v>KG</v>
          </cell>
          <cell r="I675">
            <v>4.0000000000000001E-3</v>
          </cell>
          <cell r="J675">
            <v>2140.81</v>
          </cell>
          <cell r="K675">
            <v>8.5632400000000004</v>
          </cell>
          <cell r="L675" t="str">
            <v>RM</v>
          </cell>
          <cell r="M675" t="str">
            <v>6000513UKM1</v>
          </cell>
          <cell r="N675" t="str">
            <v>4000247UKM1</v>
          </cell>
          <cell r="O675" t="e">
            <v>#N/A</v>
          </cell>
          <cell r="P675">
            <v>8.5632400000000004</v>
          </cell>
          <cell r="S675">
            <v>8.5632400000000004</v>
          </cell>
          <cell r="T675">
            <v>0</v>
          </cell>
          <cell r="V675">
            <v>4.0000000000000001E-3</v>
          </cell>
          <cell r="W675">
            <v>2129.8066666666668</v>
          </cell>
        </row>
        <row r="676">
          <cell r="F676">
            <v>4000227</v>
          </cell>
          <cell r="G676" t="str">
            <v>2,4-DIAMINOPHENOXYETHANOL HCL (DPE 2HCL)</v>
          </cell>
          <cell r="H676" t="str">
            <v>KG</v>
          </cell>
          <cell r="I676">
            <v>0</v>
          </cell>
          <cell r="J676">
            <v>3644.55</v>
          </cell>
          <cell r="K676">
            <v>0</v>
          </cell>
          <cell r="L676" t="str">
            <v>RM</v>
          </cell>
          <cell r="M676" t="str">
            <v>6000513UKM1</v>
          </cell>
          <cell r="N676" t="str">
            <v>4000227UKM1</v>
          </cell>
          <cell r="O676" t="e">
            <v>#N/A</v>
          </cell>
          <cell r="P676">
            <v>0</v>
          </cell>
          <cell r="S676">
            <v>0</v>
          </cell>
          <cell r="T676">
            <v>0</v>
          </cell>
          <cell r="V676">
            <v>0</v>
          </cell>
          <cell r="W676">
            <v>3453.1894017094019</v>
          </cell>
        </row>
        <row r="677">
          <cell r="F677">
            <v>4000236</v>
          </cell>
          <cell r="G677" t="str">
            <v>ALMOND OIL</v>
          </cell>
          <cell r="H677" t="str">
            <v>KG</v>
          </cell>
          <cell r="I677">
            <v>0</v>
          </cell>
          <cell r="J677">
            <v>953.1</v>
          </cell>
          <cell r="K677">
            <v>0</v>
          </cell>
          <cell r="L677" t="str">
            <v>RM</v>
          </cell>
          <cell r="M677" t="str">
            <v>6000513UKM1</v>
          </cell>
          <cell r="N677" t="str">
            <v>4000236UKM1</v>
          </cell>
          <cell r="O677" t="e">
            <v>#N/A</v>
          </cell>
          <cell r="P677">
            <v>0</v>
          </cell>
          <cell r="S677">
            <v>0</v>
          </cell>
          <cell r="T677">
            <v>0</v>
          </cell>
          <cell r="V677">
            <v>0</v>
          </cell>
          <cell r="W677">
            <v>1024.1127489795917</v>
          </cell>
        </row>
        <row r="678">
          <cell r="F678">
            <v>4000239</v>
          </cell>
          <cell r="G678" t="str">
            <v>AMMONIA SOLUTION.</v>
          </cell>
          <cell r="H678" t="str">
            <v>KG</v>
          </cell>
          <cell r="I678">
            <v>0.12</v>
          </cell>
          <cell r="J678">
            <v>148.97999999999999</v>
          </cell>
          <cell r="K678">
            <v>17.877599999999997</v>
          </cell>
          <cell r="L678" t="str">
            <v>RM</v>
          </cell>
          <cell r="M678" t="str">
            <v>6000513UKM1</v>
          </cell>
          <cell r="N678" t="str">
            <v>4000239UKM1</v>
          </cell>
          <cell r="O678" t="e">
            <v>#N/A</v>
          </cell>
          <cell r="P678">
            <v>17.877599999999997</v>
          </cell>
          <cell r="S678">
            <v>17.877599999999997</v>
          </cell>
          <cell r="T678">
            <v>0</v>
          </cell>
          <cell r="V678">
            <v>0.12</v>
          </cell>
          <cell r="W678">
            <v>150.85571707317072</v>
          </cell>
        </row>
        <row r="679">
          <cell r="F679">
            <v>4000240</v>
          </cell>
          <cell r="G679" t="str">
            <v>AMMONIUM CHLORIDE NEW</v>
          </cell>
          <cell r="H679" t="str">
            <v>KG</v>
          </cell>
          <cell r="I679">
            <v>3.9840637450199202E-3</v>
          </cell>
          <cell r="J679">
            <v>148.09</v>
          </cell>
          <cell r="K679">
            <v>0.59</v>
          </cell>
          <cell r="L679" t="str">
            <v>RM</v>
          </cell>
          <cell r="M679" t="str">
            <v>6000514UKM1</v>
          </cell>
          <cell r="N679" t="str">
            <v>4000240UKM1</v>
          </cell>
          <cell r="O679" t="e">
            <v>#N/A</v>
          </cell>
          <cell r="P679">
            <v>0.59</v>
          </cell>
          <cell r="S679">
            <v>0.59</v>
          </cell>
          <cell r="T679">
            <v>0</v>
          </cell>
          <cell r="V679">
            <v>3.9840637450199202E-3</v>
          </cell>
          <cell r="W679">
            <v>232.44</v>
          </cell>
        </row>
        <row r="680">
          <cell r="F680">
            <v>4000241</v>
          </cell>
          <cell r="G680" t="str">
            <v>AQUACID 600-S</v>
          </cell>
          <cell r="H680" t="str">
            <v>KG</v>
          </cell>
          <cell r="I680">
            <v>2.0087138572964409E-3</v>
          </cell>
          <cell r="J680">
            <v>353.46</v>
          </cell>
          <cell r="K680">
            <v>0.71</v>
          </cell>
          <cell r="L680" t="str">
            <v>RM</v>
          </cell>
          <cell r="M680" t="str">
            <v>6000514UKM1</v>
          </cell>
          <cell r="N680" t="str">
            <v>4000241UKM1</v>
          </cell>
          <cell r="O680" t="e">
            <v>#N/A</v>
          </cell>
          <cell r="P680">
            <v>0.71</v>
          </cell>
          <cell r="S680">
            <v>0.71</v>
          </cell>
          <cell r="T680">
            <v>0</v>
          </cell>
          <cell r="V680">
            <v>2.0087138572964409E-3</v>
          </cell>
          <cell r="W680">
            <v>340.65856491228072</v>
          </cell>
        </row>
        <row r="681">
          <cell r="F681">
            <v>4000243</v>
          </cell>
          <cell r="G681" t="str">
            <v>ASCORBIC ACID</v>
          </cell>
          <cell r="H681" t="str">
            <v>KG</v>
          </cell>
          <cell r="I681">
            <v>4.0004507550146498E-3</v>
          </cell>
          <cell r="J681">
            <v>1242.3599999999999</v>
          </cell>
          <cell r="K681">
            <v>4.97</v>
          </cell>
          <cell r="L681" t="str">
            <v>RM</v>
          </cell>
          <cell r="M681" t="str">
            <v>6000514UKM1</v>
          </cell>
          <cell r="N681" t="str">
            <v>4000243UKM1</v>
          </cell>
          <cell r="O681" t="e">
            <v>#N/A</v>
          </cell>
          <cell r="P681">
            <v>4.97</v>
          </cell>
          <cell r="S681">
            <v>4.97</v>
          </cell>
          <cell r="T681">
            <v>0</v>
          </cell>
          <cell r="V681">
            <v>4.0004507550146498E-3</v>
          </cell>
          <cell r="W681">
            <v>1265.340148148148</v>
          </cell>
        </row>
        <row r="682">
          <cell r="F682">
            <v>4000252</v>
          </cell>
          <cell r="G682" t="str">
            <v>CRODAFOS HCE</v>
          </cell>
          <cell r="H682" t="str">
            <v>KG</v>
          </cell>
          <cell r="I682">
            <v>9.999939333027303E-3</v>
          </cell>
          <cell r="J682">
            <v>4945.03</v>
          </cell>
          <cell r="K682">
            <v>49.45</v>
          </cell>
          <cell r="L682" t="str">
            <v>RM</v>
          </cell>
          <cell r="M682" t="str">
            <v>6000514UKM1</v>
          </cell>
          <cell r="N682" t="str">
            <v>4000252UKM1</v>
          </cell>
          <cell r="O682" t="e">
            <v>#N/A</v>
          </cell>
          <cell r="P682">
            <v>49.45</v>
          </cell>
          <cell r="S682">
            <v>49.45</v>
          </cell>
          <cell r="T682">
            <v>0</v>
          </cell>
          <cell r="V682">
            <v>9.999939333027303E-3</v>
          </cell>
          <cell r="W682">
            <v>5191.5295999999998</v>
          </cell>
        </row>
        <row r="683">
          <cell r="F683">
            <v>4000197</v>
          </cell>
          <cell r="G683" t="str">
            <v>LAURYL ALCOHOL (C1218)</v>
          </cell>
          <cell r="H683" t="str">
            <v>KG</v>
          </cell>
          <cell r="I683">
            <v>3.5001263583522874E-2</v>
          </cell>
          <cell r="J683">
            <v>237.42</v>
          </cell>
          <cell r="K683">
            <v>8.31</v>
          </cell>
          <cell r="L683" t="str">
            <v>RM</v>
          </cell>
          <cell r="M683" t="str">
            <v>6000514UKM1</v>
          </cell>
          <cell r="N683" t="str">
            <v>4000197UKM1</v>
          </cell>
          <cell r="O683" t="e">
            <v>#N/A</v>
          </cell>
          <cell r="P683">
            <v>8.31</v>
          </cell>
          <cell r="S683">
            <v>8.31</v>
          </cell>
          <cell r="T683">
            <v>0</v>
          </cell>
          <cell r="V683">
            <v>3.5001263583522874E-2</v>
          </cell>
          <cell r="W683">
            <v>213.46471428571428</v>
          </cell>
        </row>
        <row r="684">
          <cell r="F684">
            <v>4000273</v>
          </cell>
          <cell r="G684" t="str">
            <v>JOJOBA OIL</v>
          </cell>
          <cell r="H684" t="str">
            <v>KG</v>
          </cell>
          <cell r="I684">
            <v>9.9993333777748146E-5</v>
          </cell>
          <cell r="J684">
            <v>3000.2</v>
          </cell>
          <cell r="K684">
            <v>0.3</v>
          </cell>
          <cell r="L684" t="str">
            <v>RM</v>
          </cell>
          <cell r="M684" t="str">
            <v>6000514UKM1</v>
          </cell>
          <cell r="N684" t="str">
            <v>4000273UKM1</v>
          </cell>
          <cell r="O684" t="e">
            <v>#N/A</v>
          </cell>
          <cell r="P684">
            <v>0.3</v>
          </cell>
          <cell r="S684">
            <v>0.3</v>
          </cell>
          <cell r="T684">
            <v>0</v>
          </cell>
          <cell r="V684">
            <v>9.9993333777748146E-5</v>
          </cell>
          <cell r="W684">
            <v>3000</v>
          </cell>
        </row>
        <row r="685">
          <cell r="F685">
            <v>4000285</v>
          </cell>
          <cell r="G685" t="str">
            <v>PARAFFIN WAX</v>
          </cell>
          <cell r="H685" t="str">
            <v>KG</v>
          </cell>
          <cell r="I685">
            <v>7.475813544415128E-3</v>
          </cell>
          <cell r="J685">
            <v>204.66</v>
          </cell>
          <cell r="K685">
            <v>1.53</v>
          </cell>
          <cell r="L685" t="str">
            <v>RM</v>
          </cell>
          <cell r="M685" t="str">
            <v>6000514UKM1</v>
          </cell>
          <cell r="N685" t="str">
            <v>4000285UKM1</v>
          </cell>
          <cell r="O685" t="e">
            <v>#N/A</v>
          </cell>
          <cell r="P685">
            <v>1.53</v>
          </cell>
          <cell r="S685">
            <v>1.53</v>
          </cell>
          <cell r="T685">
            <v>0</v>
          </cell>
          <cell r="V685">
            <v>7.475813544415128E-3</v>
          </cell>
          <cell r="W685">
            <v>234.22</v>
          </cell>
        </row>
        <row r="686">
          <cell r="F686">
            <v>4000288</v>
          </cell>
          <cell r="G686" t="str">
            <v>REFINED SESAME OIL</v>
          </cell>
          <cell r="H686" t="str">
            <v>KG</v>
          </cell>
          <cell r="I686">
            <v>9.3691442848219868E-5</v>
          </cell>
          <cell r="J686">
            <v>320.2</v>
          </cell>
          <cell r="K686">
            <v>0.03</v>
          </cell>
          <cell r="L686" t="str">
            <v>RM</v>
          </cell>
          <cell r="M686" t="str">
            <v>6000514UKM1</v>
          </cell>
          <cell r="N686" t="str">
            <v>4000288UKM1</v>
          </cell>
          <cell r="O686" t="e">
            <v>#N/A</v>
          </cell>
          <cell r="P686">
            <v>0.03</v>
          </cell>
          <cell r="S686">
            <v>0.03</v>
          </cell>
          <cell r="T686">
            <v>0</v>
          </cell>
          <cell r="V686">
            <v>9.3691442848219868E-5</v>
          </cell>
          <cell r="W686">
            <v>320.17</v>
          </cell>
        </row>
        <row r="687">
          <cell r="F687">
            <v>4000294</v>
          </cell>
          <cell r="G687" t="str">
            <v>SODIUM SILICATE</v>
          </cell>
          <cell r="H687" t="str">
            <v>KG</v>
          </cell>
          <cell r="I687">
            <v>5.0231839258114376E-3</v>
          </cell>
          <cell r="J687">
            <v>77.64</v>
          </cell>
          <cell r="K687">
            <v>0.39</v>
          </cell>
          <cell r="L687" t="str">
            <v>RM</v>
          </cell>
          <cell r="M687" t="str">
            <v>6000514UKM1</v>
          </cell>
          <cell r="N687" t="str">
            <v>4000294UKM1</v>
          </cell>
          <cell r="O687" t="e">
            <v>#N/A</v>
          </cell>
          <cell r="P687">
            <v>0.39</v>
          </cell>
          <cell r="S687">
            <v>0.39</v>
          </cell>
          <cell r="T687">
            <v>0</v>
          </cell>
          <cell r="V687">
            <v>5.0231839258114376E-3</v>
          </cell>
          <cell r="W687">
            <v>67.309186885245907</v>
          </cell>
        </row>
        <row r="688">
          <cell r="F688">
            <v>4000308</v>
          </cell>
          <cell r="G688" t="str">
            <v>ISO PROPYL PALMITATE</v>
          </cell>
          <cell r="H688" t="str">
            <v>KG</v>
          </cell>
          <cell r="I688">
            <v>7.5069660711358788E-3</v>
          </cell>
          <cell r="J688">
            <v>305.05</v>
          </cell>
          <cell r="K688">
            <v>2.29</v>
          </cell>
          <cell r="L688" t="str">
            <v>RM</v>
          </cell>
          <cell r="M688" t="str">
            <v>6000514UKM1</v>
          </cell>
          <cell r="N688" t="str">
            <v>4000308UKM1</v>
          </cell>
          <cell r="O688" t="e">
            <v>#N/A</v>
          </cell>
          <cell r="P688">
            <v>2.29</v>
          </cell>
          <cell r="S688">
            <v>2.29</v>
          </cell>
          <cell r="T688">
            <v>0</v>
          </cell>
          <cell r="V688">
            <v>7.5069660711358788E-3</v>
          </cell>
          <cell r="W688">
            <v>313.11</v>
          </cell>
        </row>
        <row r="689">
          <cell r="F689">
            <v>4000325</v>
          </cell>
          <cell r="G689" t="str">
            <v>M-AMINO PHENOL (MAP)</v>
          </cell>
          <cell r="H689" t="str">
            <v>KG</v>
          </cell>
          <cell r="I689">
            <v>2.4995959704789098E-3</v>
          </cell>
          <cell r="J689">
            <v>1856.3</v>
          </cell>
          <cell r="K689">
            <v>4.6399999999999997</v>
          </cell>
          <cell r="L689" t="str">
            <v>RM</v>
          </cell>
          <cell r="M689" t="str">
            <v>6000514UKM1</v>
          </cell>
          <cell r="N689" t="str">
            <v>4000325UKM1</v>
          </cell>
          <cell r="O689" t="e">
            <v>#N/A</v>
          </cell>
          <cell r="P689">
            <v>4.6399999999999997</v>
          </cell>
          <cell r="S689">
            <v>4.6399999999999997</v>
          </cell>
          <cell r="T689">
            <v>0</v>
          </cell>
          <cell r="V689">
            <v>2.4995959704789098E-3</v>
          </cell>
          <cell r="W689">
            <v>1858.8824625</v>
          </cell>
        </row>
        <row r="690">
          <cell r="F690">
            <v>4000326</v>
          </cell>
          <cell r="G690" t="str">
            <v>PHENYL METHYL PYROZOLONE (PMP)</v>
          </cell>
          <cell r="H690" t="str">
            <v>KG</v>
          </cell>
          <cell r="I690">
            <v>2.0010089120564988E-3</v>
          </cell>
          <cell r="J690">
            <v>594.70000000000005</v>
          </cell>
          <cell r="K690">
            <v>1.19</v>
          </cell>
          <cell r="L690" t="str">
            <v>RM</v>
          </cell>
          <cell r="M690" t="str">
            <v>6000514UKM1</v>
          </cell>
          <cell r="N690" t="str">
            <v>4000326UKM1</v>
          </cell>
          <cell r="O690" t="e">
            <v>#N/A</v>
          </cell>
          <cell r="P690">
            <v>1.19</v>
          </cell>
          <cell r="S690">
            <v>1.19</v>
          </cell>
          <cell r="T690">
            <v>0</v>
          </cell>
          <cell r="V690">
            <v>2.0010089120564988E-3</v>
          </cell>
          <cell r="W690">
            <v>596.92550000000006</v>
          </cell>
        </row>
        <row r="691">
          <cell r="F691">
            <v>4000162</v>
          </cell>
          <cell r="G691" t="str">
            <v>SLES 28%</v>
          </cell>
          <cell r="H691" t="str">
            <v>KG</v>
          </cell>
          <cell r="I691">
            <v>0.16007445323406236</v>
          </cell>
          <cell r="J691">
            <v>64.47</v>
          </cell>
          <cell r="K691">
            <v>10.32</v>
          </cell>
          <cell r="L691" t="str">
            <v>RM</v>
          </cell>
          <cell r="M691" t="str">
            <v>6000514UKM1</v>
          </cell>
          <cell r="N691" t="str">
            <v>4000162UKM1</v>
          </cell>
          <cell r="O691" t="e">
            <v>#N/A</v>
          </cell>
          <cell r="P691">
            <v>10.32</v>
          </cell>
          <cell r="S691">
            <v>10.32</v>
          </cell>
          <cell r="T691">
            <v>0</v>
          </cell>
          <cell r="V691">
            <v>0.16007445323406236</v>
          </cell>
          <cell r="W691">
            <v>62.439437499999997</v>
          </cell>
        </row>
        <row r="692">
          <cell r="F692">
            <v>4000129</v>
          </cell>
          <cell r="G692" t="str">
            <v>CAPB (COCAMIDOPROPYL BETAINE 30%)</v>
          </cell>
          <cell r="H692" t="str">
            <v>KG</v>
          </cell>
          <cell r="I692">
            <v>9.9948875255623737E-2</v>
          </cell>
          <cell r="J692">
            <v>78.239999999999995</v>
          </cell>
          <cell r="K692">
            <v>7.82</v>
          </cell>
          <cell r="L692" t="str">
            <v>RM</v>
          </cell>
          <cell r="M692" t="str">
            <v>6000514UKM1</v>
          </cell>
          <cell r="N692" t="str">
            <v>4000129UKM1</v>
          </cell>
          <cell r="O692" t="e">
            <v>#N/A</v>
          </cell>
          <cell r="P692">
            <v>7.82</v>
          </cell>
          <cell r="S692">
            <v>7.82</v>
          </cell>
          <cell r="T692">
            <v>0</v>
          </cell>
          <cell r="V692">
            <v>9.9948875255623737E-2</v>
          </cell>
          <cell r="W692">
            <v>71.039324432008954</v>
          </cell>
        </row>
        <row r="693">
          <cell r="F693">
            <v>4000379</v>
          </cell>
          <cell r="G693" t="str">
            <v>BRIJI 721 - RA</v>
          </cell>
          <cell r="H693" t="str">
            <v>KG</v>
          </cell>
          <cell r="I693">
            <v>2.2493196409508486E-2</v>
          </cell>
          <cell r="J693">
            <v>665.09</v>
          </cell>
          <cell r="K693">
            <v>14.959999999999999</v>
          </cell>
          <cell r="L693" t="str">
            <v>RM</v>
          </cell>
          <cell r="M693" t="str">
            <v>6000514UKM1</v>
          </cell>
          <cell r="N693" t="str">
            <v>4000379UKM1</v>
          </cell>
          <cell r="O693" t="e">
            <v>#N/A</v>
          </cell>
          <cell r="P693">
            <v>14.959999999999999</v>
          </cell>
          <cell r="S693">
            <v>14.959999999999999</v>
          </cell>
          <cell r="T693">
            <v>0</v>
          </cell>
          <cell r="V693">
            <v>2.2493196409508486E-2</v>
          </cell>
          <cell r="W693">
            <v>732.16000000000008</v>
          </cell>
        </row>
        <row r="694">
          <cell r="F694">
            <v>4000396</v>
          </cell>
          <cell r="G694" t="str">
            <v>LEMON OIL - RA</v>
          </cell>
          <cell r="H694" t="str">
            <v>KG</v>
          </cell>
          <cell r="I694">
            <v>9.9831712256481916E-5</v>
          </cell>
          <cell r="J694">
            <v>3505.9</v>
          </cell>
          <cell r="K694">
            <v>0.35</v>
          </cell>
          <cell r="L694" t="str">
            <v>RM</v>
          </cell>
          <cell r="M694" t="str">
            <v>6000514UKM1</v>
          </cell>
          <cell r="N694" t="str">
            <v>4000396UKM1</v>
          </cell>
          <cell r="O694" t="e">
            <v>#N/A</v>
          </cell>
          <cell r="P694">
            <v>0.35</v>
          </cell>
          <cell r="S694">
            <v>0.35</v>
          </cell>
          <cell r="T694">
            <v>0</v>
          </cell>
          <cell r="V694">
            <v>9.9831712256481916E-5</v>
          </cell>
          <cell r="W694">
            <v>3497.232</v>
          </cell>
        </row>
        <row r="695">
          <cell r="F695">
            <v>4000461</v>
          </cell>
          <cell r="G695" t="str">
            <v>SYMSITIVE 1609</v>
          </cell>
          <cell r="H695" t="str">
            <v>KG</v>
          </cell>
          <cell r="I695">
            <v>3.0000507738901446E-2</v>
          </cell>
          <cell r="J695">
            <v>7287.21</v>
          </cell>
          <cell r="K695">
            <v>218.62</v>
          </cell>
          <cell r="L695" t="str">
            <v>RM</v>
          </cell>
          <cell r="M695" t="str">
            <v>6000514UKM1</v>
          </cell>
          <cell r="N695" t="str">
            <v>4000461UKM1</v>
          </cell>
          <cell r="O695" t="e">
            <v>#N/A</v>
          </cell>
          <cell r="P695">
            <v>218.62</v>
          </cell>
          <cell r="S695">
            <v>218.62</v>
          </cell>
          <cell r="T695">
            <v>0</v>
          </cell>
          <cell r="V695">
            <v>3.0000507738901446E-2</v>
          </cell>
          <cell r="W695">
            <v>7280</v>
          </cell>
        </row>
        <row r="696">
          <cell r="F696">
            <v>4000481</v>
          </cell>
          <cell r="G696" t="str">
            <v>PPDA FOR CREAM COLOR</v>
          </cell>
          <cell r="H696" t="str">
            <v>KG</v>
          </cell>
          <cell r="I696">
            <v>1.9504310344827587E-2</v>
          </cell>
          <cell r="J696">
            <v>742.4</v>
          </cell>
          <cell r="K696">
            <v>14.48</v>
          </cell>
          <cell r="L696" t="str">
            <v>RM</v>
          </cell>
          <cell r="M696" t="str">
            <v>6000514UKM1</v>
          </cell>
          <cell r="N696" t="str">
            <v>4000481UKM1</v>
          </cell>
          <cell r="O696" t="e">
            <v>#N/A</v>
          </cell>
          <cell r="P696">
            <v>14.48</v>
          </cell>
          <cell r="S696">
            <v>14.48</v>
          </cell>
          <cell r="T696">
            <v>0</v>
          </cell>
          <cell r="V696">
            <v>1.9504310344827587E-2</v>
          </cell>
          <cell r="W696">
            <v>548.30137550085863</v>
          </cell>
        </row>
        <row r="697">
          <cell r="F697">
            <v>4000574</v>
          </cell>
          <cell r="G697" t="str">
            <v>PERFUME MAGIC WAND</v>
          </cell>
          <cell r="H697" t="str">
            <v>KG</v>
          </cell>
          <cell r="I697">
            <v>1.2003693444136656E-2</v>
          </cell>
          <cell r="J697">
            <v>1072.17</v>
          </cell>
          <cell r="K697">
            <v>12.87</v>
          </cell>
          <cell r="L697" t="str">
            <v>RM</v>
          </cell>
          <cell r="M697" t="str">
            <v>6000514UKM1</v>
          </cell>
          <cell r="N697" t="str">
            <v>4000574UKM1</v>
          </cell>
          <cell r="O697" t="e">
            <v>#N/A</v>
          </cell>
          <cell r="P697">
            <v>12.87</v>
          </cell>
          <cell r="S697">
            <v>12.87</v>
          </cell>
          <cell r="T697">
            <v>0</v>
          </cell>
          <cell r="V697">
            <v>1.2003693444136656E-2</v>
          </cell>
          <cell r="W697">
            <v>1097.25</v>
          </cell>
        </row>
        <row r="698">
          <cell r="F698" t="str">
            <v/>
          </cell>
          <cell r="G698" t="str">
            <v>0000900501-MFPOWR</v>
          </cell>
          <cell r="H698" t="str">
            <v>KWH</v>
          </cell>
          <cell r="I698">
            <v>0.24</v>
          </cell>
          <cell r="J698">
            <v>8.25</v>
          </cell>
          <cell r="K698">
            <v>1.98</v>
          </cell>
          <cell r="L698" t="str">
            <v>cc</v>
          </cell>
          <cell r="M698" t="str">
            <v>6000514UKM1</v>
          </cell>
          <cell r="N698" t="str">
            <v>UKM1</v>
          </cell>
          <cell r="O698" t="e">
            <v>#N/A</v>
          </cell>
          <cell r="R698">
            <v>1.98</v>
          </cell>
          <cell r="S698">
            <v>1.98</v>
          </cell>
          <cell r="T698">
            <v>0</v>
          </cell>
          <cell r="V698">
            <v>0.24</v>
          </cell>
          <cell r="W698">
            <v>8.25</v>
          </cell>
        </row>
        <row r="699">
          <cell r="F699" t="str">
            <v/>
          </cell>
          <cell r="G699" t="str">
            <v>0000900502-MFMAND</v>
          </cell>
          <cell r="H699" t="str">
            <v>MD</v>
          </cell>
          <cell r="I699">
            <v>4.0000000000000001E-3</v>
          </cell>
          <cell r="J699">
            <v>440</v>
          </cell>
          <cell r="K699">
            <v>1.76</v>
          </cell>
          <cell r="L699" t="str">
            <v>cc</v>
          </cell>
          <cell r="M699" t="str">
            <v>6000514UKM1</v>
          </cell>
          <cell r="N699" t="str">
            <v>UKM1</v>
          </cell>
          <cell r="O699" t="e">
            <v>#N/A</v>
          </cell>
          <cell r="R699">
            <v>1.76</v>
          </cell>
          <cell r="S699">
            <v>1.76</v>
          </cell>
          <cell r="T699">
            <v>0</v>
          </cell>
          <cell r="V699">
            <v>4.0000000000000001E-3</v>
          </cell>
          <cell r="W699">
            <v>440</v>
          </cell>
        </row>
        <row r="700">
          <cell r="F700" t="str">
            <v/>
          </cell>
          <cell r="G700" t="str">
            <v>0000900503-MFGUTY</v>
          </cell>
          <cell r="H700" t="str">
            <v>STD</v>
          </cell>
          <cell r="I700">
            <v>1.2005457025920874E-2</v>
          </cell>
          <cell r="J700">
            <v>219.9</v>
          </cell>
          <cell r="K700">
            <v>2.64</v>
          </cell>
          <cell r="L700" t="str">
            <v>cc</v>
          </cell>
          <cell r="M700" t="str">
            <v>6000514UKM1</v>
          </cell>
          <cell r="N700" t="str">
            <v>UKM1</v>
          </cell>
          <cell r="O700" t="e">
            <v>#N/A</v>
          </cell>
          <cell r="R700">
            <v>2.64</v>
          </cell>
          <cell r="S700">
            <v>2.64</v>
          </cell>
          <cell r="T700">
            <v>0</v>
          </cell>
          <cell r="V700">
            <v>1.2005457025920874E-2</v>
          </cell>
          <cell r="W700">
            <v>219.9</v>
          </cell>
        </row>
        <row r="701">
          <cell r="F701" t="str">
            <v/>
          </cell>
          <cell r="G701" t="str">
            <v>0000900504-MFGDEP</v>
          </cell>
          <cell r="H701" t="str">
            <v>STD</v>
          </cell>
          <cell r="I701">
            <v>1.1989520727384805E-2</v>
          </cell>
          <cell r="J701">
            <v>324.45</v>
          </cell>
          <cell r="K701">
            <v>3.89</v>
          </cell>
          <cell r="L701" t="str">
            <v>cc</v>
          </cell>
          <cell r="M701" t="str">
            <v>6000514UKM1</v>
          </cell>
          <cell r="N701" t="str">
            <v>UKM1</v>
          </cell>
          <cell r="O701" t="e">
            <v>#N/A</v>
          </cell>
          <cell r="R701">
            <v>3.89</v>
          </cell>
          <cell r="S701">
            <v>3.89</v>
          </cell>
          <cell r="T701">
            <v>0</v>
          </cell>
          <cell r="V701">
            <v>1.1989520727384805E-2</v>
          </cell>
          <cell r="W701">
            <v>324.45</v>
          </cell>
        </row>
        <row r="702">
          <cell r="F702" t="str">
            <v/>
          </cell>
          <cell r="G702" t="str">
            <v>0000900505-MFGOVH</v>
          </cell>
          <cell r="H702" t="str">
            <v>STD</v>
          </cell>
          <cell r="I702">
            <v>1.2016844123386628E-2</v>
          </cell>
          <cell r="J702">
            <v>292.08999999999997</v>
          </cell>
          <cell r="K702">
            <v>3.51</v>
          </cell>
          <cell r="L702" t="str">
            <v>cc</v>
          </cell>
          <cell r="M702" t="str">
            <v>6000514UKM1</v>
          </cell>
          <cell r="N702" t="str">
            <v>UKM1</v>
          </cell>
          <cell r="O702" t="e">
            <v>#N/A</v>
          </cell>
          <cell r="R702">
            <v>3.51</v>
          </cell>
          <cell r="S702">
            <v>3.51</v>
          </cell>
          <cell r="T702">
            <v>0</v>
          </cell>
          <cell r="V702">
            <v>1.2016844123386628E-2</v>
          </cell>
          <cell r="W702">
            <v>292.08999999999997</v>
          </cell>
        </row>
        <row r="703">
          <cell r="F703">
            <v>4000102</v>
          </cell>
          <cell r="G703" t="str">
            <v>RESORCINOL</v>
          </cell>
          <cell r="H703" t="str">
            <v>KG</v>
          </cell>
          <cell r="I703">
            <v>1.7495457909965682E-2</v>
          </cell>
          <cell r="J703">
            <v>743.05</v>
          </cell>
          <cell r="K703">
            <v>12.999999999999998</v>
          </cell>
          <cell r="L703" t="str">
            <v>RM</v>
          </cell>
          <cell r="M703" t="str">
            <v>6000514UKM1</v>
          </cell>
          <cell r="N703" t="str">
            <v>4000102UKM1</v>
          </cell>
          <cell r="O703" t="e">
            <v>#N/A</v>
          </cell>
          <cell r="P703">
            <v>12.999999999999998</v>
          </cell>
          <cell r="S703">
            <v>12.999999999999998</v>
          </cell>
          <cell r="T703">
            <v>0</v>
          </cell>
          <cell r="V703">
            <v>1.7495457909965682E-2</v>
          </cell>
          <cell r="W703">
            <v>743.12336764705879</v>
          </cell>
        </row>
        <row r="704">
          <cell r="F704">
            <v>4000105</v>
          </cell>
          <cell r="G704" t="str">
            <v>SODIUM SULPHITE</v>
          </cell>
          <cell r="H704" t="str">
            <v>KG</v>
          </cell>
          <cell r="I704">
            <v>3.957219251336898E-3</v>
          </cell>
          <cell r="J704">
            <v>93.5</v>
          </cell>
          <cell r="K704">
            <v>0.36999999999999994</v>
          </cell>
          <cell r="L704" t="str">
            <v>RM</v>
          </cell>
          <cell r="M704" t="str">
            <v>6000514UKM1</v>
          </cell>
          <cell r="N704" t="str">
            <v>4000105UKM1</v>
          </cell>
          <cell r="O704" t="e">
            <v>#N/A</v>
          </cell>
          <cell r="P704">
            <v>0.36999999999999994</v>
          </cell>
          <cell r="S704">
            <v>0.36999999999999994</v>
          </cell>
          <cell r="T704">
            <v>0</v>
          </cell>
          <cell r="V704">
            <v>3.957219251336898E-3</v>
          </cell>
          <cell r="W704">
            <v>108.43813658536585</v>
          </cell>
        </row>
        <row r="705">
          <cell r="F705">
            <v>4000108</v>
          </cell>
          <cell r="G705" t="str">
            <v>DM WATER</v>
          </cell>
          <cell r="H705" t="str">
            <v>KG</v>
          </cell>
          <cell r="I705">
            <v>0.19999999999999998</v>
          </cell>
          <cell r="J705">
            <v>0.45</v>
          </cell>
          <cell r="K705">
            <v>0.09</v>
          </cell>
          <cell r="L705" t="str">
            <v>RM</v>
          </cell>
          <cell r="M705" t="str">
            <v>6000514UKM1</v>
          </cell>
          <cell r="N705" t="str">
            <v>4000108UKM1</v>
          </cell>
          <cell r="O705" t="e">
            <v>#N/A</v>
          </cell>
          <cell r="P705">
            <v>0.09</v>
          </cell>
          <cell r="S705">
            <v>0.09</v>
          </cell>
          <cell r="T705">
            <v>0</v>
          </cell>
          <cell r="V705">
            <v>0.19999999999999998</v>
          </cell>
          <cell r="W705">
            <v>0.45</v>
          </cell>
        </row>
        <row r="706">
          <cell r="F706">
            <v>4000118</v>
          </cell>
          <cell r="G706" t="str">
            <v>PROPYLENE GLYCOL  (PG)</v>
          </cell>
          <cell r="H706" t="str">
            <v>KG</v>
          </cell>
          <cell r="I706">
            <v>4.9974832818005322E-3</v>
          </cell>
          <cell r="J706">
            <v>278.14</v>
          </cell>
          <cell r="K706">
            <v>1.39</v>
          </cell>
          <cell r="L706" t="str">
            <v>RM</v>
          </cell>
          <cell r="M706" t="str">
            <v>6000514UKM1</v>
          </cell>
          <cell r="N706" t="str">
            <v>4000118UKM1</v>
          </cell>
          <cell r="O706" t="e">
            <v>#N/A</v>
          </cell>
          <cell r="P706">
            <v>1.39</v>
          </cell>
          <cell r="S706">
            <v>1.39</v>
          </cell>
          <cell r="T706">
            <v>0</v>
          </cell>
          <cell r="V706">
            <v>4.9974832818005322E-3</v>
          </cell>
          <cell r="W706">
            <v>278.29599999999999</v>
          </cell>
        </row>
        <row r="707">
          <cell r="F707">
            <v>4000123</v>
          </cell>
          <cell r="G707" t="str">
            <v>STEARIC ACID</v>
          </cell>
          <cell r="H707" t="str">
            <v>KG</v>
          </cell>
          <cell r="I707">
            <v>4.9884107628741306E-3</v>
          </cell>
          <cell r="J707">
            <v>198.46</v>
          </cell>
          <cell r="K707">
            <v>0.99</v>
          </cell>
          <cell r="L707" t="str">
            <v>RM</v>
          </cell>
          <cell r="M707" t="str">
            <v>6000514UKM1</v>
          </cell>
          <cell r="N707" t="str">
            <v>4000123UKM1</v>
          </cell>
          <cell r="O707" t="e">
            <v>#N/A</v>
          </cell>
          <cell r="P707">
            <v>0.99</v>
          </cell>
          <cell r="S707">
            <v>0.99</v>
          </cell>
          <cell r="T707">
            <v>0</v>
          </cell>
          <cell r="V707">
            <v>4.9884107628741306E-3</v>
          </cell>
          <cell r="W707">
            <v>133.34180645161291</v>
          </cell>
        </row>
        <row r="708">
          <cell r="F708">
            <v>4000165</v>
          </cell>
          <cell r="G708" t="str">
            <v>CARBOPOL ETD 2020</v>
          </cell>
          <cell r="H708" t="str">
            <v>KG</v>
          </cell>
          <cell r="I708">
            <v>1.9997299942623782E-3</v>
          </cell>
          <cell r="J708">
            <v>3555.48</v>
          </cell>
          <cell r="K708">
            <v>7.11</v>
          </cell>
          <cell r="L708" t="str">
            <v>RM</v>
          </cell>
          <cell r="M708" t="str">
            <v>6000514UKM1</v>
          </cell>
          <cell r="N708" t="str">
            <v>4000165UKM1</v>
          </cell>
          <cell r="O708" t="e">
            <v>#N/A</v>
          </cell>
          <cell r="P708">
            <v>7.11</v>
          </cell>
          <cell r="S708">
            <v>7.11</v>
          </cell>
          <cell r="T708">
            <v>0</v>
          </cell>
          <cell r="V708">
            <v>1.9997299942623782E-3</v>
          </cell>
          <cell r="W708">
            <v>3754.4170362318841</v>
          </cell>
        </row>
        <row r="709">
          <cell r="F709">
            <v>4000181</v>
          </cell>
          <cell r="G709" t="str">
            <v>OLIVE OIL</v>
          </cell>
          <cell r="H709" t="str">
            <v>KG</v>
          </cell>
          <cell r="I709">
            <v>9.5102234902520204E-5</v>
          </cell>
          <cell r="J709">
            <v>630.9</v>
          </cell>
          <cell r="K709">
            <v>0.06</v>
          </cell>
          <cell r="L709" t="str">
            <v>RM</v>
          </cell>
          <cell r="M709" t="str">
            <v>6000514UKM1</v>
          </cell>
          <cell r="N709" t="str">
            <v>4000181UKM1</v>
          </cell>
          <cell r="O709" t="e">
            <v>#N/A</v>
          </cell>
          <cell r="P709">
            <v>0.06</v>
          </cell>
          <cell r="S709">
            <v>0.06</v>
          </cell>
          <cell r="T709">
            <v>0</v>
          </cell>
          <cell r="V709">
            <v>9.5102234902520204E-5</v>
          </cell>
          <cell r="W709">
            <v>630.87</v>
          </cell>
        </row>
        <row r="710">
          <cell r="F710">
            <v>4000182</v>
          </cell>
          <cell r="G710" t="str">
            <v>CETOSTEARYL ALCOHOL C1618(CSA)</v>
          </cell>
          <cell r="H710" t="str">
            <v>KG</v>
          </cell>
          <cell r="I710">
            <v>0.14248554913294798</v>
          </cell>
          <cell r="J710">
            <v>207.6</v>
          </cell>
          <cell r="K710">
            <v>29.58</v>
          </cell>
          <cell r="L710" t="str">
            <v>RM</v>
          </cell>
          <cell r="M710" t="str">
            <v>6000514UKM1</v>
          </cell>
          <cell r="N710" t="str">
            <v>4000182UKM1</v>
          </cell>
          <cell r="O710" t="e">
            <v>#N/A</v>
          </cell>
          <cell r="P710">
            <v>29.58</v>
          </cell>
          <cell r="S710">
            <v>29.58</v>
          </cell>
          <cell r="T710">
            <v>0</v>
          </cell>
          <cell r="V710">
            <v>0.14248554913294798</v>
          </cell>
          <cell r="W710">
            <v>192.63366800804829</v>
          </cell>
        </row>
        <row r="711">
          <cell r="F711">
            <v>4000187</v>
          </cell>
          <cell r="G711" t="str">
            <v>WHITE PETROLEUM JELLY</v>
          </cell>
          <cell r="H711" t="str">
            <v>KG</v>
          </cell>
          <cell r="I711">
            <v>2.500795418390073E-2</v>
          </cell>
          <cell r="J711">
            <v>157.15</v>
          </cell>
          <cell r="K711">
            <v>3.9299999999999997</v>
          </cell>
          <cell r="L711" t="str">
            <v>RM</v>
          </cell>
          <cell r="M711" t="str">
            <v>6000514UKM1</v>
          </cell>
          <cell r="N711" t="str">
            <v>4000187UKM1</v>
          </cell>
          <cell r="O711" t="e">
            <v>#N/A</v>
          </cell>
          <cell r="P711">
            <v>3.9299999999999997</v>
          </cell>
          <cell r="S711">
            <v>3.9299999999999997</v>
          </cell>
          <cell r="T711">
            <v>0</v>
          </cell>
          <cell r="V711">
            <v>2.500795418390073E-2</v>
          </cell>
          <cell r="W711">
            <v>166.63</v>
          </cell>
        </row>
        <row r="712">
          <cell r="F712">
            <v>4000198</v>
          </cell>
          <cell r="G712" t="str">
            <v>MONOETHANOLAMINE (MEA)</v>
          </cell>
          <cell r="H712" t="str">
            <v>KG</v>
          </cell>
          <cell r="I712">
            <v>0.10003608805485383</v>
          </cell>
          <cell r="J712">
            <v>138.55000000000001</v>
          </cell>
          <cell r="K712">
            <v>13.86</v>
          </cell>
          <cell r="L712" t="str">
            <v>RM</v>
          </cell>
          <cell r="M712" t="str">
            <v>6000514UKM1</v>
          </cell>
          <cell r="N712" t="str">
            <v>4000198UKM1</v>
          </cell>
          <cell r="O712" t="e">
            <v>#N/A</v>
          </cell>
          <cell r="P712">
            <v>13.86</v>
          </cell>
          <cell r="S712">
            <v>13.86</v>
          </cell>
          <cell r="T712">
            <v>0</v>
          </cell>
          <cell r="V712">
            <v>0.10003608805485383</v>
          </cell>
          <cell r="W712">
            <v>167.96</v>
          </cell>
        </row>
        <row r="713">
          <cell r="F713">
            <v>4000247</v>
          </cell>
          <cell r="G713" t="str">
            <v>CELEQUAT SC 240C/UCARE POLYMERR JR 400</v>
          </cell>
          <cell r="H713" t="str">
            <v>KG</v>
          </cell>
          <cell r="I713">
            <v>3.9984865541547359E-3</v>
          </cell>
          <cell r="J713">
            <v>2140.81</v>
          </cell>
          <cell r="K713">
            <v>8.56</v>
          </cell>
          <cell r="L713" t="str">
            <v>RM</v>
          </cell>
          <cell r="M713" t="str">
            <v>6000514UKM1</v>
          </cell>
          <cell r="N713" t="str">
            <v>4000247UKM1</v>
          </cell>
          <cell r="O713" t="e">
            <v>#N/A</v>
          </cell>
          <cell r="P713">
            <v>8.56</v>
          </cell>
          <cell r="S713">
            <v>8.56</v>
          </cell>
          <cell r="T713">
            <v>0</v>
          </cell>
          <cell r="V713">
            <v>3.9984865541547359E-3</v>
          </cell>
          <cell r="W713">
            <v>2129.8066666666668</v>
          </cell>
        </row>
        <row r="714">
          <cell r="F714">
            <v>4000227</v>
          </cell>
          <cell r="G714" t="str">
            <v>2,4-DIAMINOPHENOXYETHANOL HCL (DPE 2HCL)</v>
          </cell>
          <cell r="H714" t="str">
            <v>KG</v>
          </cell>
          <cell r="I714">
            <v>1.5008629275881653E-3</v>
          </cell>
          <cell r="J714">
            <v>3644.57</v>
          </cell>
          <cell r="K714">
            <v>5.47</v>
          </cell>
          <cell r="L714" t="str">
            <v>RM</v>
          </cell>
          <cell r="M714" t="str">
            <v>6000514UKM1</v>
          </cell>
          <cell r="N714" t="str">
            <v>4000227UKM1</v>
          </cell>
          <cell r="O714" t="e">
            <v>#N/A</v>
          </cell>
          <cell r="P714">
            <v>5.47</v>
          </cell>
          <cell r="S714">
            <v>5.47</v>
          </cell>
          <cell r="T714">
            <v>0</v>
          </cell>
          <cell r="V714">
            <v>1.5008629275881653E-3</v>
          </cell>
          <cell r="W714">
            <v>3453.1894017094019</v>
          </cell>
        </row>
        <row r="715">
          <cell r="F715">
            <v>4000236</v>
          </cell>
          <cell r="G715" t="str">
            <v>ALMOND OIL</v>
          </cell>
          <cell r="H715" t="str">
            <v>KG</v>
          </cell>
          <cell r="I715">
            <v>1.0492078480747036E-4</v>
          </cell>
          <cell r="J715">
            <v>953.1</v>
          </cell>
          <cell r="K715">
            <v>0.1</v>
          </cell>
          <cell r="L715" t="str">
            <v>RM</v>
          </cell>
          <cell r="M715" t="str">
            <v>6000514UKM1</v>
          </cell>
          <cell r="N715" t="str">
            <v>4000236UKM1</v>
          </cell>
          <cell r="O715" t="e">
            <v>#N/A</v>
          </cell>
          <cell r="P715">
            <v>0.1</v>
          </cell>
          <cell r="S715">
            <v>0.1</v>
          </cell>
          <cell r="T715">
            <v>0</v>
          </cell>
          <cell r="V715">
            <v>1.0492078480747036E-4</v>
          </cell>
          <cell r="W715">
            <v>1024.1127489795917</v>
          </cell>
        </row>
        <row r="716">
          <cell r="F716">
            <v>4000239</v>
          </cell>
          <cell r="G716" t="str">
            <v>AMMONIA SOLUTION.</v>
          </cell>
          <cell r="H716" t="str">
            <v>KG</v>
          </cell>
          <cell r="I716">
            <v>6.0008054772452676E-2</v>
          </cell>
          <cell r="J716">
            <v>148.97999999999999</v>
          </cell>
          <cell r="K716">
            <v>8.94</v>
          </cell>
          <cell r="L716" t="str">
            <v>RM</v>
          </cell>
          <cell r="M716" t="str">
            <v>6000514UKM1</v>
          </cell>
          <cell r="N716" t="str">
            <v>4000239UKM1</v>
          </cell>
          <cell r="O716" t="e">
            <v>#N/A</v>
          </cell>
          <cell r="P716">
            <v>8.94</v>
          </cell>
          <cell r="S716">
            <v>8.94</v>
          </cell>
          <cell r="T716">
            <v>0</v>
          </cell>
          <cell r="V716">
            <v>6.0008054772452676E-2</v>
          </cell>
          <cell r="W716">
            <v>150.85571707317072</v>
          </cell>
        </row>
        <row r="717">
          <cell r="F717">
            <v>4000241</v>
          </cell>
          <cell r="G717" t="str">
            <v>AQUACID 600-S</v>
          </cell>
          <cell r="H717" t="str">
            <v>KG</v>
          </cell>
          <cell r="I717">
            <v>2.0087138572964409E-3</v>
          </cell>
          <cell r="J717">
            <v>353.46</v>
          </cell>
          <cell r="K717">
            <v>0.71</v>
          </cell>
          <cell r="L717" t="str">
            <v>RM</v>
          </cell>
          <cell r="M717" t="str">
            <v>6000515UKM1</v>
          </cell>
          <cell r="N717" t="str">
            <v>4000241UKM1</v>
          </cell>
          <cell r="O717" t="e">
            <v>#N/A</v>
          </cell>
          <cell r="P717">
            <v>0.71</v>
          </cell>
          <cell r="S717">
            <v>0.71</v>
          </cell>
          <cell r="T717">
            <v>0</v>
          </cell>
          <cell r="V717">
            <v>2.0087138572964409E-3</v>
          </cell>
          <cell r="W717">
            <v>340.65856491228072</v>
          </cell>
        </row>
        <row r="718">
          <cell r="F718">
            <v>4000243</v>
          </cell>
          <cell r="G718" t="str">
            <v>ASCORBIC ACID</v>
          </cell>
          <cell r="H718" t="str">
            <v>KG</v>
          </cell>
          <cell r="I718">
            <v>4.0004507550146498E-3</v>
          </cell>
          <cell r="J718">
            <v>1242.3599999999999</v>
          </cell>
          <cell r="K718">
            <v>4.97</v>
          </cell>
          <cell r="L718" t="str">
            <v>RM</v>
          </cell>
          <cell r="M718" t="str">
            <v>6000515UKM1</v>
          </cell>
          <cell r="N718" t="str">
            <v>4000243UKM1</v>
          </cell>
          <cell r="O718" t="e">
            <v>#N/A</v>
          </cell>
          <cell r="P718">
            <v>4.97</v>
          </cell>
          <cell r="S718">
            <v>4.97</v>
          </cell>
          <cell r="T718">
            <v>0</v>
          </cell>
          <cell r="V718">
            <v>4.0004507550146498E-3</v>
          </cell>
          <cell r="W718">
            <v>1265.340148148148</v>
          </cell>
        </row>
        <row r="719">
          <cell r="F719">
            <v>4000252</v>
          </cell>
          <cell r="G719" t="str">
            <v>CRODAFOS HCE</v>
          </cell>
          <cell r="H719" t="str">
            <v>KG</v>
          </cell>
          <cell r="I719">
            <v>9.999939333027303E-3</v>
          </cell>
          <cell r="J719">
            <v>4945.03</v>
          </cell>
          <cell r="K719">
            <v>49.45</v>
          </cell>
          <cell r="L719" t="str">
            <v>RM</v>
          </cell>
          <cell r="M719" t="str">
            <v>6000515UKM1</v>
          </cell>
          <cell r="N719" t="str">
            <v>4000252UKM1</v>
          </cell>
          <cell r="O719" t="e">
            <v>#N/A</v>
          </cell>
          <cell r="P719">
            <v>49.45</v>
          </cell>
          <cell r="S719">
            <v>49.45</v>
          </cell>
          <cell r="T719">
            <v>0</v>
          </cell>
          <cell r="V719">
            <v>9.999939333027303E-3</v>
          </cell>
          <cell r="W719">
            <v>5191.5295999999998</v>
          </cell>
        </row>
        <row r="720">
          <cell r="F720">
            <v>4000197</v>
          </cell>
          <cell r="G720" t="str">
            <v>LAURYL ALCOHOL (C1218)</v>
          </cell>
          <cell r="H720" t="str">
            <v>KG</v>
          </cell>
          <cell r="I720">
            <v>2.0385814168983236E-2</v>
          </cell>
          <cell r="J720">
            <v>237.42</v>
          </cell>
          <cell r="K720">
            <v>4.84</v>
          </cell>
          <cell r="L720" t="str">
            <v>RM</v>
          </cell>
          <cell r="M720" t="str">
            <v>6000515UKM1</v>
          </cell>
          <cell r="N720" t="str">
            <v>4000197UKM1</v>
          </cell>
          <cell r="O720" t="e">
            <v>#N/A</v>
          </cell>
          <cell r="P720">
            <v>4.84</v>
          </cell>
          <cell r="S720">
            <v>4.84</v>
          </cell>
          <cell r="T720">
            <v>0</v>
          </cell>
          <cell r="V720">
            <v>2.0385814168983236E-2</v>
          </cell>
          <cell r="W720">
            <v>213.46471428571428</v>
          </cell>
        </row>
        <row r="721">
          <cell r="F721">
            <v>4000270</v>
          </cell>
          <cell r="G721" t="str">
            <v>JAROCOL 2M5HEAP</v>
          </cell>
          <cell r="H721" t="str">
            <v>KG</v>
          </cell>
          <cell r="I721">
            <v>4.9999948927529183E-4</v>
          </cell>
          <cell r="J721">
            <v>19580.02</v>
          </cell>
          <cell r="K721">
            <v>9.7899999999999991</v>
          </cell>
          <cell r="L721" t="str">
            <v>RM</v>
          </cell>
          <cell r="M721" t="str">
            <v>6000515UKM1</v>
          </cell>
          <cell r="N721" t="str">
            <v>4000270UKM1</v>
          </cell>
          <cell r="O721" t="e">
            <v>#N/A</v>
          </cell>
          <cell r="P721">
            <v>9.7899999999999991</v>
          </cell>
          <cell r="S721">
            <v>9.7899999999999991</v>
          </cell>
          <cell r="T721">
            <v>0</v>
          </cell>
          <cell r="V721">
            <v>4.9999948927529183E-4</v>
          </cell>
          <cell r="W721">
            <v>19329.599999999999</v>
          </cell>
        </row>
        <row r="722">
          <cell r="F722">
            <v>4000271</v>
          </cell>
          <cell r="G722" t="str">
            <v>JAROCOL TDS</v>
          </cell>
          <cell r="H722" t="str">
            <v>KG</v>
          </cell>
          <cell r="I722">
            <v>3.9983394874259877E-3</v>
          </cell>
          <cell r="J722">
            <v>2288.4499999999998</v>
          </cell>
          <cell r="K722">
            <v>9.15</v>
          </cell>
          <cell r="L722" t="str">
            <v>RM</v>
          </cell>
          <cell r="M722" t="str">
            <v>6000515UKM1</v>
          </cell>
          <cell r="N722" t="str">
            <v>4000271UKM1</v>
          </cell>
          <cell r="O722" t="e">
            <v>#N/A</v>
          </cell>
          <cell r="P722">
            <v>9.15</v>
          </cell>
          <cell r="S722">
            <v>9.15</v>
          </cell>
          <cell r="T722">
            <v>0</v>
          </cell>
          <cell r="V722">
            <v>3.9983394874259877E-3</v>
          </cell>
          <cell r="W722">
            <v>2516.9499999999998</v>
          </cell>
        </row>
        <row r="723">
          <cell r="F723">
            <v>4000273</v>
          </cell>
          <cell r="G723" t="str">
            <v>JOJOBA OIL</v>
          </cell>
          <cell r="H723" t="str">
            <v>KG</v>
          </cell>
          <cell r="I723">
            <v>9.9993333777748146E-5</v>
          </cell>
          <cell r="J723">
            <v>3000.2</v>
          </cell>
          <cell r="K723">
            <v>0.3</v>
          </cell>
          <cell r="L723" t="str">
            <v>RM</v>
          </cell>
          <cell r="M723" t="str">
            <v>6000515UKM1</v>
          </cell>
          <cell r="N723" t="str">
            <v>4000273UKM1</v>
          </cell>
          <cell r="O723" t="e">
            <v>#N/A</v>
          </cell>
          <cell r="P723">
            <v>0.3</v>
          </cell>
          <cell r="S723">
            <v>0.3</v>
          </cell>
          <cell r="T723">
            <v>0</v>
          </cell>
          <cell r="V723">
            <v>9.9993333777748146E-5</v>
          </cell>
          <cell r="W723">
            <v>3000</v>
          </cell>
        </row>
        <row r="724">
          <cell r="F724">
            <v>4000285</v>
          </cell>
          <cell r="G724" t="str">
            <v>PARAFFIN WAX</v>
          </cell>
          <cell r="H724" t="str">
            <v>KG</v>
          </cell>
          <cell r="I724">
            <v>7.475813544415128E-3</v>
          </cell>
          <cell r="J724">
            <v>204.66</v>
          </cell>
          <cell r="K724">
            <v>1.53</v>
          </cell>
          <cell r="L724" t="str">
            <v>RM</v>
          </cell>
          <cell r="M724" t="str">
            <v>6000515UKM1</v>
          </cell>
          <cell r="N724" t="str">
            <v>4000285UKM1</v>
          </cell>
          <cell r="O724" t="e">
            <v>#N/A</v>
          </cell>
          <cell r="P724">
            <v>1.53</v>
          </cell>
          <cell r="S724">
            <v>1.53</v>
          </cell>
          <cell r="T724">
            <v>0</v>
          </cell>
          <cell r="V724">
            <v>7.475813544415128E-3</v>
          </cell>
          <cell r="W724">
            <v>234.22</v>
          </cell>
        </row>
        <row r="725">
          <cell r="F725">
            <v>4000288</v>
          </cell>
          <cell r="G725" t="str">
            <v>REFINED SESAME OIL</v>
          </cell>
          <cell r="H725" t="str">
            <v>KG</v>
          </cell>
          <cell r="I725">
            <v>9.3691442848219868E-5</v>
          </cell>
          <cell r="J725">
            <v>320.2</v>
          </cell>
          <cell r="K725">
            <v>0.03</v>
          </cell>
          <cell r="L725" t="str">
            <v>RM</v>
          </cell>
          <cell r="M725" t="str">
            <v>6000515UKM1</v>
          </cell>
          <cell r="N725" t="str">
            <v>4000288UKM1</v>
          </cell>
          <cell r="O725" t="e">
            <v>#N/A</v>
          </cell>
          <cell r="P725">
            <v>0.03</v>
          </cell>
          <cell r="S725">
            <v>0.03</v>
          </cell>
          <cell r="T725">
            <v>0</v>
          </cell>
          <cell r="V725">
            <v>9.3691442848219868E-5</v>
          </cell>
          <cell r="W725">
            <v>320.17</v>
          </cell>
        </row>
        <row r="726">
          <cell r="F726">
            <v>4000294</v>
          </cell>
          <cell r="G726" t="str">
            <v>SODIUM SILICATE</v>
          </cell>
          <cell r="H726" t="str">
            <v>KG</v>
          </cell>
          <cell r="I726">
            <v>5.0231839258114376E-3</v>
          </cell>
          <cell r="J726">
            <v>77.64</v>
          </cell>
          <cell r="K726">
            <v>0.39</v>
          </cell>
          <cell r="L726" t="str">
            <v>RM</v>
          </cell>
          <cell r="M726" t="str">
            <v>6000515UKM1</v>
          </cell>
          <cell r="N726" t="str">
            <v>4000294UKM1</v>
          </cell>
          <cell r="O726" t="e">
            <v>#N/A</v>
          </cell>
          <cell r="P726">
            <v>0.39</v>
          </cell>
          <cell r="S726">
            <v>0.39</v>
          </cell>
          <cell r="T726">
            <v>0</v>
          </cell>
          <cell r="V726">
            <v>5.0231839258114376E-3</v>
          </cell>
          <cell r="W726">
            <v>67.309186885245907</v>
          </cell>
        </row>
        <row r="727">
          <cell r="F727">
            <v>4000308</v>
          </cell>
          <cell r="G727" t="str">
            <v>ISO PROPYL PALMITATE</v>
          </cell>
          <cell r="H727" t="str">
            <v>KG</v>
          </cell>
          <cell r="I727">
            <v>7.5069660711358788E-3</v>
          </cell>
          <cell r="J727">
            <v>305.05</v>
          </cell>
          <cell r="K727">
            <v>2.29</v>
          </cell>
          <cell r="L727" t="str">
            <v>RM</v>
          </cell>
          <cell r="M727" t="str">
            <v>6000515UKM1</v>
          </cell>
          <cell r="N727" t="str">
            <v>4000308UKM1</v>
          </cell>
          <cell r="O727" t="e">
            <v>#N/A</v>
          </cell>
          <cell r="P727">
            <v>2.29</v>
          </cell>
          <cell r="S727">
            <v>2.29</v>
          </cell>
          <cell r="T727">
            <v>0</v>
          </cell>
          <cell r="V727">
            <v>7.5069660711358788E-3</v>
          </cell>
          <cell r="W727">
            <v>313.11</v>
          </cell>
        </row>
        <row r="728">
          <cell r="F728">
            <v>4000326</v>
          </cell>
          <cell r="G728" t="str">
            <v>PHENYL METHYL PYROZOLONE (PMP)</v>
          </cell>
          <cell r="H728" t="str">
            <v>KG</v>
          </cell>
          <cell r="I728">
            <v>2.0010089120564988E-3</v>
          </cell>
          <cell r="J728">
            <v>594.70000000000005</v>
          </cell>
          <cell r="K728">
            <v>1.19</v>
          </cell>
          <cell r="L728" t="str">
            <v>RM</v>
          </cell>
          <cell r="M728" t="str">
            <v>6000515UKM1</v>
          </cell>
          <cell r="N728" t="str">
            <v>4000326UKM1</v>
          </cell>
          <cell r="O728" t="e">
            <v>#N/A</v>
          </cell>
          <cell r="P728">
            <v>1.19</v>
          </cell>
          <cell r="S728">
            <v>1.19</v>
          </cell>
          <cell r="T728">
            <v>0</v>
          </cell>
          <cell r="V728">
            <v>2.0010089120564988E-3</v>
          </cell>
          <cell r="W728">
            <v>596.92550000000006</v>
          </cell>
        </row>
        <row r="729">
          <cell r="F729">
            <v>4000162</v>
          </cell>
          <cell r="G729" t="str">
            <v>SLES 28%</v>
          </cell>
          <cell r="H729" t="str">
            <v>KG</v>
          </cell>
          <cell r="I729">
            <v>0.16007445323406236</v>
          </cell>
          <cell r="J729">
            <v>64.47</v>
          </cell>
          <cell r="K729">
            <v>10.32</v>
          </cell>
          <cell r="L729" t="str">
            <v>RM</v>
          </cell>
          <cell r="M729" t="str">
            <v>6000515UKM1</v>
          </cell>
          <cell r="N729" t="str">
            <v>4000162UKM1</v>
          </cell>
          <cell r="O729" t="e">
            <v>#N/A</v>
          </cell>
          <cell r="P729">
            <v>10.32</v>
          </cell>
          <cell r="S729">
            <v>10.32</v>
          </cell>
          <cell r="T729">
            <v>0</v>
          </cell>
          <cell r="V729">
            <v>0.16007445323406236</v>
          </cell>
          <cell r="W729">
            <v>62.439437499999997</v>
          </cell>
        </row>
        <row r="730">
          <cell r="F730">
            <v>4000129</v>
          </cell>
          <cell r="G730" t="str">
            <v>CAPB (COCAMIDOPROPYL BETAINE 30%)</v>
          </cell>
          <cell r="H730" t="str">
            <v>KG</v>
          </cell>
          <cell r="I730">
            <v>0.10002759381898454</v>
          </cell>
          <cell r="J730">
            <v>72.48</v>
          </cell>
          <cell r="K730">
            <v>7.25</v>
          </cell>
          <cell r="L730" t="str">
            <v>RM</v>
          </cell>
          <cell r="M730" t="str">
            <v>6000515UKM1</v>
          </cell>
          <cell r="N730" t="str">
            <v>4000129UKM1</v>
          </cell>
          <cell r="O730" t="e">
            <v>#N/A</v>
          </cell>
          <cell r="P730">
            <v>7.25</v>
          </cell>
          <cell r="S730">
            <v>7.25</v>
          </cell>
          <cell r="T730">
            <v>0</v>
          </cell>
          <cell r="V730">
            <v>0.10002759381898454</v>
          </cell>
          <cell r="W730">
            <v>71.039324432008954</v>
          </cell>
        </row>
        <row r="731">
          <cell r="F731">
            <v>4000379</v>
          </cell>
          <cell r="G731" t="str">
            <v>BRIJI 721 - RA</v>
          </cell>
          <cell r="H731" t="str">
            <v>KG</v>
          </cell>
          <cell r="I731">
            <v>2.2493196409508486E-2</v>
          </cell>
          <cell r="J731">
            <v>665.09</v>
          </cell>
          <cell r="K731">
            <v>14.959999999999999</v>
          </cell>
          <cell r="L731" t="str">
            <v>RM</v>
          </cell>
          <cell r="M731" t="str">
            <v>6000515UKM1</v>
          </cell>
          <cell r="N731" t="str">
            <v>4000379UKM1</v>
          </cell>
          <cell r="O731" t="e">
            <v>#N/A</v>
          </cell>
          <cell r="P731">
            <v>14.959999999999999</v>
          </cell>
          <cell r="S731">
            <v>14.959999999999999</v>
          </cell>
          <cell r="T731">
            <v>0</v>
          </cell>
          <cell r="V731">
            <v>2.2493196409508486E-2</v>
          </cell>
          <cell r="W731">
            <v>732.16000000000008</v>
          </cell>
        </row>
        <row r="732">
          <cell r="F732">
            <v>4000396</v>
          </cell>
          <cell r="G732" t="str">
            <v>LEMON OIL - RA</v>
          </cell>
          <cell r="H732" t="str">
            <v>KG</v>
          </cell>
          <cell r="I732">
            <v>9.9831712256481916E-5</v>
          </cell>
          <cell r="J732">
            <v>3505.9</v>
          </cell>
          <cell r="K732">
            <v>0.35</v>
          </cell>
          <cell r="L732" t="str">
            <v>RM</v>
          </cell>
          <cell r="M732" t="str">
            <v>6000515UKM1</v>
          </cell>
          <cell r="N732" t="str">
            <v>4000396UKM1</v>
          </cell>
          <cell r="O732" t="e">
            <v>#N/A</v>
          </cell>
          <cell r="P732">
            <v>0.35</v>
          </cell>
          <cell r="S732">
            <v>0.35</v>
          </cell>
          <cell r="T732">
            <v>0</v>
          </cell>
          <cell r="V732">
            <v>9.9831712256481916E-5</v>
          </cell>
          <cell r="W732">
            <v>3497.232</v>
          </cell>
        </row>
        <row r="733">
          <cell r="F733">
            <v>4000359</v>
          </cell>
          <cell r="G733" t="str">
            <v>2A3HP</v>
          </cell>
          <cell r="H733" t="str">
            <v>KG</v>
          </cell>
          <cell r="I733">
            <v>9.9980750497278832E-4</v>
          </cell>
          <cell r="J733">
            <v>8571.65</v>
          </cell>
          <cell r="K733">
            <v>8.57</v>
          </cell>
          <cell r="L733" t="str">
            <v>RM</v>
          </cell>
          <cell r="M733" t="str">
            <v>6000515UKM1</v>
          </cell>
          <cell r="N733" t="str">
            <v>4000359UKM1</v>
          </cell>
          <cell r="O733" t="e">
            <v>#N/A</v>
          </cell>
          <cell r="P733">
            <v>8.57</v>
          </cell>
          <cell r="S733">
            <v>8.57</v>
          </cell>
          <cell r="T733">
            <v>0</v>
          </cell>
          <cell r="V733">
            <v>9.9980750497278832E-4</v>
          </cell>
          <cell r="W733">
            <v>8664.7999999999993</v>
          </cell>
        </row>
        <row r="734">
          <cell r="F734">
            <v>4000459</v>
          </cell>
          <cell r="G734" t="str">
            <v>2-METHYL RESORCINOL</v>
          </cell>
          <cell r="H734" t="str">
            <v>KG</v>
          </cell>
          <cell r="I734">
            <v>1.5000638667621267E-3</v>
          </cell>
          <cell r="J734">
            <v>18632.54</v>
          </cell>
          <cell r="K734">
            <v>27.95</v>
          </cell>
          <cell r="L734" t="str">
            <v>RM</v>
          </cell>
          <cell r="M734" t="str">
            <v>6000515UKM1</v>
          </cell>
          <cell r="N734" t="str">
            <v>4000459UKM1</v>
          </cell>
          <cell r="O734" t="e">
            <v>#N/A</v>
          </cell>
          <cell r="P734">
            <v>27.95</v>
          </cell>
          <cell r="S734">
            <v>27.95</v>
          </cell>
          <cell r="T734">
            <v>0</v>
          </cell>
          <cell r="V734">
            <v>1.5000638667621267E-3</v>
          </cell>
          <cell r="W734">
            <v>18623.599999999999</v>
          </cell>
        </row>
        <row r="735">
          <cell r="F735">
            <v>4000461</v>
          </cell>
          <cell r="G735" t="str">
            <v>SYMSITIVE 1609</v>
          </cell>
          <cell r="H735" t="str">
            <v>KG</v>
          </cell>
          <cell r="I735">
            <v>9.9997118238667471E-3</v>
          </cell>
          <cell r="J735">
            <v>7287.21</v>
          </cell>
          <cell r="K735">
            <v>72.87</v>
          </cell>
          <cell r="L735" t="str">
            <v>RM</v>
          </cell>
          <cell r="M735" t="str">
            <v>6000515UKM1</v>
          </cell>
          <cell r="N735" t="str">
            <v>4000461UKM1</v>
          </cell>
          <cell r="O735" t="e">
            <v>#N/A</v>
          </cell>
          <cell r="P735">
            <v>72.87</v>
          </cell>
          <cell r="S735">
            <v>72.87</v>
          </cell>
          <cell r="T735">
            <v>0</v>
          </cell>
          <cell r="V735">
            <v>9.9997118238667471E-3</v>
          </cell>
          <cell r="W735">
            <v>7280</v>
          </cell>
        </row>
        <row r="736">
          <cell r="F736">
            <v>4000574</v>
          </cell>
          <cell r="G736" t="str">
            <v>PERFUME MAGIC WAND</v>
          </cell>
          <cell r="H736" t="str">
            <v>KG</v>
          </cell>
          <cell r="I736">
            <v>1.2003693444136656E-2</v>
          </cell>
          <cell r="J736">
            <v>1072.17</v>
          </cell>
          <cell r="K736">
            <v>12.87</v>
          </cell>
          <cell r="L736" t="str">
            <v>RM</v>
          </cell>
          <cell r="M736" t="str">
            <v>6000515UKM1</v>
          </cell>
          <cell r="N736" t="str">
            <v>4000574UKM1</v>
          </cell>
          <cell r="O736" t="e">
            <v>#N/A</v>
          </cell>
          <cell r="P736">
            <v>12.87</v>
          </cell>
          <cell r="S736">
            <v>12.87</v>
          </cell>
          <cell r="T736">
            <v>0</v>
          </cell>
          <cell r="V736">
            <v>1.2003693444136656E-2</v>
          </cell>
          <cell r="W736">
            <v>1097.25</v>
          </cell>
        </row>
        <row r="737">
          <cell r="F737">
            <v>4000575</v>
          </cell>
          <cell r="G737" t="str">
            <v>POTASSIUM THIOLGLYCOLATE</v>
          </cell>
          <cell r="H737" t="str">
            <v>KG</v>
          </cell>
          <cell r="I737">
            <v>1.0005107712646096E-2</v>
          </cell>
          <cell r="J737">
            <v>332.83</v>
          </cell>
          <cell r="K737">
            <v>3.33</v>
          </cell>
          <cell r="L737" t="str">
            <v>RM</v>
          </cell>
          <cell r="M737" t="str">
            <v>6000515UKM1</v>
          </cell>
          <cell r="N737" t="str">
            <v>4000575UKM1</v>
          </cell>
          <cell r="O737" t="e">
            <v>#N/A</v>
          </cell>
          <cell r="P737">
            <v>3.33</v>
          </cell>
          <cell r="S737">
            <v>3.33</v>
          </cell>
          <cell r="T737">
            <v>0</v>
          </cell>
          <cell r="V737">
            <v>1.0005107712646096E-2</v>
          </cell>
          <cell r="W737">
            <v>332.83</v>
          </cell>
        </row>
        <row r="738">
          <cell r="F738" t="str">
            <v/>
          </cell>
          <cell r="G738" t="str">
            <v>0000900501-MFPOWR</v>
          </cell>
          <cell r="H738" t="str">
            <v>KWH</v>
          </cell>
          <cell r="I738">
            <v>2.4</v>
          </cell>
          <cell r="J738">
            <v>8.25</v>
          </cell>
          <cell r="K738">
            <v>19.8</v>
          </cell>
          <cell r="L738" t="str">
            <v>cc</v>
          </cell>
          <cell r="M738" t="str">
            <v>6000515UKM1</v>
          </cell>
          <cell r="N738" t="str">
            <v>UKM1</v>
          </cell>
          <cell r="O738" t="e">
            <v>#N/A</v>
          </cell>
          <cell r="R738">
            <v>19.8</v>
          </cell>
          <cell r="S738">
            <v>19.8</v>
          </cell>
          <cell r="T738">
            <v>0</v>
          </cell>
          <cell r="V738">
            <v>2.4</v>
          </cell>
          <cell r="W738">
            <v>8.25</v>
          </cell>
        </row>
        <row r="739">
          <cell r="F739" t="str">
            <v/>
          </cell>
          <cell r="G739" t="str">
            <v>0000900502-MFMAND</v>
          </cell>
          <cell r="H739" t="str">
            <v>MD</v>
          </cell>
          <cell r="I739">
            <v>0.08</v>
          </cell>
          <cell r="J739">
            <v>440</v>
          </cell>
          <cell r="K739">
            <v>35.200000000000003</v>
          </cell>
          <cell r="L739" t="str">
            <v>cc</v>
          </cell>
          <cell r="M739" t="str">
            <v>6000515UKM1</v>
          </cell>
          <cell r="N739" t="str">
            <v>UKM1</v>
          </cell>
          <cell r="O739" t="e">
            <v>#N/A</v>
          </cell>
          <cell r="R739">
            <v>35.200000000000003</v>
          </cell>
          <cell r="S739">
            <v>35.200000000000003</v>
          </cell>
          <cell r="T739">
            <v>0</v>
          </cell>
          <cell r="V739">
            <v>0.08</v>
          </cell>
          <cell r="W739">
            <v>440</v>
          </cell>
        </row>
        <row r="740">
          <cell r="F740" t="str">
            <v/>
          </cell>
          <cell r="G740" t="str">
            <v>0000900503-MFGUTY</v>
          </cell>
          <cell r="H740" t="str">
            <v>STD</v>
          </cell>
          <cell r="I740">
            <v>0.32000909504320146</v>
          </cell>
          <cell r="J740">
            <v>219.9</v>
          </cell>
          <cell r="K740">
            <v>70.37</v>
          </cell>
          <cell r="L740" t="str">
            <v>cc</v>
          </cell>
          <cell r="M740" t="str">
            <v>6000515UKM1</v>
          </cell>
          <cell r="N740" t="str">
            <v>UKM1</v>
          </cell>
          <cell r="O740" t="e">
            <v>#N/A</v>
          </cell>
          <cell r="R740">
            <v>70.37</v>
          </cell>
          <cell r="S740">
            <v>70.37</v>
          </cell>
          <cell r="T740">
            <v>0</v>
          </cell>
          <cell r="V740">
            <v>0.32000909504320146</v>
          </cell>
          <cell r="W740">
            <v>219.9</v>
          </cell>
        </row>
        <row r="741">
          <cell r="F741" t="str">
            <v/>
          </cell>
          <cell r="G741" t="str">
            <v>0000900504-MFGDEP</v>
          </cell>
          <cell r="H741" t="str">
            <v>STD</v>
          </cell>
          <cell r="I741">
            <v>0.3199876714439821</v>
          </cell>
          <cell r="J741">
            <v>324.45</v>
          </cell>
          <cell r="K741">
            <v>103.82</v>
          </cell>
          <cell r="L741" t="str">
            <v>cc</v>
          </cell>
          <cell r="M741" t="str">
            <v>6000515UKM1</v>
          </cell>
          <cell r="N741" t="str">
            <v>UKM1</v>
          </cell>
          <cell r="O741" t="e">
            <v>#N/A</v>
          </cell>
          <cell r="R741">
            <v>103.82</v>
          </cell>
          <cell r="S741">
            <v>103.82</v>
          </cell>
          <cell r="T741">
            <v>0</v>
          </cell>
          <cell r="V741">
            <v>0.3199876714439821</v>
          </cell>
          <cell r="W741">
            <v>324.45</v>
          </cell>
        </row>
        <row r="742">
          <cell r="F742" t="str">
            <v/>
          </cell>
          <cell r="G742" t="str">
            <v>0000900505-MFGOVH</v>
          </cell>
          <cell r="H742" t="str">
            <v>STD</v>
          </cell>
          <cell r="I742">
            <v>0.32000410832277726</v>
          </cell>
          <cell r="J742">
            <v>292.08999999999997</v>
          </cell>
          <cell r="K742">
            <v>93.47</v>
          </cell>
          <cell r="L742" t="str">
            <v>cc</v>
          </cell>
          <cell r="M742" t="str">
            <v>6000515UKM1</v>
          </cell>
          <cell r="N742" t="str">
            <v>UKM1</v>
          </cell>
          <cell r="O742" t="e">
            <v>#N/A</v>
          </cell>
          <cell r="R742">
            <v>93.47</v>
          </cell>
          <cell r="S742">
            <v>93.47</v>
          </cell>
          <cell r="T742">
            <v>0</v>
          </cell>
          <cell r="V742">
            <v>0.32000410832277726</v>
          </cell>
          <cell r="W742">
            <v>292.08999999999997</v>
          </cell>
        </row>
        <row r="743">
          <cell r="F743">
            <v>4000102</v>
          </cell>
          <cell r="G743" t="str">
            <v>RESORCINOL</v>
          </cell>
          <cell r="H743" t="str">
            <v>KG</v>
          </cell>
          <cell r="I743">
            <v>4.0017725972578463E-3</v>
          </cell>
          <cell r="J743">
            <v>744.67</v>
          </cell>
          <cell r="K743">
            <v>2.9800000000000004</v>
          </cell>
          <cell r="L743" t="str">
            <v>RM</v>
          </cell>
          <cell r="M743" t="str">
            <v>6000515UKM1</v>
          </cell>
          <cell r="N743" t="str">
            <v>4000102UKM1</v>
          </cell>
          <cell r="O743" t="e">
            <v>#N/A</v>
          </cell>
          <cell r="P743">
            <v>2.9800000000000004</v>
          </cell>
          <cell r="S743">
            <v>2.9800000000000004</v>
          </cell>
          <cell r="T743">
            <v>0</v>
          </cell>
          <cell r="V743">
            <v>4.0017725972578463E-3</v>
          </cell>
          <cell r="W743">
            <v>743.12336764705879</v>
          </cell>
        </row>
        <row r="744">
          <cell r="F744">
            <v>4000105</v>
          </cell>
          <cell r="G744" t="str">
            <v>SODIUM SULPHITE</v>
          </cell>
          <cell r="H744" t="str">
            <v>KG</v>
          </cell>
          <cell r="I744">
            <v>3.957219251336898E-3</v>
          </cell>
          <cell r="J744">
            <v>93.5</v>
          </cell>
          <cell r="K744">
            <v>0.36999999999999994</v>
          </cell>
          <cell r="L744" t="str">
            <v>RM</v>
          </cell>
          <cell r="M744" t="str">
            <v>6000515UKM1</v>
          </cell>
          <cell r="N744" t="str">
            <v>4000105UKM1</v>
          </cell>
          <cell r="O744" t="e">
            <v>#N/A</v>
          </cell>
          <cell r="P744">
            <v>0.36999999999999994</v>
          </cell>
          <cell r="S744">
            <v>0.36999999999999994</v>
          </cell>
          <cell r="T744">
            <v>0</v>
          </cell>
          <cell r="V744">
            <v>3.957219251336898E-3</v>
          </cell>
          <cell r="W744">
            <v>108.43813658536585</v>
          </cell>
        </row>
        <row r="745">
          <cell r="F745">
            <v>4000108</v>
          </cell>
          <cell r="G745" t="str">
            <v>DM WATER</v>
          </cell>
          <cell r="H745" t="str">
            <v>KG</v>
          </cell>
          <cell r="I745">
            <v>0.28888888888888892</v>
          </cell>
          <cell r="J745">
            <v>0.45</v>
          </cell>
          <cell r="K745">
            <v>0.13</v>
          </cell>
          <cell r="L745" t="str">
            <v>RM</v>
          </cell>
          <cell r="M745" t="str">
            <v>6000515UKM1</v>
          </cell>
          <cell r="N745" t="str">
            <v>4000108UKM1</v>
          </cell>
          <cell r="O745" t="e">
            <v>#N/A</v>
          </cell>
          <cell r="P745">
            <v>0.13</v>
          </cell>
          <cell r="S745">
            <v>0.13</v>
          </cell>
          <cell r="T745">
            <v>0</v>
          </cell>
          <cell r="V745">
            <v>0.28888888888888892</v>
          </cell>
          <cell r="W745">
            <v>0.45</v>
          </cell>
        </row>
        <row r="746">
          <cell r="F746">
            <v>4000118</v>
          </cell>
          <cell r="G746" t="str">
            <v>PROPYLENE GLYCOL  (PG)</v>
          </cell>
          <cell r="H746" t="str">
            <v>KG</v>
          </cell>
          <cell r="I746">
            <v>4.9974832818005322E-3</v>
          </cell>
          <cell r="J746">
            <v>278.14</v>
          </cell>
          <cell r="K746">
            <v>1.39</v>
          </cell>
          <cell r="L746" t="str">
            <v>RM</v>
          </cell>
          <cell r="M746" t="str">
            <v>6000515UKM1</v>
          </cell>
          <cell r="N746" t="str">
            <v>4000118UKM1</v>
          </cell>
          <cell r="O746" t="e">
            <v>#N/A</v>
          </cell>
          <cell r="P746">
            <v>1.39</v>
          </cell>
          <cell r="S746">
            <v>1.39</v>
          </cell>
          <cell r="T746">
            <v>0</v>
          </cell>
          <cell r="V746">
            <v>4.9974832818005322E-3</v>
          </cell>
          <cell r="W746">
            <v>278.29599999999999</v>
          </cell>
        </row>
        <row r="747">
          <cell r="F747">
            <v>4000123</v>
          </cell>
          <cell r="G747" t="str">
            <v>STEARIC ACID</v>
          </cell>
          <cell r="H747" t="str">
            <v>KG</v>
          </cell>
          <cell r="I747">
            <v>4.9884107628741306E-3</v>
          </cell>
          <cell r="J747">
            <v>198.46</v>
          </cell>
          <cell r="K747">
            <v>0.99</v>
          </cell>
          <cell r="L747" t="str">
            <v>RM</v>
          </cell>
          <cell r="M747" t="str">
            <v>6000515UKM1</v>
          </cell>
          <cell r="N747" t="str">
            <v>4000123UKM1</v>
          </cell>
          <cell r="O747" t="e">
            <v>#N/A</v>
          </cell>
          <cell r="P747">
            <v>0.99</v>
          </cell>
          <cell r="S747">
            <v>0.99</v>
          </cell>
          <cell r="T747">
            <v>0</v>
          </cell>
          <cell r="V747">
            <v>4.9884107628741306E-3</v>
          </cell>
          <cell r="W747">
            <v>133.34180645161291</v>
          </cell>
        </row>
        <row r="748">
          <cell r="F748">
            <v>4000165</v>
          </cell>
          <cell r="G748" t="str">
            <v>CARBOPOL ETD 2020</v>
          </cell>
          <cell r="H748" t="str">
            <v>KG</v>
          </cell>
          <cell r="I748">
            <v>9.8852215937173912E-5</v>
          </cell>
          <cell r="J748">
            <v>3641.8</v>
          </cell>
          <cell r="K748">
            <v>0.36</v>
          </cell>
          <cell r="L748" t="str">
            <v>RM</v>
          </cell>
          <cell r="M748" t="str">
            <v>6000515UKM1</v>
          </cell>
          <cell r="N748" t="str">
            <v>4000165UKM1</v>
          </cell>
          <cell r="O748" t="e">
            <v>#N/A</v>
          </cell>
          <cell r="P748">
            <v>0.36</v>
          </cell>
          <cell r="S748">
            <v>0.36</v>
          </cell>
          <cell r="T748">
            <v>0</v>
          </cell>
          <cell r="V748">
            <v>9.8852215937173912E-5</v>
          </cell>
          <cell r="W748">
            <v>3754.4170362318841</v>
          </cell>
        </row>
        <row r="749">
          <cell r="F749">
            <v>4000181</v>
          </cell>
          <cell r="G749" t="str">
            <v>OLIVE OIL</v>
          </cell>
          <cell r="H749" t="str">
            <v>KG</v>
          </cell>
          <cell r="I749">
            <v>9.5102234902520204E-5</v>
          </cell>
          <cell r="J749">
            <v>630.9</v>
          </cell>
          <cell r="K749">
            <v>0.06</v>
          </cell>
          <cell r="L749" t="str">
            <v>RM</v>
          </cell>
          <cell r="M749" t="str">
            <v>6000515UKM1</v>
          </cell>
          <cell r="N749" t="str">
            <v>4000181UKM1</v>
          </cell>
          <cell r="O749" t="e">
            <v>#N/A</v>
          </cell>
          <cell r="P749">
            <v>0.06</v>
          </cell>
          <cell r="S749">
            <v>0.06</v>
          </cell>
          <cell r="T749">
            <v>0</v>
          </cell>
          <cell r="V749">
            <v>9.5102234902520204E-5</v>
          </cell>
          <cell r="W749">
            <v>630.87</v>
          </cell>
        </row>
        <row r="750">
          <cell r="F750">
            <v>4000182</v>
          </cell>
          <cell r="G750" t="str">
            <v>CETOSTEARYL ALCOHOL C1618(CSA)</v>
          </cell>
          <cell r="H750" t="str">
            <v>KG</v>
          </cell>
          <cell r="I750">
            <v>0.12249518304431599</v>
          </cell>
          <cell r="J750">
            <v>207.6</v>
          </cell>
          <cell r="K750">
            <v>25.43</v>
          </cell>
          <cell r="L750" t="str">
            <v>RM</v>
          </cell>
          <cell r="M750" t="str">
            <v>6000515UKM1</v>
          </cell>
          <cell r="N750" t="str">
            <v>4000182UKM1</v>
          </cell>
          <cell r="O750" t="e">
            <v>#N/A</v>
          </cell>
          <cell r="P750">
            <v>25.43</v>
          </cell>
          <cell r="S750">
            <v>25.43</v>
          </cell>
          <cell r="T750">
            <v>0</v>
          </cell>
          <cell r="V750">
            <v>0.12249518304431599</v>
          </cell>
          <cell r="W750">
            <v>192.63366800804829</v>
          </cell>
        </row>
        <row r="751">
          <cell r="F751">
            <v>4000187</v>
          </cell>
          <cell r="G751" t="str">
            <v>WHITE PETROLEUM JELLY</v>
          </cell>
          <cell r="H751" t="str">
            <v>KG</v>
          </cell>
          <cell r="I751">
            <v>2.500795418390073E-2</v>
          </cell>
          <cell r="J751">
            <v>157.15</v>
          </cell>
          <cell r="K751">
            <v>3.9299999999999997</v>
          </cell>
          <cell r="L751" t="str">
            <v>RM</v>
          </cell>
          <cell r="M751" t="str">
            <v>6000515UKM1</v>
          </cell>
          <cell r="N751" t="str">
            <v>4000187UKM1</v>
          </cell>
          <cell r="O751" t="e">
            <v>#N/A</v>
          </cell>
          <cell r="P751">
            <v>3.9299999999999997</v>
          </cell>
          <cell r="S751">
            <v>3.9299999999999997</v>
          </cell>
          <cell r="T751">
            <v>0</v>
          </cell>
          <cell r="V751">
            <v>2.500795418390073E-2</v>
          </cell>
          <cell r="W751">
            <v>166.63</v>
          </cell>
        </row>
        <row r="752">
          <cell r="F752">
            <v>4000190</v>
          </cell>
          <cell r="G752" t="str">
            <v>P-AMINO PHENOL (PAP)</v>
          </cell>
          <cell r="H752" t="str">
            <v>KG</v>
          </cell>
          <cell r="I752">
            <v>3.4946039204170032E-3</v>
          </cell>
          <cell r="J752">
            <v>681.05</v>
          </cell>
          <cell r="K752">
            <v>2.38</v>
          </cell>
          <cell r="L752" t="str">
            <v>RM</v>
          </cell>
          <cell r="M752" t="str">
            <v>6000515UKM1</v>
          </cell>
          <cell r="N752" t="str">
            <v>4000190UKM1</v>
          </cell>
          <cell r="O752" t="e">
            <v>#N/A</v>
          </cell>
          <cell r="P752">
            <v>2.38</v>
          </cell>
          <cell r="S752">
            <v>2.38</v>
          </cell>
          <cell r="T752">
            <v>0</v>
          </cell>
          <cell r="V752">
            <v>3.4946039204170032E-3</v>
          </cell>
          <cell r="W752">
            <v>681.05</v>
          </cell>
        </row>
        <row r="753">
          <cell r="F753">
            <v>4000198</v>
          </cell>
          <cell r="G753" t="str">
            <v>MONOETHANOLAMINE (MEA)</v>
          </cell>
          <cell r="H753" t="str">
            <v>KG</v>
          </cell>
          <cell r="I753">
            <v>6.0022909507445599E-2</v>
          </cell>
          <cell r="J753">
            <v>130.94999999999999</v>
          </cell>
          <cell r="K753">
            <v>7.86</v>
          </cell>
          <cell r="L753" t="str">
            <v>RM</v>
          </cell>
          <cell r="M753" t="str">
            <v>6000515UKM1</v>
          </cell>
          <cell r="N753" t="str">
            <v>4000198UKM1</v>
          </cell>
          <cell r="O753" t="e">
            <v>#N/A</v>
          </cell>
          <cell r="P753">
            <v>7.86</v>
          </cell>
          <cell r="S753">
            <v>7.86</v>
          </cell>
          <cell r="T753">
            <v>0</v>
          </cell>
          <cell r="V753">
            <v>6.0022909507445599E-2</v>
          </cell>
          <cell r="W753">
            <v>167.96</v>
          </cell>
        </row>
        <row r="754">
          <cell r="F754">
            <v>4000247</v>
          </cell>
          <cell r="G754" t="str">
            <v>CELEQUAT SC 240C/UCARE POLYMERR JR 400</v>
          </cell>
          <cell r="H754" t="str">
            <v>KG</v>
          </cell>
          <cell r="I754">
            <v>3.9984865541547359E-3</v>
          </cell>
          <cell r="J754">
            <v>2140.81</v>
          </cell>
          <cell r="K754">
            <v>8.56</v>
          </cell>
          <cell r="L754" t="str">
            <v>RM</v>
          </cell>
          <cell r="M754" t="str">
            <v>6000515UKM1</v>
          </cell>
          <cell r="N754" t="str">
            <v>4000247UKM1</v>
          </cell>
          <cell r="O754" t="e">
            <v>#N/A</v>
          </cell>
          <cell r="P754">
            <v>8.56</v>
          </cell>
          <cell r="S754">
            <v>8.56</v>
          </cell>
          <cell r="T754">
            <v>0</v>
          </cell>
          <cell r="V754">
            <v>3.9984865541547359E-3</v>
          </cell>
          <cell r="W754">
            <v>2129.8066666666668</v>
          </cell>
        </row>
        <row r="755">
          <cell r="F755">
            <v>4000236</v>
          </cell>
          <cell r="G755" t="str">
            <v>ALMOND OIL</v>
          </cell>
          <cell r="H755" t="str">
            <v>KG</v>
          </cell>
          <cell r="I755">
            <v>1.0492078480747036E-4</v>
          </cell>
          <cell r="J755">
            <v>953.1</v>
          </cell>
          <cell r="K755">
            <v>0.1</v>
          </cell>
          <cell r="L755" t="str">
            <v>RM</v>
          </cell>
          <cell r="M755" t="str">
            <v>6000515UKM1</v>
          </cell>
          <cell r="N755" t="str">
            <v>4000236UKM1</v>
          </cell>
          <cell r="O755" t="e">
            <v>#N/A</v>
          </cell>
          <cell r="P755">
            <v>0.1</v>
          </cell>
          <cell r="S755">
            <v>0.1</v>
          </cell>
          <cell r="T755">
            <v>0</v>
          </cell>
          <cell r="V755">
            <v>1.0492078480747036E-4</v>
          </cell>
          <cell r="W755">
            <v>1024.1127489795917</v>
          </cell>
        </row>
        <row r="756">
          <cell r="F756">
            <v>4000237</v>
          </cell>
          <cell r="G756" t="str">
            <v>AMINO HYDROXY TOLUENE (AHT)</v>
          </cell>
          <cell r="H756" t="str">
            <v>KG</v>
          </cell>
          <cell r="I756">
            <v>2.0047780543628983E-4</v>
          </cell>
          <cell r="J756">
            <v>5985.7</v>
          </cell>
          <cell r="K756">
            <v>1.2</v>
          </cell>
          <cell r="L756" t="str">
            <v>RM</v>
          </cell>
          <cell r="M756" t="str">
            <v>6000515UKM1</v>
          </cell>
          <cell r="N756" t="str">
            <v>4000237UKM1</v>
          </cell>
          <cell r="O756" t="e">
            <v>#N/A</v>
          </cell>
          <cell r="P756">
            <v>1.2</v>
          </cell>
          <cell r="S756">
            <v>1.2</v>
          </cell>
          <cell r="T756">
            <v>0</v>
          </cell>
          <cell r="V756">
            <v>2.0047780543628983E-4</v>
          </cell>
          <cell r="W756">
            <v>6025.6149999999998</v>
          </cell>
        </row>
        <row r="757">
          <cell r="F757">
            <v>4000239</v>
          </cell>
          <cell r="G757" t="str">
            <v>AMMONIA SOLUTION.</v>
          </cell>
          <cell r="H757" t="str">
            <v>KG</v>
          </cell>
          <cell r="I757">
            <v>0.10001342462075448</v>
          </cell>
          <cell r="J757">
            <v>148.97999999999999</v>
          </cell>
          <cell r="K757">
            <v>14.900000000000002</v>
          </cell>
          <cell r="L757" t="str">
            <v>RM</v>
          </cell>
          <cell r="M757" t="str">
            <v>6000515UKM1</v>
          </cell>
          <cell r="N757" t="str">
            <v>4000239UKM1</v>
          </cell>
          <cell r="O757" t="e">
            <v>#N/A</v>
          </cell>
          <cell r="P757">
            <v>14.900000000000002</v>
          </cell>
          <cell r="S757">
            <v>14.900000000000002</v>
          </cell>
          <cell r="T757">
            <v>0</v>
          </cell>
          <cell r="V757">
            <v>0.10001342462075448</v>
          </cell>
          <cell r="W757">
            <v>150.85571707317072</v>
          </cell>
        </row>
        <row r="758">
          <cell r="F758">
            <v>4000240</v>
          </cell>
          <cell r="G758" t="str">
            <v>AMMONIUM CHLORIDE NEW</v>
          </cell>
          <cell r="H758" t="str">
            <v>KG</v>
          </cell>
          <cell r="I758">
            <v>3.9840637450199202E-3</v>
          </cell>
          <cell r="J758">
            <v>148.09</v>
          </cell>
          <cell r="K758">
            <v>0.59</v>
          </cell>
          <cell r="L758" t="str">
            <v>RM</v>
          </cell>
          <cell r="M758" t="str">
            <v>6000515UKM1</v>
          </cell>
          <cell r="N758" t="str">
            <v>4000240UKM1</v>
          </cell>
          <cell r="O758" t="e">
            <v>#N/A</v>
          </cell>
          <cell r="P758">
            <v>0.59</v>
          </cell>
          <cell r="S758">
            <v>0.59</v>
          </cell>
          <cell r="T758">
            <v>0</v>
          </cell>
          <cell r="V758">
            <v>3.9840637450199202E-3</v>
          </cell>
          <cell r="W758">
            <v>232.44</v>
          </cell>
        </row>
        <row r="759">
          <cell r="F759">
            <v>4000241</v>
          </cell>
          <cell r="G759" t="str">
            <v>AQUACID 600-S</v>
          </cell>
          <cell r="H759" t="str">
            <v>KG</v>
          </cell>
          <cell r="I759">
            <v>2.0087138572964409E-3</v>
          </cell>
          <cell r="J759">
            <v>353.46</v>
          </cell>
          <cell r="K759">
            <v>0.71</v>
          </cell>
          <cell r="L759" t="str">
            <v>RM</v>
          </cell>
          <cell r="M759" t="str">
            <v>6000517UKM1</v>
          </cell>
          <cell r="N759" t="str">
            <v>4000241UKM1</v>
          </cell>
          <cell r="O759" t="e">
            <v>#N/A</v>
          </cell>
          <cell r="P759">
            <v>0.71</v>
          </cell>
          <cell r="S759">
            <v>0.71</v>
          </cell>
          <cell r="T759">
            <v>0</v>
          </cell>
          <cell r="V759">
            <v>2.0087138572964409E-3</v>
          </cell>
          <cell r="W759">
            <v>340.65856491228072</v>
          </cell>
        </row>
        <row r="760">
          <cell r="F760">
            <v>4000243</v>
          </cell>
          <cell r="G760" t="str">
            <v>ASCORBIC ACID</v>
          </cell>
          <cell r="H760" t="str">
            <v>KG</v>
          </cell>
          <cell r="I760">
            <v>4.0004507550146498E-3</v>
          </cell>
          <cell r="J760">
            <v>1242.3599999999999</v>
          </cell>
          <cell r="K760">
            <v>4.97</v>
          </cell>
          <cell r="L760" t="str">
            <v>RM</v>
          </cell>
          <cell r="M760" t="str">
            <v>6000517UKM1</v>
          </cell>
          <cell r="N760" t="str">
            <v>4000243UKM1</v>
          </cell>
          <cell r="O760" t="e">
            <v>#N/A</v>
          </cell>
          <cell r="P760">
            <v>4.97</v>
          </cell>
          <cell r="S760">
            <v>4.97</v>
          </cell>
          <cell r="T760">
            <v>0</v>
          </cell>
          <cell r="V760">
            <v>4.0004507550146498E-3</v>
          </cell>
          <cell r="W760">
            <v>1265.340148148148</v>
          </cell>
        </row>
        <row r="761">
          <cell r="F761">
            <v>4000252</v>
          </cell>
          <cell r="G761" t="str">
            <v>CRODAFOS HCE</v>
          </cell>
          <cell r="H761" t="str">
            <v>KG</v>
          </cell>
          <cell r="I761">
            <v>9.999939333027303E-3</v>
          </cell>
          <cell r="J761">
            <v>4945.03</v>
          </cell>
          <cell r="K761">
            <v>49.45</v>
          </cell>
          <cell r="L761" t="str">
            <v>RM</v>
          </cell>
          <cell r="M761" t="str">
            <v>6000517UKM1</v>
          </cell>
          <cell r="N761" t="str">
            <v>4000252UKM1</v>
          </cell>
          <cell r="O761" t="e">
            <v>#N/A</v>
          </cell>
          <cell r="P761">
            <v>49.45</v>
          </cell>
          <cell r="S761">
            <v>49.45</v>
          </cell>
          <cell r="T761">
            <v>0</v>
          </cell>
          <cell r="V761">
            <v>9.999939333027303E-3</v>
          </cell>
          <cell r="W761">
            <v>5191.5295999999998</v>
          </cell>
        </row>
        <row r="762">
          <cell r="F762">
            <v>4000197</v>
          </cell>
          <cell r="G762" t="str">
            <v>LAURYL ALCOHOL (C1218)</v>
          </cell>
          <cell r="H762" t="str">
            <v>KG</v>
          </cell>
          <cell r="I762">
            <v>3.5001263583522874E-2</v>
          </cell>
          <cell r="J762">
            <v>237.42</v>
          </cell>
          <cell r="K762">
            <v>8.31</v>
          </cell>
          <cell r="L762" t="str">
            <v>RM</v>
          </cell>
          <cell r="M762" t="str">
            <v>6000517UKM1</v>
          </cell>
          <cell r="N762" t="str">
            <v>4000197UKM1</v>
          </cell>
          <cell r="O762" t="e">
            <v>#N/A</v>
          </cell>
          <cell r="P762">
            <v>8.31</v>
          </cell>
          <cell r="S762">
            <v>8.31</v>
          </cell>
          <cell r="T762">
            <v>0</v>
          </cell>
          <cell r="V762">
            <v>3.5001263583522874E-2</v>
          </cell>
          <cell r="W762">
            <v>213.46471428571428</v>
          </cell>
        </row>
        <row r="763">
          <cell r="F763">
            <v>4000270</v>
          </cell>
          <cell r="G763" t="str">
            <v>JAROCOL 2M5HEAP</v>
          </cell>
          <cell r="H763" t="str">
            <v>KG</v>
          </cell>
          <cell r="I763">
            <v>4.9999948927529183E-4</v>
          </cell>
          <cell r="J763">
            <v>19580.02</v>
          </cell>
          <cell r="K763">
            <v>9.7899999999999991</v>
          </cell>
          <cell r="L763" t="str">
            <v>RM</v>
          </cell>
          <cell r="M763" t="str">
            <v>6000517UKM1</v>
          </cell>
          <cell r="N763" t="str">
            <v>4000270UKM1</v>
          </cell>
          <cell r="O763" t="e">
            <v>#N/A</v>
          </cell>
          <cell r="P763">
            <v>9.7899999999999991</v>
          </cell>
          <cell r="S763">
            <v>9.7899999999999991</v>
          </cell>
          <cell r="T763">
            <v>0</v>
          </cell>
          <cell r="V763">
            <v>4.9999948927529183E-4</v>
          </cell>
          <cell r="W763">
            <v>19329.599999999999</v>
          </cell>
        </row>
        <row r="764">
          <cell r="F764">
            <v>4000271</v>
          </cell>
          <cell r="G764" t="str">
            <v>JAROCOL TDS</v>
          </cell>
          <cell r="H764" t="str">
            <v>KG</v>
          </cell>
          <cell r="I764">
            <v>2.4995084008826935E-3</v>
          </cell>
          <cell r="J764">
            <v>2288.4499999999998</v>
          </cell>
          <cell r="K764">
            <v>5.72</v>
          </cell>
          <cell r="L764" t="str">
            <v>RM</v>
          </cell>
          <cell r="M764" t="str">
            <v>6000517UKM1</v>
          </cell>
          <cell r="N764" t="str">
            <v>4000271UKM1</v>
          </cell>
          <cell r="O764" t="e">
            <v>#N/A</v>
          </cell>
          <cell r="P764">
            <v>5.72</v>
          </cell>
          <cell r="S764">
            <v>5.72</v>
          </cell>
          <cell r="T764">
            <v>0</v>
          </cell>
          <cell r="V764">
            <v>2.4995084008826935E-3</v>
          </cell>
          <cell r="W764">
            <v>2516.9499999999998</v>
          </cell>
        </row>
        <row r="765">
          <cell r="F765">
            <v>4000273</v>
          </cell>
          <cell r="G765" t="str">
            <v>JOJOBA OIL</v>
          </cell>
          <cell r="H765" t="str">
            <v>KG</v>
          </cell>
          <cell r="I765">
            <v>9.9993333777748146E-5</v>
          </cell>
          <cell r="J765">
            <v>3000.2</v>
          </cell>
          <cell r="K765">
            <v>0.3</v>
          </cell>
          <cell r="L765" t="str">
            <v>RM</v>
          </cell>
          <cell r="M765" t="str">
            <v>6000517UKM1</v>
          </cell>
          <cell r="N765" t="str">
            <v>4000273UKM1</v>
          </cell>
          <cell r="O765" t="e">
            <v>#N/A</v>
          </cell>
          <cell r="P765">
            <v>0.3</v>
          </cell>
          <cell r="S765">
            <v>0.3</v>
          </cell>
          <cell r="T765">
            <v>0</v>
          </cell>
          <cell r="V765">
            <v>9.9993333777748146E-5</v>
          </cell>
          <cell r="W765">
            <v>3000</v>
          </cell>
        </row>
        <row r="766">
          <cell r="F766">
            <v>4000285</v>
          </cell>
          <cell r="G766" t="str">
            <v>PARAFFIN WAX</v>
          </cell>
          <cell r="H766" t="str">
            <v>KG</v>
          </cell>
          <cell r="I766">
            <v>7.475813544415128E-3</v>
          </cell>
          <cell r="J766">
            <v>204.66</v>
          </cell>
          <cell r="K766">
            <v>1.53</v>
          </cell>
          <cell r="L766" t="str">
            <v>RM</v>
          </cell>
          <cell r="M766" t="str">
            <v>6000517UKM1</v>
          </cell>
          <cell r="N766" t="str">
            <v>4000285UKM1</v>
          </cell>
          <cell r="O766" t="e">
            <v>#N/A</v>
          </cell>
          <cell r="P766">
            <v>1.53</v>
          </cell>
          <cell r="S766">
            <v>1.53</v>
          </cell>
          <cell r="T766">
            <v>0</v>
          </cell>
          <cell r="V766">
            <v>7.475813544415128E-3</v>
          </cell>
          <cell r="W766">
            <v>234.22</v>
          </cell>
        </row>
        <row r="767">
          <cell r="F767">
            <v>4000288</v>
          </cell>
          <cell r="G767" t="str">
            <v>REFINED SESAME OIL</v>
          </cell>
          <cell r="H767" t="str">
            <v>KG</v>
          </cell>
          <cell r="I767">
            <v>9.3691442848219868E-5</v>
          </cell>
          <cell r="J767">
            <v>320.2</v>
          </cell>
          <cell r="K767">
            <v>0.03</v>
          </cell>
          <cell r="L767" t="str">
            <v>RM</v>
          </cell>
          <cell r="M767" t="str">
            <v>6000517UKM1</v>
          </cell>
          <cell r="N767" t="str">
            <v>4000288UKM1</v>
          </cell>
          <cell r="O767" t="e">
            <v>#N/A</v>
          </cell>
          <cell r="P767">
            <v>0.03</v>
          </cell>
          <cell r="S767">
            <v>0.03</v>
          </cell>
          <cell r="T767">
            <v>0</v>
          </cell>
          <cell r="V767">
            <v>9.3691442848219868E-5</v>
          </cell>
          <cell r="W767">
            <v>320.17</v>
          </cell>
        </row>
        <row r="768">
          <cell r="F768">
            <v>4000294</v>
          </cell>
          <cell r="G768" t="str">
            <v>SODIUM SILICATE</v>
          </cell>
          <cell r="H768" t="str">
            <v>KG</v>
          </cell>
          <cell r="I768">
            <v>5.0231839258114376E-3</v>
          </cell>
          <cell r="J768">
            <v>77.64</v>
          </cell>
          <cell r="K768">
            <v>0.39</v>
          </cell>
          <cell r="L768" t="str">
            <v>RM</v>
          </cell>
          <cell r="M768" t="str">
            <v>6000517UKM1</v>
          </cell>
          <cell r="N768" t="str">
            <v>4000294UKM1</v>
          </cell>
          <cell r="O768" t="e">
            <v>#N/A</v>
          </cell>
          <cell r="P768">
            <v>0.39</v>
          </cell>
          <cell r="S768">
            <v>0.39</v>
          </cell>
          <cell r="T768">
            <v>0</v>
          </cell>
          <cell r="V768">
            <v>5.0231839258114376E-3</v>
          </cell>
          <cell r="W768">
            <v>67.309186885245907</v>
          </cell>
        </row>
        <row r="769">
          <cell r="F769">
            <v>4000308</v>
          </cell>
          <cell r="G769" t="str">
            <v>ISO PROPYL PALMITATE</v>
          </cell>
          <cell r="H769" t="str">
            <v>KG</v>
          </cell>
          <cell r="I769">
            <v>7.5069660711358788E-3</v>
          </cell>
          <cell r="J769">
            <v>305.05</v>
          </cell>
          <cell r="K769">
            <v>2.29</v>
          </cell>
          <cell r="L769" t="str">
            <v>RM</v>
          </cell>
          <cell r="M769" t="str">
            <v>6000517UKM1</v>
          </cell>
          <cell r="N769" t="str">
            <v>4000308UKM1</v>
          </cell>
          <cell r="O769" t="e">
            <v>#N/A</v>
          </cell>
          <cell r="P769">
            <v>2.29</v>
          </cell>
          <cell r="S769">
            <v>2.29</v>
          </cell>
          <cell r="T769">
            <v>0</v>
          </cell>
          <cell r="V769">
            <v>7.5069660711358788E-3</v>
          </cell>
          <cell r="W769">
            <v>313.11</v>
          </cell>
        </row>
        <row r="770">
          <cell r="F770">
            <v>4000326</v>
          </cell>
          <cell r="G770" t="str">
            <v>PHENYL METHYL PYROZOLONE (PMP)</v>
          </cell>
          <cell r="H770" t="str">
            <v>KG</v>
          </cell>
          <cell r="I770">
            <v>2.0010089120564988E-3</v>
          </cell>
          <cell r="J770">
            <v>594.70000000000005</v>
          </cell>
          <cell r="K770">
            <v>1.19</v>
          </cell>
          <cell r="L770" t="str">
            <v>RM</v>
          </cell>
          <cell r="M770" t="str">
            <v>6000517UKM1</v>
          </cell>
          <cell r="N770" t="str">
            <v>4000326UKM1</v>
          </cell>
          <cell r="O770" t="e">
            <v>#N/A</v>
          </cell>
          <cell r="P770">
            <v>1.19</v>
          </cell>
          <cell r="S770">
            <v>1.19</v>
          </cell>
          <cell r="T770">
            <v>0</v>
          </cell>
          <cell r="V770">
            <v>2.0010089120564988E-3</v>
          </cell>
          <cell r="W770">
            <v>596.92550000000006</v>
          </cell>
        </row>
        <row r="771">
          <cell r="F771">
            <v>4000162</v>
          </cell>
          <cell r="G771" t="str">
            <v>SLES 28%</v>
          </cell>
          <cell r="H771" t="str">
            <v>KG</v>
          </cell>
          <cell r="I771">
            <v>0.16007445323406236</v>
          </cell>
          <cell r="J771">
            <v>64.47</v>
          </cell>
          <cell r="K771">
            <v>10.32</v>
          </cell>
          <cell r="L771" t="str">
            <v>RM</v>
          </cell>
          <cell r="M771" t="str">
            <v>6000517UKM1</v>
          </cell>
          <cell r="N771" t="str">
            <v>4000162UKM1</v>
          </cell>
          <cell r="O771" t="e">
            <v>#N/A</v>
          </cell>
          <cell r="P771">
            <v>10.32</v>
          </cell>
          <cell r="S771">
            <v>10.32</v>
          </cell>
          <cell r="T771">
            <v>0</v>
          </cell>
          <cell r="V771">
            <v>0.16007445323406236</v>
          </cell>
          <cell r="W771">
            <v>62.439437499999997</v>
          </cell>
        </row>
        <row r="772">
          <cell r="F772">
            <v>4000129</v>
          </cell>
          <cell r="G772" t="str">
            <v>CAPB (COCAMIDOPROPYL BETAINE 30%)</v>
          </cell>
          <cell r="H772" t="str">
            <v>KG</v>
          </cell>
          <cell r="I772">
            <v>0.10002759381898454</v>
          </cell>
          <cell r="J772">
            <v>72.48</v>
          </cell>
          <cell r="K772">
            <v>7.25</v>
          </cell>
          <cell r="L772" t="str">
            <v>RM</v>
          </cell>
          <cell r="M772" t="str">
            <v>6000517UKM1</v>
          </cell>
          <cell r="N772" t="str">
            <v>4000129UKM1</v>
          </cell>
          <cell r="O772" t="e">
            <v>#N/A</v>
          </cell>
          <cell r="P772">
            <v>7.25</v>
          </cell>
          <cell r="S772">
            <v>7.25</v>
          </cell>
          <cell r="T772">
            <v>0</v>
          </cell>
          <cell r="V772">
            <v>0.10002759381898454</v>
          </cell>
          <cell r="W772">
            <v>71.039324432008954</v>
          </cell>
        </row>
        <row r="773">
          <cell r="F773">
            <v>4000379</v>
          </cell>
          <cell r="G773" t="str">
            <v>BRIJI 721 - RA</v>
          </cell>
          <cell r="H773" t="str">
            <v>KG</v>
          </cell>
          <cell r="I773">
            <v>2.2493196409508486E-2</v>
          </cell>
          <cell r="J773">
            <v>665.09</v>
          </cell>
          <cell r="K773">
            <v>14.959999999999999</v>
          </cell>
          <cell r="L773" t="str">
            <v>RM</v>
          </cell>
          <cell r="M773" t="str">
            <v>6000517UKM1</v>
          </cell>
          <cell r="N773" t="str">
            <v>4000379UKM1</v>
          </cell>
          <cell r="O773" t="e">
            <v>#N/A</v>
          </cell>
          <cell r="P773">
            <v>14.959999999999999</v>
          </cell>
          <cell r="S773">
            <v>14.959999999999999</v>
          </cell>
          <cell r="T773">
            <v>0</v>
          </cell>
          <cell r="V773">
            <v>2.2493196409508486E-2</v>
          </cell>
          <cell r="W773">
            <v>732.16000000000008</v>
          </cell>
        </row>
        <row r="774">
          <cell r="F774">
            <v>4000396</v>
          </cell>
          <cell r="G774" t="str">
            <v>LEMON OIL - RA</v>
          </cell>
          <cell r="H774" t="str">
            <v>KG</v>
          </cell>
          <cell r="I774">
            <v>9.9831712256481916E-5</v>
          </cell>
          <cell r="J774">
            <v>3505.9</v>
          </cell>
          <cell r="K774">
            <v>0.35</v>
          </cell>
          <cell r="L774" t="str">
            <v>RM</v>
          </cell>
          <cell r="M774" t="str">
            <v>6000517UKM1</v>
          </cell>
          <cell r="N774" t="str">
            <v>4000396UKM1</v>
          </cell>
          <cell r="O774" t="e">
            <v>#N/A</v>
          </cell>
          <cell r="P774">
            <v>0.35</v>
          </cell>
          <cell r="S774">
            <v>0.35</v>
          </cell>
          <cell r="T774">
            <v>0</v>
          </cell>
          <cell r="V774">
            <v>9.9831712256481916E-5</v>
          </cell>
          <cell r="W774">
            <v>3497.232</v>
          </cell>
        </row>
        <row r="775">
          <cell r="F775">
            <v>4000359</v>
          </cell>
          <cell r="G775" t="str">
            <v>2A3HP</v>
          </cell>
          <cell r="H775" t="str">
            <v>KG</v>
          </cell>
          <cell r="I775">
            <v>1.9996150099455766E-3</v>
          </cell>
          <cell r="J775">
            <v>8571.65</v>
          </cell>
          <cell r="K775">
            <v>17.14</v>
          </cell>
          <cell r="L775" t="str">
            <v>RM</v>
          </cell>
          <cell r="M775" t="str">
            <v>6000517UKM1</v>
          </cell>
          <cell r="N775" t="str">
            <v>4000359UKM1</v>
          </cell>
          <cell r="O775" t="e">
            <v>#N/A</v>
          </cell>
          <cell r="P775">
            <v>17.14</v>
          </cell>
          <cell r="S775">
            <v>17.14</v>
          </cell>
          <cell r="T775">
            <v>0</v>
          </cell>
          <cell r="V775">
            <v>1.9996150099455766E-3</v>
          </cell>
          <cell r="W775">
            <v>8664.7999999999993</v>
          </cell>
        </row>
        <row r="776">
          <cell r="F776">
            <v>4000459</v>
          </cell>
          <cell r="G776" t="str">
            <v>2-METHYL RESORCINOL</v>
          </cell>
          <cell r="H776" t="str">
            <v>KG</v>
          </cell>
          <cell r="I776">
            <v>1.5000638667621267E-3</v>
          </cell>
          <cell r="J776">
            <v>18632.54</v>
          </cell>
          <cell r="K776">
            <v>27.95</v>
          </cell>
          <cell r="L776" t="str">
            <v>RM</v>
          </cell>
          <cell r="M776" t="str">
            <v>6000517UKM1</v>
          </cell>
          <cell r="N776" t="str">
            <v>4000459UKM1</v>
          </cell>
          <cell r="O776" t="e">
            <v>#N/A</v>
          </cell>
          <cell r="P776">
            <v>27.95</v>
          </cell>
          <cell r="S776">
            <v>27.95</v>
          </cell>
          <cell r="T776">
            <v>0</v>
          </cell>
          <cell r="V776">
            <v>1.5000638667621267E-3</v>
          </cell>
          <cell r="W776">
            <v>18623.599999999999</v>
          </cell>
        </row>
        <row r="777">
          <cell r="F777">
            <v>4000461</v>
          </cell>
          <cell r="G777" t="str">
            <v>SYMSITIVE 1609</v>
          </cell>
          <cell r="H777" t="str">
            <v>KG</v>
          </cell>
          <cell r="I777">
            <v>9.9997118238667471E-3</v>
          </cell>
          <cell r="J777">
            <v>7287.21</v>
          </cell>
          <cell r="K777">
            <v>72.87</v>
          </cell>
          <cell r="L777" t="str">
            <v>RM</v>
          </cell>
          <cell r="M777" t="str">
            <v>6000517UKM1</v>
          </cell>
          <cell r="N777" t="str">
            <v>4000461UKM1</v>
          </cell>
          <cell r="O777" t="e">
            <v>#N/A</v>
          </cell>
          <cell r="P777">
            <v>72.87</v>
          </cell>
          <cell r="S777">
            <v>72.87</v>
          </cell>
          <cell r="T777">
            <v>0</v>
          </cell>
          <cell r="V777">
            <v>9.9997118238667471E-3</v>
          </cell>
          <cell r="W777">
            <v>7280</v>
          </cell>
        </row>
        <row r="778">
          <cell r="F778">
            <v>4000574</v>
          </cell>
          <cell r="G778" t="str">
            <v>PERFUME MAGIC WAND</v>
          </cell>
          <cell r="H778" t="str">
            <v>KG</v>
          </cell>
          <cell r="I778">
            <v>1.2003693444136656E-2</v>
          </cell>
          <cell r="J778">
            <v>1072.17</v>
          </cell>
          <cell r="K778">
            <v>12.87</v>
          </cell>
          <cell r="L778" t="str">
            <v>RM</v>
          </cell>
          <cell r="M778" t="str">
            <v>6000517UKM1</v>
          </cell>
          <cell r="N778" t="str">
            <v>4000574UKM1</v>
          </cell>
          <cell r="O778" t="e">
            <v>#N/A</v>
          </cell>
          <cell r="P778">
            <v>12.87</v>
          </cell>
          <cell r="S778">
            <v>12.87</v>
          </cell>
          <cell r="T778">
            <v>0</v>
          </cell>
          <cell r="V778">
            <v>1.2003693444136656E-2</v>
          </cell>
          <cell r="W778">
            <v>1097.25</v>
          </cell>
        </row>
        <row r="779">
          <cell r="F779">
            <v>4000575</v>
          </cell>
          <cell r="G779" t="str">
            <v>POTASSIUM THIOLGLYCOLATE</v>
          </cell>
          <cell r="H779" t="str">
            <v>KG</v>
          </cell>
          <cell r="I779">
            <v>1.0005107712646096E-2</v>
          </cell>
          <cell r="J779">
            <v>332.83</v>
          </cell>
          <cell r="K779">
            <v>3.33</v>
          </cell>
          <cell r="L779" t="str">
            <v>RM</v>
          </cell>
          <cell r="M779" t="str">
            <v>6000517UKM1</v>
          </cell>
          <cell r="N779" t="str">
            <v>4000575UKM1</v>
          </cell>
          <cell r="O779" t="e">
            <v>#N/A</v>
          </cell>
          <cell r="P779">
            <v>3.33</v>
          </cell>
          <cell r="S779">
            <v>3.33</v>
          </cell>
          <cell r="T779">
            <v>0</v>
          </cell>
          <cell r="V779">
            <v>1.0005107712646096E-2</v>
          </cell>
          <cell r="W779">
            <v>332.83</v>
          </cell>
        </row>
        <row r="780">
          <cell r="F780" t="str">
            <v/>
          </cell>
          <cell r="G780" t="str">
            <v>0000900501-MFPOWR</v>
          </cell>
          <cell r="H780" t="str">
            <v>KWH</v>
          </cell>
          <cell r="I780">
            <v>2.4</v>
          </cell>
          <cell r="J780">
            <v>8.25</v>
          </cell>
          <cell r="K780">
            <v>19.8</v>
          </cell>
          <cell r="L780" t="str">
            <v>cc</v>
          </cell>
          <cell r="M780" t="str">
            <v>6000517UKM1</v>
          </cell>
          <cell r="N780" t="str">
            <v>UKM1</v>
          </cell>
          <cell r="O780" t="e">
            <v>#N/A</v>
          </cell>
          <cell r="R780">
            <v>19.8</v>
          </cell>
          <cell r="S780">
            <v>19.8</v>
          </cell>
          <cell r="T780">
            <v>0</v>
          </cell>
          <cell r="V780">
            <v>2.4</v>
          </cell>
          <cell r="W780">
            <v>8.25</v>
          </cell>
        </row>
        <row r="781">
          <cell r="F781" t="str">
            <v/>
          </cell>
          <cell r="G781" t="str">
            <v>0000900502-MFMAND</v>
          </cell>
          <cell r="H781" t="str">
            <v>MD</v>
          </cell>
          <cell r="I781">
            <v>0.08</v>
          </cell>
          <cell r="J781">
            <v>440</v>
          </cell>
          <cell r="K781">
            <v>35.200000000000003</v>
          </cell>
          <cell r="L781" t="str">
            <v>cc</v>
          </cell>
          <cell r="M781" t="str">
            <v>6000517UKM1</v>
          </cell>
          <cell r="N781" t="str">
            <v>UKM1</v>
          </cell>
          <cell r="O781" t="e">
            <v>#N/A</v>
          </cell>
          <cell r="R781">
            <v>35.200000000000003</v>
          </cell>
          <cell r="S781">
            <v>35.200000000000003</v>
          </cell>
          <cell r="T781">
            <v>0</v>
          </cell>
          <cell r="V781">
            <v>0.08</v>
          </cell>
          <cell r="W781">
            <v>440</v>
          </cell>
        </row>
        <row r="782">
          <cell r="F782" t="str">
            <v/>
          </cell>
          <cell r="G782" t="str">
            <v>0000900503-MFGUTY</v>
          </cell>
          <cell r="H782" t="str">
            <v>STD</v>
          </cell>
          <cell r="I782">
            <v>0.32000909504320146</v>
          </cell>
          <cell r="J782">
            <v>219.9</v>
          </cell>
          <cell r="K782">
            <v>70.37</v>
          </cell>
          <cell r="L782" t="str">
            <v>cc</v>
          </cell>
          <cell r="M782" t="str">
            <v>6000517UKM1</v>
          </cell>
          <cell r="N782" t="str">
            <v>UKM1</v>
          </cell>
          <cell r="O782" t="e">
            <v>#N/A</v>
          </cell>
          <cell r="R782">
            <v>70.37</v>
          </cell>
          <cell r="S782">
            <v>70.37</v>
          </cell>
          <cell r="T782">
            <v>0</v>
          </cell>
          <cell r="V782">
            <v>0.32000909504320146</v>
          </cell>
          <cell r="W782">
            <v>219.9</v>
          </cell>
        </row>
        <row r="783">
          <cell r="F783" t="str">
            <v/>
          </cell>
          <cell r="G783" t="str">
            <v>0000900504-MFGDEP</v>
          </cell>
          <cell r="H783" t="str">
            <v>STD</v>
          </cell>
          <cell r="I783">
            <v>0.3199876714439821</v>
          </cell>
          <cell r="J783">
            <v>324.45</v>
          </cell>
          <cell r="K783">
            <v>103.82</v>
          </cell>
          <cell r="L783" t="str">
            <v>cc</v>
          </cell>
          <cell r="M783" t="str">
            <v>6000517UKM1</v>
          </cell>
          <cell r="N783" t="str">
            <v>UKM1</v>
          </cell>
          <cell r="O783" t="e">
            <v>#N/A</v>
          </cell>
          <cell r="R783">
            <v>103.82</v>
          </cell>
          <cell r="S783">
            <v>103.82</v>
          </cell>
          <cell r="T783">
            <v>0</v>
          </cell>
          <cell r="V783">
            <v>0.3199876714439821</v>
          </cell>
          <cell r="W783">
            <v>324.45</v>
          </cell>
        </row>
        <row r="784">
          <cell r="F784" t="str">
            <v/>
          </cell>
          <cell r="G784" t="str">
            <v>0000900505-MFGOVH</v>
          </cell>
          <cell r="H784" t="str">
            <v>STD</v>
          </cell>
          <cell r="I784">
            <v>0.32000410832277726</v>
          </cell>
          <cell r="J784">
            <v>292.08999999999997</v>
          </cell>
          <cell r="K784">
            <v>93.47</v>
          </cell>
          <cell r="L784" t="str">
            <v>cc</v>
          </cell>
          <cell r="M784" t="str">
            <v>6000517UKM1</v>
          </cell>
          <cell r="N784" t="str">
            <v>UKM1</v>
          </cell>
          <cell r="O784" t="e">
            <v>#N/A</v>
          </cell>
          <cell r="R784">
            <v>93.47</v>
          </cell>
          <cell r="S784">
            <v>93.47</v>
          </cell>
          <cell r="T784">
            <v>0</v>
          </cell>
          <cell r="V784">
            <v>0.32000410832277726</v>
          </cell>
          <cell r="W784">
            <v>292.08999999999997</v>
          </cell>
        </row>
        <row r="785">
          <cell r="F785">
            <v>4000102</v>
          </cell>
          <cell r="G785" t="str">
            <v>RESORCINOL</v>
          </cell>
          <cell r="H785" t="str">
            <v>KG</v>
          </cell>
          <cell r="I785">
            <v>1.5040219157479153E-3</v>
          </cell>
          <cell r="J785">
            <v>744.67</v>
          </cell>
          <cell r="K785">
            <v>1.1200000000000001</v>
          </cell>
          <cell r="L785" t="str">
            <v>RM</v>
          </cell>
          <cell r="M785" t="str">
            <v>6000517UKM1</v>
          </cell>
          <cell r="N785" t="str">
            <v>4000102UKM1</v>
          </cell>
          <cell r="O785" t="e">
            <v>#N/A</v>
          </cell>
          <cell r="P785">
            <v>1.1200000000000001</v>
          </cell>
          <cell r="S785">
            <v>1.1200000000000001</v>
          </cell>
          <cell r="T785">
            <v>0</v>
          </cell>
          <cell r="V785">
            <v>1.5040219157479153E-3</v>
          </cell>
          <cell r="W785">
            <v>743.12336764705879</v>
          </cell>
        </row>
        <row r="786">
          <cell r="F786">
            <v>4000105</v>
          </cell>
          <cell r="G786" t="str">
            <v>SODIUM SULPHITE</v>
          </cell>
          <cell r="H786" t="str">
            <v>KG</v>
          </cell>
          <cell r="I786">
            <v>3.957219251336898E-3</v>
          </cell>
          <cell r="J786">
            <v>93.5</v>
          </cell>
          <cell r="K786">
            <v>0.36999999999999994</v>
          </cell>
          <cell r="L786" t="str">
            <v>RM</v>
          </cell>
          <cell r="M786" t="str">
            <v>6000517UKM1</v>
          </cell>
          <cell r="N786" t="str">
            <v>4000105UKM1</v>
          </cell>
          <cell r="O786" t="e">
            <v>#N/A</v>
          </cell>
          <cell r="P786">
            <v>0.36999999999999994</v>
          </cell>
          <cell r="S786">
            <v>0.36999999999999994</v>
          </cell>
          <cell r="T786">
            <v>0</v>
          </cell>
          <cell r="V786">
            <v>3.957219251336898E-3</v>
          </cell>
          <cell r="W786">
            <v>108.43813658536585</v>
          </cell>
        </row>
        <row r="787">
          <cell r="F787">
            <v>4000108</v>
          </cell>
          <cell r="G787" t="str">
            <v>DM WATER</v>
          </cell>
          <cell r="H787" t="str">
            <v>KG</v>
          </cell>
          <cell r="I787">
            <v>0.26666666666666666</v>
          </cell>
          <cell r="J787">
            <v>0.45</v>
          </cell>
          <cell r="K787">
            <v>0.12</v>
          </cell>
          <cell r="L787" t="str">
            <v>RM</v>
          </cell>
          <cell r="M787" t="str">
            <v>6000517UKM1</v>
          </cell>
          <cell r="N787" t="str">
            <v>4000108UKM1</v>
          </cell>
          <cell r="O787" t="e">
            <v>#N/A</v>
          </cell>
          <cell r="P787">
            <v>0.12</v>
          </cell>
          <cell r="S787">
            <v>0.12</v>
          </cell>
          <cell r="T787">
            <v>0</v>
          </cell>
          <cell r="V787">
            <v>0.26666666666666666</v>
          </cell>
          <cell r="W787">
            <v>0.45</v>
          </cell>
        </row>
        <row r="788">
          <cell r="F788">
            <v>4000118</v>
          </cell>
          <cell r="G788" t="str">
            <v>PROPYLENE GLYCOL  (PG)</v>
          </cell>
          <cell r="H788" t="str">
            <v>KG</v>
          </cell>
          <cell r="I788">
            <v>4.9974832818005322E-3</v>
          </cell>
          <cell r="J788">
            <v>278.14</v>
          </cell>
          <cell r="K788">
            <v>1.39</v>
          </cell>
          <cell r="L788" t="str">
            <v>RM</v>
          </cell>
          <cell r="M788" t="str">
            <v>6000517UKM1</v>
          </cell>
          <cell r="N788" t="str">
            <v>4000118UKM1</v>
          </cell>
          <cell r="O788" t="e">
            <v>#N/A</v>
          </cell>
          <cell r="P788">
            <v>1.39</v>
          </cell>
          <cell r="S788">
            <v>1.39</v>
          </cell>
          <cell r="T788">
            <v>0</v>
          </cell>
          <cell r="V788">
            <v>4.9974832818005322E-3</v>
          </cell>
          <cell r="W788">
            <v>278.29599999999999</v>
          </cell>
        </row>
        <row r="789">
          <cell r="F789">
            <v>4000123</v>
          </cell>
          <cell r="G789" t="str">
            <v>STEARIC ACID</v>
          </cell>
          <cell r="H789" t="str">
            <v>KG</v>
          </cell>
          <cell r="I789">
            <v>4.9884107628741306E-3</v>
          </cell>
          <cell r="J789">
            <v>198.46</v>
          </cell>
          <cell r="K789">
            <v>0.99</v>
          </cell>
          <cell r="L789" t="str">
            <v>RM</v>
          </cell>
          <cell r="M789" t="str">
            <v>6000517UKM1</v>
          </cell>
          <cell r="N789" t="str">
            <v>4000123UKM1</v>
          </cell>
          <cell r="O789" t="e">
            <v>#N/A</v>
          </cell>
          <cell r="P789">
            <v>0.99</v>
          </cell>
          <cell r="S789">
            <v>0.99</v>
          </cell>
          <cell r="T789">
            <v>0</v>
          </cell>
          <cell r="V789">
            <v>4.9884107628741306E-3</v>
          </cell>
          <cell r="W789">
            <v>133.34180645161291</v>
          </cell>
        </row>
        <row r="790">
          <cell r="F790">
            <v>4000165</v>
          </cell>
          <cell r="G790" t="str">
            <v>CARBOPOL ETD 2020</v>
          </cell>
          <cell r="H790" t="str">
            <v>KG</v>
          </cell>
          <cell r="I790">
            <v>1.9990059887803045E-3</v>
          </cell>
          <cell r="J790">
            <v>3641.81</v>
          </cell>
          <cell r="K790">
            <v>7.28</v>
          </cell>
          <cell r="L790" t="str">
            <v>RM</v>
          </cell>
          <cell r="M790" t="str">
            <v>6000517UKM1</v>
          </cell>
          <cell r="N790" t="str">
            <v>4000165UKM1</v>
          </cell>
          <cell r="O790" t="e">
            <v>#N/A</v>
          </cell>
          <cell r="P790">
            <v>7.28</v>
          </cell>
          <cell r="S790">
            <v>7.28</v>
          </cell>
          <cell r="T790">
            <v>0</v>
          </cell>
          <cell r="V790">
            <v>1.9990059887803045E-3</v>
          </cell>
          <cell r="W790">
            <v>3754.4170362318841</v>
          </cell>
        </row>
        <row r="791">
          <cell r="F791">
            <v>4000181</v>
          </cell>
          <cell r="G791" t="str">
            <v>OLIVE OIL</v>
          </cell>
          <cell r="H791" t="str">
            <v>KG</v>
          </cell>
          <cell r="I791">
            <v>9.5102234902520204E-5</v>
          </cell>
          <cell r="J791">
            <v>630.9</v>
          </cell>
          <cell r="K791">
            <v>0.06</v>
          </cell>
          <cell r="L791" t="str">
            <v>RM</v>
          </cell>
          <cell r="M791" t="str">
            <v>6000517UKM1</v>
          </cell>
          <cell r="N791" t="str">
            <v>4000181UKM1</v>
          </cell>
          <cell r="O791" t="e">
            <v>#N/A</v>
          </cell>
          <cell r="P791">
            <v>0.06</v>
          </cell>
          <cell r="S791">
            <v>0.06</v>
          </cell>
          <cell r="T791">
            <v>0</v>
          </cell>
          <cell r="V791">
            <v>9.5102234902520204E-5</v>
          </cell>
          <cell r="W791">
            <v>630.87</v>
          </cell>
        </row>
        <row r="792">
          <cell r="F792">
            <v>4000182</v>
          </cell>
          <cell r="G792" t="str">
            <v>CETOSTEARYL ALCOHOL C1618(CSA)</v>
          </cell>
          <cell r="H792" t="str">
            <v>KG</v>
          </cell>
          <cell r="I792">
            <v>0.14248554913294798</v>
          </cell>
          <cell r="J792">
            <v>207.6</v>
          </cell>
          <cell r="K792">
            <v>29.58</v>
          </cell>
          <cell r="L792" t="str">
            <v>RM</v>
          </cell>
          <cell r="M792" t="str">
            <v>6000517UKM1</v>
          </cell>
          <cell r="N792" t="str">
            <v>4000182UKM1</v>
          </cell>
          <cell r="O792" t="e">
            <v>#N/A</v>
          </cell>
          <cell r="P792">
            <v>29.58</v>
          </cell>
          <cell r="S792">
            <v>29.58</v>
          </cell>
          <cell r="T792">
            <v>0</v>
          </cell>
          <cell r="V792">
            <v>0.14248554913294798</v>
          </cell>
          <cell r="W792">
            <v>192.63366800804829</v>
          </cell>
        </row>
        <row r="793">
          <cell r="F793">
            <v>4000187</v>
          </cell>
          <cell r="G793" t="str">
            <v>WHITE PETROLEUM JELLY</v>
          </cell>
          <cell r="H793" t="str">
            <v>KG</v>
          </cell>
          <cell r="I793">
            <v>2.500795418390073E-2</v>
          </cell>
          <cell r="J793">
            <v>157.15</v>
          </cell>
          <cell r="K793">
            <v>3.9299999999999997</v>
          </cell>
          <cell r="L793" t="str">
            <v>RM</v>
          </cell>
          <cell r="M793" t="str">
            <v>6000517UKM1</v>
          </cell>
          <cell r="N793" t="str">
            <v>4000187UKM1</v>
          </cell>
          <cell r="O793" t="e">
            <v>#N/A</v>
          </cell>
          <cell r="P793">
            <v>3.9299999999999997</v>
          </cell>
          <cell r="S793">
            <v>3.9299999999999997</v>
          </cell>
          <cell r="T793">
            <v>0</v>
          </cell>
          <cell r="V793">
            <v>2.500795418390073E-2</v>
          </cell>
          <cell r="W793">
            <v>166.63</v>
          </cell>
        </row>
        <row r="794">
          <cell r="F794">
            <v>4000190</v>
          </cell>
          <cell r="G794" t="str">
            <v>P-AMINO PHENOL (PAP)</v>
          </cell>
          <cell r="H794" t="str">
            <v>KG</v>
          </cell>
          <cell r="I794">
            <v>3.4946039204170032E-3</v>
          </cell>
          <cell r="J794">
            <v>681.05</v>
          </cell>
          <cell r="K794">
            <v>2.38</v>
          </cell>
          <cell r="L794" t="str">
            <v>RM</v>
          </cell>
          <cell r="M794" t="str">
            <v>6000517UKM1</v>
          </cell>
          <cell r="N794" t="str">
            <v>4000190UKM1</v>
          </cell>
          <cell r="O794" t="e">
            <v>#N/A</v>
          </cell>
          <cell r="P794">
            <v>2.38</v>
          </cell>
          <cell r="S794">
            <v>2.38</v>
          </cell>
          <cell r="T794">
            <v>0</v>
          </cell>
          <cell r="V794">
            <v>3.4946039204170032E-3</v>
          </cell>
          <cell r="W794">
            <v>681.05</v>
          </cell>
        </row>
        <row r="795">
          <cell r="F795">
            <v>4000198</v>
          </cell>
          <cell r="G795" t="str">
            <v>MONOETHANOLAMINE (MEA)</v>
          </cell>
          <cell r="H795" t="str">
            <v>KG</v>
          </cell>
          <cell r="I795">
            <v>6.0022909507445599E-2</v>
          </cell>
          <cell r="J795">
            <v>130.94999999999999</v>
          </cell>
          <cell r="K795">
            <v>7.86</v>
          </cell>
          <cell r="L795" t="str">
            <v>RM</v>
          </cell>
          <cell r="M795" t="str">
            <v>6000517UKM1</v>
          </cell>
          <cell r="N795" t="str">
            <v>4000198UKM1</v>
          </cell>
          <cell r="O795" t="e">
            <v>#N/A</v>
          </cell>
          <cell r="P795">
            <v>7.86</v>
          </cell>
          <cell r="S795">
            <v>7.86</v>
          </cell>
          <cell r="T795">
            <v>0</v>
          </cell>
          <cell r="V795">
            <v>6.0022909507445599E-2</v>
          </cell>
          <cell r="W795">
            <v>167.96</v>
          </cell>
        </row>
        <row r="796">
          <cell r="F796">
            <v>4000247</v>
          </cell>
          <cell r="G796" t="str">
            <v>CELEQUAT SC 240C/UCARE POLYMERR JR 400</v>
          </cell>
          <cell r="H796" t="str">
            <v>KG</v>
          </cell>
          <cell r="I796">
            <v>3.9984865541547359E-3</v>
          </cell>
          <cell r="J796">
            <v>2140.81</v>
          </cell>
          <cell r="K796">
            <v>8.56</v>
          </cell>
          <cell r="L796" t="str">
            <v>RM</v>
          </cell>
          <cell r="M796" t="str">
            <v>6000517UKM1</v>
          </cell>
          <cell r="N796" t="str">
            <v>4000247UKM1</v>
          </cell>
          <cell r="O796" t="e">
            <v>#N/A</v>
          </cell>
          <cell r="P796">
            <v>8.56</v>
          </cell>
          <cell r="S796">
            <v>8.56</v>
          </cell>
          <cell r="T796">
            <v>0</v>
          </cell>
          <cell r="V796">
            <v>3.9984865541547359E-3</v>
          </cell>
          <cell r="W796">
            <v>2129.8066666666668</v>
          </cell>
        </row>
        <row r="797">
          <cell r="F797">
            <v>4000236</v>
          </cell>
          <cell r="G797" t="str">
            <v>ALMOND OIL</v>
          </cell>
          <cell r="H797" t="str">
            <v>KG</v>
          </cell>
          <cell r="I797">
            <v>1.0492078480747036E-4</v>
          </cell>
          <cell r="J797">
            <v>953.1</v>
          </cell>
          <cell r="K797">
            <v>0.1</v>
          </cell>
          <cell r="L797" t="str">
            <v>RM</v>
          </cell>
          <cell r="M797" t="str">
            <v>6000517UKM1</v>
          </cell>
          <cell r="N797" t="str">
            <v>4000236UKM1</v>
          </cell>
          <cell r="O797" t="e">
            <v>#N/A</v>
          </cell>
          <cell r="P797">
            <v>0.1</v>
          </cell>
          <cell r="S797">
            <v>0.1</v>
          </cell>
          <cell r="T797">
            <v>0</v>
          </cell>
          <cell r="V797">
            <v>1.0492078480747036E-4</v>
          </cell>
          <cell r="W797">
            <v>1024.1127489795917</v>
          </cell>
        </row>
        <row r="798">
          <cell r="F798">
            <v>4000237</v>
          </cell>
          <cell r="G798" t="str">
            <v>AMINO HYDROXY TOLUENE (AHT)</v>
          </cell>
          <cell r="H798" t="str">
            <v>KG</v>
          </cell>
          <cell r="I798">
            <v>2.0047780543628983E-4</v>
          </cell>
          <cell r="J798">
            <v>5985.7</v>
          </cell>
          <cell r="K798">
            <v>1.2</v>
          </cell>
          <cell r="L798" t="str">
            <v>RM</v>
          </cell>
          <cell r="M798" t="str">
            <v>6000517UKM1</v>
          </cell>
          <cell r="N798" t="str">
            <v>4000237UKM1</v>
          </cell>
          <cell r="O798" t="e">
            <v>#N/A</v>
          </cell>
          <cell r="P798">
            <v>1.2</v>
          </cell>
          <cell r="S798">
            <v>1.2</v>
          </cell>
          <cell r="T798">
            <v>0</v>
          </cell>
          <cell r="V798">
            <v>2.0047780543628983E-4</v>
          </cell>
          <cell r="W798">
            <v>6025.6149999999998</v>
          </cell>
        </row>
        <row r="799">
          <cell r="F799">
            <v>4000239</v>
          </cell>
          <cell r="G799" t="str">
            <v>AMMONIA SOLUTION.</v>
          </cell>
          <cell r="H799" t="str">
            <v>KG</v>
          </cell>
          <cell r="I799">
            <v>9.0012082158679022E-2</v>
          </cell>
          <cell r="J799">
            <v>148.97999999999999</v>
          </cell>
          <cell r="K799">
            <v>13.41</v>
          </cell>
          <cell r="L799" t="str">
            <v>RM</v>
          </cell>
          <cell r="M799" t="str">
            <v>6000517UKM1</v>
          </cell>
          <cell r="N799" t="str">
            <v>4000239UKM1</v>
          </cell>
          <cell r="O799" t="e">
            <v>#N/A</v>
          </cell>
          <cell r="P799">
            <v>13.41</v>
          </cell>
          <cell r="S799">
            <v>13.41</v>
          </cell>
          <cell r="T799">
            <v>0</v>
          </cell>
          <cell r="V799">
            <v>9.0012082158679022E-2</v>
          </cell>
          <cell r="W799">
            <v>150.85571707317072</v>
          </cell>
        </row>
        <row r="800">
          <cell r="F800">
            <v>4000240</v>
          </cell>
          <cell r="G800" t="str">
            <v>AMMONIUM CHLORIDE NEW</v>
          </cell>
          <cell r="H800" t="str">
            <v>KG</v>
          </cell>
          <cell r="I800">
            <v>3.9840637450199202E-3</v>
          </cell>
          <cell r="J800">
            <v>148.09</v>
          </cell>
          <cell r="K800">
            <v>0.59</v>
          </cell>
          <cell r="L800" t="str">
            <v>RM</v>
          </cell>
          <cell r="M800" t="str">
            <v>6000517UKM1</v>
          </cell>
          <cell r="N800" t="str">
            <v>4000240UKM1</v>
          </cell>
          <cell r="O800" t="e">
            <v>#N/A</v>
          </cell>
          <cell r="P800">
            <v>0.59</v>
          </cell>
          <cell r="S800">
            <v>0.59</v>
          </cell>
          <cell r="T800">
            <v>0</v>
          </cell>
          <cell r="V800">
            <v>3.9840637450199202E-3</v>
          </cell>
          <cell r="W800">
            <v>232.44</v>
          </cell>
        </row>
        <row r="801">
          <cell r="F801">
            <v>4000132</v>
          </cell>
          <cell r="G801" t="str">
            <v>FORMALDEHYDE SOLUTION</v>
          </cell>
          <cell r="H801" t="str">
            <v>KG</v>
          </cell>
          <cell r="I801">
            <v>2.6896180742334592E-4</v>
          </cell>
          <cell r="J801">
            <v>37.18</v>
          </cell>
          <cell r="K801">
            <v>1.0000000000000002E-2</v>
          </cell>
          <cell r="L801" t="str">
            <v>RM</v>
          </cell>
          <cell r="M801" t="str">
            <v>6000523UKM1</v>
          </cell>
          <cell r="N801" t="str">
            <v>4000132UKM1</v>
          </cell>
          <cell r="O801" t="e">
            <v>#N/A</v>
          </cell>
          <cell r="P801">
            <v>1.0000000000000002E-2</v>
          </cell>
          <cell r="S801">
            <v>1.0000000000000002E-2</v>
          </cell>
          <cell r="T801">
            <v>0</v>
          </cell>
          <cell r="U801">
            <v>-7.184077461000523E-4</v>
          </cell>
          <cell r="V801">
            <v>2.6896180742334592E-4</v>
          </cell>
          <cell r="W801">
            <v>39.851039999999998</v>
          </cell>
        </row>
        <row r="802">
          <cell r="F802">
            <v>4000108</v>
          </cell>
          <cell r="G802" t="str">
            <v>DM WATER</v>
          </cell>
          <cell r="H802" t="str">
            <v>KG</v>
          </cell>
          <cell r="I802">
            <v>0.62222222222222223</v>
          </cell>
          <cell r="J802">
            <v>0.45</v>
          </cell>
          <cell r="K802">
            <v>0.28000000000000003</v>
          </cell>
          <cell r="L802" t="str">
            <v>RM</v>
          </cell>
          <cell r="M802" t="str">
            <v>6000523UKM1</v>
          </cell>
          <cell r="N802" t="str">
            <v>4000108UKM1</v>
          </cell>
          <cell r="O802" t="e">
            <v>#N/A</v>
          </cell>
          <cell r="P802">
            <v>0.28000000000000003</v>
          </cell>
          <cell r="S802">
            <v>0.28000000000000003</v>
          </cell>
          <cell r="T802">
            <v>0</v>
          </cell>
          <cell r="U802">
            <v>0</v>
          </cell>
          <cell r="V802">
            <v>0.62222222222222223</v>
          </cell>
          <cell r="W802">
            <v>0.45</v>
          </cell>
        </row>
        <row r="803">
          <cell r="F803">
            <v>4000177</v>
          </cell>
          <cell r="G803" t="str">
            <v>SLES 1EO 70%</v>
          </cell>
          <cell r="H803" t="str">
            <v>KG</v>
          </cell>
          <cell r="I803">
            <v>0.38399913391793872</v>
          </cell>
          <cell r="J803">
            <v>92.37</v>
          </cell>
          <cell r="K803">
            <v>35.47</v>
          </cell>
          <cell r="L803" t="str">
            <v>RM</v>
          </cell>
          <cell r="M803" t="str">
            <v>6000523UKM1</v>
          </cell>
          <cell r="N803" t="str">
            <v>4000177UKM1</v>
          </cell>
          <cell r="O803" t="e">
            <v>#N/A</v>
          </cell>
          <cell r="P803">
            <v>35.47</v>
          </cell>
          <cell r="S803">
            <v>35.47</v>
          </cell>
          <cell r="T803">
            <v>0</v>
          </cell>
          <cell r="U803">
            <v>0.79487820721013236</v>
          </cell>
          <cell r="V803">
            <v>0.38399913391793872</v>
          </cell>
          <cell r="W803">
            <v>90.3</v>
          </cell>
        </row>
        <row r="804">
          <cell r="G804" t="str">
            <v>0000900505-MFGOVH</v>
          </cell>
          <cell r="H804" t="str">
            <v>STD</v>
          </cell>
          <cell r="I804">
            <v>1.3694409257420658E-4</v>
          </cell>
          <cell r="J804">
            <v>292.08999999999997</v>
          </cell>
          <cell r="K804">
            <v>0.04</v>
          </cell>
          <cell r="L804" t="str">
            <v>cc</v>
          </cell>
          <cell r="M804" t="str">
            <v>6000523UKM1</v>
          </cell>
          <cell r="N804" t="str">
            <v>UKM1</v>
          </cell>
          <cell r="O804" t="e">
            <v>#N/A</v>
          </cell>
          <cell r="R804">
            <v>0.04</v>
          </cell>
          <cell r="S804">
            <v>0.04</v>
          </cell>
          <cell r="T804">
            <v>0</v>
          </cell>
          <cell r="U804">
            <v>0</v>
          </cell>
          <cell r="V804">
            <v>1.3694409257420658E-4</v>
          </cell>
          <cell r="W804">
            <v>292.08999999999997</v>
          </cell>
        </row>
        <row r="805">
          <cell r="G805" t="str">
            <v>0000900504-MFGDEP</v>
          </cell>
          <cell r="H805" t="str">
            <v>STD</v>
          </cell>
          <cell r="I805">
            <v>1.1191691288387502E-4</v>
          </cell>
          <cell r="J805">
            <v>446.76</v>
          </cell>
          <cell r="K805">
            <v>0.05</v>
          </cell>
          <cell r="L805" t="str">
            <v>cc</v>
          </cell>
          <cell r="M805" t="str">
            <v>6000523UKM1</v>
          </cell>
          <cell r="N805" t="str">
            <v>UKM1</v>
          </cell>
          <cell r="O805" t="e">
            <v>#N/A</v>
          </cell>
          <cell r="R805">
            <v>0.05</v>
          </cell>
          <cell r="S805">
            <v>0.05</v>
          </cell>
          <cell r="T805">
            <v>0</v>
          </cell>
          <cell r="U805">
            <v>0</v>
          </cell>
          <cell r="V805">
            <v>1.1191691288387502E-4</v>
          </cell>
          <cell r="W805">
            <v>446.76</v>
          </cell>
        </row>
        <row r="806">
          <cell r="F806" t="str">
            <v/>
          </cell>
          <cell r="G806" t="str">
            <v>0000900503-MFGUTY</v>
          </cell>
          <cell r="H806" t="str">
            <v>STD</v>
          </cell>
          <cell r="I806">
            <v>1.2135431414586788E-4</v>
          </cell>
          <cell r="J806">
            <v>247.21</v>
          </cell>
          <cell r="K806">
            <v>0.03</v>
          </cell>
          <cell r="L806" t="str">
            <v>cc</v>
          </cell>
          <cell r="M806" t="str">
            <v>6000523UKM1</v>
          </cell>
          <cell r="N806" t="str">
            <v>UKM1</v>
          </cell>
          <cell r="O806" t="e">
            <v>#N/A</v>
          </cell>
          <cell r="R806">
            <v>0.03</v>
          </cell>
          <cell r="S806">
            <v>0.03</v>
          </cell>
          <cell r="T806">
            <v>0</v>
          </cell>
          <cell r="U806">
            <v>0</v>
          </cell>
          <cell r="V806">
            <v>1.2135431414586788E-4</v>
          </cell>
          <cell r="W806">
            <v>247.21</v>
          </cell>
        </row>
        <row r="807">
          <cell r="F807" t="str">
            <v/>
          </cell>
          <cell r="G807" t="str">
            <v>0000900502-MFMAND</v>
          </cell>
          <cell r="H807" t="str">
            <v>MD</v>
          </cell>
          <cell r="I807">
            <v>2.2727272727272729E-5</v>
          </cell>
          <cell r="J807">
            <v>440</v>
          </cell>
          <cell r="K807">
            <v>0.01</v>
          </cell>
          <cell r="L807" t="str">
            <v>cc</v>
          </cell>
          <cell r="M807" t="str">
            <v>6000523UKM1</v>
          </cell>
          <cell r="N807" t="str">
            <v>UKM1</v>
          </cell>
          <cell r="O807" t="e">
            <v>#N/A</v>
          </cell>
          <cell r="R807">
            <v>0.01</v>
          </cell>
          <cell r="S807">
            <v>0.01</v>
          </cell>
          <cell r="T807">
            <v>0</v>
          </cell>
          <cell r="U807">
            <v>0</v>
          </cell>
          <cell r="V807">
            <v>2.2727272727272729E-5</v>
          </cell>
          <cell r="W807">
            <v>440</v>
          </cell>
        </row>
        <row r="808">
          <cell r="F808" t="str">
            <v/>
          </cell>
          <cell r="G808" t="str">
            <v>0000900501-MFPOWR</v>
          </cell>
          <cell r="H808" t="str">
            <v>KWH</v>
          </cell>
          <cell r="I808">
            <v>3.6363636363636364E-3</v>
          </cell>
          <cell r="J808">
            <v>8.25</v>
          </cell>
          <cell r="K808">
            <v>0.03</v>
          </cell>
          <cell r="L808" t="str">
            <v>cc</v>
          </cell>
          <cell r="M808" t="str">
            <v>6000523UKM1</v>
          </cell>
          <cell r="N808" t="str">
            <v>UKM1</v>
          </cell>
          <cell r="O808" t="e">
            <v>#N/A</v>
          </cell>
          <cell r="R808">
            <v>0.03</v>
          </cell>
          <cell r="S808">
            <v>0.03</v>
          </cell>
          <cell r="T808">
            <v>0</v>
          </cell>
          <cell r="U808">
            <v>0</v>
          </cell>
          <cell r="V808">
            <v>3.6363636363636364E-3</v>
          </cell>
          <cell r="W808">
            <v>8.25</v>
          </cell>
        </row>
        <row r="809">
          <cell r="F809">
            <v>4000563</v>
          </cell>
          <cell r="G809" t="str">
            <v>BWYO-11SP</v>
          </cell>
          <cell r="H809" t="str">
            <v>KG</v>
          </cell>
          <cell r="I809">
            <v>2.2675585284280937E-2</v>
          </cell>
          <cell r="J809">
            <v>3289</v>
          </cell>
          <cell r="K809">
            <v>74.58</v>
          </cell>
          <cell r="L809" t="str">
            <v>RM</v>
          </cell>
          <cell r="M809" t="str">
            <v>6000529UKM1</v>
          </cell>
          <cell r="N809" t="str">
            <v>4000563UKM1</v>
          </cell>
          <cell r="O809" t="e">
            <v>#N/A</v>
          </cell>
          <cell r="P809">
            <v>74.58</v>
          </cell>
          <cell r="S809">
            <v>74.58</v>
          </cell>
          <cell r="T809">
            <v>0</v>
          </cell>
          <cell r="U809">
            <v>-26.63120227838499</v>
          </cell>
          <cell r="V809">
            <v>2.2675585284280937E-2</v>
          </cell>
          <cell r="W809">
            <v>4463.4438762886593</v>
          </cell>
        </row>
        <row r="810">
          <cell r="F810">
            <v>4000125</v>
          </cell>
          <cell r="G810" t="str">
            <v>TITANIUM DIOXIDE</v>
          </cell>
          <cell r="H810" t="str">
            <v>KG</v>
          </cell>
          <cell r="I810">
            <v>3.626730581222997E-2</v>
          </cell>
          <cell r="J810">
            <v>317.08999999999997</v>
          </cell>
          <cell r="K810">
            <v>11.5</v>
          </cell>
          <cell r="L810" t="str">
            <v>RM</v>
          </cell>
          <cell r="M810" t="str">
            <v>6000529UKM1</v>
          </cell>
          <cell r="N810" t="str">
            <v>4000125UKM1</v>
          </cell>
          <cell r="O810" t="e">
            <v>#N/A</v>
          </cell>
          <cell r="P810">
            <v>11.5</v>
          </cell>
          <cell r="S810">
            <v>11.5</v>
          </cell>
          <cell r="T810">
            <v>0</v>
          </cell>
          <cell r="U810">
            <v>-5.4462887890544209E-2</v>
          </cell>
          <cell r="V810">
            <v>3.626730581222997E-2</v>
          </cell>
          <cell r="W810">
            <v>318.5917075757576</v>
          </cell>
        </row>
        <row r="811">
          <cell r="F811">
            <v>4000342</v>
          </cell>
          <cell r="G811" t="str">
            <v>ZINC OXIDE</v>
          </cell>
          <cell r="H811" t="str">
            <v>KG</v>
          </cell>
          <cell r="I811">
            <v>1.8144329896907216E-2</v>
          </cell>
          <cell r="J811">
            <v>315.25</v>
          </cell>
          <cell r="K811">
            <v>5.72</v>
          </cell>
          <cell r="L811" t="str">
            <v>RM</v>
          </cell>
          <cell r="M811" t="str">
            <v>6000529UKM1</v>
          </cell>
          <cell r="N811" t="str">
            <v>4000342UKM1</v>
          </cell>
          <cell r="O811" t="e">
            <v>#N/A</v>
          </cell>
          <cell r="P811">
            <v>5.72</v>
          </cell>
          <cell r="S811">
            <v>5.72</v>
          </cell>
          <cell r="T811">
            <v>0</v>
          </cell>
          <cell r="U811">
            <v>-6.3635984807380197E-2</v>
          </cell>
          <cell r="V811">
            <v>1.8144329896907216E-2</v>
          </cell>
          <cell r="W811">
            <v>318.75721052631582</v>
          </cell>
        </row>
        <row r="812">
          <cell r="F812">
            <v>4001789</v>
          </cell>
          <cell r="G812" t="str">
            <v>Talc - Supermax BD</v>
          </cell>
          <cell r="H812" t="str">
            <v>KG</v>
          </cell>
          <cell r="I812">
            <v>0.90735294117647058</v>
          </cell>
          <cell r="J812">
            <v>13.6</v>
          </cell>
          <cell r="K812">
            <v>12.34</v>
          </cell>
          <cell r="L812" t="str">
            <v>RM</v>
          </cell>
          <cell r="M812" t="str">
            <v>6000529UKM1</v>
          </cell>
          <cell r="N812" t="str">
            <v>4001789UKM1</v>
          </cell>
          <cell r="O812" t="e">
            <v>#N/A</v>
          </cell>
          <cell r="P812">
            <v>12.34</v>
          </cell>
          <cell r="S812">
            <v>12.34</v>
          </cell>
          <cell r="T812">
            <v>0</v>
          </cell>
          <cell r="U812">
            <v>-0.37019999999999875</v>
          </cell>
          <cell r="V812">
            <v>0.90735294117647058</v>
          </cell>
          <cell r="W812">
            <v>14.007999999999999</v>
          </cell>
        </row>
        <row r="813">
          <cell r="F813" t="str">
            <v/>
          </cell>
          <cell r="G813" t="str">
            <v>0000900505-MFGOVH</v>
          </cell>
          <cell r="H813" t="str">
            <v>STD</v>
          </cell>
          <cell r="I813">
            <v>1.9993837515834161E-2</v>
          </cell>
          <cell r="J813">
            <v>292.08999999999997</v>
          </cell>
          <cell r="K813">
            <v>5.84</v>
          </cell>
          <cell r="L813" t="str">
            <v>cc</v>
          </cell>
          <cell r="M813" t="str">
            <v>6000529UKM1</v>
          </cell>
          <cell r="N813" t="str">
            <v>UKM1</v>
          </cell>
          <cell r="O813" t="e">
            <v>#N/A</v>
          </cell>
          <cell r="R813">
            <v>5.84</v>
          </cell>
          <cell r="S813">
            <v>5.84</v>
          </cell>
          <cell r="T813">
            <v>0</v>
          </cell>
          <cell r="U813">
            <v>0</v>
          </cell>
          <cell r="V813">
            <v>1.9993837515834161E-2</v>
          </cell>
          <cell r="W813">
            <v>292.08999999999997</v>
          </cell>
        </row>
        <row r="814">
          <cell r="F814" t="str">
            <v/>
          </cell>
          <cell r="G814" t="str">
            <v>0000900504-MFGDEP</v>
          </cell>
          <cell r="H814" t="str">
            <v>STD</v>
          </cell>
          <cell r="I814">
            <v>1.9981412639405203E-2</v>
          </cell>
          <cell r="J814">
            <v>21.52</v>
          </cell>
          <cell r="K814">
            <v>0.42999999999999994</v>
          </cell>
          <cell r="L814" t="str">
            <v>cc</v>
          </cell>
          <cell r="M814" t="str">
            <v>6000529UKM1</v>
          </cell>
          <cell r="N814" t="str">
            <v>UKM1</v>
          </cell>
          <cell r="O814" t="e">
            <v>#N/A</v>
          </cell>
          <cell r="R814">
            <v>0.42999999999999994</v>
          </cell>
          <cell r="S814">
            <v>0.42999999999999994</v>
          </cell>
          <cell r="T814">
            <v>0</v>
          </cell>
          <cell r="U814">
            <v>0</v>
          </cell>
          <cell r="V814">
            <v>1.9981412639405203E-2</v>
          </cell>
          <cell r="W814">
            <v>21.52</v>
          </cell>
        </row>
        <row r="815">
          <cell r="F815" t="str">
            <v/>
          </cell>
          <cell r="G815" t="str">
            <v>0000900503-MFGUTY</v>
          </cell>
          <cell r="H815" t="str">
            <v>STD</v>
          </cell>
          <cell r="I815">
            <v>1.7241379310344827E-2</v>
          </cell>
          <cell r="J815">
            <v>1.74</v>
          </cell>
          <cell r="K815">
            <v>0.03</v>
          </cell>
          <cell r="L815" t="str">
            <v>cc</v>
          </cell>
          <cell r="M815" t="str">
            <v>6000529UKM1</v>
          </cell>
          <cell r="N815" t="str">
            <v>UKM1</v>
          </cell>
          <cell r="O815" t="e">
            <v>#N/A</v>
          </cell>
          <cell r="R815">
            <v>0.03</v>
          </cell>
          <cell r="S815">
            <v>0.03</v>
          </cell>
          <cell r="T815">
            <v>0</v>
          </cell>
          <cell r="U815">
            <v>0</v>
          </cell>
          <cell r="V815">
            <v>1.7241379310344827E-2</v>
          </cell>
          <cell r="W815">
            <v>1.74</v>
          </cell>
        </row>
        <row r="816">
          <cell r="F816" t="str">
            <v/>
          </cell>
          <cell r="G816" t="str">
            <v>0000900501-MFPOWR</v>
          </cell>
          <cell r="H816" t="str">
            <v>KWH</v>
          </cell>
          <cell r="I816">
            <v>0.24</v>
          </cell>
          <cell r="J816">
            <v>8.25</v>
          </cell>
          <cell r="K816">
            <v>1.98</v>
          </cell>
          <cell r="L816" t="str">
            <v>cc</v>
          </cell>
          <cell r="M816" t="str">
            <v>6000529UKM1</v>
          </cell>
          <cell r="N816" t="str">
            <v>UKM1</v>
          </cell>
          <cell r="O816" t="e">
            <v>#N/A</v>
          </cell>
          <cell r="R816">
            <v>1.98</v>
          </cell>
          <cell r="S816">
            <v>1.98</v>
          </cell>
          <cell r="T816">
            <v>0</v>
          </cell>
          <cell r="U816">
            <v>0</v>
          </cell>
          <cell r="V816">
            <v>0.24</v>
          </cell>
          <cell r="W816">
            <v>8.25</v>
          </cell>
        </row>
        <row r="817">
          <cell r="F817" t="str">
            <v/>
          </cell>
          <cell r="G817" t="str">
            <v>0000900502-MFMAND</v>
          </cell>
          <cell r="H817" t="str">
            <v>MD</v>
          </cell>
          <cell r="I817">
            <v>0.02</v>
          </cell>
          <cell r="J817">
            <v>440</v>
          </cell>
          <cell r="K817">
            <v>8.8000000000000007</v>
          </cell>
          <cell r="L817" t="str">
            <v>cc</v>
          </cell>
          <cell r="M817" t="str">
            <v>6000529UKM1</v>
          </cell>
          <cell r="N817" t="str">
            <v>UKM1</v>
          </cell>
          <cell r="O817" t="e">
            <v>#N/A</v>
          </cell>
          <cell r="R817">
            <v>8.8000000000000007</v>
          </cell>
          <cell r="S817">
            <v>8.8000000000000007</v>
          </cell>
          <cell r="T817">
            <v>0</v>
          </cell>
          <cell r="U817">
            <v>0</v>
          </cell>
          <cell r="V817">
            <v>0.02</v>
          </cell>
          <cell r="W817">
            <v>440</v>
          </cell>
        </row>
        <row r="818">
          <cell r="F818">
            <v>4000564</v>
          </cell>
          <cell r="G818" t="str">
            <v>BWRO-11SP</v>
          </cell>
          <cell r="H818" t="str">
            <v>KG</v>
          </cell>
          <cell r="I818">
            <v>1.5872247638649726E-2</v>
          </cell>
          <cell r="J818">
            <v>3925.72</v>
          </cell>
          <cell r="K818">
            <v>62.31</v>
          </cell>
          <cell r="L818" t="str">
            <v>RM</v>
          </cell>
          <cell r="M818" t="str">
            <v>6000529UKM1</v>
          </cell>
          <cell r="N818" t="str">
            <v>4000564UKM1</v>
          </cell>
          <cell r="O818" t="e">
            <v>#N/A</v>
          </cell>
          <cell r="P818">
            <v>62.31</v>
          </cell>
          <cell r="S818">
            <v>62.31</v>
          </cell>
          <cell r="T818">
            <v>0</v>
          </cell>
          <cell r="U818">
            <v>-2.8959778129871694</v>
          </cell>
          <cell r="V818">
            <v>1.5872247638649726E-2</v>
          </cell>
          <cell r="W818">
            <v>4108.1754328358211</v>
          </cell>
        </row>
        <row r="819">
          <cell r="F819" t="str">
            <v/>
          </cell>
          <cell r="G819" t="str">
            <v>0000900501-MFPOWR</v>
          </cell>
          <cell r="H819" t="str">
            <v>KWH</v>
          </cell>
          <cell r="I819">
            <v>0.08</v>
          </cell>
          <cell r="J819">
            <v>8.25</v>
          </cell>
          <cell r="K819">
            <v>0.66</v>
          </cell>
          <cell r="L819" t="str">
            <v>cc</v>
          </cell>
          <cell r="M819" t="str">
            <v>6000555UKM1</v>
          </cell>
          <cell r="N819" t="str">
            <v>UKM1</v>
          </cell>
          <cell r="O819" t="e">
            <v>#N/A</v>
          </cell>
          <cell r="R819">
            <v>0.66</v>
          </cell>
          <cell r="S819">
            <v>0.66</v>
          </cell>
          <cell r="T819">
            <v>0</v>
          </cell>
          <cell r="V819">
            <v>0.08</v>
          </cell>
          <cell r="W819">
            <v>8.25</v>
          </cell>
        </row>
        <row r="820">
          <cell r="F820" t="str">
            <v/>
          </cell>
          <cell r="G820" t="str">
            <v>0000900502-MFMAND</v>
          </cell>
          <cell r="H820" t="str">
            <v>MD</v>
          </cell>
          <cell r="I820">
            <v>2E-3</v>
          </cell>
          <cell r="J820">
            <v>440</v>
          </cell>
          <cell r="K820">
            <v>0.88</v>
          </cell>
          <cell r="L820" t="str">
            <v>cc</v>
          </cell>
          <cell r="M820" t="str">
            <v>6000555UKM1</v>
          </cell>
          <cell r="N820" t="str">
            <v>UKM1</v>
          </cell>
          <cell r="O820" t="e">
            <v>#N/A</v>
          </cell>
          <cell r="R820">
            <v>0.88</v>
          </cell>
          <cell r="S820">
            <v>0.88</v>
          </cell>
          <cell r="T820">
            <v>0</v>
          </cell>
          <cell r="V820">
            <v>2E-3</v>
          </cell>
          <cell r="W820">
            <v>440</v>
          </cell>
        </row>
        <row r="821">
          <cell r="F821" t="str">
            <v/>
          </cell>
          <cell r="G821" t="str">
            <v>0000900503-MFGUTY</v>
          </cell>
          <cell r="H821" t="str">
            <v>STD</v>
          </cell>
          <cell r="I821">
            <v>5.7471264367816091E-3</v>
          </cell>
          <cell r="J821">
            <v>1.74</v>
          </cell>
          <cell r="K821">
            <v>0.01</v>
          </cell>
          <cell r="L821" t="str">
            <v>cc</v>
          </cell>
          <cell r="M821" t="str">
            <v>6000555UKM1</v>
          </cell>
          <cell r="N821" t="str">
            <v>UKM1</v>
          </cell>
          <cell r="O821" t="e">
            <v>#N/A</v>
          </cell>
          <cell r="R821">
            <v>0.01</v>
          </cell>
          <cell r="S821">
            <v>0.01</v>
          </cell>
          <cell r="T821">
            <v>0</v>
          </cell>
          <cell r="V821">
            <v>5.7471264367816091E-3</v>
          </cell>
          <cell r="W821">
            <v>1.74</v>
          </cell>
        </row>
        <row r="822">
          <cell r="F822" t="str">
            <v/>
          </cell>
          <cell r="G822" t="str">
            <v>0000900504-MFGDEP</v>
          </cell>
          <cell r="H822" t="str">
            <v>STD</v>
          </cell>
          <cell r="I822">
            <v>4.1821561338289959E-3</v>
          </cell>
          <cell r="J822">
            <v>21.52</v>
          </cell>
          <cell r="K822">
            <v>8.9999999999999983E-2</v>
          </cell>
          <cell r="L822" t="str">
            <v>cc</v>
          </cell>
          <cell r="M822" t="str">
            <v>6000555UKM1</v>
          </cell>
          <cell r="N822" t="str">
            <v>UKM1</v>
          </cell>
          <cell r="O822" t="e">
            <v>#N/A</v>
          </cell>
          <cell r="R822">
            <v>8.9999999999999983E-2</v>
          </cell>
          <cell r="S822">
            <v>8.9999999999999983E-2</v>
          </cell>
          <cell r="T822">
            <v>0</v>
          </cell>
          <cell r="V822">
            <v>4.1821561338289959E-3</v>
          </cell>
          <cell r="W822">
            <v>21.52</v>
          </cell>
        </row>
        <row r="823">
          <cell r="F823" t="str">
            <v/>
          </cell>
          <cell r="G823" t="str">
            <v>0000900505-MFGOVH</v>
          </cell>
          <cell r="H823" t="str">
            <v>STD</v>
          </cell>
          <cell r="I823">
            <v>4.0056147077955429E-3</v>
          </cell>
          <cell r="J823">
            <v>292.08999999999997</v>
          </cell>
          <cell r="K823">
            <v>1.17</v>
          </cell>
          <cell r="L823" t="str">
            <v>cc</v>
          </cell>
          <cell r="M823" t="str">
            <v>6000555UKM1</v>
          </cell>
          <cell r="N823" t="str">
            <v>UKM1</v>
          </cell>
          <cell r="O823" t="e">
            <v>#N/A</v>
          </cell>
          <cell r="R823">
            <v>1.17</v>
          </cell>
          <cell r="S823">
            <v>1.17</v>
          </cell>
          <cell r="T823">
            <v>0</v>
          </cell>
          <cell r="V823">
            <v>4.0056147077955429E-3</v>
          </cell>
          <cell r="W823">
            <v>292.08999999999997</v>
          </cell>
        </row>
        <row r="824">
          <cell r="F824">
            <v>4000096</v>
          </cell>
          <cell r="G824" t="str">
            <v>BUTYLATED HYDROXY TOULENE</v>
          </cell>
          <cell r="H824" t="str">
            <v>KG</v>
          </cell>
          <cell r="I824">
            <v>4.9083368100719072E-4</v>
          </cell>
          <cell r="J824">
            <v>407.47</v>
          </cell>
          <cell r="K824">
            <v>0.2</v>
          </cell>
          <cell r="L824" t="str">
            <v>RM</v>
          </cell>
          <cell r="M824" t="str">
            <v>6000555UKM1</v>
          </cell>
          <cell r="N824" t="str">
            <v>4000096UKM1</v>
          </cell>
          <cell r="O824" t="e">
            <v>#N/A</v>
          </cell>
          <cell r="P824">
            <v>0.2</v>
          </cell>
          <cell r="S824">
            <v>0.2</v>
          </cell>
          <cell r="T824">
            <v>0</v>
          </cell>
          <cell r="V824">
            <v>4.9083368100719072E-4</v>
          </cell>
          <cell r="W824">
            <v>385.20066666666668</v>
          </cell>
        </row>
        <row r="825">
          <cell r="F825">
            <v>4000376</v>
          </cell>
          <cell r="G825" t="str">
            <v>PRECIPITATED SILICA POWDER</v>
          </cell>
          <cell r="H825" t="str">
            <v>KG</v>
          </cell>
          <cell r="I825">
            <v>1.000555864369094E-2</v>
          </cell>
          <cell r="J825">
            <v>107.94</v>
          </cell>
          <cell r="K825">
            <v>1.08</v>
          </cell>
          <cell r="L825" t="str">
            <v>RM</v>
          </cell>
          <cell r="M825" t="str">
            <v>6000555UKM1</v>
          </cell>
          <cell r="N825" t="str">
            <v>4000376UKM1</v>
          </cell>
          <cell r="O825" t="e">
            <v>#N/A</v>
          </cell>
          <cell r="P825">
            <v>1.08</v>
          </cell>
          <cell r="S825">
            <v>1.08</v>
          </cell>
          <cell r="T825">
            <v>0</v>
          </cell>
          <cell r="V825">
            <v>1.000555864369094E-2</v>
          </cell>
          <cell r="W825">
            <v>121.7666914089347</v>
          </cell>
        </row>
        <row r="826">
          <cell r="F826">
            <v>4000135</v>
          </cell>
          <cell r="G826" t="str">
            <v>FRAGRANCE ETERNITY M3 (18264F2162)</v>
          </cell>
          <cell r="H826" t="str">
            <v>KG</v>
          </cell>
          <cell r="I826">
            <v>1.1001072245721569E-2</v>
          </cell>
          <cell r="J826">
            <v>1184.43</v>
          </cell>
          <cell r="K826">
            <v>13.029999999999998</v>
          </cell>
          <cell r="L826" t="str">
            <v>RM</v>
          </cell>
          <cell r="M826" t="str">
            <v>6000555UKM1</v>
          </cell>
          <cell r="N826" t="str">
            <v>4000135UKM1</v>
          </cell>
          <cell r="O826" t="e">
            <v>#N/A</v>
          </cell>
          <cell r="P826">
            <v>13.029999999999998</v>
          </cell>
          <cell r="S826">
            <v>13.029999999999998</v>
          </cell>
          <cell r="T826">
            <v>0</v>
          </cell>
          <cell r="V826">
            <v>1.1001072245721569E-2</v>
          </cell>
          <cell r="W826">
            <v>1244.25</v>
          </cell>
        </row>
        <row r="827">
          <cell r="F827">
            <v>4000141</v>
          </cell>
          <cell r="G827" t="str">
            <v>STEARATED TALC (CALCIUM CARBONATE)</v>
          </cell>
          <cell r="H827" t="str">
            <v>KG</v>
          </cell>
          <cell r="I827">
            <v>0.11987951807228915</v>
          </cell>
          <cell r="J827">
            <v>16.600000000000001</v>
          </cell>
          <cell r="K827">
            <v>1.99</v>
          </cell>
          <cell r="L827" t="str">
            <v>RM</v>
          </cell>
          <cell r="M827" t="str">
            <v>6000555UKM1</v>
          </cell>
          <cell r="N827" t="str">
            <v>4000141UKM1</v>
          </cell>
          <cell r="O827" t="e">
            <v>#N/A</v>
          </cell>
          <cell r="P827">
            <v>1.99</v>
          </cell>
          <cell r="S827">
            <v>1.99</v>
          </cell>
          <cell r="T827">
            <v>0</v>
          </cell>
          <cell r="V827">
            <v>0.11987951807228915</v>
          </cell>
          <cell r="W827">
            <v>18.319668965517241</v>
          </cell>
        </row>
        <row r="828">
          <cell r="F828">
            <v>4001789</v>
          </cell>
          <cell r="G828" t="str">
            <v>Talc - Supermax BD</v>
          </cell>
          <cell r="H828" t="str">
            <v>KG</v>
          </cell>
          <cell r="I828">
            <v>0.85073529411764715</v>
          </cell>
          <cell r="J828">
            <v>13.6</v>
          </cell>
          <cell r="K828">
            <v>11.57</v>
          </cell>
          <cell r="L828" t="str">
            <v>RM</v>
          </cell>
          <cell r="M828" t="str">
            <v>6000555UKM1</v>
          </cell>
          <cell r="N828" t="str">
            <v>4001789UKM1</v>
          </cell>
          <cell r="O828" t="e">
            <v>#N/A</v>
          </cell>
          <cell r="P828">
            <v>11.57</v>
          </cell>
          <cell r="S828">
            <v>11.57</v>
          </cell>
          <cell r="T828">
            <v>0</v>
          </cell>
          <cell r="V828">
            <v>0.85073529411764715</v>
          </cell>
          <cell r="W828">
            <v>14.007999999999999</v>
          </cell>
        </row>
        <row r="829">
          <cell r="F829">
            <v>4000125</v>
          </cell>
          <cell r="G829" t="str">
            <v>TITANIUM DIOXIDE</v>
          </cell>
          <cell r="H829" t="str">
            <v>KG</v>
          </cell>
          <cell r="I829">
            <v>5.0143492383865782E-3</v>
          </cell>
          <cell r="J829">
            <v>317.08999999999997</v>
          </cell>
          <cell r="K829">
            <v>1.59</v>
          </cell>
          <cell r="L829" t="str">
            <v>RM</v>
          </cell>
          <cell r="M829" t="str">
            <v>6000555UKM1</v>
          </cell>
          <cell r="N829" t="str">
            <v>4000125UKM1</v>
          </cell>
          <cell r="O829" t="e">
            <v>#N/A</v>
          </cell>
          <cell r="P829">
            <v>1.59</v>
          </cell>
          <cell r="S829">
            <v>1.59</v>
          </cell>
          <cell r="T829">
            <v>0</v>
          </cell>
          <cell r="V829">
            <v>5.0143492383865782E-3</v>
          </cell>
          <cell r="W829">
            <v>318.5917075757576</v>
          </cell>
        </row>
        <row r="830">
          <cell r="F830">
            <v>4000192</v>
          </cell>
          <cell r="G830" t="str">
            <v>TRICLOSAN</v>
          </cell>
          <cell r="H830" t="str">
            <v>KG</v>
          </cell>
          <cell r="I830">
            <v>5.0222018067677232E-4</v>
          </cell>
          <cell r="J830">
            <v>1632.75</v>
          </cell>
          <cell r="K830">
            <v>0.82</v>
          </cell>
          <cell r="L830" t="str">
            <v>RM</v>
          </cell>
          <cell r="M830" t="str">
            <v>6000555UKM1</v>
          </cell>
          <cell r="N830" t="str">
            <v>4000192UKM1</v>
          </cell>
          <cell r="O830" t="e">
            <v>#N/A</v>
          </cell>
          <cell r="P830">
            <v>0.82</v>
          </cell>
          <cell r="S830">
            <v>0.82</v>
          </cell>
          <cell r="T830">
            <v>0</v>
          </cell>
          <cell r="V830">
            <v>5.0222018067677232E-4</v>
          </cell>
          <cell r="W830">
            <v>1666.6438940092166</v>
          </cell>
        </row>
        <row r="831">
          <cell r="F831">
            <v>4000184</v>
          </cell>
          <cell r="G831" t="str">
            <v>LIGHT LIQUID PARAFFIN (LLP)</v>
          </cell>
          <cell r="H831" t="str">
            <v>KG</v>
          </cell>
          <cell r="I831">
            <v>1.9794853338132084E-3</v>
          </cell>
          <cell r="J831">
            <v>111.14</v>
          </cell>
          <cell r="K831">
            <v>0.21999999999999997</v>
          </cell>
          <cell r="L831" t="str">
            <v>RM</v>
          </cell>
          <cell r="M831" t="str">
            <v>6000555UKM1</v>
          </cell>
          <cell r="N831" t="str">
            <v>4000184UKM1</v>
          </cell>
          <cell r="O831" t="e">
            <v>#N/A</v>
          </cell>
          <cell r="P831">
            <v>0.21999999999999997</v>
          </cell>
          <cell r="S831">
            <v>0.21999999999999997</v>
          </cell>
          <cell r="T831">
            <v>0</v>
          </cell>
          <cell r="V831">
            <v>1.9794853338132084E-3</v>
          </cell>
          <cell r="W831">
            <v>102.79748000000001</v>
          </cell>
        </row>
        <row r="832">
          <cell r="F832" t="str">
            <v/>
          </cell>
          <cell r="G832" t="str">
            <v>0000900505-MFGOVH</v>
          </cell>
          <cell r="H832" t="str">
            <v>STD</v>
          </cell>
          <cell r="I832">
            <v>4.0056147077955429E-3</v>
          </cell>
          <cell r="J832">
            <v>292.08999999999997</v>
          </cell>
          <cell r="K832">
            <v>1.17</v>
          </cell>
          <cell r="L832" t="str">
            <v>cc</v>
          </cell>
          <cell r="M832" t="str">
            <v>6000556UKM1</v>
          </cell>
          <cell r="N832" t="str">
            <v>UKM1</v>
          </cell>
          <cell r="O832" t="e">
            <v>#N/A</v>
          </cell>
          <cell r="R832">
            <v>1.17</v>
          </cell>
          <cell r="S832">
            <v>1.17</v>
          </cell>
          <cell r="T832">
            <v>0</v>
          </cell>
          <cell r="V832">
            <v>4.0056147077955429E-3</v>
          </cell>
          <cell r="W832">
            <v>292.08999999999997</v>
          </cell>
        </row>
        <row r="833">
          <cell r="F833">
            <v>4000141</v>
          </cell>
          <cell r="G833" t="str">
            <v>STEARATED TALC (CALCIUM CARBONATE)</v>
          </cell>
          <cell r="H833" t="str">
            <v>KG</v>
          </cell>
          <cell r="I833">
            <v>0.11987951807228915</v>
          </cell>
          <cell r="J833">
            <v>16.600000000000001</v>
          </cell>
          <cell r="K833">
            <v>1.99</v>
          </cell>
          <cell r="L833" t="str">
            <v>RM</v>
          </cell>
          <cell r="M833" t="str">
            <v>6000556UKM1</v>
          </cell>
          <cell r="N833" t="str">
            <v>4000141UKM1</v>
          </cell>
          <cell r="O833" t="e">
            <v>#N/A</v>
          </cell>
          <cell r="P833">
            <v>1.99</v>
          </cell>
          <cell r="S833">
            <v>1.99</v>
          </cell>
          <cell r="T833">
            <v>0</v>
          </cell>
          <cell r="V833">
            <v>0.11987951807228915</v>
          </cell>
          <cell r="W833">
            <v>18.319668965517241</v>
          </cell>
        </row>
        <row r="834">
          <cell r="F834">
            <v>4001789</v>
          </cell>
          <cell r="G834" t="str">
            <v>Talc - Supermax BD</v>
          </cell>
          <cell r="H834" t="str">
            <v>KG</v>
          </cell>
          <cell r="I834">
            <v>0.85441176470588232</v>
          </cell>
          <cell r="J834">
            <v>13.6</v>
          </cell>
          <cell r="K834">
            <v>11.62</v>
          </cell>
          <cell r="L834" t="str">
            <v>RM</v>
          </cell>
          <cell r="M834" t="str">
            <v>6000556UKM1</v>
          </cell>
          <cell r="N834" t="str">
            <v>4001789UKM1</v>
          </cell>
          <cell r="O834" t="e">
            <v>#N/A</v>
          </cell>
          <cell r="P834">
            <v>11.62</v>
          </cell>
          <cell r="S834">
            <v>11.62</v>
          </cell>
          <cell r="T834">
            <v>0</v>
          </cell>
          <cell r="V834">
            <v>0.85441176470588232</v>
          </cell>
          <cell r="W834">
            <v>14.007999999999999</v>
          </cell>
        </row>
        <row r="835">
          <cell r="F835" t="str">
            <v/>
          </cell>
          <cell r="G835" t="str">
            <v>0000900504-MFGDEP</v>
          </cell>
          <cell r="H835" t="str">
            <v>STD</v>
          </cell>
          <cell r="I835">
            <v>4.1821561338289959E-3</v>
          </cell>
          <cell r="J835">
            <v>21.52</v>
          </cell>
          <cell r="K835">
            <v>8.9999999999999983E-2</v>
          </cell>
          <cell r="L835" t="str">
            <v>cc</v>
          </cell>
          <cell r="M835" t="str">
            <v>6000556UKM1</v>
          </cell>
          <cell r="N835" t="str">
            <v>UKM1</v>
          </cell>
          <cell r="O835" t="e">
            <v>#N/A</v>
          </cell>
          <cell r="R835">
            <v>8.9999999999999983E-2</v>
          </cell>
          <cell r="S835">
            <v>8.9999999999999983E-2</v>
          </cell>
          <cell r="T835">
            <v>0</v>
          </cell>
          <cell r="V835">
            <v>4.1821561338289959E-3</v>
          </cell>
          <cell r="W835">
            <v>21.52</v>
          </cell>
        </row>
        <row r="836">
          <cell r="F836" t="str">
            <v/>
          </cell>
          <cell r="G836" t="str">
            <v>0000900503-MFGUTY</v>
          </cell>
          <cell r="H836" t="str">
            <v>STD</v>
          </cell>
          <cell r="I836">
            <v>5.7471264367816091E-3</v>
          </cell>
          <cell r="J836">
            <v>1.74</v>
          </cell>
          <cell r="K836">
            <v>0.01</v>
          </cell>
          <cell r="L836" t="str">
            <v>cc</v>
          </cell>
          <cell r="M836" t="str">
            <v>6000556UKM1</v>
          </cell>
          <cell r="N836" t="str">
            <v>UKM1</v>
          </cell>
          <cell r="O836" t="e">
            <v>#N/A</v>
          </cell>
          <cell r="R836">
            <v>0.01</v>
          </cell>
          <cell r="S836">
            <v>0.01</v>
          </cell>
          <cell r="T836">
            <v>0</v>
          </cell>
          <cell r="V836">
            <v>5.7471264367816091E-3</v>
          </cell>
          <cell r="W836">
            <v>1.74</v>
          </cell>
        </row>
        <row r="837">
          <cell r="F837" t="str">
            <v/>
          </cell>
          <cell r="G837" t="str">
            <v>0000900502-MFMAND</v>
          </cell>
          <cell r="H837" t="str">
            <v>MD</v>
          </cell>
          <cell r="I837">
            <v>2E-3</v>
          </cell>
          <cell r="J837">
            <v>440</v>
          </cell>
          <cell r="K837">
            <v>0.88</v>
          </cell>
          <cell r="L837" t="str">
            <v>cc</v>
          </cell>
          <cell r="M837" t="str">
            <v>6000556UKM1</v>
          </cell>
          <cell r="N837" t="str">
            <v>UKM1</v>
          </cell>
          <cell r="O837" t="e">
            <v>#N/A</v>
          </cell>
          <cell r="R837">
            <v>0.88</v>
          </cell>
          <cell r="S837">
            <v>0.88</v>
          </cell>
          <cell r="T837">
            <v>0</v>
          </cell>
          <cell r="V837">
            <v>2E-3</v>
          </cell>
          <cell r="W837">
            <v>440</v>
          </cell>
        </row>
        <row r="838">
          <cell r="F838" t="str">
            <v/>
          </cell>
          <cell r="G838" t="str">
            <v>0000900501-MFPOWR</v>
          </cell>
          <cell r="H838" t="str">
            <v>KWH</v>
          </cell>
          <cell r="I838">
            <v>0.08</v>
          </cell>
          <cell r="J838">
            <v>8.25</v>
          </cell>
          <cell r="K838">
            <v>0.66</v>
          </cell>
          <cell r="L838" t="str">
            <v>cc</v>
          </cell>
          <cell r="M838" t="str">
            <v>6000556UKM1</v>
          </cell>
          <cell r="N838" t="str">
            <v>UKM1</v>
          </cell>
          <cell r="O838" t="e">
            <v>#N/A</v>
          </cell>
          <cell r="R838">
            <v>0.66</v>
          </cell>
          <cell r="S838">
            <v>0.66</v>
          </cell>
          <cell r="T838">
            <v>0</v>
          </cell>
          <cell r="V838">
            <v>0.08</v>
          </cell>
          <cell r="W838">
            <v>8.25</v>
          </cell>
        </row>
        <row r="839">
          <cell r="F839">
            <v>4000192</v>
          </cell>
          <cell r="G839" t="str">
            <v>TRICLOSAN</v>
          </cell>
          <cell r="H839" t="str">
            <v>KG</v>
          </cell>
          <cell r="I839">
            <v>5.0222018067677232E-4</v>
          </cell>
          <cell r="J839">
            <v>1632.75</v>
          </cell>
          <cell r="K839">
            <v>0.82</v>
          </cell>
          <cell r="L839" t="str">
            <v>RM</v>
          </cell>
          <cell r="M839" t="str">
            <v>6000556UKM1</v>
          </cell>
          <cell r="N839" t="str">
            <v>4000192UKM1</v>
          </cell>
          <cell r="O839" t="e">
            <v>#N/A</v>
          </cell>
          <cell r="P839">
            <v>0.82</v>
          </cell>
          <cell r="S839">
            <v>0.82</v>
          </cell>
          <cell r="T839">
            <v>0</v>
          </cell>
          <cell r="V839">
            <v>5.0222018067677232E-4</v>
          </cell>
          <cell r="W839">
            <v>1666.6438940092166</v>
          </cell>
        </row>
        <row r="840">
          <cell r="F840">
            <v>4000096</v>
          </cell>
          <cell r="G840" t="str">
            <v>BUTYLATED HYDROXY TOULENE</v>
          </cell>
          <cell r="H840" t="str">
            <v>KG</v>
          </cell>
          <cell r="I840">
            <v>4.9083368100719072E-4</v>
          </cell>
          <cell r="J840">
            <v>407.47</v>
          </cell>
          <cell r="K840">
            <v>0.2</v>
          </cell>
          <cell r="L840" t="str">
            <v>RM</v>
          </cell>
          <cell r="M840" t="str">
            <v>6000556UKM1</v>
          </cell>
          <cell r="N840" t="str">
            <v>4000096UKM1</v>
          </cell>
          <cell r="O840" t="e">
            <v>#N/A</v>
          </cell>
          <cell r="P840">
            <v>0.2</v>
          </cell>
          <cell r="S840">
            <v>0.2</v>
          </cell>
          <cell r="T840">
            <v>0</v>
          </cell>
          <cell r="V840">
            <v>4.9083368100719072E-4</v>
          </cell>
          <cell r="W840">
            <v>385.20066666666668</v>
          </cell>
        </row>
        <row r="841">
          <cell r="F841">
            <v>4000125</v>
          </cell>
          <cell r="G841" t="str">
            <v>TITANIUM DIOXIDE</v>
          </cell>
          <cell r="H841" t="str">
            <v>KG</v>
          </cell>
          <cell r="I841">
            <v>5.0143492383865782E-3</v>
          </cell>
          <cell r="J841">
            <v>317.08999999999997</v>
          </cell>
          <cell r="K841">
            <v>1.59</v>
          </cell>
          <cell r="L841" t="str">
            <v>RM</v>
          </cell>
          <cell r="M841" t="str">
            <v>6000556UKM1</v>
          </cell>
          <cell r="N841" t="str">
            <v>4000125UKM1</v>
          </cell>
          <cell r="O841" t="e">
            <v>#N/A</v>
          </cell>
          <cell r="P841">
            <v>1.59</v>
          </cell>
          <cell r="S841">
            <v>1.59</v>
          </cell>
          <cell r="T841">
            <v>0</v>
          </cell>
          <cell r="V841">
            <v>5.0143492383865782E-3</v>
          </cell>
          <cell r="W841">
            <v>318.5917075757576</v>
          </cell>
        </row>
        <row r="842">
          <cell r="F842">
            <v>4000184</v>
          </cell>
          <cell r="G842" t="str">
            <v>LIGHT LIQUID PARAFFIN (LLP)</v>
          </cell>
          <cell r="H842" t="str">
            <v>KG</v>
          </cell>
          <cell r="I842">
            <v>1.9796634572122741E-3</v>
          </cell>
          <cell r="J842">
            <v>111.13</v>
          </cell>
          <cell r="K842">
            <v>0.22</v>
          </cell>
          <cell r="L842" t="str">
            <v>RM</v>
          </cell>
          <cell r="M842" t="str">
            <v>6000556UKM1</v>
          </cell>
          <cell r="N842" t="str">
            <v>4000184UKM1</v>
          </cell>
          <cell r="O842" t="e">
            <v>#N/A</v>
          </cell>
          <cell r="P842">
            <v>0.22</v>
          </cell>
          <cell r="S842">
            <v>0.22</v>
          </cell>
          <cell r="T842">
            <v>0</v>
          </cell>
          <cell r="V842">
            <v>1.9796634572122741E-3</v>
          </cell>
          <cell r="W842">
            <v>102.79748000000001</v>
          </cell>
        </row>
        <row r="843">
          <cell r="F843">
            <v>4000376</v>
          </cell>
          <cell r="G843" t="str">
            <v>PRECIPITATED SILICA POWDER</v>
          </cell>
          <cell r="H843" t="str">
            <v>KG</v>
          </cell>
          <cell r="I843">
            <v>1.000555864369094E-2</v>
          </cell>
          <cell r="J843">
            <v>107.94</v>
          </cell>
          <cell r="K843">
            <v>1.08</v>
          </cell>
          <cell r="L843" t="str">
            <v>RM</v>
          </cell>
          <cell r="M843" t="str">
            <v>6000556UKM1</v>
          </cell>
          <cell r="N843" t="str">
            <v>4000376UKM1</v>
          </cell>
          <cell r="O843" t="e">
            <v>#N/A</v>
          </cell>
          <cell r="P843">
            <v>1.08</v>
          </cell>
          <cell r="S843">
            <v>1.08</v>
          </cell>
          <cell r="T843">
            <v>0</v>
          </cell>
          <cell r="V843">
            <v>1.000555864369094E-2</v>
          </cell>
          <cell r="W843">
            <v>121.7666914089347</v>
          </cell>
        </row>
        <row r="844">
          <cell r="F844">
            <v>4001527</v>
          </cell>
          <cell r="G844" t="str">
            <v>Perfume Princess Girl</v>
          </cell>
          <cell r="H844" t="str">
            <v>KG</v>
          </cell>
          <cell r="I844">
            <v>7.4978348815413279E-3</v>
          </cell>
          <cell r="J844">
            <v>1685.82</v>
          </cell>
          <cell r="K844">
            <v>12.64</v>
          </cell>
          <cell r="L844" t="str">
            <v>RM</v>
          </cell>
          <cell r="M844" t="str">
            <v>6000556UKM1</v>
          </cell>
          <cell r="N844" t="str">
            <v>4001527UKM1</v>
          </cell>
          <cell r="O844" t="e">
            <v>#N/A</v>
          </cell>
          <cell r="P844">
            <v>12.64</v>
          </cell>
          <cell r="S844">
            <v>12.64</v>
          </cell>
          <cell r="T844">
            <v>0</v>
          </cell>
          <cell r="V844">
            <v>7.4978348815413279E-3</v>
          </cell>
          <cell r="W844">
            <v>1791.5052631578947</v>
          </cell>
        </row>
        <row r="845">
          <cell r="F845">
            <v>4000108</v>
          </cell>
          <cell r="G845" t="str">
            <v>DM WATER</v>
          </cell>
          <cell r="H845" t="str">
            <v>KG</v>
          </cell>
          <cell r="I845">
            <v>0.80600000000000005</v>
          </cell>
          <cell r="J845">
            <v>0.45</v>
          </cell>
          <cell r="K845">
            <v>0.36270000000000002</v>
          </cell>
          <cell r="L845" t="str">
            <v>RM</v>
          </cell>
          <cell r="M845" t="str">
            <v>6000751UKM1</v>
          </cell>
          <cell r="N845" t="str">
            <v>4000108UKM1</v>
          </cell>
          <cell r="O845" t="e">
            <v>#N/A</v>
          </cell>
          <cell r="P845">
            <v>0.36270000000000002</v>
          </cell>
          <cell r="S845">
            <v>0.36270000000000002</v>
          </cell>
          <cell r="T845">
            <v>0</v>
          </cell>
          <cell r="V845">
            <v>0.80600000000000005</v>
          </cell>
          <cell r="W845">
            <v>0.45</v>
          </cell>
        </row>
        <row r="846">
          <cell r="F846">
            <v>4000373</v>
          </cell>
          <cell r="G846" t="str">
            <v>HYDROGEN PEROXIDE (H2O2) 50%</v>
          </cell>
          <cell r="H846" t="str">
            <v>KG</v>
          </cell>
          <cell r="I846">
            <v>0.11992859461213892</v>
          </cell>
          <cell r="J846">
            <v>61.62</v>
          </cell>
          <cell r="K846">
            <v>7.39</v>
          </cell>
          <cell r="L846" t="str">
            <v>RM</v>
          </cell>
          <cell r="M846" t="str">
            <v>6000751UKM1</v>
          </cell>
          <cell r="N846" t="str">
            <v>4000373UKM1</v>
          </cell>
          <cell r="O846" t="e">
            <v>#N/A</v>
          </cell>
          <cell r="P846">
            <v>7.39</v>
          </cell>
          <cell r="S846">
            <v>7.39</v>
          </cell>
          <cell r="T846">
            <v>0</v>
          </cell>
          <cell r="V846">
            <v>0.11992859461213892</v>
          </cell>
          <cell r="W846">
            <v>50</v>
          </cell>
        </row>
        <row r="847">
          <cell r="F847">
            <v>4000256</v>
          </cell>
          <cell r="G847" t="str">
            <v>DC DLUID 1500</v>
          </cell>
          <cell r="H847" t="str">
            <v>KG</v>
          </cell>
          <cell r="I847">
            <v>7.0191857744501644E-4</v>
          </cell>
          <cell r="J847">
            <v>2350.6999999999998</v>
          </cell>
          <cell r="K847">
            <v>1.6500000000000001</v>
          </cell>
          <cell r="L847" t="str">
            <v>RM</v>
          </cell>
          <cell r="M847" t="str">
            <v>6000751UKM1</v>
          </cell>
          <cell r="N847" t="str">
            <v>4000256UKM1</v>
          </cell>
          <cell r="O847" t="e">
            <v>#N/A</v>
          </cell>
          <cell r="P847">
            <v>1.6500000000000001</v>
          </cell>
          <cell r="S847">
            <v>1.6500000000000001</v>
          </cell>
          <cell r="T847">
            <v>0</v>
          </cell>
          <cell r="V847">
            <v>7.0191857744501644E-4</v>
          </cell>
          <cell r="W847">
            <v>2400</v>
          </cell>
        </row>
        <row r="848">
          <cell r="F848">
            <v>4000287</v>
          </cell>
          <cell r="G848" t="str">
            <v>PYRIDINE-2,6 DICARBOXYLIC ACID</v>
          </cell>
          <cell r="H848" t="str">
            <v>KG</v>
          </cell>
          <cell r="I848">
            <v>1.0009175077154058E-3</v>
          </cell>
          <cell r="J848">
            <v>3237.03</v>
          </cell>
          <cell r="K848">
            <v>3.24</v>
          </cell>
          <cell r="L848" t="str">
            <v>RM</v>
          </cell>
          <cell r="M848" t="str">
            <v>6000751UKM1</v>
          </cell>
          <cell r="N848" t="str">
            <v>4000287UKM1</v>
          </cell>
          <cell r="O848" t="e">
            <v>#N/A</v>
          </cell>
          <cell r="P848">
            <v>3.24</v>
          </cell>
          <cell r="S848">
            <v>3.24</v>
          </cell>
          <cell r="T848">
            <v>0</v>
          </cell>
          <cell r="V848">
            <v>1.0009175077154058E-3</v>
          </cell>
          <cell r="W848">
            <v>3260.1314000000002</v>
          </cell>
        </row>
        <row r="849">
          <cell r="F849">
            <v>4000239</v>
          </cell>
          <cell r="G849" t="str">
            <v>AMMONIA SOLUTION.</v>
          </cell>
          <cell r="H849" t="str">
            <v>KG</v>
          </cell>
          <cell r="I849">
            <v>5.9739562357363409E-3</v>
          </cell>
          <cell r="J849">
            <v>148.97999999999999</v>
          </cell>
          <cell r="K849">
            <v>0.89</v>
          </cell>
          <cell r="L849" t="str">
            <v>RM</v>
          </cell>
          <cell r="M849" t="str">
            <v>6000751UKM1</v>
          </cell>
          <cell r="N849" t="str">
            <v>4000239UKM1</v>
          </cell>
          <cell r="O849" t="e">
            <v>#N/A</v>
          </cell>
          <cell r="P849">
            <v>0.89</v>
          </cell>
          <cell r="S849">
            <v>0.89</v>
          </cell>
          <cell r="T849">
            <v>0</v>
          </cell>
          <cell r="V849">
            <v>5.9739562357363409E-3</v>
          </cell>
          <cell r="W849">
            <v>150.85571707317072</v>
          </cell>
        </row>
        <row r="850">
          <cell r="F850">
            <v>4000241</v>
          </cell>
          <cell r="G850" t="str">
            <v>AQUACID 600-S</v>
          </cell>
          <cell r="H850" t="str">
            <v>KG</v>
          </cell>
          <cell r="I850">
            <v>1.4994624568550897E-2</v>
          </cell>
          <cell r="J850">
            <v>353.46</v>
          </cell>
          <cell r="K850">
            <v>5.3</v>
          </cell>
          <cell r="L850" t="str">
            <v>RM</v>
          </cell>
          <cell r="M850" t="str">
            <v>6000751UKM1</v>
          </cell>
          <cell r="N850" t="str">
            <v>4000241UKM1</v>
          </cell>
          <cell r="O850" t="e">
            <v>#N/A</v>
          </cell>
          <cell r="P850">
            <v>5.3</v>
          </cell>
          <cell r="S850">
            <v>5.3</v>
          </cell>
          <cell r="T850">
            <v>0</v>
          </cell>
          <cell r="V850">
            <v>1.4994624568550897E-2</v>
          </cell>
          <cell r="W850">
            <v>340.65856491228072</v>
          </cell>
        </row>
        <row r="851">
          <cell r="F851">
            <v>4000162</v>
          </cell>
          <cell r="G851" t="str">
            <v>SLES 28%</v>
          </cell>
          <cell r="H851" t="str">
            <v>KG</v>
          </cell>
          <cell r="I851">
            <v>2.0009306654257795E-2</v>
          </cell>
          <cell r="J851">
            <v>64.47</v>
          </cell>
          <cell r="K851">
            <v>1.29</v>
          </cell>
          <cell r="L851" t="str">
            <v>RM</v>
          </cell>
          <cell r="M851" t="str">
            <v>6000751UKM1</v>
          </cell>
          <cell r="N851" t="str">
            <v>4000162UKM1</v>
          </cell>
          <cell r="O851" t="e">
            <v>#N/A</v>
          </cell>
          <cell r="P851">
            <v>1.29</v>
          </cell>
          <cell r="S851">
            <v>1.29</v>
          </cell>
          <cell r="T851">
            <v>0</v>
          </cell>
          <cell r="V851">
            <v>2.0009306654257795E-2</v>
          </cell>
          <cell r="W851">
            <v>62.439437499999997</v>
          </cell>
        </row>
        <row r="852">
          <cell r="F852">
            <v>4000197</v>
          </cell>
          <cell r="G852" t="str">
            <v>LAURYL ALCOHOL (C1218)</v>
          </cell>
          <cell r="H852" t="str">
            <v>KG</v>
          </cell>
          <cell r="I852">
            <v>6.3179176143543089E-3</v>
          </cell>
          <cell r="J852">
            <v>237.42</v>
          </cell>
          <cell r="K852">
            <v>1.5</v>
          </cell>
          <cell r="L852" t="str">
            <v>RM</v>
          </cell>
          <cell r="M852" t="str">
            <v>6000751UKM1</v>
          </cell>
          <cell r="N852" t="str">
            <v>4000197UKM1</v>
          </cell>
          <cell r="O852" t="e">
            <v>#N/A</v>
          </cell>
          <cell r="P852">
            <v>1.5</v>
          </cell>
          <cell r="S852">
            <v>1.5</v>
          </cell>
          <cell r="T852">
            <v>0</v>
          </cell>
          <cell r="V852">
            <v>6.3179176143543089E-3</v>
          </cell>
          <cell r="W852">
            <v>213.46471428571428</v>
          </cell>
        </row>
        <row r="853">
          <cell r="F853">
            <v>4000182</v>
          </cell>
          <cell r="G853" t="str">
            <v>CETOSTEARYL ALCOHOL C1618(CSA)</v>
          </cell>
          <cell r="H853" t="str">
            <v>KG</v>
          </cell>
          <cell r="I853">
            <v>2.5000000000000001E-2</v>
          </cell>
          <cell r="J853">
            <v>207.6</v>
          </cell>
          <cell r="K853">
            <v>5.19</v>
          </cell>
          <cell r="L853" t="str">
            <v>RM</v>
          </cell>
          <cell r="M853" t="str">
            <v>6000751UKM1</v>
          </cell>
          <cell r="N853" t="str">
            <v>4000182UKM1</v>
          </cell>
          <cell r="O853" t="e">
            <v>#N/A</v>
          </cell>
          <cell r="P853">
            <v>5.19</v>
          </cell>
          <cell r="S853">
            <v>5.19</v>
          </cell>
          <cell r="T853">
            <v>0</v>
          </cell>
          <cell r="V853">
            <v>2.5000000000000001E-2</v>
          </cell>
          <cell r="W853">
            <v>192.63366800804829</v>
          </cell>
        </row>
        <row r="854">
          <cell r="F854" t="str">
            <v/>
          </cell>
          <cell r="G854" t="str">
            <v>0000900505-MFGOVH</v>
          </cell>
          <cell r="H854" t="str">
            <v>STD</v>
          </cell>
          <cell r="I854">
            <v>1.5988222808038619E-2</v>
          </cell>
          <cell r="J854">
            <v>292.08999999999997</v>
          </cell>
          <cell r="K854">
            <v>4.67</v>
          </cell>
          <cell r="L854" t="str">
            <v>cc</v>
          </cell>
          <cell r="M854" t="str">
            <v>6000751UKM1</v>
          </cell>
          <cell r="N854" t="str">
            <v>UKM1</v>
          </cell>
          <cell r="O854" t="e">
            <v>#N/A</v>
          </cell>
          <cell r="R854">
            <v>4.67</v>
          </cell>
          <cell r="S854">
            <v>4.67</v>
          </cell>
          <cell r="T854">
            <v>0</v>
          </cell>
          <cell r="V854">
            <v>1.5988222808038619E-2</v>
          </cell>
          <cell r="W854">
            <v>292.08999999999997</v>
          </cell>
        </row>
        <row r="855">
          <cell r="F855" t="str">
            <v/>
          </cell>
          <cell r="G855" t="str">
            <v>0000900504-MFGDEP</v>
          </cell>
          <cell r="H855" t="str">
            <v>STD</v>
          </cell>
          <cell r="I855">
            <v>1.5996301433194637E-2</v>
          </cell>
          <cell r="J855">
            <v>324.45</v>
          </cell>
          <cell r="K855">
            <v>5.1899999999999995</v>
          </cell>
          <cell r="L855" t="str">
            <v>cc</v>
          </cell>
          <cell r="M855" t="str">
            <v>6000751UKM1</v>
          </cell>
          <cell r="N855" t="str">
            <v>UKM1</v>
          </cell>
          <cell r="O855" t="e">
            <v>#N/A</v>
          </cell>
          <cell r="R855">
            <v>5.1899999999999995</v>
          </cell>
          <cell r="S855">
            <v>5.1899999999999995</v>
          </cell>
          <cell r="T855">
            <v>0</v>
          </cell>
          <cell r="V855">
            <v>1.5996301433194637E-2</v>
          </cell>
          <cell r="W855">
            <v>324.45</v>
          </cell>
        </row>
        <row r="856">
          <cell r="F856" t="str">
            <v/>
          </cell>
          <cell r="G856" t="str">
            <v>0000900503-MFGUTY</v>
          </cell>
          <cell r="H856" t="str">
            <v>STD</v>
          </cell>
          <cell r="I856">
            <v>1.6007276034561164E-2</v>
          </cell>
          <cell r="J856">
            <v>219.9</v>
          </cell>
          <cell r="K856">
            <v>3.52</v>
          </cell>
          <cell r="L856" t="str">
            <v>cc</v>
          </cell>
          <cell r="M856" t="str">
            <v>6000751UKM1</v>
          </cell>
          <cell r="N856" t="str">
            <v>UKM1</v>
          </cell>
          <cell r="O856" t="e">
            <v>#N/A</v>
          </cell>
          <cell r="R856">
            <v>3.52</v>
          </cell>
          <cell r="S856">
            <v>3.52</v>
          </cell>
          <cell r="T856">
            <v>0</v>
          </cell>
          <cell r="V856">
            <v>1.6007276034561164E-2</v>
          </cell>
          <cell r="W856">
            <v>219.9</v>
          </cell>
        </row>
        <row r="857">
          <cell r="F857" t="str">
            <v/>
          </cell>
          <cell r="G857" t="str">
            <v>0000900502-MFMAND</v>
          </cell>
          <cell r="H857" t="str">
            <v>MD</v>
          </cell>
          <cell r="I857">
            <v>4.0000000000000001E-3</v>
          </cell>
          <cell r="J857">
            <v>440</v>
          </cell>
          <cell r="K857">
            <v>1.76</v>
          </cell>
          <cell r="L857" t="str">
            <v>cc</v>
          </cell>
          <cell r="M857" t="str">
            <v>6000751UKM1</v>
          </cell>
          <cell r="N857" t="str">
            <v>UKM1</v>
          </cell>
          <cell r="O857" t="e">
            <v>#N/A</v>
          </cell>
          <cell r="R857">
            <v>1.76</v>
          </cell>
          <cell r="S857">
            <v>1.76</v>
          </cell>
          <cell r="T857">
            <v>0</v>
          </cell>
          <cell r="V857">
            <v>4.0000000000000001E-3</v>
          </cell>
          <cell r="W857">
            <v>440</v>
          </cell>
        </row>
        <row r="858">
          <cell r="F858" t="str">
            <v/>
          </cell>
          <cell r="G858" t="str">
            <v>0000900501-MFPOWR</v>
          </cell>
          <cell r="H858" t="str">
            <v>KWH</v>
          </cell>
          <cell r="I858">
            <v>9.5757575757575764E-2</v>
          </cell>
          <cell r="J858">
            <v>8.25</v>
          </cell>
          <cell r="K858">
            <v>0.79</v>
          </cell>
          <cell r="L858" t="str">
            <v>cc</v>
          </cell>
          <cell r="M858" t="str">
            <v>6000751UKM1</v>
          </cell>
          <cell r="N858" t="str">
            <v>UKM1</v>
          </cell>
          <cell r="O858" t="e">
            <v>#N/A</v>
          </cell>
          <cell r="R858">
            <v>0.79</v>
          </cell>
          <cell r="S858">
            <v>0.79</v>
          </cell>
          <cell r="T858">
            <v>0</v>
          </cell>
          <cell r="V858">
            <v>9.5757575757575764E-2</v>
          </cell>
          <cell r="W858">
            <v>8.25</v>
          </cell>
        </row>
        <row r="859">
          <cell r="F859">
            <v>4000447</v>
          </cell>
          <cell r="G859" t="str">
            <v>TEA TREE OIL - RA</v>
          </cell>
          <cell r="H859" t="str">
            <v>KG</v>
          </cell>
          <cell r="I859">
            <v>5.0142767602200707E-4</v>
          </cell>
          <cell r="J859">
            <v>2871.8</v>
          </cell>
          <cell r="K859">
            <v>1.44</v>
          </cell>
          <cell r="L859" t="str">
            <v>RM</v>
          </cell>
          <cell r="M859" t="str">
            <v>6001556UKM1</v>
          </cell>
          <cell r="N859" t="str">
            <v>4000447UKM1</v>
          </cell>
          <cell r="O859" t="e">
            <v>#N/A</v>
          </cell>
          <cell r="P859">
            <v>1.44</v>
          </cell>
          <cell r="S859">
            <v>1.44</v>
          </cell>
          <cell r="T859">
            <v>0</v>
          </cell>
          <cell r="V859">
            <v>5.0142767602200707E-4</v>
          </cell>
          <cell r="W859">
            <v>2861.8504545454543</v>
          </cell>
        </row>
        <row r="860">
          <cell r="F860">
            <v>4000147</v>
          </cell>
          <cell r="G860" t="str">
            <v>ALOE JUICE</v>
          </cell>
          <cell r="H860" t="str">
            <v>KG</v>
          </cell>
          <cell r="I860">
            <v>1.988650143085803E-3</v>
          </cell>
          <cell r="J860">
            <v>206.17</v>
          </cell>
          <cell r="K860">
            <v>0.41</v>
          </cell>
          <cell r="L860" t="str">
            <v>RM</v>
          </cell>
          <cell r="M860" t="str">
            <v>6001556UKM1</v>
          </cell>
          <cell r="N860" t="str">
            <v>4000147UKM1</v>
          </cell>
          <cell r="O860" t="e">
            <v>#N/A</v>
          </cell>
          <cell r="P860">
            <v>0.41</v>
          </cell>
          <cell r="S860">
            <v>0.41</v>
          </cell>
          <cell r="T860">
            <v>0</v>
          </cell>
          <cell r="V860">
            <v>1.988650143085803E-3</v>
          </cell>
          <cell r="W860">
            <v>212.57249999999999</v>
          </cell>
        </row>
        <row r="861">
          <cell r="F861">
            <v>4001575</v>
          </cell>
          <cell r="G861" t="str">
            <v>SLV CLARO(PVP Silica(and)Silver Sulfate)</v>
          </cell>
          <cell r="H861" t="str">
            <v>KG</v>
          </cell>
          <cell r="I861">
            <v>3.0030217127192302E-3</v>
          </cell>
          <cell r="J861">
            <v>1605.05</v>
          </cell>
          <cell r="K861">
            <v>4.82</v>
          </cell>
          <cell r="L861" t="str">
            <v>RM</v>
          </cell>
          <cell r="M861" t="str">
            <v>6001556UKM1</v>
          </cell>
          <cell r="N861" t="str">
            <v>4001575UKM1</v>
          </cell>
          <cell r="O861" t="e">
            <v>#N/A</v>
          </cell>
          <cell r="P861">
            <v>4.82</v>
          </cell>
          <cell r="S861">
            <v>4.82</v>
          </cell>
          <cell r="T861">
            <v>0</v>
          </cell>
          <cell r="V861">
            <v>3.0030217127192302E-3</v>
          </cell>
          <cell r="W861">
            <v>1607.575</v>
          </cell>
        </row>
        <row r="862">
          <cell r="F862">
            <v>4000097</v>
          </cell>
          <cell r="G862" t="str">
            <v>DISODIUM EDTA</v>
          </cell>
          <cell r="H862" t="str">
            <v>KG</v>
          </cell>
          <cell r="I862">
            <v>1.4992503748125937E-3</v>
          </cell>
          <cell r="J862">
            <v>313.49</v>
          </cell>
          <cell r="K862">
            <v>0.47</v>
          </cell>
          <cell r="L862" t="str">
            <v>RM</v>
          </cell>
          <cell r="M862" t="str">
            <v>6001556UKM1</v>
          </cell>
          <cell r="N862" t="str">
            <v>4000097UKM1</v>
          </cell>
          <cell r="O862" t="e">
            <v>#N/A</v>
          </cell>
          <cell r="P862">
            <v>0.47</v>
          </cell>
          <cell r="S862">
            <v>0.47</v>
          </cell>
          <cell r="T862">
            <v>0</v>
          </cell>
          <cell r="V862">
            <v>1.4992503748125937E-3</v>
          </cell>
          <cell r="W862">
            <v>313.49</v>
          </cell>
        </row>
        <row r="863">
          <cell r="F863">
            <v>4000108</v>
          </cell>
          <cell r="G863" t="str">
            <v>DM WATER</v>
          </cell>
          <cell r="H863" t="str">
            <v>KG</v>
          </cell>
          <cell r="I863">
            <v>0.71111111111111114</v>
          </cell>
          <cell r="J863">
            <v>0.45</v>
          </cell>
          <cell r="K863">
            <v>0.32</v>
          </cell>
          <cell r="L863" t="str">
            <v>RM</v>
          </cell>
          <cell r="M863" t="str">
            <v>6001556UKM1</v>
          </cell>
          <cell r="N863" t="str">
            <v>4000108UKM1</v>
          </cell>
          <cell r="O863" t="e">
            <v>#N/A</v>
          </cell>
          <cell r="P863">
            <v>0.32</v>
          </cell>
          <cell r="S863">
            <v>0.32</v>
          </cell>
          <cell r="T863">
            <v>0</v>
          </cell>
          <cell r="V863">
            <v>0.71111111111111114</v>
          </cell>
          <cell r="W863">
            <v>0.45</v>
          </cell>
        </row>
        <row r="864">
          <cell r="F864" t="str">
            <v/>
          </cell>
          <cell r="G864" t="str">
            <v>0000900505-MFGOVH</v>
          </cell>
          <cell r="H864" t="str">
            <v>STD</v>
          </cell>
          <cell r="I864">
            <v>7.531925091581363E-4</v>
          </cell>
          <cell r="J864">
            <v>292.08999999999997</v>
          </cell>
          <cell r="K864">
            <v>0.22</v>
          </cell>
          <cell r="L864" t="str">
            <v>cc</v>
          </cell>
          <cell r="M864" t="str">
            <v>6001556UKM1</v>
          </cell>
          <cell r="N864" t="str">
            <v>UKM1</v>
          </cell>
          <cell r="O864" t="e">
            <v>#N/A</v>
          </cell>
          <cell r="R864">
            <v>0.22</v>
          </cell>
          <cell r="S864">
            <v>0.22</v>
          </cell>
          <cell r="T864">
            <v>0</v>
          </cell>
          <cell r="V864">
            <v>7.531925091581363E-4</v>
          </cell>
          <cell r="W864">
            <v>292.08999999999997</v>
          </cell>
        </row>
        <row r="865">
          <cell r="F865" t="str">
            <v/>
          </cell>
          <cell r="G865" t="str">
            <v>0000900504-MFGDEP</v>
          </cell>
          <cell r="H865" t="str">
            <v>STD</v>
          </cell>
          <cell r="I865">
            <v>7.4640791192386632E-4</v>
          </cell>
          <cell r="J865">
            <v>160.77000000000001</v>
          </cell>
          <cell r="K865">
            <v>0.12</v>
          </cell>
          <cell r="L865" t="str">
            <v>cc</v>
          </cell>
          <cell r="M865" t="str">
            <v>6001556UKM1</v>
          </cell>
          <cell r="N865" t="str">
            <v>UKM1</v>
          </cell>
          <cell r="O865" t="e">
            <v>#N/A</v>
          </cell>
          <cell r="R865">
            <v>0.12</v>
          </cell>
          <cell r="S865">
            <v>0.12</v>
          </cell>
          <cell r="T865">
            <v>0</v>
          </cell>
          <cell r="V865">
            <v>7.4640791192386632E-4</v>
          </cell>
          <cell r="W865">
            <v>160.77000000000001</v>
          </cell>
        </row>
        <row r="866">
          <cell r="F866" t="str">
            <v/>
          </cell>
          <cell r="G866" t="str">
            <v>0000900503-MFGUTY</v>
          </cell>
          <cell r="H866" t="str">
            <v>STD</v>
          </cell>
          <cell r="I866">
            <v>7.5979968917285444E-4</v>
          </cell>
          <cell r="J866">
            <v>289.55</v>
          </cell>
          <cell r="K866">
            <v>0.22</v>
          </cell>
          <cell r="L866" t="str">
            <v>cc</v>
          </cell>
          <cell r="M866" t="str">
            <v>6001556UKM1</v>
          </cell>
          <cell r="N866" t="str">
            <v>UKM1</v>
          </cell>
          <cell r="O866" t="e">
            <v>#N/A</v>
          </cell>
          <cell r="R866">
            <v>0.22</v>
          </cell>
          <cell r="S866">
            <v>0.22</v>
          </cell>
          <cell r="T866">
            <v>0</v>
          </cell>
          <cell r="V866">
            <v>7.5979968917285444E-4</v>
          </cell>
          <cell r="W866">
            <v>289.55</v>
          </cell>
        </row>
        <row r="867">
          <cell r="F867">
            <v>4000120</v>
          </cell>
          <cell r="G867" t="str">
            <v>GLYCERINE</v>
          </cell>
          <cell r="H867" t="str">
            <v>KG</v>
          </cell>
          <cell r="I867">
            <v>2.0004457817898138E-2</v>
          </cell>
          <cell r="J867">
            <v>179.46</v>
          </cell>
          <cell r="K867">
            <v>3.59</v>
          </cell>
          <cell r="L867" t="str">
            <v>RM</v>
          </cell>
          <cell r="M867" t="str">
            <v>6001556UKM1</v>
          </cell>
          <cell r="N867" t="str">
            <v>4000120UKM1</v>
          </cell>
          <cell r="O867" t="e">
            <v>#N/A</v>
          </cell>
          <cell r="P867">
            <v>3.59</v>
          </cell>
          <cell r="S867">
            <v>3.59</v>
          </cell>
          <cell r="T867">
            <v>0</v>
          </cell>
          <cell r="V867">
            <v>2.0004457817898138E-2</v>
          </cell>
          <cell r="W867">
            <v>92.123333333333335</v>
          </cell>
        </row>
        <row r="868">
          <cell r="F868">
            <v>4000413</v>
          </cell>
          <cell r="G868" t="str">
            <v>NATRSOL 250 HHR - RA</v>
          </cell>
          <cell r="H868" t="str">
            <v>KG</v>
          </cell>
          <cell r="I868">
            <v>4.1013412816691503E-3</v>
          </cell>
          <cell r="J868">
            <v>1677.5</v>
          </cell>
          <cell r="K868">
            <v>6.88</v>
          </cell>
          <cell r="L868" t="str">
            <v>RM</v>
          </cell>
          <cell r="M868" t="str">
            <v>6001556UKM1</v>
          </cell>
          <cell r="N868" t="str">
            <v>4000413UKM1</v>
          </cell>
          <cell r="O868" t="e">
            <v>#N/A</v>
          </cell>
          <cell r="P868">
            <v>6.88</v>
          </cell>
          <cell r="S868">
            <v>6.88</v>
          </cell>
          <cell r="T868">
            <v>0</v>
          </cell>
          <cell r="V868">
            <v>4.1013412816691503E-3</v>
          </cell>
          <cell r="W868">
            <v>1855.9940129755607</v>
          </cell>
        </row>
        <row r="869">
          <cell r="F869">
            <v>4001568</v>
          </cell>
          <cell r="G869" t="str">
            <v>Lauric acid</v>
          </cell>
          <cell r="H869" t="str">
            <v>KG</v>
          </cell>
          <cell r="I869">
            <v>4.9999999999999996E-2</v>
          </cell>
          <cell r="J869">
            <v>164.8</v>
          </cell>
          <cell r="K869">
            <v>8.24</v>
          </cell>
          <cell r="L869" t="str">
            <v>RM</v>
          </cell>
          <cell r="M869" t="str">
            <v>6001556UKM1</v>
          </cell>
          <cell r="N869" t="str">
            <v>4001568UKM1</v>
          </cell>
          <cell r="O869" t="e">
            <v>#N/A</v>
          </cell>
          <cell r="P869">
            <v>8.24</v>
          </cell>
          <cell r="S869">
            <v>8.24</v>
          </cell>
          <cell r="T869">
            <v>0</v>
          </cell>
          <cell r="V869">
            <v>4.9999999999999996E-2</v>
          </cell>
          <cell r="W869">
            <v>167.13249999999999</v>
          </cell>
        </row>
        <row r="870">
          <cell r="F870">
            <v>4001570</v>
          </cell>
          <cell r="G870" t="str">
            <v>Myristic acid</v>
          </cell>
          <cell r="H870" t="str">
            <v>KG</v>
          </cell>
          <cell r="I870">
            <v>7.9994888505526801E-2</v>
          </cell>
          <cell r="J870">
            <v>313.02</v>
          </cell>
          <cell r="K870">
            <v>25.04</v>
          </cell>
          <cell r="L870" t="str">
            <v>RM</v>
          </cell>
          <cell r="M870" t="str">
            <v>6001556UKM1</v>
          </cell>
          <cell r="N870" t="str">
            <v>4001570UKM1</v>
          </cell>
          <cell r="O870" t="e">
            <v>#N/A</v>
          </cell>
          <cell r="P870">
            <v>25.04</v>
          </cell>
          <cell r="S870">
            <v>25.04</v>
          </cell>
          <cell r="T870">
            <v>0</v>
          </cell>
          <cell r="V870">
            <v>7.9994888505526801E-2</v>
          </cell>
          <cell r="W870">
            <v>312.95781512605043</v>
          </cell>
        </row>
        <row r="871">
          <cell r="F871">
            <v>4000123</v>
          </cell>
          <cell r="G871" t="str">
            <v>STEARIC ACID</v>
          </cell>
          <cell r="H871" t="str">
            <v>KG</v>
          </cell>
          <cell r="I871">
            <v>2.0004031039000301E-2</v>
          </cell>
          <cell r="J871">
            <v>198.46</v>
          </cell>
          <cell r="K871">
            <v>3.97</v>
          </cell>
          <cell r="L871" t="str">
            <v>RM</v>
          </cell>
          <cell r="M871" t="str">
            <v>6001556UKM1</v>
          </cell>
          <cell r="N871" t="str">
            <v>4000123UKM1</v>
          </cell>
          <cell r="O871" t="e">
            <v>#N/A</v>
          </cell>
          <cell r="P871">
            <v>3.97</v>
          </cell>
          <cell r="S871">
            <v>3.97</v>
          </cell>
          <cell r="T871">
            <v>0</v>
          </cell>
          <cell r="V871">
            <v>2.0004031039000301E-2</v>
          </cell>
          <cell r="W871">
            <v>133.34180645161291</v>
          </cell>
        </row>
        <row r="872">
          <cell r="F872">
            <v>4000180</v>
          </cell>
          <cell r="G872" t="str">
            <v>EGDS (GLYCOL DISTEARATE) / Cutina AGS</v>
          </cell>
          <cell r="H872" t="str">
            <v>KG</v>
          </cell>
          <cell r="I872">
            <v>1.001669449081803E-2</v>
          </cell>
          <cell r="J872">
            <v>203.66</v>
          </cell>
          <cell r="K872">
            <v>2.04</v>
          </cell>
          <cell r="L872" t="str">
            <v>RM</v>
          </cell>
          <cell r="M872" t="str">
            <v>6001556UKM1</v>
          </cell>
          <cell r="N872" t="str">
            <v>4000180UKM1</v>
          </cell>
          <cell r="O872" t="e">
            <v>#N/A</v>
          </cell>
          <cell r="P872">
            <v>2.04</v>
          </cell>
          <cell r="S872">
            <v>2.04</v>
          </cell>
          <cell r="T872">
            <v>0</v>
          </cell>
          <cell r="V872">
            <v>1.001669449081803E-2</v>
          </cell>
          <cell r="W872">
            <v>161.68768</v>
          </cell>
        </row>
        <row r="873">
          <cell r="F873">
            <v>4000116</v>
          </cell>
          <cell r="G873" t="str">
            <v>POTASSIUM HYDROXIDE PELLETS</v>
          </cell>
          <cell r="H873" t="str">
            <v>KG</v>
          </cell>
          <cell r="I873">
            <v>4.0502505663485969E-2</v>
          </cell>
          <cell r="J873">
            <v>291.33999999999997</v>
          </cell>
          <cell r="K873">
            <v>11.8</v>
          </cell>
          <cell r="L873" t="str">
            <v>RM</v>
          </cell>
          <cell r="M873" t="str">
            <v>6001556UKM1</v>
          </cell>
          <cell r="N873" t="str">
            <v>4000116UKM1</v>
          </cell>
          <cell r="O873" t="e">
            <v>#N/A</v>
          </cell>
          <cell r="P873">
            <v>11.8</v>
          </cell>
          <cell r="S873">
            <v>11.8</v>
          </cell>
          <cell r="T873">
            <v>0</v>
          </cell>
          <cell r="V873">
            <v>4.0502505663485969E-2</v>
          </cell>
          <cell r="W873">
            <v>296.85635102040817</v>
          </cell>
        </row>
        <row r="874">
          <cell r="F874">
            <v>4001576</v>
          </cell>
          <cell r="G874" t="str">
            <v>POTTASSIUM CHLORIDE (LR grade)</v>
          </cell>
          <cell r="H874" t="str">
            <v>KG</v>
          </cell>
          <cell r="I874">
            <v>3.9974790672548846E-2</v>
          </cell>
          <cell r="J874">
            <v>111.07</v>
          </cell>
          <cell r="K874">
            <v>4.4400000000000004</v>
          </cell>
          <cell r="L874" t="str">
            <v>RM</v>
          </cell>
          <cell r="M874" t="str">
            <v>6001556UKM1</v>
          </cell>
          <cell r="N874" t="str">
            <v>4001576UKM1</v>
          </cell>
          <cell r="O874" t="e">
            <v>#N/A</v>
          </cell>
          <cell r="P874">
            <v>4.4400000000000004</v>
          </cell>
          <cell r="S874">
            <v>4.4400000000000004</v>
          </cell>
          <cell r="T874">
            <v>0</v>
          </cell>
          <cell r="V874">
            <v>3.9974790672548846E-2</v>
          </cell>
          <cell r="W874">
            <v>127.47133333333333</v>
          </cell>
        </row>
        <row r="875">
          <cell r="F875" t="str">
            <v/>
          </cell>
          <cell r="G875" t="str">
            <v>0000900502-MFMAND</v>
          </cell>
          <cell r="H875" t="str">
            <v>MD</v>
          </cell>
          <cell r="I875">
            <v>4.0909090909090908E-4</v>
          </cell>
          <cell r="J875">
            <v>440</v>
          </cell>
          <cell r="K875">
            <v>0.18</v>
          </cell>
          <cell r="L875" t="str">
            <v>cc</v>
          </cell>
          <cell r="M875" t="str">
            <v>6001556UKM1</v>
          </cell>
          <cell r="N875" t="str">
            <v>UKM1</v>
          </cell>
          <cell r="O875" t="e">
            <v>#N/A</v>
          </cell>
          <cell r="R875">
            <v>0.18</v>
          </cell>
          <cell r="S875">
            <v>0.18</v>
          </cell>
          <cell r="T875">
            <v>0</v>
          </cell>
          <cell r="V875">
            <v>4.0909090909090908E-4</v>
          </cell>
          <cell r="W875">
            <v>440</v>
          </cell>
        </row>
        <row r="876">
          <cell r="F876" t="str">
            <v/>
          </cell>
          <cell r="G876" t="str">
            <v>0000900501-MFPOWR</v>
          </cell>
          <cell r="H876" t="str">
            <v>KWH</v>
          </cell>
          <cell r="I876">
            <v>3.7575757575757575E-2</v>
          </cell>
          <cell r="J876">
            <v>8.25</v>
          </cell>
          <cell r="K876">
            <v>0.31</v>
          </cell>
          <cell r="L876" t="str">
            <v>cc</v>
          </cell>
          <cell r="M876" t="str">
            <v>6001556UKM1</v>
          </cell>
          <cell r="N876" t="str">
            <v>UKM1</v>
          </cell>
          <cell r="O876" t="e">
            <v>#N/A</v>
          </cell>
          <cell r="R876">
            <v>0.31</v>
          </cell>
          <cell r="S876">
            <v>0.31</v>
          </cell>
          <cell r="T876">
            <v>0</v>
          </cell>
          <cell r="V876">
            <v>3.7575757575757575E-2</v>
          </cell>
          <cell r="W876">
            <v>8.25</v>
          </cell>
        </row>
        <row r="877">
          <cell r="F877">
            <v>4000509</v>
          </cell>
          <cell r="G877" t="str">
            <v>TINOGAURD TTM</v>
          </cell>
          <cell r="H877" t="str">
            <v>KG</v>
          </cell>
          <cell r="I877">
            <v>4.9764626765299257E-4</v>
          </cell>
          <cell r="J877">
            <v>1487</v>
          </cell>
          <cell r="K877">
            <v>0.74</v>
          </cell>
          <cell r="L877" t="str">
            <v>RM</v>
          </cell>
          <cell r="M877" t="str">
            <v>6001556UKM1</v>
          </cell>
          <cell r="N877" t="str">
            <v>4000509UKM1</v>
          </cell>
          <cell r="O877" t="e">
            <v>#N/A</v>
          </cell>
          <cell r="P877">
            <v>0.74</v>
          </cell>
          <cell r="S877">
            <v>0.74</v>
          </cell>
          <cell r="T877">
            <v>0</v>
          </cell>
          <cell r="V877">
            <v>4.9764626765299257E-4</v>
          </cell>
          <cell r="W877">
            <v>1512.3440000000001</v>
          </cell>
        </row>
        <row r="878">
          <cell r="F878">
            <v>4000347</v>
          </cell>
          <cell r="G878" t="str">
            <v>FRAGRANCE HAIRFALL DEFENSE</v>
          </cell>
          <cell r="H878" t="str">
            <v>KG</v>
          </cell>
          <cell r="I878">
            <v>6.0272565937070986E-4</v>
          </cell>
          <cell r="J878">
            <v>895.93</v>
          </cell>
          <cell r="K878">
            <v>0.54</v>
          </cell>
          <cell r="L878" t="str">
            <v>RM</v>
          </cell>
          <cell r="M878" t="str">
            <v>6001556UKM1</v>
          </cell>
          <cell r="N878" t="str">
            <v>4000347UKM1</v>
          </cell>
          <cell r="O878" t="e">
            <v>#N/A</v>
          </cell>
          <cell r="P878">
            <v>0.54</v>
          </cell>
          <cell r="S878">
            <v>0.54</v>
          </cell>
          <cell r="T878">
            <v>0</v>
          </cell>
          <cell r="V878">
            <v>6.0272565937070986E-4</v>
          </cell>
          <cell r="W878">
            <v>975.45</v>
          </cell>
        </row>
        <row r="879">
          <cell r="F879">
            <v>4000139</v>
          </cell>
          <cell r="G879" t="str">
            <v>PQ7-40 (SALCARE SUPER 7/ MERQUAT 740)</v>
          </cell>
          <cell r="H879" t="str">
            <v>KG</v>
          </cell>
          <cell r="I879">
            <v>9.991730981256889E-3</v>
          </cell>
          <cell r="J879">
            <v>435.36</v>
          </cell>
          <cell r="K879">
            <v>4.3499999999999996</v>
          </cell>
          <cell r="L879" t="str">
            <v>RM</v>
          </cell>
          <cell r="M879" t="str">
            <v>6001556UKM1</v>
          </cell>
          <cell r="N879" t="str">
            <v>4000139UKM1</v>
          </cell>
          <cell r="O879" t="e">
            <v>#N/A</v>
          </cell>
          <cell r="P879">
            <v>4.3499999999999996</v>
          </cell>
          <cell r="S879">
            <v>4.3499999999999996</v>
          </cell>
          <cell r="T879">
            <v>0</v>
          </cell>
          <cell r="V879">
            <v>9.991730981256889E-3</v>
          </cell>
          <cell r="W879">
            <v>439.68440531561464</v>
          </cell>
        </row>
        <row r="880">
          <cell r="F880">
            <v>4000159</v>
          </cell>
          <cell r="G880" t="str">
            <v>GLYDANT (NIPACIDE DMDMH)</v>
          </cell>
          <cell r="H880" t="str">
            <v>KG</v>
          </cell>
          <cell r="I880">
            <v>4.0126552974766574E-3</v>
          </cell>
          <cell r="J880">
            <v>129.59</v>
          </cell>
          <cell r="K880">
            <v>0.52</v>
          </cell>
          <cell r="L880" t="str">
            <v>RM</v>
          </cell>
          <cell r="M880" t="str">
            <v>6001556UKM1</v>
          </cell>
          <cell r="N880" t="str">
            <v>4000159UKM1</v>
          </cell>
          <cell r="O880" t="e">
            <v>#N/A</v>
          </cell>
          <cell r="P880">
            <v>0.52</v>
          </cell>
          <cell r="S880">
            <v>0.52</v>
          </cell>
          <cell r="T880">
            <v>0</v>
          </cell>
          <cell r="V880">
            <v>4.0126552974766574E-3</v>
          </cell>
          <cell r="W880">
            <v>144.14227766666667</v>
          </cell>
        </row>
        <row r="881">
          <cell r="F881">
            <v>4000519</v>
          </cell>
          <cell r="G881" t="str">
            <v>FRAGRANCE BLOOM 2 1223134</v>
          </cell>
          <cell r="H881" t="str">
            <v>KG</v>
          </cell>
          <cell r="I881">
            <v>5.4018751591228594E-3</v>
          </cell>
          <cell r="J881">
            <v>903.39</v>
          </cell>
          <cell r="K881">
            <v>4.88</v>
          </cell>
          <cell r="L881" t="str">
            <v>RM</v>
          </cell>
          <cell r="M881" t="str">
            <v>6001556UKM1</v>
          </cell>
          <cell r="N881" t="str">
            <v>4000519UKM1</v>
          </cell>
          <cell r="O881" t="e">
            <v>#N/A</v>
          </cell>
          <cell r="P881">
            <v>4.88</v>
          </cell>
          <cell r="S881">
            <v>4.88</v>
          </cell>
          <cell r="T881">
            <v>0</v>
          </cell>
          <cell r="V881">
            <v>5.4018751591228594E-3</v>
          </cell>
          <cell r="W881">
            <v>910.60653333333335</v>
          </cell>
        </row>
        <row r="882">
          <cell r="F882">
            <v>4000306</v>
          </cell>
          <cell r="G882" t="str">
            <v>PHENOXYETHANOL</v>
          </cell>
          <cell r="H882" t="str">
            <v>KG</v>
          </cell>
          <cell r="I882">
            <v>4.9878015722418009E-3</v>
          </cell>
          <cell r="J882">
            <v>368.9</v>
          </cell>
          <cell r="K882">
            <v>1.8400000000000003</v>
          </cell>
          <cell r="L882" t="str">
            <v>RM</v>
          </cell>
          <cell r="M882" t="str">
            <v>6001556UKM1</v>
          </cell>
          <cell r="N882" t="str">
            <v>4000306UKM1</v>
          </cell>
          <cell r="O882" t="e">
            <v>#N/A</v>
          </cell>
          <cell r="P882">
            <v>1.8400000000000003</v>
          </cell>
          <cell r="S882">
            <v>1.8400000000000003</v>
          </cell>
          <cell r="T882">
            <v>0</v>
          </cell>
          <cell r="V882">
            <v>4.9878015722418009E-3</v>
          </cell>
          <cell r="W882">
            <v>360.14535000000001</v>
          </cell>
        </row>
        <row r="883">
          <cell r="F883">
            <v>5003624</v>
          </cell>
          <cell r="G883" t="str">
            <v>LABEL FR NYLE HAND SOAP ALOE VERA 200ML</v>
          </cell>
          <cell r="H883" t="str">
            <v>ST</v>
          </cell>
          <cell r="I883">
            <v>1.0149999999999999</v>
          </cell>
          <cell r="J883">
            <v>0.82</v>
          </cell>
          <cell r="K883">
            <v>0.83229999999999982</v>
          </cell>
          <cell r="L883" t="str">
            <v>PM</v>
          </cell>
          <cell r="M883" t="str">
            <v>6001558UKM1</v>
          </cell>
          <cell r="N883" t="str">
            <v>5003624UKM1</v>
          </cell>
          <cell r="O883" t="e">
            <v>#N/A</v>
          </cell>
          <cell r="Q883">
            <v>0.83229999999999982</v>
          </cell>
          <cell r="S883">
            <v>0.83229999999999982</v>
          </cell>
          <cell r="T883">
            <v>0</v>
          </cell>
          <cell r="V883">
            <v>1.0149999999999999</v>
          </cell>
          <cell r="W883">
            <v>0.86715000000000009</v>
          </cell>
        </row>
        <row r="884">
          <cell r="F884" t="str">
            <v/>
          </cell>
          <cell r="G884" t="str">
            <v>0000900505-MFGOVH</v>
          </cell>
          <cell r="H884" t="str">
            <v>STD</v>
          </cell>
          <cell r="I884">
            <v>1E-3</v>
          </cell>
          <cell r="J884">
            <v>292.08999999999997</v>
          </cell>
          <cell r="K884">
            <v>0.29208999999999996</v>
          </cell>
          <cell r="L884" t="str">
            <v>cc</v>
          </cell>
          <cell r="M884" t="str">
            <v>6001558UKM1</v>
          </cell>
          <cell r="N884" t="str">
            <v>UKM1</v>
          </cell>
          <cell r="O884" t="e">
            <v>#N/A</v>
          </cell>
          <cell r="R884">
            <v>0.29208999999999996</v>
          </cell>
          <cell r="S884">
            <v>0.29208999999999996</v>
          </cell>
          <cell r="T884">
            <v>0</v>
          </cell>
          <cell r="V884">
            <v>1E-3</v>
          </cell>
          <cell r="W884">
            <v>292.08999999999997</v>
          </cell>
        </row>
        <row r="885">
          <cell r="F885">
            <v>5003625</v>
          </cell>
          <cell r="G885" t="str">
            <v>LABEL BK NYLE HAND SOAP ALOE VERA 200ML</v>
          </cell>
          <cell r="H885" t="str">
            <v>ST</v>
          </cell>
          <cell r="I885">
            <v>1.0149999999999999</v>
          </cell>
          <cell r="J885">
            <v>0.56999999999999995</v>
          </cell>
          <cell r="K885">
            <v>0.5785499999999999</v>
          </cell>
          <cell r="L885" t="str">
            <v>PM</v>
          </cell>
          <cell r="M885" t="str">
            <v>6001558UKM1</v>
          </cell>
          <cell r="N885" t="str">
            <v>5003625UKM1</v>
          </cell>
          <cell r="O885" t="e">
            <v>#N/A</v>
          </cell>
          <cell r="Q885">
            <v>0.5785499999999999</v>
          </cell>
          <cell r="S885">
            <v>0.5785499999999999</v>
          </cell>
          <cell r="T885">
            <v>0</v>
          </cell>
          <cell r="V885">
            <v>1.0149999999999999</v>
          </cell>
          <cell r="W885">
            <v>0.60277499999999995</v>
          </cell>
        </row>
        <row r="886">
          <cell r="F886">
            <v>6001736</v>
          </cell>
          <cell r="G886" t="str">
            <v>CONTAINER NYLE HAND SOAP ALOE VERA 200ML</v>
          </cell>
          <cell r="H886" t="str">
            <v>ST</v>
          </cell>
          <cell r="I886">
            <v>1</v>
          </cell>
          <cell r="J886">
            <v>4.6580999999999992</v>
          </cell>
          <cell r="K886">
            <v>4.6580999999999992</v>
          </cell>
          <cell r="L886" t="str">
            <v>SFG</v>
          </cell>
          <cell r="M886" t="str">
            <v>6001558UKM1</v>
          </cell>
          <cell r="N886" t="str">
            <v>6001736UKM1</v>
          </cell>
          <cell r="O886" t="str">
            <v>6001736UKM1</v>
          </cell>
          <cell r="P886">
            <v>0</v>
          </cell>
          <cell r="Q886">
            <v>4.2950999999999997</v>
          </cell>
          <cell r="R886">
            <v>0.36299999999999999</v>
          </cell>
          <cell r="S886">
            <v>4.6580999999999992</v>
          </cell>
          <cell r="T886">
            <v>0</v>
          </cell>
          <cell r="V886">
            <v>1</v>
          </cell>
          <cell r="W886">
            <v>5.1157496000000009</v>
          </cell>
        </row>
        <row r="887">
          <cell r="F887" t="str">
            <v/>
          </cell>
          <cell r="G887" t="str">
            <v>0000900504-MFGDEP</v>
          </cell>
          <cell r="H887" t="str">
            <v>STD</v>
          </cell>
          <cell r="I887">
            <v>1E-3</v>
          </cell>
          <cell r="J887">
            <v>104.21</v>
          </cell>
          <cell r="K887">
            <v>0.10421</v>
          </cell>
          <cell r="L887" t="str">
            <v>cc</v>
          </cell>
          <cell r="M887" t="str">
            <v>6001558UKM1</v>
          </cell>
          <cell r="N887" t="str">
            <v>UKM1</v>
          </cell>
          <cell r="O887" t="e">
            <v>#N/A</v>
          </cell>
          <cell r="R887">
            <v>0.10421</v>
          </cell>
          <cell r="S887">
            <v>0.10421</v>
          </cell>
          <cell r="T887">
            <v>0</v>
          </cell>
          <cell r="V887">
            <v>1E-3</v>
          </cell>
          <cell r="W887">
            <v>104.21</v>
          </cell>
        </row>
        <row r="888">
          <cell r="F888" t="str">
            <v/>
          </cell>
          <cell r="G888" t="str">
            <v>0000900503-MFGUTY</v>
          </cell>
          <cell r="H888" t="str">
            <v>STD</v>
          </cell>
          <cell r="I888">
            <v>1E-3</v>
          </cell>
          <cell r="J888">
            <v>34.880000000000003</v>
          </cell>
          <cell r="K888">
            <v>3.4880000000000001E-2</v>
          </cell>
          <cell r="L888" t="str">
            <v>cc</v>
          </cell>
          <cell r="M888" t="str">
            <v>6001558UKM1</v>
          </cell>
          <cell r="N888" t="str">
            <v>UKM1</v>
          </cell>
          <cell r="O888" t="e">
            <v>#N/A</v>
          </cell>
          <cell r="R888">
            <v>3.4880000000000001E-2</v>
          </cell>
          <cell r="S888">
            <v>3.4880000000000001E-2</v>
          </cell>
          <cell r="T888">
            <v>0</v>
          </cell>
          <cell r="V888">
            <v>1E-3</v>
          </cell>
          <cell r="W888">
            <v>34.880000000000003</v>
          </cell>
        </row>
        <row r="889">
          <cell r="F889" t="str">
            <v/>
          </cell>
          <cell r="G889" t="str">
            <v>0000900502-MFMAND</v>
          </cell>
          <cell r="H889" t="str">
            <v>MD</v>
          </cell>
          <cell r="I889">
            <v>1E-3</v>
          </cell>
          <cell r="J889">
            <v>440</v>
          </cell>
          <cell r="K889">
            <v>0.44</v>
          </cell>
          <cell r="L889" t="str">
            <v>cc</v>
          </cell>
          <cell r="M889" t="str">
            <v>6001558UKM1</v>
          </cell>
          <cell r="N889" t="str">
            <v>UKM1</v>
          </cell>
          <cell r="O889" t="e">
            <v>#N/A</v>
          </cell>
          <cell r="R889">
            <v>0.44</v>
          </cell>
          <cell r="S889">
            <v>0.44</v>
          </cell>
          <cell r="T889">
            <v>0</v>
          </cell>
          <cell r="V889">
            <v>1E-3</v>
          </cell>
          <cell r="W889">
            <v>440</v>
          </cell>
        </row>
        <row r="890">
          <cell r="F890" t="str">
            <v/>
          </cell>
          <cell r="G890" t="str">
            <v>0000900501-MFPOWR</v>
          </cell>
          <cell r="H890" t="str">
            <v>KWH</v>
          </cell>
          <cell r="I890">
            <v>8.0000000000000002E-3</v>
          </cell>
          <cell r="J890">
            <v>8.25</v>
          </cell>
          <cell r="K890">
            <v>6.6000000000000003E-2</v>
          </cell>
          <cell r="L890" t="str">
            <v>cc</v>
          </cell>
          <cell r="M890" t="str">
            <v>6001558UKM1</v>
          </cell>
          <cell r="N890" t="str">
            <v>UKM1</v>
          </cell>
          <cell r="O890" t="e">
            <v>#N/A</v>
          </cell>
          <cell r="R890">
            <v>6.6000000000000003E-2</v>
          </cell>
          <cell r="S890">
            <v>6.6000000000000003E-2</v>
          </cell>
          <cell r="T890">
            <v>0</v>
          </cell>
          <cell r="V890">
            <v>8.0000000000000002E-3</v>
          </cell>
          <cell r="W890">
            <v>8.25</v>
          </cell>
        </row>
        <row r="891">
          <cell r="F891" t="str">
            <v/>
          </cell>
          <cell r="G891" t="str">
            <v>0000900504-MFGDEP</v>
          </cell>
          <cell r="H891" t="str">
            <v>STD</v>
          </cell>
          <cell r="I891">
            <v>0</v>
          </cell>
          <cell r="J891">
            <v>104.22</v>
          </cell>
          <cell r="K891">
            <v>0</v>
          </cell>
          <cell r="L891" t="str">
            <v>cc</v>
          </cell>
          <cell r="M891" t="str">
            <v>6001698UKM1</v>
          </cell>
          <cell r="N891" t="str">
            <v>UKM1</v>
          </cell>
          <cell r="O891" t="e">
            <v>#N/A</v>
          </cell>
          <cell r="R891">
            <v>0</v>
          </cell>
          <cell r="S891">
            <v>0</v>
          </cell>
          <cell r="T891">
            <v>0</v>
          </cell>
          <cell r="V891">
            <v>0</v>
          </cell>
          <cell r="W891">
            <v>104.22</v>
          </cell>
        </row>
        <row r="892">
          <cell r="F892" t="str">
            <v/>
          </cell>
          <cell r="G892" t="str">
            <v>0000900503-MFGUTY</v>
          </cell>
          <cell r="H892" t="str">
            <v>STD</v>
          </cell>
          <cell r="I892">
            <v>0</v>
          </cell>
          <cell r="J892">
            <v>34.880000000000003</v>
          </cell>
          <cell r="K892">
            <v>0</v>
          </cell>
          <cell r="L892" t="str">
            <v>cc</v>
          </cell>
          <cell r="M892" t="str">
            <v>6001698UKM1</v>
          </cell>
          <cell r="N892" t="str">
            <v>UKM1</v>
          </cell>
          <cell r="O892" t="e">
            <v>#N/A</v>
          </cell>
          <cell r="R892">
            <v>0</v>
          </cell>
          <cell r="S892">
            <v>0</v>
          </cell>
          <cell r="T892">
            <v>0</v>
          </cell>
          <cell r="V892">
            <v>0</v>
          </cell>
          <cell r="W892">
            <v>34.880000000000003</v>
          </cell>
        </row>
        <row r="893">
          <cell r="F893" t="str">
            <v/>
          </cell>
          <cell r="G893" t="str">
            <v>0000900502-MFMAND</v>
          </cell>
          <cell r="H893" t="str">
            <v>MD</v>
          </cell>
          <cell r="I893">
            <v>0</v>
          </cell>
          <cell r="J893">
            <v>440</v>
          </cell>
          <cell r="K893">
            <v>0</v>
          </cell>
          <cell r="L893" t="str">
            <v>cc</v>
          </cell>
          <cell r="M893" t="str">
            <v>6001698UKM1</v>
          </cell>
          <cell r="N893" t="str">
            <v>UKM1</v>
          </cell>
          <cell r="O893" t="e">
            <v>#N/A</v>
          </cell>
          <cell r="R893">
            <v>0</v>
          </cell>
          <cell r="S893">
            <v>0</v>
          </cell>
          <cell r="T893">
            <v>0</v>
          </cell>
          <cell r="V893">
            <v>0</v>
          </cell>
          <cell r="W893">
            <v>440</v>
          </cell>
        </row>
        <row r="894">
          <cell r="F894" t="str">
            <v/>
          </cell>
          <cell r="G894" t="str">
            <v>0000900501-MFPOWR</v>
          </cell>
          <cell r="H894" t="str">
            <v>KWH</v>
          </cell>
          <cell r="I894">
            <v>4.8000000000000001E-2</v>
          </cell>
          <cell r="J894">
            <v>8.25</v>
          </cell>
          <cell r="K894">
            <v>0.39600000000000002</v>
          </cell>
          <cell r="L894" t="str">
            <v>cc</v>
          </cell>
          <cell r="M894" t="str">
            <v>6001698UKM1</v>
          </cell>
          <cell r="N894" t="str">
            <v>UKM1</v>
          </cell>
          <cell r="O894" t="e">
            <v>#N/A</v>
          </cell>
          <cell r="R894">
            <v>0.39600000000000002</v>
          </cell>
          <cell r="S894">
            <v>0.39600000000000002</v>
          </cell>
          <cell r="T894">
            <v>0</v>
          </cell>
          <cell r="V894">
            <v>4.8000000000000001E-2</v>
          </cell>
          <cell r="W894">
            <v>8.25</v>
          </cell>
        </row>
        <row r="895">
          <cell r="F895" t="str">
            <v/>
          </cell>
          <cell r="G895" t="str">
            <v>0000900505-MFGOVH</v>
          </cell>
          <cell r="H895" t="str">
            <v>STD</v>
          </cell>
          <cell r="I895">
            <v>0</v>
          </cell>
          <cell r="J895">
            <v>292.08999999999997</v>
          </cell>
          <cell r="K895">
            <v>0</v>
          </cell>
          <cell r="L895" t="str">
            <v>cc</v>
          </cell>
          <cell r="M895" t="str">
            <v>6001698UKM1</v>
          </cell>
          <cell r="N895" t="str">
            <v>UKM1</v>
          </cell>
          <cell r="O895" t="e">
            <v>#N/A</v>
          </cell>
          <cell r="R895">
            <v>0</v>
          </cell>
          <cell r="S895">
            <v>0</v>
          </cell>
          <cell r="T895">
            <v>0</v>
          </cell>
          <cell r="V895">
            <v>0</v>
          </cell>
          <cell r="W895">
            <v>292.08999999999997</v>
          </cell>
        </row>
        <row r="896">
          <cell r="F896">
            <v>5004060</v>
          </cell>
          <cell r="G896" t="str">
            <v>White OPQ Preform BactoV hwash 750M-52G</v>
          </cell>
          <cell r="H896" t="str">
            <v>ST</v>
          </cell>
          <cell r="I896">
            <v>1.03</v>
          </cell>
          <cell r="J896">
            <v>6.4</v>
          </cell>
          <cell r="K896">
            <v>6.5920000000000005</v>
          </cell>
          <cell r="L896" t="str">
            <v>PM</v>
          </cell>
          <cell r="M896" t="str">
            <v>6001698UKM1</v>
          </cell>
          <cell r="N896" t="str">
            <v>5004060UKM1</v>
          </cell>
          <cell r="O896" t="e">
            <v>#N/A</v>
          </cell>
          <cell r="Q896">
            <v>6.5920000000000005</v>
          </cell>
          <cell r="S896">
            <v>6.5920000000000005</v>
          </cell>
          <cell r="T896">
            <v>0</v>
          </cell>
          <cell r="V896">
            <v>1.03</v>
          </cell>
          <cell r="W896">
            <v>6.4</v>
          </cell>
        </row>
        <row r="897">
          <cell r="F897" t="str">
            <v/>
          </cell>
          <cell r="G897" t="str">
            <v>0000900502-MFMAND</v>
          </cell>
          <cell r="H897" t="str">
            <v>MD</v>
          </cell>
          <cell r="I897">
            <v>5.0000000000000001E-3</v>
          </cell>
          <cell r="J897">
            <v>440</v>
          </cell>
          <cell r="K897">
            <v>2.2000000000000002</v>
          </cell>
          <cell r="L897" t="str">
            <v>cc</v>
          </cell>
          <cell r="M897" t="str">
            <v>6001716UKM1</v>
          </cell>
          <cell r="N897" t="str">
            <v>UKM1</v>
          </cell>
          <cell r="O897" t="e">
            <v>#N/A</v>
          </cell>
          <cell r="R897">
            <v>2.2000000000000002</v>
          </cell>
          <cell r="S897">
            <v>2.2000000000000002</v>
          </cell>
          <cell r="T897">
            <v>0</v>
          </cell>
          <cell r="V897">
            <v>5.0000000000000001E-3</v>
          </cell>
          <cell r="W897">
            <v>440</v>
          </cell>
        </row>
        <row r="898">
          <cell r="F898" t="str">
            <v/>
          </cell>
          <cell r="G898" t="str">
            <v>0000900503-MFGUTY</v>
          </cell>
          <cell r="H898" t="str">
            <v>STD</v>
          </cell>
          <cell r="I898">
            <v>2.0009095043201457E-2</v>
          </cell>
          <cell r="J898">
            <v>219.9</v>
          </cell>
          <cell r="K898">
            <v>4.4000000000000004</v>
          </cell>
          <cell r="L898" t="str">
            <v>cc</v>
          </cell>
          <cell r="M898" t="str">
            <v>6001716UKM1</v>
          </cell>
          <cell r="N898" t="str">
            <v>UKM1</v>
          </cell>
          <cell r="O898" t="e">
            <v>#N/A</v>
          </cell>
          <cell r="R898">
            <v>4.4000000000000004</v>
          </cell>
          <cell r="S898">
            <v>4.4000000000000004</v>
          </cell>
          <cell r="T898">
            <v>0</v>
          </cell>
          <cell r="V898">
            <v>2.0009095043201457E-2</v>
          </cell>
          <cell r="W898">
            <v>219.9</v>
          </cell>
        </row>
        <row r="899">
          <cell r="F899" t="str">
            <v/>
          </cell>
          <cell r="G899" t="str">
            <v>0000900504-MFGDEP</v>
          </cell>
          <cell r="H899" t="str">
            <v>STD</v>
          </cell>
          <cell r="I899">
            <v>2.000308213900447E-2</v>
          </cell>
          <cell r="J899">
            <v>324.45</v>
          </cell>
          <cell r="K899">
            <v>6.49</v>
          </cell>
          <cell r="L899" t="str">
            <v>cc</v>
          </cell>
          <cell r="M899" t="str">
            <v>6001716UKM1</v>
          </cell>
          <cell r="N899" t="str">
            <v>UKM1</v>
          </cell>
          <cell r="O899" t="e">
            <v>#N/A</v>
          </cell>
          <cell r="R899">
            <v>6.49</v>
          </cell>
          <cell r="S899">
            <v>6.49</v>
          </cell>
          <cell r="T899">
            <v>0</v>
          </cell>
          <cell r="V899">
            <v>2.000308213900447E-2</v>
          </cell>
          <cell r="W899">
            <v>324.45</v>
          </cell>
        </row>
        <row r="900">
          <cell r="F900" t="str">
            <v/>
          </cell>
          <cell r="G900" t="str">
            <v>0000900505-MFGOVH</v>
          </cell>
          <cell r="H900" t="str">
            <v>STD</v>
          </cell>
          <cell r="I900">
            <v>1.9993837515834161E-2</v>
          </cell>
          <cell r="J900">
            <v>292.08999999999997</v>
          </cell>
          <cell r="K900">
            <v>5.84</v>
          </cell>
          <cell r="L900" t="str">
            <v>cc</v>
          </cell>
          <cell r="M900" t="str">
            <v>6001716UKM1</v>
          </cell>
          <cell r="N900" t="str">
            <v>UKM1</v>
          </cell>
          <cell r="O900" t="e">
            <v>#N/A</v>
          </cell>
          <cell r="R900">
            <v>5.84</v>
          </cell>
          <cell r="S900">
            <v>5.84</v>
          </cell>
          <cell r="T900">
            <v>0</v>
          </cell>
          <cell r="V900">
            <v>1.9993837515834161E-2</v>
          </cell>
          <cell r="W900">
            <v>292.08999999999997</v>
          </cell>
        </row>
        <row r="901">
          <cell r="F901">
            <v>4000182</v>
          </cell>
          <cell r="G901" t="str">
            <v>CETOSTEARYL ALCOHOL C1618(CSA)</v>
          </cell>
          <cell r="H901" t="str">
            <v>KG</v>
          </cell>
          <cell r="I901">
            <v>0.13998073217726398</v>
          </cell>
          <cell r="J901">
            <v>207.6</v>
          </cell>
          <cell r="K901">
            <v>29.060000000000002</v>
          </cell>
          <cell r="L901" t="str">
            <v>RM</v>
          </cell>
          <cell r="M901" t="str">
            <v>6001716UKM1</v>
          </cell>
          <cell r="N901" t="str">
            <v>4000182UKM1</v>
          </cell>
          <cell r="O901" t="e">
            <v>#N/A</v>
          </cell>
          <cell r="P901">
            <v>29.060000000000002</v>
          </cell>
          <cell r="S901">
            <v>29.060000000000002</v>
          </cell>
          <cell r="T901">
            <v>0</v>
          </cell>
          <cell r="V901">
            <v>0.13998073217726398</v>
          </cell>
          <cell r="W901">
            <v>192.63366800804829</v>
          </cell>
        </row>
        <row r="902">
          <cell r="F902" t="str">
            <v/>
          </cell>
          <cell r="G902" t="str">
            <v>0000900501-MFPOWR</v>
          </cell>
          <cell r="H902" t="str">
            <v>KWH</v>
          </cell>
          <cell r="I902">
            <v>0.39999999999999997</v>
          </cell>
          <cell r="J902">
            <v>8.25</v>
          </cell>
          <cell r="K902">
            <v>3.3</v>
          </cell>
          <cell r="L902" t="str">
            <v>cc</v>
          </cell>
          <cell r="M902" t="str">
            <v>6001716UKM1</v>
          </cell>
          <cell r="N902" t="str">
            <v>UKM1</v>
          </cell>
          <cell r="O902" t="e">
            <v>#N/A</v>
          </cell>
          <cell r="R902">
            <v>3.3</v>
          </cell>
          <cell r="S902">
            <v>3.3</v>
          </cell>
          <cell r="T902">
            <v>0</v>
          </cell>
          <cell r="V902">
            <v>0.39999999999999997</v>
          </cell>
          <cell r="W902">
            <v>8.25</v>
          </cell>
        </row>
        <row r="903">
          <cell r="F903">
            <v>4000197</v>
          </cell>
          <cell r="G903" t="str">
            <v>LAURYL ALCOHOL (C1218)</v>
          </cell>
          <cell r="H903" t="str">
            <v>KG</v>
          </cell>
          <cell r="I903">
            <v>3.5001263583522874E-2</v>
          </cell>
          <cell r="J903">
            <v>237.42</v>
          </cell>
          <cell r="K903">
            <v>8.31</v>
          </cell>
          <cell r="L903" t="str">
            <v>RM</v>
          </cell>
          <cell r="M903" t="str">
            <v>6001716UKM1</v>
          </cell>
          <cell r="N903" t="str">
            <v>4000197UKM1</v>
          </cell>
          <cell r="O903" t="e">
            <v>#N/A</v>
          </cell>
          <cell r="P903">
            <v>8.31</v>
          </cell>
          <cell r="S903">
            <v>8.31</v>
          </cell>
          <cell r="T903">
            <v>0</v>
          </cell>
          <cell r="V903">
            <v>3.5001263583522874E-2</v>
          </cell>
          <cell r="W903">
            <v>213.46471428571428</v>
          </cell>
        </row>
        <row r="904">
          <cell r="F904">
            <v>4000162</v>
          </cell>
          <cell r="G904" t="str">
            <v>SLES 28%</v>
          </cell>
          <cell r="H904" t="str">
            <v>KG</v>
          </cell>
          <cell r="I904">
            <v>0.16007445323406236</v>
          </cell>
          <cell r="J904">
            <v>64.47</v>
          </cell>
          <cell r="K904">
            <v>10.32</v>
          </cell>
          <cell r="L904" t="str">
            <v>RM</v>
          </cell>
          <cell r="M904" t="str">
            <v>6001716UKM1</v>
          </cell>
          <cell r="N904" t="str">
            <v>4000162UKM1</v>
          </cell>
          <cell r="O904" t="e">
            <v>#N/A</v>
          </cell>
          <cell r="P904">
            <v>10.32</v>
          </cell>
          <cell r="S904">
            <v>10.32</v>
          </cell>
          <cell r="T904">
            <v>0</v>
          </cell>
          <cell r="V904">
            <v>0.16007445323406236</v>
          </cell>
          <cell r="W904">
            <v>62.439437499999997</v>
          </cell>
        </row>
        <row r="905">
          <cell r="F905">
            <v>4000129</v>
          </cell>
          <cell r="G905" t="str">
            <v>CAPB (COCAMIDOPROPYL BETAINE 30%)</v>
          </cell>
          <cell r="H905" t="str">
            <v>KG</v>
          </cell>
          <cell r="I905">
            <v>0.10002759381898454</v>
          </cell>
          <cell r="J905">
            <v>72.48</v>
          </cell>
          <cell r="K905">
            <v>7.25</v>
          </cell>
          <cell r="L905" t="str">
            <v>RM</v>
          </cell>
          <cell r="M905" t="str">
            <v>6001716UKM1</v>
          </cell>
          <cell r="N905" t="str">
            <v>4000129UKM1</v>
          </cell>
          <cell r="O905" t="e">
            <v>#N/A</v>
          </cell>
          <cell r="P905">
            <v>7.25</v>
          </cell>
          <cell r="S905">
            <v>7.25</v>
          </cell>
          <cell r="T905">
            <v>0</v>
          </cell>
          <cell r="V905">
            <v>0.10002759381898454</v>
          </cell>
          <cell r="W905">
            <v>71.039324432008954</v>
          </cell>
        </row>
        <row r="906">
          <cell r="F906">
            <v>4000241</v>
          </cell>
          <cell r="G906" t="str">
            <v>AQUACID 600-S</v>
          </cell>
          <cell r="H906" t="str">
            <v>KG</v>
          </cell>
          <cell r="I906">
            <v>2.0087138572964409E-3</v>
          </cell>
          <cell r="J906">
            <v>353.46</v>
          </cell>
          <cell r="K906">
            <v>0.71</v>
          </cell>
          <cell r="L906" t="str">
            <v>RM</v>
          </cell>
          <cell r="M906" t="str">
            <v>6001716UKM1</v>
          </cell>
          <cell r="N906" t="str">
            <v>4000241UKM1</v>
          </cell>
          <cell r="O906" t="e">
            <v>#N/A</v>
          </cell>
          <cell r="P906">
            <v>0.71</v>
          </cell>
          <cell r="S906">
            <v>0.71</v>
          </cell>
          <cell r="T906">
            <v>0</v>
          </cell>
          <cell r="V906">
            <v>2.0087138572964409E-3</v>
          </cell>
          <cell r="W906">
            <v>340.65856491228072</v>
          </cell>
        </row>
        <row r="907">
          <cell r="F907">
            <v>4000647</v>
          </cell>
          <cell r="G907" t="str">
            <v>HYDROLYSED SILK PROTEIN</v>
          </cell>
          <cell r="H907" t="str">
            <v>KG</v>
          </cell>
          <cell r="I907">
            <v>1.0002078353943678E-4</v>
          </cell>
          <cell r="J907">
            <v>7698.4</v>
          </cell>
          <cell r="K907">
            <v>0.77</v>
          </cell>
          <cell r="L907" t="str">
            <v>RM</v>
          </cell>
          <cell r="M907" t="str">
            <v>6001716UKM1</v>
          </cell>
          <cell r="N907" t="str">
            <v>4000647UKM1</v>
          </cell>
          <cell r="O907" t="e">
            <v>#N/A</v>
          </cell>
          <cell r="P907">
            <v>0.77</v>
          </cell>
          <cell r="S907">
            <v>0.77</v>
          </cell>
          <cell r="T907">
            <v>0</v>
          </cell>
          <cell r="V907">
            <v>1.0002078353943678E-4</v>
          </cell>
          <cell r="W907">
            <v>7853</v>
          </cell>
        </row>
        <row r="908">
          <cell r="F908">
            <v>4000252</v>
          </cell>
          <cell r="G908" t="str">
            <v>CRODAFOS HCE</v>
          </cell>
          <cell r="H908" t="str">
            <v>KG</v>
          </cell>
          <cell r="I908">
            <v>4.994903984598709E-4</v>
          </cell>
          <cell r="J908">
            <v>4945.04</v>
          </cell>
          <cell r="K908">
            <v>2.4699999999999998</v>
          </cell>
          <cell r="L908" t="str">
            <v>RM</v>
          </cell>
          <cell r="M908" t="str">
            <v>6001716UKM1</v>
          </cell>
          <cell r="N908" t="str">
            <v>4000252UKM1</v>
          </cell>
          <cell r="O908" t="e">
            <v>#N/A</v>
          </cell>
          <cell r="P908">
            <v>2.4699999999999998</v>
          </cell>
          <cell r="S908">
            <v>2.4699999999999998</v>
          </cell>
          <cell r="T908">
            <v>0</v>
          </cell>
          <cell r="V908">
            <v>4.994903984598709E-4</v>
          </cell>
          <cell r="W908">
            <v>5191.5295999999998</v>
          </cell>
        </row>
        <row r="909">
          <cell r="F909">
            <v>4000610</v>
          </cell>
          <cell r="G909" t="str">
            <v>WALNUT.</v>
          </cell>
          <cell r="H909" t="str">
            <v>KG</v>
          </cell>
          <cell r="I909">
            <v>1.0007928358829723E-4</v>
          </cell>
          <cell r="J909">
            <v>7693.9</v>
          </cell>
          <cell r="K909">
            <v>0.77</v>
          </cell>
          <cell r="L909" t="str">
            <v>RM</v>
          </cell>
          <cell r="M909" t="str">
            <v>6001716UKM1</v>
          </cell>
          <cell r="N909" t="str">
            <v>4000610UKM1</v>
          </cell>
          <cell r="O909" t="e">
            <v>#N/A</v>
          </cell>
          <cell r="P909">
            <v>0.77</v>
          </cell>
          <cell r="S909">
            <v>0.77</v>
          </cell>
          <cell r="T909">
            <v>0</v>
          </cell>
          <cell r="V909">
            <v>1.0007928358829723E-4</v>
          </cell>
          <cell r="W909">
            <v>7693.89</v>
          </cell>
        </row>
        <row r="910">
          <cell r="F910">
            <v>4000165</v>
          </cell>
          <cell r="G910" t="str">
            <v>CARBOPOL ETD 2020</v>
          </cell>
          <cell r="H910" t="str">
            <v>KG</v>
          </cell>
          <cell r="I910">
            <v>7.9905321804267667E-4</v>
          </cell>
          <cell r="J910">
            <v>3641.81</v>
          </cell>
          <cell r="K910">
            <v>2.91</v>
          </cell>
          <cell r="L910" t="str">
            <v>RM</v>
          </cell>
          <cell r="M910" t="str">
            <v>6001716UKM1</v>
          </cell>
          <cell r="N910" t="str">
            <v>4000165UKM1</v>
          </cell>
          <cell r="O910" t="e">
            <v>#N/A</v>
          </cell>
          <cell r="P910">
            <v>2.91</v>
          </cell>
          <cell r="S910">
            <v>2.91</v>
          </cell>
          <cell r="T910">
            <v>0</v>
          </cell>
          <cell r="V910">
            <v>7.9905321804267667E-4</v>
          </cell>
          <cell r="W910">
            <v>3754.4170362318841</v>
          </cell>
        </row>
        <row r="911">
          <cell r="F911">
            <v>4000105</v>
          </cell>
          <cell r="G911" t="str">
            <v>SODIUM SULPHITE</v>
          </cell>
          <cell r="H911" t="str">
            <v>KG</v>
          </cell>
          <cell r="I911">
            <v>5.0262004063736489E-3</v>
          </cell>
          <cell r="J911">
            <v>93.51</v>
          </cell>
          <cell r="K911">
            <v>0.46999999999999992</v>
          </cell>
          <cell r="L911" t="str">
            <v>RM</v>
          </cell>
          <cell r="M911" t="str">
            <v>6001716UKM1</v>
          </cell>
          <cell r="N911" t="str">
            <v>4000105UKM1</v>
          </cell>
          <cell r="O911" t="e">
            <v>#N/A</v>
          </cell>
          <cell r="P911">
            <v>0.46999999999999992</v>
          </cell>
          <cell r="S911">
            <v>0.46999999999999992</v>
          </cell>
          <cell r="T911">
            <v>0</v>
          </cell>
          <cell r="V911">
            <v>5.0262004063736489E-3</v>
          </cell>
          <cell r="W911">
            <v>108.43813658536585</v>
          </cell>
        </row>
        <row r="912">
          <cell r="F912">
            <v>4000240</v>
          </cell>
          <cell r="G912" t="str">
            <v>AMMONIUM CHLORIDE NEW</v>
          </cell>
          <cell r="H912" t="str">
            <v>KG</v>
          </cell>
          <cell r="I912">
            <v>3.9840637450199202E-3</v>
          </cell>
          <cell r="J912">
            <v>148.09</v>
          </cell>
          <cell r="K912">
            <v>0.59</v>
          </cell>
          <cell r="L912" t="str">
            <v>RM</v>
          </cell>
          <cell r="M912" t="str">
            <v>6001716UKM1</v>
          </cell>
          <cell r="N912" t="str">
            <v>4000240UKM1</v>
          </cell>
          <cell r="O912" t="e">
            <v>#N/A</v>
          </cell>
          <cell r="P912">
            <v>0.59</v>
          </cell>
          <cell r="S912">
            <v>0.59</v>
          </cell>
          <cell r="T912">
            <v>0</v>
          </cell>
          <cell r="V912">
            <v>3.9840637450199202E-3</v>
          </cell>
          <cell r="W912">
            <v>232.44</v>
          </cell>
        </row>
        <row r="913">
          <cell r="F913">
            <v>4000198</v>
          </cell>
          <cell r="G913" t="str">
            <v>MONOETHANOLAMINE (MEA)</v>
          </cell>
          <cell r="H913" t="str">
            <v>KG</v>
          </cell>
          <cell r="I913">
            <v>6.0022909507445599E-2</v>
          </cell>
          <cell r="J913">
            <v>130.94999999999999</v>
          </cell>
          <cell r="K913">
            <v>7.86</v>
          </cell>
          <cell r="L913" t="str">
            <v>RM</v>
          </cell>
          <cell r="M913" t="str">
            <v>6001716UKM1</v>
          </cell>
          <cell r="N913" t="str">
            <v>4000198UKM1</v>
          </cell>
          <cell r="O913" t="e">
            <v>#N/A</v>
          </cell>
          <cell r="P913">
            <v>7.86</v>
          </cell>
          <cell r="S913">
            <v>7.86</v>
          </cell>
          <cell r="T913">
            <v>0</v>
          </cell>
          <cell r="V913">
            <v>6.0022909507445599E-2</v>
          </cell>
          <cell r="W913">
            <v>167.96</v>
          </cell>
        </row>
        <row r="914">
          <cell r="F914">
            <v>4000239</v>
          </cell>
          <cell r="G914" t="str">
            <v>AMMONIA SOLUTION.</v>
          </cell>
          <cell r="H914" t="str">
            <v>KG</v>
          </cell>
          <cell r="I914">
            <v>0.12001610954490535</v>
          </cell>
          <cell r="J914">
            <v>148.97999999999999</v>
          </cell>
          <cell r="K914">
            <v>17.88</v>
          </cell>
          <cell r="L914" t="str">
            <v>RM</v>
          </cell>
          <cell r="M914" t="str">
            <v>6001716UKM1</v>
          </cell>
          <cell r="N914" t="str">
            <v>4000239UKM1</v>
          </cell>
          <cell r="O914" t="e">
            <v>#N/A</v>
          </cell>
          <cell r="P914">
            <v>17.88</v>
          </cell>
          <cell r="S914">
            <v>17.88</v>
          </cell>
          <cell r="T914">
            <v>0</v>
          </cell>
          <cell r="V914">
            <v>0.12001610954490535</v>
          </cell>
          <cell r="W914">
            <v>150.85571707317072</v>
          </cell>
        </row>
        <row r="915">
          <cell r="F915">
            <v>4000575</v>
          </cell>
          <cell r="G915" t="str">
            <v>POTASSIUM THIOLGLYCOLATE</v>
          </cell>
          <cell r="H915" t="str">
            <v>KG</v>
          </cell>
          <cell r="I915">
            <v>6.0000600907370132E-2</v>
          </cell>
          <cell r="J915">
            <v>332.83</v>
          </cell>
          <cell r="K915">
            <v>19.97</v>
          </cell>
          <cell r="L915" t="str">
            <v>RM</v>
          </cell>
          <cell r="M915" t="str">
            <v>6001716UKM1</v>
          </cell>
          <cell r="N915" t="str">
            <v>4000575UKM1</v>
          </cell>
          <cell r="O915" t="e">
            <v>#N/A</v>
          </cell>
          <cell r="P915">
            <v>19.97</v>
          </cell>
          <cell r="S915">
            <v>19.97</v>
          </cell>
          <cell r="T915">
            <v>0</v>
          </cell>
          <cell r="V915">
            <v>6.0000600907370132E-2</v>
          </cell>
          <cell r="W915">
            <v>332.83</v>
          </cell>
        </row>
        <row r="916">
          <cell r="F916">
            <v>4000271</v>
          </cell>
          <cell r="G916" t="str">
            <v>JAROCOL TDS</v>
          </cell>
          <cell r="H916" t="str">
            <v>KG</v>
          </cell>
          <cell r="I916">
            <v>1.0050251256281407E-4</v>
          </cell>
          <cell r="J916">
            <v>2288.5</v>
          </cell>
          <cell r="K916">
            <v>0.23</v>
          </cell>
          <cell r="L916" t="str">
            <v>RM</v>
          </cell>
          <cell r="M916" t="str">
            <v>6001716UKM1</v>
          </cell>
          <cell r="N916" t="str">
            <v>4000271UKM1</v>
          </cell>
          <cell r="O916" t="e">
            <v>#N/A</v>
          </cell>
          <cell r="P916">
            <v>0.23</v>
          </cell>
          <cell r="S916">
            <v>0.23</v>
          </cell>
          <cell r="T916">
            <v>0</v>
          </cell>
          <cell r="V916">
            <v>1.0050251256281407E-4</v>
          </cell>
          <cell r="W916">
            <v>2516.9499999999998</v>
          </cell>
        </row>
        <row r="917">
          <cell r="F917">
            <v>4000227</v>
          </cell>
          <cell r="G917" t="str">
            <v>2,4-DIAMINOPHENOXYETHANOL HCL (DPE 2HCL)</v>
          </cell>
          <cell r="H917" t="str">
            <v>KG</v>
          </cell>
          <cell r="I917">
            <v>9.8776271744498707E-5</v>
          </cell>
          <cell r="J917">
            <v>3644.6</v>
          </cell>
          <cell r="K917">
            <v>0.36</v>
          </cell>
          <cell r="L917" t="str">
            <v>RM</v>
          </cell>
          <cell r="M917" t="str">
            <v>6001716UKM1</v>
          </cell>
          <cell r="N917" t="str">
            <v>4000227UKM1</v>
          </cell>
          <cell r="O917" t="e">
            <v>#N/A</v>
          </cell>
          <cell r="P917">
            <v>0.36</v>
          </cell>
          <cell r="S917">
            <v>0.36</v>
          </cell>
          <cell r="T917">
            <v>0</v>
          </cell>
          <cell r="V917">
            <v>9.8776271744498707E-5</v>
          </cell>
          <cell r="W917">
            <v>3453.1894017094019</v>
          </cell>
        </row>
        <row r="918">
          <cell r="F918">
            <v>4000247</v>
          </cell>
          <cell r="G918" t="str">
            <v>CELEQUAT SC 240C/UCARE POLYMERR JR 400</v>
          </cell>
          <cell r="H918" t="str">
            <v>KG</v>
          </cell>
          <cell r="I918">
            <v>3.9984865541547359E-3</v>
          </cell>
          <cell r="J918">
            <v>2140.81</v>
          </cell>
          <cell r="K918">
            <v>8.56</v>
          </cell>
          <cell r="L918" t="str">
            <v>RM</v>
          </cell>
          <cell r="M918" t="str">
            <v>6001716UKM1</v>
          </cell>
          <cell r="N918" t="str">
            <v>4000247UKM1</v>
          </cell>
          <cell r="O918" t="e">
            <v>#N/A</v>
          </cell>
          <cell r="P918">
            <v>8.56</v>
          </cell>
          <cell r="S918">
            <v>8.56</v>
          </cell>
          <cell r="T918">
            <v>0</v>
          </cell>
          <cell r="V918">
            <v>3.9984865541547359E-3</v>
          </cell>
          <cell r="W918">
            <v>2129.8066666666668</v>
          </cell>
        </row>
        <row r="919">
          <cell r="F919">
            <v>4000183</v>
          </cell>
          <cell r="G919" t="str">
            <v>HYDROVANCE</v>
          </cell>
          <cell r="H919" t="str">
            <v>KG</v>
          </cell>
          <cell r="I919">
            <v>9.999092170620047E-3</v>
          </cell>
          <cell r="J919">
            <v>771.07</v>
          </cell>
          <cell r="K919">
            <v>7.71</v>
          </cell>
          <cell r="L919" t="str">
            <v>RM</v>
          </cell>
          <cell r="M919" t="str">
            <v>6001716UKM1</v>
          </cell>
          <cell r="N919" t="str">
            <v>4000183UKM1</v>
          </cell>
          <cell r="O919" t="e">
            <v>#N/A</v>
          </cell>
          <cell r="P919">
            <v>7.71</v>
          </cell>
          <cell r="S919">
            <v>7.71</v>
          </cell>
          <cell r="T919">
            <v>0</v>
          </cell>
          <cell r="V919">
            <v>9.999092170620047E-3</v>
          </cell>
          <cell r="W919">
            <v>771.41347339539436</v>
          </cell>
        </row>
        <row r="920">
          <cell r="F920">
            <v>4000574</v>
          </cell>
          <cell r="G920" t="str">
            <v>PERFUME MAGIC WAND</v>
          </cell>
          <cell r="H920" t="str">
            <v>KG</v>
          </cell>
          <cell r="I920">
            <v>1.2003693444136656E-2</v>
          </cell>
          <cell r="J920">
            <v>1072.17</v>
          </cell>
          <cell r="K920">
            <v>12.87</v>
          </cell>
          <cell r="L920" t="str">
            <v>RM</v>
          </cell>
          <cell r="M920" t="str">
            <v>6001716UKM1</v>
          </cell>
          <cell r="N920" t="str">
            <v>4000574UKM1</v>
          </cell>
          <cell r="O920" t="e">
            <v>#N/A</v>
          </cell>
          <cell r="P920">
            <v>12.87</v>
          </cell>
          <cell r="S920">
            <v>12.87</v>
          </cell>
          <cell r="T920">
            <v>0</v>
          </cell>
          <cell r="V920">
            <v>1.2003693444136656E-2</v>
          </cell>
          <cell r="W920">
            <v>1097.25</v>
          </cell>
        </row>
        <row r="921">
          <cell r="F921">
            <v>4000108</v>
          </cell>
          <cell r="G921" t="str">
            <v>DM WATER</v>
          </cell>
          <cell r="H921" t="str">
            <v>KG</v>
          </cell>
          <cell r="I921">
            <v>0.28888888888888892</v>
          </cell>
          <cell r="J921">
            <v>0.45</v>
          </cell>
          <cell r="K921">
            <v>0.13</v>
          </cell>
          <cell r="L921" t="str">
            <v>RM</v>
          </cell>
          <cell r="M921" t="str">
            <v>6001716UKM1</v>
          </cell>
          <cell r="N921" t="str">
            <v>4000108UKM1</v>
          </cell>
          <cell r="O921" t="e">
            <v>#N/A</v>
          </cell>
          <cell r="P921">
            <v>0.13</v>
          </cell>
          <cell r="S921">
            <v>0.13</v>
          </cell>
          <cell r="T921">
            <v>0</v>
          </cell>
          <cell r="V921">
            <v>0.28888888888888892</v>
          </cell>
          <cell r="W921">
            <v>0.45</v>
          </cell>
        </row>
        <row r="922">
          <cell r="F922" t="str">
            <v/>
          </cell>
          <cell r="G922" t="str">
            <v>0000900501-MFPOWR</v>
          </cell>
          <cell r="H922" t="str">
            <v>KWH</v>
          </cell>
          <cell r="I922">
            <v>0</v>
          </cell>
          <cell r="J922">
            <v>0</v>
          </cell>
          <cell r="K922">
            <v>0</v>
          </cell>
          <cell r="L922" t="str">
            <v>cc</v>
          </cell>
          <cell r="M922" t="str">
            <v>6001717UKM1</v>
          </cell>
          <cell r="N922" t="str">
            <v>UKM1</v>
          </cell>
          <cell r="O922" t="e">
            <v>#N/A</v>
          </cell>
          <cell r="R922">
            <v>0</v>
          </cell>
          <cell r="S922">
            <v>0</v>
          </cell>
          <cell r="T922">
            <v>0</v>
          </cell>
          <cell r="V922">
            <v>0</v>
          </cell>
          <cell r="W922">
            <v>0</v>
          </cell>
        </row>
        <row r="923">
          <cell r="F923">
            <v>5004130</v>
          </cell>
          <cell r="G923" t="str">
            <v>INNER LAM IND CREME HAIRCLR GLDBLND 20ML</v>
          </cell>
          <cell r="H923" t="str">
            <v>KG</v>
          </cell>
          <cell r="I923">
            <v>2.0169956684191383E-3</v>
          </cell>
          <cell r="J923">
            <v>302.43</v>
          </cell>
          <cell r="K923">
            <v>0.61</v>
          </cell>
          <cell r="L923" t="str">
            <v>PM</v>
          </cell>
          <cell r="M923" t="str">
            <v>6001717UKM1</v>
          </cell>
          <cell r="N923" t="str">
            <v>5004130UKM1</v>
          </cell>
          <cell r="O923" t="e">
            <v>#N/A</v>
          </cell>
          <cell r="Q923">
            <v>0.61</v>
          </cell>
          <cell r="S923">
            <v>0.61</v>
          </cell>
          <cell r="T923">
            <v>0</v>
          </cell>
          <cell r="V923">
            <v>2.0169956684191383E-3</v>
          </cell>
          <cell r="W923">
            <v>302.43</v>
          </cell>
        </row>
        <row r="924">
          <cell r="F924" t="str">
            <v/>
          </cell>
          <cell r="G924" t="str">
            <v>0000900502-MFMAND</v>
          </cell>
          <cell r="H924" t="str">
            <v>MD</v>
          </cell>
          <cell r="I924">
            <v>0</v>
          </cell>
          <cell r="J924">
            <v>0</v>
          </cell>
          <cell r="K924">
            <v>0</v>
          </cell>
          <cell r="L924" t="str">
            <v>cc</v>
          </cell>
          <cell r="M924" t="str">
            <v>6001717UKM1</v>
          </cell>
          <cell r="N924" t="str">
            <v>UKM1</v>
          </cell>
          <cell r="O924" t="e">
            <v>#N/A</v>
          </cell>
          <cell r="R924">
            <v>0</v>
          </cell>
          <cell r="S924">
            <v>0</v>
          </cell>
          <cell r="T924">
            <v>0</v>
          </cell>
          <cell r="V924">
            <v>0</v>
          </cell>
          <cell r="W924">
            <v>0</v>
          </cell>
        </row>
        <row r="925">
          <cell r="F925" t="str">
            <v/>
          </cell>
          <cell r="G925" t="str">
            <v>0000900503-MFGUTY</v>
          </cell>
          <cell r="H925" t="str">
            <v>STD</v>
          </cell>
          <cell r="I925">
            <v>0</v>
          </cell>
          <cell r="J925">
            <v>0</v>
          </cell>
          <cell r="K925">
            <v>0</v>
          </cell>
          <cell r="L925" t="str">
            <v>cc</v>
          </cell>
          <cell r="M925" t="str">
            <v>6001717UKM1</v>
          </cell>
          <cell r="N925" t="str">
            <v>UKM1</v>
          </cell>
          <cell r="O925" t="e">
            <v>#N/A</v>
          </cell>
          <cell r="R925">
            <v>0</v>
          </cell>
          <cell r="S925">
            <v>0</v>
          </cell>
          <cell r="T925">
            <v>0</v>
          </cell>
          <cell r="V925">
            <v>0</v>
          </cell>
          <cell r="W925">
            <v>0</v>
          </cell>
        </row>
        <row r="926">
          <cell r="F926" t="str">
            <v/>
          </cell>
          <cell r="G926" t="str">
            <v>0000900504-MFGDEP</v>
          </cell>
          <cell r="H926" t="str">
            <v>STD</v>
          </cell>
          <cell r="I926">
            <v>0</v>
          </cell>
          <cell r="J926">
            <v>0</v>
          </cell>
          <cell r="K926">
            <v>0</v>
          </cell>
          <cell r="L926" t="str">
            <v>cc</v>
          </cell>
          <cell r="M926" t="str">
            <v>6001717UKM1</v>
          </cell>
          <cell r="N926" t="str">
            <v>UKM1</v>
          </cell>
          <cell r="O926" t="e">
            <v>#N/A</v>
          </cell>
          <cell r="R926">
            <v>0</v>
          </cell>
          <cell r="S926">
            <v>0</v>
          </cell>
          <cell r="T926">
            <v>0</v>
          </cell>
          <cell r="V926">
            <v>0</v>
          </cell>
          <cell r="W926">
            <v>0</v>
          </cell>
        </row>
        <row r="927">
          <cell r="F927">
            <v>6001716</v>
          </cell>
          <cell r="G927" t="str">
            <v>INDICA CRÈME HAIR COLOUR GOLD BLOND BULK</v>
          </cell>
          <cell r="H927" t="str">
            <v>KG</v>
          </cell>
          <cell r="I927">
            <v>2.0939164911411227E-2</v>
          </cell>
          <cell r="J927">
            <v>161.43</v>
          </cell>
          <cell r="K927">
            <v>3.3802093916491147</v>
          </cell>
          <cell r="L927" t="str">
            <v>SFG</v>
          </cell>
          <cell r="M927" t="str">
            <v>6001717UKM1</v>
          </cell>
          <cell r="N927" t="str">
            <v>6001716UKM1</v>
          </cell>
          <cell r="O927" t="str">
            <v>6001716UKM1</v>
          </cell>
          <cell r="P927">
            <v>2.9147317556684427</v>
          </cell>
          <cell r="Q927">
            <v>0</v>
          </cell>
          <cell r="R927">
            <v>0.4654776359806716</v>
          </cell>
          <cell r="S927">
            <v>3.3802093916491143</v>
          </cell>
          <cell r="T927">
            <v>0</v>
          </cell>
          <cell r="V927">
            <v>2.0939164911411227E-2</v>
          </cell>
          <cell r="W927">
            <v>161.3524291999737</v>
          </cell>
        </row>
        <row r="928">
          <cell r="F928" t="str">
            <v/>
          </cell>
          <cell r="G928" t="str">
            <v>0000900505-MFGOVH</v>
          </cell>
          <cell r="H928" t="str">
            <v>STD</v>
          </cell>
          <cell r="I928">
            <v>0</v>
          </cell>
          <cell r="J928">
            <v>0</v>
          </cell>
          <cell r="K928">
            <v>0</v>
          </cell>
          <cell r="L928" t="str">
            <v>cc</v>
          </cell>
          <cell r="M928" t="str">
            <v>6001717UKM1</v>
          </cell>
          <cell r="N928" t="str">
            <v>UKM1</v>
          </cell>
          <cell r="O928" t="e">
            <v>#N/A</v>
          </cell>
          <cell r="R928">
            <v>0</v>
          </cell>
          <cell r="S928">
            <v>0</v>
          </cell>
          <cell r="T928">
            <v>0</v>
          </cell>
          <cell r="V928">
            <v>0</v>
          </cell>
          <cell r="W928">
            <v>0</v>
          </cell>
        </row>
        <row r="929">
          <cell r="F929" t="str">
            <v/>
          </cell>
          <cell r="G929" t="str">
            <v>0000900501-MFPOWR</v>
          </cell>
          <cell r="H929" t="str">
            <v>KWH</v>
          </cell>
          <cell r="I929">
            <v>4.3999999999999997E-2</v>
          </cell>
          <cell r="J929">
            <v>8.25</v>
          </cell>
          <cell r="K929">
            <v>0.36299999999999999</v>
          </cell>
          <cell r="L929" t="str">
            <v>cc</v>
          </cell>
          <cell r="M929" t="str">
            <v>6001734UKM1</v>
          </cell>
          <cell r="N929" t="str">
            <v>UKM1</v>
          </cell>
          <cell r="O929" t="e">
            <v>#N/A</v>
          </cell>
          <cell r="R929">
            <v>0.36299999999999999</v>
          </cell>
          <cell r="S929">
            <v>0.36299999999999999</v>
          </cell>
          <cell r="T929">
            <v>0</v>
          </cell>
          <cell r="V929">
            <v>4.3999999999999997E-2</v>
          </cell>
          <cell r="W929">
            <v>8.25</v>
          </cell>
        </row>
        <row r="930">
          <cell r="F930" t="str">
            <v/>
          </cell>
          <cell r="G930" t="str">
            <v>0000900502-MFMAND</v>
          </cell>
          <cell r="H930" t="str">
            <v>MD</v>
          </cell>
          <cell r="I930">
            <v>0</v>
          </cell>
          <cell r="J930">
            <v>440</v>
          </cell>
          <cell r="K930">
            <v>0</v>
          </cell>
          <cell r="L930" t="str">
            <v>cc</v>
          </cell>
          <cell r="M930" t="str">
            <v>6001734UKM1</v>
          </cell>
          <cell r="N930" t="str">
            <v>UKM1</v>
          </cell>
          <cell r="O930" t="e">
            <v>#N/A</v>
          </cell>
          <cell r="R930">
            <v>0</v>
          </cell>
          <cell r="S930">
            <v>0</v>
          </cell>
          <cell r="T930">
            <v>0</v>
          </cell>
          <cell r="V930">
            <v>0</v>
          </cell>
          <cell r="W930">
            <v>440</v>
          </cell>
        </row>
        <row r="931">
          <cell r="F931" t="str">
            <v/>
          </cell>
          <cell r="G931" t="str">
            <v>0000900503-MFGUTY</v>
          </cell>
          <cell r="H931" t="str">
            <v>STD</v>
          </cell>
          <cell r="I931">
            <v>0</v>
          </cell>
          <cell r="J931">
            <v>34.880000000000003</v>
          </cell>
          <cell r="K931">
            <v>0</v>
          </cell>
          <cell r="L931" t="str">
            <v>cc</v>
          </cell>
          <cell r="M931" t="str">
            <v>6001734UKM1</v>
          </cell>
          <cell r="N931" t="str">
            <v>UKM1</v>
          </cell>
          <cell r="O931" t="e">
            <v>#N/A</v>
          </cell>
          <cell r="R931">
            <v>0</v>
          </cell>
          <cell r="S931">
            <v>0</v>
          </cell>
          <cell r="T931">
            <v>0</v>
          </cell>
          <cell r="V931">
            <v>0</v>
          </cell>
          <cell r="W931">
            <v>34.880000000000003</v>
          </cell>
        </row>
        <row r="932">
          <cell r="F932" t="str">
            <v/>
          </cell>
          <cell r="G932" t="str">
            <v>0000900504-MFGDEP</v>
          </cell>
          <cell r="H932" t="str">
            <v>STD</v>
          </cell>
          <cell r="I932">
            <v>0</v>
          </cell>
          <cell r="J932">
            <v>104.23</v>
          </cell>
          <cell r="K932">
            <v>0</v>
          </cell>
          <cell r="L932" t="str">
            <v>cc</v>
          </cell>
          <cell r="M932" t="str">
            <v>6001734UKM1</v>
          </cell>
          <cell r="N932" t="str">
            <v>UKM1</v>
          </cell>
          <cell r="O932" t="e">
            <v>#N/A</v>
          </cell>
          <cell r="R932">
            <v>0</v>
          </cell>
          <cell r="S932">
            <v>0</v>
          </cell>
          <cell r="T932">
            <v>0</v>
          </cell>
          <cell r="V932">
            <v>0</v>
          </cell>
          <cell r="W932">
            <v>104.23</v>
          </cell>
        </row>
        <row r="933">
          <cell r="F933" t="str">
            <v/>
          </cell>
          <cell r="G933" t="str">
            <v>0000900505-MFGOVH</v>
          </cell>
          <cell r="H933" t="str">
            <v>STD</v>
          </cell>
          <cell r="I933">
            <v>0</v>
          </cell>
          <cell r="J933">
            <v>292.10000000000002</v>
          </cell>
          <cell r="K933">
            <v>0</v>
          </cell>
          <cell r="L933" t="str">
            <v>cc</v>
          </cell>
          <cell r="M933" t="str">
            <v>6001734UKM1</v>
          </cell>
          <cell r="N933" t="str">
            <v>UKM1</v>
          </cell>
          <cell r="O933" t="e">
            <v>#N/A</v>
          </cell>
          <cell r="R933">
            <v>0</v>
          </cell>
          <cell r="S933">
            <v>0</v>
          </cell>
          <cell r="T933">
            <v>0</v>
          </cell>
          <cell r="V933">
            <v>0</v>
          </cell>
          <cell r="W933">
            <v>292.10000000000002</v>
          </cell>
        </row>
        <row r="934">
          <cell r="F934">
            <v>5003934</v>
          </cell>
          <cell r="G934" t="str">
            <v>PREFORM  TO CONTAINER 200Ml/300ML - 24GM</v>
          </cell>
          <cell r="H934" t="str">
            <v>ST</v>
          </cell>
          <cell r="I934">
            <v>1.04</v>
          </cell>
          <cell r="J934">
            <v>4.17</v>
          </cell>
          <cell r="K934">
            <v>4.3368000000000002</v>
          </cell>
          <cell r="L934" t="str">
            <v>PM</v>
          </cell>
          <cell r="M934" t="str">
            <v>6001734UKM1</v>
          </cell>
          <cell r="N934" t="str">
            <v>5003934UKM1</v>
          </cell>
          <cell r="O934" t="e">
            <v>#N/A</v>
          </cell>
          <cell r="Q934">
            <v>4.3368000000000002</v>
          </cell>
          <cell r="S934">
            <v>4.3368000000000002</v>
          </cell>
          <cell r="T934">
            <v>0</v>
          </cell>
          <cell r="V934">
            <v>1.04</v>
          </cell>
          <cell r="W934">
            <v>4.6143200000000002</v>
          </cell>
        </row>
        <row r="935">
          <cell r="F935">
            <v>5003934</v>
          </cell>
          <cell r="G935" t="str">
            <v>PREFORM  TO CONTAINER 200Ml/300ML - 24GM</v>
          </cell>
          <cell r="H935" t="str">
            <v>ST</v>
          </cell>
          <cell r="I935">
            <v>1.03</v>
          </cell>
          <cell r="J935">
            <v>4.17</v>
          </cell>
          <cell r="K935">
            <v>4.2950999999999997</v>
          </cell>
          <cell r="L935" t="str">
            <v>PM</v>
          </cell>
          <cell r="M935" t="str">
            <v>6001736UKM1</v>
          </cell>
          <cell r="N935" t="str">
            <v>5003934UKM1</v>
          </cell>
          <cell r="O935" t="e">
            <v>#N/A</v>
          </cell>
          <cell r="Q935">
            <v>4.2950999999999997</v>
          </cell>
          <cell r="S935">
            <v>4.2950999999999997</v>
          </cell>
          <cell r="T935">
            <v>0</v>
          </cell>
          <cell r="V935">
            <v>1.03</v>
          </cell>
          <cell r="W935">
            <v>4.6143200000000002</v>
          </cell>
        </row>
        <row r="936">
          <cell r="F936" t="str">
            <v/>
          </cell>
          <cell r="G936" t="str">
            <v>0000900505-MFGOVH</v>
          </cell>
          <cell r="H936" t="str">
            <v>STD</v>
          </cell>
          <cell r="I936">
            <v>0</v>
          </cell>
          <cell r="J936">
            <v>292.10000000000002</v>
          </cell>
          <cell r="K936">
            <v>0</v>
          </cell>
          <cell r="L936" t="str">
            <v>cc</v>
          </cell>
          <cell r="M936" t="str">
            <v>6001736UKM1</v>
          </cell>
          <cell r="N936" t="str">
            <v>UKM1</v>
          </cell>
          <cell r="O936" t="e">
            <v>#N/A</v>
          </cell>
          <cell r="R936">
            <v>0</v>
          </cell>
          <cell r="S936">
            <v>0</v>
          </cell>
          <cell r="T936">
            <v>0</v>
          </cell>
          <cell r="V936">
            <v>0</v>
          </cell>
          <cell r="W936">
            <v>292.10000000000002</v>
          </cell>
        </row>
        <row r="937">
          <cell r="F937" t="str">
            <v/>
          </cell>
          <cell r="G937" t="str">
            <v>0000900504-MFGDEP</v>
          </cell>
          <cell r="H937" t="str">
            <v>STD</v>
          </cell>
          <cell r="I937">
            <v>0</v>
          </cell>
          <cell r="J937">
            <v>104.23</v>
          </cell>
          <cell r="K937">
            <v>0</v>
          </cell>
          <cell r="L937" t="str">
            <v>cc</v>
          </cell>
          <cell r="M937" t="str">
            <v>6001736UKM1</v>
          </cell>
          <cell r="N937" t="str">
            <v>UKM1</v>
          </cell>
          <cell r="O937" t="e">
            <v>#N/A</v>
          </cell>
          <cell r="R937">
            <v>0</v>
          </cell>
          <cell r="S937">
            <v>0</v>
          </cell>
          <cell r="T937">
            <v>0</v>
          </cell>
          <cell r="V937">
            <v>0</v>
          </cell>
          <cell r="W937">
            <v>104.23</v>
          </cell>
        </row>
        <row r="938">
          <cell r="F938" t="str">
            <v/>
          </cell>
          <cell r="G938" t="str">
            <v>0000900503-MFGUTY</v>
          </cell>
          <cell r="H938" t="str">
            <v>STD</v>
          </cell>
          <cell r="I938">
            <v>0</v>
          </cell>
          <cell r="J938">
            <v>34.880000000000003</v>
          </cell>
          <cell r="K938">
            <v>0</v>
          </cell>
          <cell r="L938" t="str">
            <v>cc</v>
          </cell>
          <cell r="M938" t="str">
            <v>6001736UKM1</v>
          </cell>
          <cell r="N938" t="str">
            <v>UKM1</v>
          </cell>
          <cell r="O938" t="e">
            <v>#N/A</v>
          </cell>
          <cell r="R938">
            <v>0</v>
          </cell>
          <cell r="S938">
            <v>0</v>
          </cell>
          <cell r="T938">
            <v>0</v>
          </cell>
          <cell r="V938">
            <v>0</v>
          </cell>
          <cell r="W938">
            <v>34.880000000000003</v>
          </cell>
        </row>
        <row r="939">
          <cell r="F939" t="str">
            <v/>
          </cell>
          <cell r="G939" t="str">
            <v>0000900502-MFMAND</v>
          </cell>
          <cell r="H939" t="str">
            <v>MD</v>
          </cell>
          <cell r="I939">
            <v>0</v>
          </cell>
          <cell r="J939">
            <v>440</v>
          </cell>
          <cell r="K939">
            <v>0</v>
          </cell>
          <cell r="L939" t="str">
            <v>cc</v>
          </cell>
          <cell r="M939" t="str">
            <v>6001736UKM1</v>
          </cell>
          <cell r="N939" t="str">
            <v>UKM1</v>
          </cell>
          <cell r="O939" t="e">
            <v>#N/A</v>
          </cell>
          <cell r="R939">
            <v>0</v>
          </cell>
          <cell r="S939">
            <v>0</v>
          </cell>
          <cell r="T939">
            <v>0</v>
          </cell>
          <cell r="V939">
            <v>0</v>
          </cell>
          <cell r="W939">
            <v>440</v>
          </cell>
        </row>
        <row r="940">
          <cell r="F940" t="str">
            <v/>
          </cell>
          <cell r="G940" t="str">
            <v>0000900501-MFPOWR</v>
          </cell>
          <cell r="H940" t="str">
            <v>KWH</v>
          </cell>
          <cell r="I940">
            <v>4.3999999999999997E-2</v>
          </cell>
          <cell r="J940">
            <v>8.25</v>
          </cell>
          <cell r="K940">
            <v>0.36299999999999999</v>
          </cell>
          <cell r="L940" t="str">
            <v>cc</v>
          </cell>
          <cell r="M940" t="str">
            <v>6001736UKM1</v>
          </cell>
          <cell r="N940" t="str">
            <v>UKM1</v>
          </cell>
          <cell r="O940" t="e">
            <v>#N/A</v>
          </cell>
          <cell r="R940">
            <v>0.36299999999999999</v>
          </cell>
          <cell r="S940">
            <v>0.36299999999999999</v>
          </cell>
          <cell r="T940">
            <v>0</v>
          </cell>
          <cell r="V940">
            <v>4.3999999999999997E-2</v>
          </cell>
          <cell r="W940">
            <v>8.25</v>
          </cell>
        </row>
        <row r="941">
          <cell r="F941" t="str">
            <v/>
          </cell>
          <cell r="G941" t="str">
            <v>0000900501-MFPOWR</v>
          </cell>
          <cell r="H941" t="str">
            <v>KWH</v>
          </cell>
          <cell r="I941">
            <v>3.7999999999999999E-2</v>
          </cell>
          <cell r="J941">
            <v>8.25</v>
          </cell>
          <cell r="K941">
            <v>0.3135</v>
          </cell>
          <cell r="L941" t="str">
            <v>cc</v>
          </cell>
          <cell r="M941" t="str">
            <v>6001876UKM1</v>
          </cell>
          <cell r="N941" t="str">
            <v>UKM1</v>
          </cell>
          <cell r="O941" t="e">
            <v>#N/A</v>
          </cell>
          <cell r="R941">
            <v>0.3135</v>
          </cell>
          <cell r="S941">
            <v>0.3135</v>
          </cell>
          <cell r="T941">
            <v>0</v>
          </cell>
          <cell r="V941">
            <v>3.7999999999999999E-2</v>
          </cell>
          <cell r="W941">
            <v>8.25</v>
          </cell>
        </row>
        <row r="942">
          <cell r="F942" t="str">
            <v/>
          </cell>
          <cell r="G942" t="str">
            <v>0000900502-MFMAND</v>
          </cell>
          <cell r="H942" t="str">
            <v>MD</v>
          </cell>
          <cell r="I942">
            <v>1E-3</v>
          </cell>
          <cell r="J942">
            <v>440</v>
          </cell>
          <cell r="K942">
            <v>0.44</v>
          </cell>
          <cell r="L942" t="str">
            <v>cc</v>
          </cell>
          <cell r="M942" t="str">
            <v>6001876UKM1</v>
          </cell>
          <cell r="N942" t="str">
            <v>UKM1</v>
          </cell>
          <cell r="O942" t="e">
            <v>#N/A</v>
          </cell>
          <cell r="R942">
            <v>0.44</v>
          </cell>
          <cell r="S942">
            <v>0.44</v>
          </cell>
          <cell r="T942">
            <v>0</v>
          </cell>
          <cell r="V942">
            <v>1E-3</v>
          </cell>
          <cell r="W942">
            <v>440</v>
          </cell>
        </row>
        <row r="943">
          <cell r="F943" t="str">
            <v/>
          </cell>
          <cell r="G943" t="str">
            <v>0000900503-MFGUTY</v>
          </cell>
          <cell r="H943" t="str">
            <v>STD</v>
          </cell>
          <cell r="I943">
            <v>1E-3</v>
          </cell>
          <cell r="J943">
            <v>289.55</v>
          </cell>
          <cell r="K943">
            <v>0.28955000000000003</v>
          </cell>
          <cell r="L943" t="str">
            <v>cc</v>
          </cell>
          <cell r="M943" t="str">
            <v>6001876UKM1</v>
          </cell>
          <cell r="N943" t="str">
            <v>UKM1</v>
          </cell>
          <cell r="O943" t="e">
            <v>#N/A</v>
          </cell>
          <cell r="R943">
            <v>0.28955000000000003</v>
          </cell>
          <cell r="S943">
            <v>0.28955000000000003</v>
          </cell>
          <cell r="T943">
            <v>0</v>
          </cell>
          <cell r="V943">
            <v>1E-3</v>
          </cell>
          <cell r="W943">
            <v>289.55</v>
          </cell>
        </row>
        <row r="944">
          <cell r="F944" t="str">
            <v/>
          </cell>
          <cell r="G944" t="str">
            <v>0000900504-MFGDEP</v>
          </cell>
          <cell r="H944" t="str">
            <v>STD</v>
          </cell>
          <cell r="I944">
            <v>1E-3</v>
          </cell>
          <cell r="J944">
            <v>160.77000000000001</v>
          </cell>
          <cell r="K944">
            <v>0.16077000000000002</v>
          </cell>
          <cell r="L944" t="str">
            <v>cc</v>
          </cell>
          <cell r="M944" t="str">
            <v>6001876UKM1</v>
          </cell>
          <cell r="N944" t="str">
            <v>UKM1</v>
          </cell>
          <cell r="O944" t="e">
            <v>#N/A</v>
          </cell>
          <cell r="R944">
            <v>0.16077000000000002</v>
          </cell>
          <cell r="S944">
            <v>0.16077000000000002</v>
          </cell>
          <cell r="T944">
            <v>0</v>
          </cell>
          <cell r="V944">
            <v>1E-3</v>
          </cell>
          <cell r="W944">
            <v>160.77000000000001</v>
          </cell>
        </row>
        <row r="945">
          <cell r="F945" t="str">
            <v/>
          </cell>
          <cell r="G945" t="str">
            <v>0000900505-MFGOVH</v>
          </cell>
          <cell r="H945" t="str">
            <v>STD</v>
          </cell>
          <cell r="I945">
            <v>1E-3</v>
          </cell>
          <cell r="J945">
            <v>292.08999999999997</v>
          </cell>
          <cell r="K945">
            <v>0.29208999999999996</v>
          </cell>
          <cell r="L945" t="str">
            <v>cc</v>
          </cell>
          <cell r="M945" t="str">
            <v>6001876UKM1</v>
          </cell>
          <cell r="N945" t="str">
            <v>UKM1</v>
          </cell>
          <cell r="O945" t="e">
            <v>#N/A</v>
          </cell>
          <cell r="R945">
            <v>0.29208999999999996</v>
          </cell>
          <cell r="S945">
            <v>0.29208999999999996</v>
          </cell>
          <cell r="T945">
            <v>0</v>
          </cell>
          <cell r="V945">
            <v>1E-3</v>
          </cell>
          <cell r="W945">
            <v>292.08999999999997</v>
          </cell>
        </row>
        <row r="946">
          <cell r="F946">
            <v>4001847</v>
          </cell>
          <cell r="G946" t="str">
            <v>CHLOROHEXIDINE GLUCONATE-20%</v>
          </cell>
          <cell r="H946" t="str">
            <v>KG</v>
          </cell>
          <cell r="I946">
            <v>1.4999999999999999E-2</v>
          </cell>
          <cell r="J946">
            <v>390</v>
          </cell>
          <cell r="K946">
            <v>5.85</v>
          </cell>
          <cell r="L946" t="str">
            <v>RM</v>
          </cell>
          <cell r="M946" t="str">
            <v>6001876UKM1</v>
          </cell>
          <cell r="N946" t="str">
            <v>4001847UKM1</v>
          </cell>
          <cell r="O946" t="e">
            <v>#N/A</v>
          </cell>
          <cell r="P946">
            <v>5.85</v>
          </cell>
          <cell r="S946">
            <v>5.85</v>
          </cell>
          <cell r="T946">
            <v>0</v>
          </cell>
          <cell r="V946">
            <v>1.4999999999999999E-2</v>
          </cell>
          <cell r="W946">
            <v>401.5</v>
          </cell>
        </row>
        <row r="947">
          <cell r="F947">
            <v>4001845</v>
          </cell>
          <cell r="G947" t="str">
            <v>PERFUME CALMING NEROLI T18011880</v>
          </cell>
          <cell r="H947" t="str">
            <v>KG</v>
          </cell>
          <cell r="I947">
            <v>2E-3</v>
          </cell>
          <cell r="J947">
            <v>1350</v>
          </cell>
          <cell r="K947">
            <v>2.7</v>
          </cell>
          <cell r="L947" t="str">
            <v>RM</v>
          </cell>
          <cell r="M947" t="str">
            <v>6001876UKM1</v>
          </cell>
          <cell r="N947" t="str">
            <v>4001845UKM1</v>
          </cell>
          <cell r="O947" t="e">
            <v>#N/A</v>
          </cell>
          <cell r="P947">
            <v>2.7</v>
          </cell>
          <cell r="S947">
            <v>2.7</v>
          </cell>
          <cell r="T947">
            <v>0</v>
          </cell>
          <cell r="V947">
            <v>2E-3</v>
          </cell>
          <cell r="W947">
            <v>1417.5</v>
          </cell>
        </row>
        <row r="948">
          <cell r="F948">
            <v>4000118</v>
          </cell>
          <cell r="G948" t="str">
            <v>PROPYLENE GLYCOL  (PG)</v>
          </cell>
          <cell r="H948" t="str">
            <v>KG</v>
          </cell>
          <cell r="I948">
            <v>0.01</v>
          </cell>
          <cell r="J948">
            <v>278.14</v>
          </cell>
          <cell r="K948">
            <v>2.7814000000000001</v>
          </cell>
          <cell r="L948" t="str">
            <v>RM</v>
          </cell>
          <cell r="M948" t="str">
            <v>6001876UKM1</v>
          </cell>
          <cell r="N948" t="str">
            <v>4000118UKM1</v>
          </cell>
          <cell r="O948" t="e">
            <v>#N/A</v>
          </cell>
          <cell r="P948">
            <v>2.7814000000000001</v>
          </cell>
          <cell r="S948">
            <v>2.7814000000000001</v>
          </cell>
          <cell r="T948">
            <v>0</v>
          </cell>
          <cell r="V948">
            <v>0.01</v>
          </cell>
          <cell r="W948">
            <v>278.29599999999999</v>
          </cell>
        </row>
        <row r="949">
          <cell r="F949">
            <v>4000251</v>
          </cell>
          <cell r="G949" t="str">
            <v>CRESMER RH 40</v>
          </cell>
          <cell r="H949" t="str">
            <v>KG</v>
          </cell>
          <cell r="I949">
            <v>5.0000000000000001E-3</v>
          </cell>
          <cell r="J949">
            <v>306.94</v>
          </cell>
          <cell r="K949">
            <v>1.5347</v>
          </cell>
          <cell r="L949" t="str">
            <v>RM</v>
          </cell>
          <cell r="M949" t="str">
            <v>6001876UKM1</v>
          </cell>
          <cell r="N949" t="str">
            <v>4000251UKM1</v>
          </cell>
          <cell r="O949" t="e">
            <v>#N/A</v>
          </cell>
          <cell r="P949">
            <v>1.5347</v>
          </cell>
          <cell r="S949">
            <v>1.5347</v>
          </cell>
          <cell r="T949">
            <v>0</v>
          </cell>
          <cell r="V949">
            <v>5.0000000000000001E-3</v>
          </cell>
          <cell r="W949">
            <v>306.94</v>
          </cell>
        </row>
        <row r="950">
          <cell r="F950">
            <v>4000147</v>
          </cell>
          <cell r="G950" t="str">
            <v>ALOE JUICE</v>
          </cell>
          <cell r="H950" t="str">
            <v>KG</v>
          </cell>
          <cell r="I950">
            <v>0</v>
          </cell>
          <cell r="J950">
            <v>206.2</v>
          </cell>
          <cell r="K950">
            <v>0</v>
          </cell>
          <cell r="L950" t="str">
            <v>RM</v>
          </cell>
          <cell r="M950" t="str">
            <v>6001876UKM1</v>
          </cell>
          <cell r="N950" t="str">
            <v>4000147UKM1</v>
          </cell>
          <cell r="O950" t="e">
            <v>#N/A</v>
          </cell>
          <cell r="P950">
            <v>0</v>
          </cell>
          <cell r="S950">
            <v>0</v>
          </cell>
          <cell r="T950">
            <v>0</v>
          </cell>
          <cell r="V950">
            <v>0</v>
          </cell>
          <cell r="W950">
            <v>212.57249999999999</v>
          </cell>
        </row>
        <row r="951">
          <cell r="F951">
            <v>4000431</v>
          </cell>
          <cell r="G951" t="str">
            <v>VITAMIN E ACETATE - RA</v>
          </cell>
          <cell r="H951" t="str">
            <v>KG</v>
          </cell>
          <cell r="I951">
            <v>0</v>
          </cell>
          <cell r="J951">
            <v>3614.5</v>
          </cell>
          <cell r="K951">
            <v>0</v>
          </cell>
          <cell r="L951" t="str">
            <v>RM</v>
          </cell>
          <cell r="M951" t="str">
            <v>6001876UKM1</v>
          </cell>
          <cell r="N951" t="str">
            <v>4000431UKM1</v>
          </cell>
          <cell r="O951" t="e">
            <v>#N/A</v>
          </cell>
          <cell r="P951">
            <v>0</v>
          </cell>
          <cell r="S951">
            <v>0</v>
          </cell>
          <cell r="T951">
            <v>0</v>
          </cell>
          <cell r="V951">
            <v>0</v>
          </cell>
          <cell r="W951">
            <v>3614.49</v>
          </cell>
        </row>
        <row r="952">
          <cell r="F952">
            <v>4000108</v>
          </cell>
          <cell r="G952" t="str">
            <v>DM WATER</v>
          </cell>
          <cell r="H952" t="str">
            <v>KG</v>
          </cell>
          <cell r="I952">
            <v>0.96799999999999997</v>
          </cell>
          <cell r="J952">
            <v>0.45</v>
          </cell>
          <cell r="K952">
            <v>0.43559999999999999</v>
          </cell>
          <cell r="L952" t="str">
            <v>RM</v>
          </cell>
          <cell r="M952" t="str">
            <v>6001876UKM1</v>
          </cell>
          <cell r="N952" t="str">
            <v>4000108UKM1</v>
          </cell>
          <cell r="O952" t="e">
            <v>#N/A</v>
          </cell>
          <cell r="P952">
            <v>0.43559999999999999</v>
          </cell>
          <cell r="S952">
            <v>0.43559999999999999</v>
          </cell>
          <cell r="T952">
            <v>0</v>
          </cell>
          <cell r="V952">
            <v>0.96799999999999997</v>
          </cell>
          <cell r="W952">
            <v>0.45</v>
          </cell>
        </row>
        <row r="953">
          <cell r="F953" t="str">
            <v/>
          </cell>
          <cell r="G953" t="str">
            <v>0000900501-MFPOWR</v>
          </cell>
          <cell r="H953" t="str">
            <v>KWH</v>
          </cell>
          <cell r="I953">
            <v>3.7999999999999999E-2</v>
          </cell>
          <cell r="J953">
            <v>8.25</v>
          </cell>
          <cell r="K953">
            <v>0.3135</v>
          </cell>
          <cell r="L953" t="str">
            <v>cc</v>
          </cell>
          <cell r="M953" t="str">
            <v>6001877UKM1</v>
          </cell>
          <cell r="N953" t="str">
            <v>UKM1</v>
          </cell>
          <cell r="O953" t="e">
            <v>#N/A</v>
          </cell>
          <cell r="R953">
            <v>0.3135</v>
          </cell>
          <cell r="S953">
            <v>0.3135</v>
          </cell>
          <cell r="T953">
            <v>0</v>
          </cell>
          <cell r="V953">
            <v>3.7999999999999999E-2</v>
          </cell>
          <cell r="W953">
            <v>8.25</v>
          </cell>
        </row>
        <row r="954">
          <cell r="F954" t="str">
            <v/>
          </cell>
          <cell r="G954" t="str">
            <v>0000900502-MFMAND</v>
          </cell>
          <cell r="H954" t="str">
            <v>MD</v>
          </cell>
          <cell r="I954">
            <v>1E-3</v>
          </cell>
          <cell r="J954">
            <v>440</v>
          </cell>
          <cell r="K954">
            <v>0.44</v>
          </cell>
          <cell r="L954" t="str">
            <v>cc</v>
          </cell>
          <cell r="M954" t="str">
            <v>6001877UKM1</v>
          </cell>
          <cell r="N954" t="str">
            <v>UKM1</v>
          </cell>
          <cell r="O954" t="e">
            <v>#N/A</v>
          </cell>
          <cell r="R954">
            <v>0.44</v>
          </cell>
          <cell r="S954">
            <v>0.44</v>
          </cell>
          <cell r="T954">
            <v>0</v>
          </cell>
          <cell r="V954">
            <v>1E-3</v>
          </cell>
          <cell r="W954">
            <v>440</v>
          </cell>
        </row>
        <row r="955">
          <cell r="F955" t="str">
            <v/>
          </cell>
          <cell r="G955" t="str">
            <v>0000900503-MFGUTY</v>
          </cell>
          <cell r="H955" t="str">
            <v>STD</v>
          </cell>
          <cell r="I955">
            <v>1E-3</v>
          </cell>
          <cell r="J955">
            <v>289.55</v>
          </cell>
          <cell r="K955">
            <v>0.28955000000000003</v>
          </cell>
          <cell r="L955" t="str">
            <v>cc</v>
          </cell>
          <cell r="M955" t="str">
            <v>6001877UKM1</v>
          </cell>
          <cell r="N955" t="str">
            <v>UKM1</v>
          </cell>
          <cell r="O955" t="e">
            <v>#N/A</v>
          </cell>
          <cell r="R955">
            <v>0.28955000000000003</v>
          </cell>
          <cell r="S955">
            <v>0.28955000000000003</v>
          </cell>
          <cell r="T955">
            <v>0</v>
          </cell>
          <cell r="V955">
            <v>1E-3</v>
          </cell>
          <cell r="W955">
            <v>289.55</v>
          </cell>
        </row>
        <row r="956">
          <cell r="F956">
            <v>4000108</v>
          </cell>
          <cell r="G956" t="str">
            <v>DM WATER</v>
          </cell>
          <cell r="H956" t="str">
            <v>KG</v>
          </cell>
          <cell r="I956">
            <v>0.96799999999999997</v>
          </cell>
          <cell r="J956">
            <v>0.45</v>
          </cell>
          <cell r="K956">
            <v>0.43559999999999999</v>
          </cell>
          <cell r="L956" t="str">
            <v>RM</v>
          </cell>
          <cell r="M956" t="str">
            <v>6001877UKM1</v>
          </cell>
          <cell r="N956" t="str">
            <v>4000108UKM1</v>
          </cell>
          <cell r="O956" t="e">
            <v>#N/A</v>
          </cell>
          <cell r="P956">
            <v>0.43559999999999999</v>
          </cell>
          <cell r="S956">
            <v>0.43559999999999999</v>
          </cell>
          <cell r="T956">
            <v>0</v>
          </cell>
          <cell r="V956">
            <v>0.96799999999999997</v>
          </cell>
          <cell r="W956">
            <v>0.45</v>
          </cell>
        </row>
        <row r="957">
          <cell r="F957">
            <v>4000431</v>
          </cell>
          <cell r="G957" t="str">
            <v>VITAMIN E ACETATE - RA</v>
          </cell>
          <cell r="H957" t="str">
            <v>KG</v>
          </cell>
          <cell r="I957">
            <v>0</v>
          </cell>
          <cell r="J957">
            <v>3614.5</v>
          </cell>
          <cell r="K957">
            <v>0</v>
          </cell>
          <cell r="L957" t="str">
            <v>RM</v>
          </cell>
          <cell r="M957" t="str">
            <v>6001877UKM1</v>
          </cell>
          <cell r="N957" t="str">
            <v>4000431UKM1</v>
          </cell>
          <cell r="O957" t="e">
            <v>#N/A</v>
          </cell>
          <cell r="P957">
            <v>0</v>
          </cell>
          <cell r="S957">
            <v>0</v>
          </cell>
          <cell r="T957">
            <v>0</v>
          </cell>
          <cell r="V957">
            <v>0</v>
          </cell>
          <cell r="W957">
            <v>3614.49</v>
          </cell>
        </row>
        <row r="958">
          <cell r="F958">
            <v>4000147</v>
          </cell>
          <cell r="G958" t="str">
            <v>ALOE JUICE</v>
          </cell>
          <cell r="H958" t="str">
            <v>KG</v>
          </cell>
          <cell r="I958">
            <v>0</v>
          </cell>
          <cell r="J958">
            <v>206.2</v>
          </cell>
          <cell r="K958">
            <v>0</v>
          </cell>
          <cell r="L958" t="str">
            <v>RM</v>
          </cell>
          <cell r="M958" t="str">
            <v>6001877UKM1</v>
          </cell>
          <cell r="N958" t="str">
            <v>4000147UKM1</v>
          </cell>
          <cell r="O958" t="e">
            <v>#N/A</v>
          </cell>
          <cell r="P958">
            <v>0</v>
          </cell>
          <cell r="S958">
            <v>0</v>
          </cell>
          <cell r="T958">
            <v>0</v>
          </cell>
          <cell r="V958">
            <v>0</v>
          </cell>
          <cell r="W958">
            <v>212.57249999999999</v>
          </cell>
        </row>
        <row r="959">
          <cell r="F959">
            <v>4000251</v>
          </cell>
          <cell r="G959" t="str">
            <v>CRESMER RH 40</v>
          </cell>
          <cell r="H959" t="str">
            <v>KG</v>
          </cell>
          <cell r="I959">
            <v>5.0000000000000001E-3</v>
          </cell>
          <cell r="J959">
            <v>306.94</v>
          </cell>
          <cell r="K959">
            <v>1.5347</v>
          </cell>
          <cell r="L959" t="str">
            <v>RM</v>
          </cell>
          <cell r="M959" t="str">
            <v>6001877UKM1</v>
          </cell>
          <cell r="N959" t="str">
            <v>4000251UKM1</v>
          </cell>
          <cell r="O959" t="e">
            <v>#N/A</v>
          </cell>
          <cell r="P959">
            <v>1.5347</v>
          </cell>
          <cell r="S959">
            <v>1.5347</v>
          </cell>
          <cell r="T959">
            <v>0</v>
          </cell>
          <cell r="V959">
            <v>5.0000000000000001E-3</v>
          </cell>
          <cell r="W959">
            <v>306.94</v>
          </cell>
        </row>
        <row r="960">
          <cell r="F960">
            <v>4000118</v>
          </cell>
          <cell r="G960" t="str">
            <v>PROPYLENE GLYCOL  (PG)</v>
          </cell>
          <cell r="H960" t="str">
            <v>KG</v>
          </cell>
          <cell r="I960">
            <v>0.01</v>
          </cell>
          <cell r="J960">
            <v>278.14</v>
          </cell>
          <cell r="K960">
            <v>2.7814000000000001</v>
          </cell>
          <cell r="L960" t="str">
            <v>RM</v>
          </cell>
          <cell r="M960" t="str">
            <v>6001877UKM1</v>
          </cell>
          <cell r="N960" t="str">
            <v>4000118UKM1</v>
          </cell>
          <cell r="O960" t="e">
            <v>#N/A</v>
          </cell>
          <cell r="P960">
            <v>2.7814000000000001</v>
          </cell>
          <cell r="S960">
            <v>2.7814000000000001</v>
          </cell>
          <cell r="T960">
            <v>0</v>
          </cell>
          <cell r="V960">
            <v>0.01</v>
          </cell>
          <cell r="W960">
            <v>278.29599999999999</v>
          </cell>
        </row>
        <row r="961">
          <cell r="F961">
            <v>4001844</v>
          </cell>
          <cell r="G961" t="str">
            <v>PERFUME ULTIMATE LAVENDER</v>
          </cell>
          <cell r="H961" t="str">
            <v>KG</v>
          </cell>
          <cell r="I961">
            <v>2E-3</v>
          </cell>
          <cell r="J961">
            <v>2270</v>
          </cell>
          <cell r="K961">
            <v>4.54</v>
          </cell>
          <cell r="L961" t="str">
            <v>RM</v>
          </cell>
          <cell r="M961" t="str">
            <v>6001877UKM1</v>
          </cell>
          <cell r="N961" t="str">
            <v>4001844UKM1</v>
          </cell>
          <cell r="O961" t="e">
            <v>#N/A</v>
          </cell>
          <cell r="P961">
            <v>4.54</v>
          </cell>
          <cell r="S961">
            <v>4.54</v>
          </cell>
          <cell r="T961">
            <v>0</v>
          </cell>
          <cell r="V961">
            <v>2E-3</v>
          </cell>
          <cell r="W961">
            <v>1998.3</v>
          </cell>
        </row>
        <row r="962">
          <cell r="F962">
            <v>4001847</v>
          </cell>
          <cell r="G962" t="str">
            <v>CHLOROHEXIDINE GLUCONATE-20%</v>
          </cell>
          <cell r="H962" t="str">
            <v>KG</v>
          </cell>
          <cell r="I962">
            <v>1.4999999999999999E-2</v>
          </cell>
          <cell r="J962">
            <v>390</v>
          </cell>
          <cell r="K962">
            <v>5.85</v>
          </cell>
          <cell r="L962" t="str">
            <v>RM</v>
          </cell>
          <cell r="M962" t="str">
            <v>6001877UKM1</v>
          </cell>
          <cell r="N962" t="str">
            <v>4001847UKM1</v>
          </cell>
          <cell r="O962" t="e">
            <v>#N/A</v>
          </cell>
          <cell r="P962">
            <v>5.85</v>
          </cell>
          <cell r="S962">
            <v>5.85</v>
          </cell>
          <cell r="T962">
            <v>0</v>
          </cell>
          <cell r="V962">
            <v>1.4999999999999999E-2</v>
          </cell>
          <cell r="W962">
            <v>401.5</v>
          </cell>
        </row>
        <row r="963">
          <cell r="F963" t="str">
            <v/>
          </cell>
          <cell r="G963" t="str">
            <v>0000900505-MFGOVH</v>
          </cell>
          <cell r="H963" t="str">
            <v>STD</v>
          </cell>
          <cell r="I963">
            <v>1E-3</v>
          </cell>
          <cell r="J963">
            <v>292.08999999999997</v>
          </cell>
          <cell r="K963">
            <v>0.29208999999999996</v>
          </cell>
          <cell r="L963" t="str">
            <v>cc</v>
          </cell>
          <cell r="M963" t="str">
            <v>6001877UKM1</v>
          </cell>
          <cell r="N963" t="str">
            <v>UKM1</v>
          </cell>
          <cell r="O963" t="e">
            <v>#N/A</v>
          </cell>
          <cell r="R963">
            <v>0.29208999999999996</v>
          </cell>
          <cell r="S963">
            <v>0.29208999999999996</v>
          </cell>
          <cell r="T963">
            <v>0</v>
          </cell>
          <cell r="V963">
            <v>1E-3</v>
          </cell>
          <cell r="W963">
            <v>292.08999999999997</v>
          </cell>
        </row>
        <row r="964">
          <cell r="F964" t="str">
            <v/>
          </cell>
          <cell r="G964" t="str">
            <v>0000900504-MFGDEP</v>
          </cell>
          <cell r="H964" t="str">
            <v>STD</v>
          </cell>
          <cell r="I964">
            <v>1E-3</v>
          </cell>
          <cell r="J964">
            <v>160.77000000000001</v>
          </cell>
          <cell r="K964">
            <v>0.16077000000000002</v>
          </cell>
          <cell r="L964" t="str">
            <v>cc</v>
          </cell>
          <cell r="M964" t="str">
            <v>6001877UKM1</v>
          </cell>
          <cell r="N964" t="str">
            <v>UKM1</v>
          </cell>
          <cell r="O964" t="e">
            <v>#N/A</v>
          </cell>
          <cell r="R964">
            <v>0.16077000000000002</v>
          </cell>
          <cell r="S964">
            <v>0.16077000000000002</v>
          </cell>
          <cell r="T964">
            <v>0</v>
          </cell>
          <cell r="V964">
            <v>1E-3</v>
          </cell>
          <cell r="W964">
            <v>160.77000000000001</v>
          </cell>
        </row>
        <row r="965">
          <cell r="F965">
            <v>4001182</v>
          </cell>
          <cell r="G965" t="str">
            <v>GLUADIN SOY BENZ</v>
          </cell>
          <cell r="H965" t="str">
            <v>KG</v>
          </cell>
          <cell r="I965">
            <v>1.1402508551881415E-5</v>
          </cell>
          <cell r="J965">
            <v>1754</v>
          </cell>
          <cell r="K965">
            <v>0.02</v>
          </cell>
          <cell r="L965" t="str">
            <v>RM</v>
          </cell>
          <cell r="M965" t="str">
            <v>6001942UKM1</v>
          </cell>
          <cell r="N965" t="str">
            <v>4001182UKM1</v>
          </cell>
          <cell r="O965" t="e">
            <v>#N/A</v>
          </cell>
          <cell r="P965">
            <v>0.02</v>
          </cell>
          <cell r="S965">
            <v>0.02</v>
          </cell>
          <cell r="T965">
            <v>0</v>
          </cell>
          <cell r="V965">
            <v>1.1402508551881415E-5</v>
          </cell>
          <cell r="W965">
            <v>1754.07</v>
          </cell>
        </row>
        <row r="966">
          <cell r="F966">
            <v>4000118</v>
          </cell>
          <cell r="G966" t="str">
            <v>PROPYLENE GLYCOL  (PG)</v>
          </cell>
          <cell r="H966" t="str">
            <v>KG</v>
          </cell>
          <cell r="I966">
            <v>0</v>
          </cell>
          <cell r="J966">
            <v>277.77999999999997</v>
          </cell>
          <cell r="K966">
            <v>0</v>
          </cell>
          <cell r="L966" t="str">
            <v>RM</v>
          </cell>
          <cell r="M966" t="str">
            <v>6001942UKM1</v>
          </cell>
          <cell r="N966" t="str">
            <v>4000118UKM1</v>
          </cell>
          <cell r="O966" t="e">
            <v>#N/A</v>
          </cell>
          <cell r="P966">
            <v>0</v>
          </cell>
          <cell r="S966">
            <v>0</v>
          </cell>
          <cell r="T966">
            <v>0</v>
          </cell>
          <cell r="V966">
            <v>0</v>
          </cell>
          <cell r="W966">
            <v>278.29599999999999</v>
          </cell>
        </row>
        <row r="967">
          <cell r="F967">
            <v>4000449</v>
          </cell>
          <cell r="G967" t="str">
            <v>YLANG YLANG OIL - RA</v>
          </cell>
          <cell r="H967" t="str">
            <v>KG</v>
          </cell>
          <cell r="I967">
            <v>0</v>
          </cell>
          <cell r="J967">
            <v>2650</v>
          </cell>
          <cell r="K967">
            <v>0</v>
          </cell>
          <cell r="L967" t="str">
            <v>RM</v>
          </cell>
          <cell r="M967" t="str">
            <v>6001942UKM1</v>
          </cell>
          <cell r="N967" t="str">
            <v>4000449UKM1</v>
          </cell>
          <cell r="O967" t="e">
            <v>#N/A</v>
          </cell>
          <cell r="P967">
            <v>0</v>
          </cell>
          <cell r="S967">
            <v>0</v>
          </cell>
          <cell r="T967">
            <v>0</v>
          </cell>
          <cell r="V967">
            <v>0</v>
          </cell>
          <cell r="W967">
            <v>2650</v>
          </cell>
        </row>
        <row r="968">
          <cell r="F968">
            <v>4000154</v>
          </cell>
          <cell r="G968" t="str">
            <v>DC ORANGE 4 - CI 15510</v>
          </cell>
          <cell r="H968" t="str">
            <v>KG</v>
          </cell>
          <cell r="I968">
            <v>3.9800995024875623E-5</v>
          </cell>
          <cell r="J968">
            <v>1005</v>
          </cell>
          <cell r="K968">
            <v>0.04</v>
          </cell>
          <cell r="L968" t="str">
            <v>RM</v>
          </cell>
          <cell r="M968" t="str">
            <v>6001942UKM1</v>
          </cell>
          <cell r="N968" t="str">
            <v>4000154UKM1</v>
          </cell>
          <cell r="O968" t="e">
            <v>#N/A</v>
          </cell>
          <cell r="P968">
            <v>0.04</v>
          </cell>
          <cell r="S968">
            <v>0.04</v>
          </cell>
          <cell r="T968">
            <v>0</v>
          </cell>
          <cell r="V968">
            <v>3.9800995024875623E-5</v>
          </cell>
          <cell r="W968">
            <v>1005</v>
          </cell>
        </row>
        <row r="969">
          <cell r="F969">
            <v>4000155</v>
          </cell>
          <cell r="G969" t="str">
            <v>DC RED 33 - CI 17200</v>
          </cell>
          <cell r="H969" t="str">
            <v>KG</v>
          </cell>
          <cell r="I969">
            <v>5.1921079958463139E-6</v>
          </cell>
          <cell r="J969">
            <v>3852</v>
          </cell>
          <cell r="K969">
            <v>0.02</v>
          </cell>
          <cell r="L969" t="str">
            <v>RM</v>
          </cell>
          <cell r="M969" t="str">
            <v>6001942UKM1</v>
          </cell>
          <cell r="N969" t="str">
            <v>4000155UKM1</v>
          </cell>
          <cell r="O969" t="e">
            <v>#N/A</v>
          </cell>
          <cell r="P969">
            <v>0.02</v>
          </cell>
          <cell r="S969">
            <v>0.02</v>
          </cell>
          <cell r="T969">
            <v>0</v>
          </cell>
          <cell r="V969">
            <v>5.1921079958463139E-6</v>
          </cell>
          <cell r="W969">
            <v>3851.81</v>
          </cell>
        </row>
        <row r="970">
          <cell r="F970">
            <v>4000108</v>
          </cell>
          <cell r="G970" t="str">
            <v>DM WATER</v>
          </cell>
          <cell r="H970" t="str">
            <v>KG</v>
          </cell>
          <cell r="I970">
            <v>0.64444444444444438</v>
          </cell>
          <cell r="J970">
            <v>0.45</v>
          </cell>
          <cell r="K970">
            <v>0.28999999999999998</v>
          </cell>
          <cell r="L970" t="str">
            <v>RM</v>
          </cell>
          <cell r="M970" t="str">
            <v>6001942UKM1</v>
          </cell>
          <cell r="N970" t="str">
            <v>4000108UKM1</v>
          </cell>
          <cell r="O970" t="e">
            <v>#N/A</v>
          </cell>
          <cell r="P970">
            <v>0.28999999999999998</v>
          </cell>
          <cell r="S970">
            <v>0.28999999999999998</v>
          </cell>
          <cell r="T970">
            <v>0</v>
          </cell>
          <cell r="V970">
            <v>0.64444444444444438</v>
          </cell>
          <cell r="W970">
            <v>0.45</v>
          </cell>
        </row>
        <row r="971">
          <cell r="F971">
            <v>4000140</v>
          </cell>
          <cell r="G971" t="str">
            <v>SODIUM CHLORIDE (SALT)</v>
          </cell>
          <cell r="H971" t="str">
            <v>KG</v>
          </cell>
          <cell r="I971">
            <v>1.3675213675213677E-2</v>
          </cell>
          <cell r="J971">
            <v>11.7</v>
          </cell>
          <cell r="K971">
            <v>0.16</v>
          </cell>
          <cell r="L971" t="str">
            <v>RM</v>
          </cell>
          <cell r="M971" t="str">
            <v>6001942UKM1</v>
          </cell>
          <cell r="N971" t="str">
            <v>4000140UKM1</v>
          </cell>
          <cell r="O971" t="e">
            <v>#N/A</v>
          </cell>
          <cell r="P971">
            <v>0.16</v>
          </cell>
          <cell r="S971">
            <v>0.16</v>
          </cell>
          <cell r="T971">
            <v>0</v>
          </cell>
          <cell r="V971">
            <v>1.3675213675213677E-2</v>
          </cell>
          <cell r="W971">
            <v>19</v>
          </cell>
        </row>
        <row r="972">
          <cell r="F972">
            <v>4000097</v>
          </cell>
          <cell r="G972" t="str">
            <v>DISODIUM EDTA</v>
          </cell>
          <cell r="H972" t="str">
            <v>KG</v>
          </cell>
          <cell r="I972">
            <v>5.1036682615629989E-4</v>
          </cell>
          <cell r="J972">
            <v>313.5</v>
          </cell>
          <cell r="K972">
            <v>0.16</v>
          </cell>
          <cell r="L972" t="str">
            <v>RM</v>
          </cell>
          <cell r="M972" t="str">
            <v>6001942UKM1</v>
          </cell>
          <cell r="N972" t="str">
            <v>4000097UKM1</v>
          </cell>
          <cell r="O972" t="e">
            <v>#N/A</v>
          </cell>
          <cell r="P972">
            <v>0.16</v>
          </cell>
          <cell r="S972">
            <v>0.16</v>
          </cell>
          <cell r="T972">
            <v>0</v>
          </cell>
          <cell r="V972">
            <v>5.1036682615629989E-4</v>
          </cell>
          <cell r="W972">
            <v>313.49</v>
          </cell>
        </row>
        <row r="973">
          <cell r="F973">
            <v>4001872</v>
          </cell>
          <cell r="G973" t="str">
            <v>Fragrance calapso Mod</v>
          </cell>
          <cell r="H973" t="str">
            <v>KG</v>
          </cell>
          <cell r="I973">
            <v>6.0000000000000001E-3</v>
          </cell>
          <cell r="J973">
            <v>960</v>
          </cell>
          <cell r="K973">
            <v>5.76</v>
          </cell>
          <cell r="L973" t="str">
            <v>RM</v>
          </cell>
          <cell r="M973" t="str">
            <v>6001942UKM1</v>
          </cell>
          <cell r="N973" t="str">
            <v>4001872UKM1</v>
          </cell>
          <cell r="O973" t="e">
            <v>#N/A</v>
          </cell>
          <cell r="P973">
            <v>5.76</v>
          </cell>
          <cell r="S973">
            <v>5.76</v>
          </cell>
          <cell r="T973">
            <v>0</v>
          </cell>
          <cell r="V973">
            <v>6.0000000000000001E-3</v>
          </cell>
          <cell r="W973">
            <v>960</v>
          </cell>
        </row>
        <row r="974">
          <cell r="F974">
            <v>4000520</v>
          </cell>
          <cell r="G974" t="str">
            <v>HYDROLYSED EGG WHITE PROTEIN</v>
          </cell>
          <cell r="H974" t="str">
            <v>KG</v>
          </cell>
          <cell r="I974">
            <v>1.993852288776273E-4</v>
          </cell>
          <cell r="J974">
            <v>601.85</v>
          </cell>
          <cell r="K974">
            <v>0.12</v>
          </cell>
          <cell r="L974" t="str">
            <v>RM</v>
          </cell>
          <cell r="M974" t="str">
            <v>6001942UKM1</v>
          </cell>
          <cell r="N974" t="str">
            <v>4000520UKM1</v>
          </cell>
          <cell r="O974" t="e">
            <v>#N/A</v>
          </cell>
          <cell r="P974">
            <v>0.12</v>
          </cell>
          <cell r="S974">
            <v>0.12</v>
          </cell>
          <cell r="T974">
            <v>0</v>
          </cell>
          <cell r="V974">
            <v>1.993852288776273E-4</v>
          </cell>
          <cell r="W974">
            <v>677.36444444444442</v>
          </cell>
        </row>
        <row r="975">
          <cell r="F975">
            <v>4001434</v>
          </cell>
          <cell r="G975" t="str">
            <v>Trehalose</v>
          </cell>
          <cell r="H975" t="str">
            <v>KG</v>
          </cell>
          <cell r="I975">
            <v>2.055216825375077E-4</v>
          </cell>
          <cell r="J975">
            <v>729.85</v>
          </cell>
          <cell r="K975">
            <v>0.15</v>
          </cell>
          <cell r="L975" t="str">
            <v>RM</v>
          </cell>
          <cell r="M975" t="str">
            <v>6001942UKM1</v>
          </cell>
          <cell r="N975" t="str">
            <v>4001434UKM1</v>
          </cell>
          <cell r="O975" t="e">
            <v>#N/A</v>
          </cell>
          <cell r="P975">
            <v>0.15</v>
          </cell>
          <cell r="S975">
            <v>0.15</v>
          </cell>
          <cell r="T975">
            <v>0</v>
          </cell>
          <cell r="V975">
            <v>2.055216825375077E-4</v>
          </cell>
          <cell r="W975">
            <v>729.87</v>
          </cell>
        </row>
        <row r="976">
          <cell r="F976">
            <v>4000180</v>
          </cell>
          <cell r="G976" t="str">
            <v>EGDS (GLYCOL DISTEARATE) / Cutina AGS</v>
          </cell>
          <cell r="H976" t="str">
            <v>KG</v>
          </cell>
          <cell r="I976">
            <v>5.008347245409015E-3</v>
          </cell>
          <cell r="J976">
            <v>203.66</v>
          </cell>
          <cell r="K976">
            <v>1.02</v>
          </cell>
          <cell r="L976" t="str">
            <v>RM</v>
          </cell>
          <cell r="M976" t="str">
            <v>6001942UKM1</v>
          </cell>
          <cell r="N976" t="str">
            <v>4000180UKM1</v>
          </cell>
          <cell r="O976" t="e">
            <v>#N/A</v>
          </cell>
          <cell r="P976">
            <v>1.02</v>
          </cell>
          <cell r="S976">
            <v>1.02</v>
          </cell>
          <cell r="T976">
            <v>0</v>
          </cell>
          <cell r="V976">
            <v>5.008347245409015E-3</v>
          </cell>
          <cell r="W976">
            <v>161.68768</v>
          </cell>
        </row>
        <row r="977">
          <cell r="F977">
            <v>4000176</v>
          </cell>
          <cell r="G977" t="str">
            <v>SODIUM HYDROXIDE</v>
          </cell>
          <cell r="H977" t="str">
            <v>KG</v>
          </cell>
          <cell r="I977">
            <v>1.4215418261344997E-3</v>
          </cell>
          <cell r="J977">
            <v>91.45</v>
          </cell>
          <cell r="K977">
            <v>0.13</v>
          </cell>
          <cell r="L977" t="str">
            <v>RM</v>
          </cell>
          <cell r="M977" t="str">
            <v>6001942UKM1</v>
          </cell>
          <cell r="N977" t="str">
            <v>4000176UKM1</v>
          </cell>
          <cell r="O977" t="e">
            <v>#N/A</v>
          </cell>
          <cell r="P977">
            <v>0.13</v>
          </cell>
          <cell r="S977">
            <v>0.13</v>
          </cell>
          <cell r="T977">
            <v>0</v>
          </cell>
          <cell r="V977">
            <v>1.4215418261344997E-3</v>
          </cell>
          <cell r="W977">
            <v>109.57857142857142</v>
          </cell>
        </row>
        <row r="978">
          <cell r="F978">
            <v>4001534</v>
          </cell>
          <cell r="G978" t="str">
            <v>CK 60015</v>
          </cell>
          <cell r="H978" t="str">
            <v>KG</v>
          </cell>
          <cell r="I978">
            <v>0.04</v>
          </cell>
          <cell r="J978">
            <v>158</v>
          </cell>
          <cell r="K978">
            <v>6.32</v>
          </cell>
          <cell r="L978" t="str">
            <v>RM</v>
          </cell>
          <cell r="M978" t="str">
            <v>6001942UKM1</v>
          </cell>
          <cell r="N978" t="str">
            <v>4001534UKM1</v>
          </cell>
          <cell r="O978" t="e">
            <v>#N/A</v>
          </cell>
          <cell r="P978">
            <v>6.32</v>
          </cell>
          <cell r="S978">
            <v>6.32</v>
          </cell>
          <cell r="T978">
            <v>0</v>
          </cell>
          <cell r="V978">
            <v>0.04</v>
          </cell>
          <cell r="W978">
            <v>158</v>
          </cell>
        </row>
        <row r="979">
          <cell r="F979">
            <v>4000129</v>
          </cell>
          <cell r="G979" t="str">
            <v>CAPB (COCAMIDOPROPYL BETAINE 30%)</v>
          </cell>
          <cell r="H979" t="str">
            <v>KG</v>
          </cell>
          <cell r="I979">
            <v>1.5038631346578367E-2</v>
          </cell>
          <cell r="J979">
            <v>72.48</v>
          </cell>
          <cell r="K979">
            <v>1.0900000000000001</v>
          </cell>
          <cell r="L979" t="str">
            <v>RM</v>
          </cell>
          <cell r="M979" t="str">
            <v>6001942UKM1</v>
          </cell>
          <cell r="N979" t="str">
            <v>4000129UKM1</v>
          </cell>
          <cell r="O979" t="e">
            <v>#N/A</v>
          </cell>
          <cell r="P979">
            <v>1.0900000000000001</v>
          </cell>
          <cell r="S979">
            <v>1.0900000000000001</v>
          </cell>
          <cell r="T979">
            <v>0</v>
          </cell>
          <cell r="V979">
            <v>1.5038631346578367E-2</v>
          </cell>
          <cell r="W979">
            <v>71.039324432008954</v>
          </cell>
        </row>
        <row r="980">
          <cell r="F980">
            <v>4000159</v>
          </cell>
          <cell r="G980" t="str">
            <v>GLYDANT (NIPACIDE DMDMH)</v>
          </cell>
          <cell r="H980" t="str">
            <v>KG</v>
          </cell>
          <cell r="I980">
            <v>2.4693263369087123E-3</v>
          </cell>
          <cell r="J980">
            <v>129.59</v>
          </cell>
          <cell r="K980">
            <v>0.32</v>
          </cell>
          <cell r="L980" t="str">
            <v>RM</v>
          </cell>
          <cell r="M980" t="str">
            <v>6001942UKM1</v>
          </cell>
          <cell r="N980" t="str">
            <v>4000159UKM1</v>
          </cell>
          <cell r="O980" t="e">
            <v>#N/A</v>
          </cell>
          <cell r="P980">
            <v>0.32</v>
          </cell>
          <cell r="S980">
            <v>0.32</v>
          </cell>
          <cell r="T980">
            <v>0</v>
          </cell>
          <cell r="V980">
            <v>2.4693263369087123E-3</v>
          </cell>
          <cell r="W980">
            <v>144.14227766666667</v>
          </cell>
        </row>
        <row r="981">
          <cell r="F981">
            <v>4000507</v>
          </cell>
          <cell r="G981" t="str">
            <v>POLYOX WSR N 60K</v>
          </cell>
          <cell r="H981" t="str">
            <v>KG</v>
          </cell>
          <cell r="I981">
            <v>1.5057837152502763E-4</v>
          </cell>
          <cell r="J981">
            <v>3320.53</v>
          </cell>
          <cell r="K981">
            <v>0.5</v>
          </cell>
          <cell r="L981" t="str">
            <v>RM</v>
          </cell>
          <cell r="M981" t="str">
            <v>6001942UKM1</v>
          </cell>
          <cell r="N981" t="str">
            <v>4000507UKM1</v>
          </cell>
          <cell r="O981" t="e">
            <v>#N/A</v>
          </cell>
          <cell r="P981">
            <v>0.5</v>
          </cell>
          <cell r="S981">
            <v>0.5</v>
          </cell>
          <cell r="T981">
            <v>0</v>
          </cell>
          <cell r="V981">
            <v>1.5057837152502763E-4</v>
          </cell>
          <cell r="W981">
            <v>3500</v>
          </cell>
        </row>
        <row r="982">
          <cell r="F982">
            <v>4000225</v>
          </cell>
          <cell r="G982" t="str">
            <v>N-HANCE CG-17/JAGUAR C-17/ARMOCARE G114</v>
          </cell>
          <cell r="H982" t="str">
            <v>KG</v>
          </cell>
          <cell r="I982">
            <v>1.5008928669244844E-3</v>
          </cell>
          <cell r="J982">
            <v>912.79</v>
          </cell>
          <cell r="K982">
            <v>1.37</v>
          </cell>
          <cell r="L982" t="str">
            <v>RM</v>
          </cell>
          <cell r="M982" t="str">
            <v>6001942UKM1</v>
          </cell>
          <cell r="N982" t="str">
            <v>4000225UKM1</v>
          </cell>
          <cell r="O982" t="e">
            <v>#N/A</v>
          </cell>
          <cell r="P982">
            <v>1.37</v>
          </cell>
          <cell r="S982">
            <v>1.37</v>
          </cell>
          <cell r="T982">
            <v>0</v>
          </cell>
          <cell r="V982">
            <v>1.5008928669244844E-3</v>
          </cell>
          <cell r="W982">
            <v>998.31999999999994</v>
          </cell>
        </row>
        <row r="983">
          <cell r="F983">
            <v>4000230</v>
          </cell>
          <cell r="G983" t="str">
            <v>CARBOPOL 990/AQUAPEC HV-505E</v>
          </cell>
          <cell r="H983" t="str">
            <v>KG</v>
          </cell>
          <cell r="I983">
            <v>2.9991654496140203E-3</v>
          </cell>
          <cell r="J983">
            <v>766.88</v>
          </cell>
          <cell r="K983">
            <v>2.2999999999999998</v>
          </cell>
          <cell r="L983" t="str">
            <v>RM</v>
          </cell>
          <cell r="M983" t="str">
            <v>6001942UKM1</v>
          </cell>
          <cell r="N983" t="str">
            <v>4000230UKM1</v>
          </cell>
          <cell r="O983" t="e">
            <v>#N/A</v>
          </cell>
          <cell r="P983">
            <v>2.2999999999999998</v>
          </cell>
          <cell r="S983">
            <v>2.2999999999999998</v>
          </cell>
          <cell r="T983">
            <v>0</v>
          </cell>
          <cell r="V983">
            <v>2.9991654496140203E-3</v>
          </cell>
          <cell r="W983">
            <v>774.64923076923083</v>
          </cell>
        </row>
        <row r="984">
          <cell r="F984">
            <v>4000207</v>
          </cell>
          <cell r="G984" t="str">
            <v>CITRIC ACID ANHYDROUS.</v>
          </cell>
          <cell r="H984" t="str">
            <v>KG</v>
          </cell>
          <cell r="I984">
            <v>2.3584905660377359E-4</v>
          </cell>
          <cell r="J984">
            <v>212</v>
          </cell>
          <cell r="K984">
            <v>0.05</v>
          </cell>
          <cell r="L984" t="str">
            <v>RM</v>
          </cell>
          <cell r="M984" t="str">
            <v>6001942UKM1</v>
          </cell>
          <cell r="N984" t="str">
            <v>4000207UKM1</v>
          </cell>
          <cell r="O984" t="e">
            <v>#N/A</v>
          </cell>
          <cell r="P984">
            <v>0.05</v>
          </cell>
          <cell r="S984">
            <v>0.05</v>
          </cell>
          <cell r="T984">
            <v>0</v>
          </cell>
          <cell r="V984">
            <v>2.3584905660377359E-4</v>
          </cell>
          <cell r="W984">
            <v>211.99</v>
          </cell>
        </row>
        <row r="985">
          <cell r="F985">
            <v>6000523</v>
          </cell>
          <cell r="G985" t="str">
            <v>SLES 70% 1 MOLE - PREPROCESSING ASSAM</v>
          </cell>
          <cell r="H985" t="str">
            <v>KG</v>
          </cell>
          <cell r="I985">
            <v>0.26920935412026725</v>
          </cell>
          <cell r="J985">
            <v>35.919999999999995</v>
          </cell>
          <cell r="K985">
            <v>9.6699999999999982</v>
          </cell>
          <cell r="L985" t="str">
            <v>SFG</v>
          </cell>
          <cell r="M985" t="str">
            <v>6001942UKM1</v>
          </cell>
          <cell r="N985" t="str">
            <v>6000523UKM1</v>
          </cell>
          <cell r="O985" t="str">
            <v>6000523UKM1</v>
          </cell>
          <cell r="P985">
            <v>9.6269265033407567</v>
          </cell>
          <cell r="Q985">
            <v>0</v>
          </cell>
          <cell r="R985">
            <v>4.307349665924276E-2</v>
          </cell>
          <cell r="S985">
            <v>9.67</v>
          </cell>
          <cell r="T985">
            <v>0</v>
          </cell>
          <cell r="V985">
            <v>0.26920935412026725</v>
          </cell>
          <cell r="W985">
            <v>35.125840200535961</v>
          </cell>
        </row>
        <row r="986">
          <cell r="F986" t="str">
            <v/>
          </cell>
          <cell r="G986" t="str">
            <v>0000900505-MFGOVH</v>
          </cell>
          <cell r="H986" t="str">
            <v>STD</v>
          </cell>
          <cell r="I986">
            <v>7.531925091581363E-4</v>
          </cell>
          <cell r="J986">
            <v>292.08999999999997</v>
          </cell>
          <cell r="K986">
            <v>0.22</v>
          </cell>
          <cell r="L986" t="str">
            <v>cc</v>
          </cell>
          <cell r="M986" t="str">
            <v>6001942UKM1</v>
          </cell>
          <cell r="N986" t="str">
            <v>UKM1</v>
          </cell>
          <cell r="O986" t="e">
            <v>#N/A</v>
          </cell>
          <cell r="R986">
            <v>0.22</v>
          </cell>
          <cell r="S986">
            <v>0.22</v>
          </cell>
          <cell r="T986">
            <v>0</v>
          </cell>
          <cell r="V986">
            <v>7.531925091581363E-4</v>
          </cell>
          <cell r="W986">
            <v>292.08999999999997</v>
          </cell>
        </row>
        <row r="987">
          <cell r="F987" t="str">
            <v/>
          </cell>
          <cell r="G987" t="str">
            <v>0000900504-MFGDEP</v>
          </cell>
          <cell r="H987" t="str">
            <v>STD</v>
          </cell>
          <cell r="I987">
            <v>7.4640791192386632E-4</v>
          </cell>
          <cell r="J987">
            <v>160.77000000000001</v>
          </cell>
          <cell r="K987">
            <v>0.12</v>
          </cell>
          <cell r="L987" t="str">
            <v>cc</v>
          </cell>
          <cell r="M987" t="str">
            <v>6001942UKM1</v>
          </cell>
          <cell r="N987" t="str">
            <v>UKM1</v>
          </cell>
          <cell r="O987" t="e">
            <v>#N/A</v>
          </cell>
          <cell r="R987">
            <v>0.12</v>
          </cell>
          <cell r="S987">
            <v>0.12</v>
          </cell>
          <cell r="T987">
            <v>0</v>
          </cell>
          <cell r="V987">
            <v>7.4640791192386632E-4</v>
          </cell>
          <cell r="W987">
            <v>160.77000000000001</v>
          </cell>
        </row>
        <row r="988">
          <cell r="F988" t="str">
            <v/>
          </cell>
          <cell r="G988" t="str">
            <v>0000900503-MFGUTY</v>
          </cell>
          <cell r="H988" t="str">
            <v>STD</v>
          </cell>
          <cell r="I988">
            <v>7.5979968917285444E-4</v>
          </cell>
          <cell r="J988">
            <v>289.55</v>
          </cell>
          <cell r="K988">
            <v>0.22</v>
          </cell>
          <cell r="L988" t="str">
            <v>cc</v>
          </cell>
          <cell r="M988" t="str">
            <v>6001942UKM1</v>
          </cell>
          <cell r="N988" t="str">
            <v>UKM1</v>
          </cell>
          <cell r="O988" t="e">
            <v>#N/A</v>
          </cell>
          <cell r="R988">
            <v>0.22</v>
          </cell>
          <cell r="S988">
            <v>0.22</v>
          </cell>
          <cell r="T988">
            <v>0</v>
          </cell>
          <cell r="V988">
            <v>7.5979968917285444E-4</v>
          </cell>
          <cell r="W988">
            <v>289.55</v>
          </cell>
        </row>
        <row r="989">
          <cell r="F989" t="str">
            <v/>
          </cell>
          <cell r="G989" t="str">
            <v>0000900502-MFMAND</v>
          </cell>
          <cell r="H989" t="str">
            <v>MD</v>
          </cell>
          <cell r="I989">
            <v>4.0909090909090908E-4</v>
          </cell>
          <cell r="J989">
            <v>440</v>
          </cell>
          <cell r="K989">
            <v>0.18</v>
          </cell>
          <cell r="L989" t="str">
            <v>cc</v>
          </cell>
          <cell r="M989" t="str">
            <v>6001942UKM1</v>
          </cell>
          <cell r="N989" t="str">
            <v>UKM1</v>
          </cell>
          <cell r="O989" t="e">
            <v>#N/A</v>
          </cell>
          <cell r="R989">
            <v>0.18</v>
          </cell>
          <cell r="S989">
            <v>0.18</v>
          </cell>
          <cell r="T989">
            <v>0</v>
          </cell>
          <cell r="V989">
            <v>4.0909090909090908E-4</v>
          </cell>
          <cell r="W989">
            <v>440</v>
          </cell>
        </row>
        <row r="990">
          <cell r="F990" t="str">
            <v/>
          </cell>
          <cell r="G990" t="str">
            <v>0000900501-MFPOWR</v>
          </cell>
          <cell r="H990" t="str">
            <v>KWH</v>
          </cell>
          <cell r="I990">
            <v>3.7575757575757575E-2</v>
          </cell>
          <cell r="J990">
            <v>8.25</v>
          </cell>
          <cell r="K990">
            <v>0.31</v>
          </cell>
          <cell r="L990" t="str">
            <v>cc</v>
          </cell>
          <cell r="M990" t="str">
            <v>6001942UKM1</v>
          </cell>
          <cell r="N990" t="str">
            <v>UKM1</v>
          </cell>
          <cell r="O990" t="e">
            <v>#N/A</v>
          </cell>
          <cell r="R990">
            <v>0.31</v>
          </cell>
          <cell r="S990">
            <v>0.31</v>
          </cell>
          <cell r="T990">
            <v>0</v>
          </cell>
          <cell r="V990">
            <v>3.7575757575757575E-2</v>
          </cell>
          <cell r="W990">
            <v>8.25</v>
          </cell>
        </row>
        <row r="991">
          <cell r="F991" t="str">
            <v/>
          </cell>
          <cell r="G991" t="str">
            <v>0000900501-MFPOWR</v>
          </cell>
          <cell r="H991" t="str">
            <v>KWH</v>
          </cell>
          <cell r="I991">
            <v>3.7575757575757575E-2</v>
          </cell>
          <cell r="J991">
            <v>8.25</v>
          </cell>
          <cell r="K991">
            <v>0.31</v>
          </cell>
          <cell r="L991" t="str">
            <v>cc</v>
          </cell>
          <cell r="M991" t="str">
            <v>6001943UKM1</v>
          </cell>
          <cell r="N991" t="str">
            <v>UKM1</v>
          </cell>
          <cell r="O991" t="e">
            <v>#N/A</v>
          </cell>
          <cell r="R991">
            <v>0.31</v>
          </cell>
          <cell r="S991">
            <v>0.31</v>
          </cell>
          <cell r="T991">
            <v>0</v>
          </cell>
          <cell r="V991">
            <v>3.7575757575757575E-2</v>
          </cell>
          <cell r="W991">
            <v>8.25</v>
          </cell>
        </row>
        <row r="992">
          <cell r="F992" t="str">
            <v/>
          </cell>
          <cell r="G992" t="str">
            <v>0000900502-MFMAND</v>
          </cell>
          <cell r="H992" t="str">
            <v>MD</v>
          </cell>
          <cell r="I992">
            <v>4.0909090909090908E-4</v>
          </cell>
          <cell r="J992">
            <v>440</v>
          </cell>
          <cell r="K992">
            <v>0.18</v>
          </cell>
          <cell r="L992" t="str">
            <v>cc</v>
          </cell>
          <cell r="M992" t="str">
            <v>6001943UKM1</v>
          </cell>
          <cell r="N992" t="str">
            <v>UKM1</v>
          </cell>
          <cell r="O992" t="e">
            <v>#N/A</v>
          </cell>
          <cell r="R992">
            <v>0.18</v>
          </cell>
          <cell r="S992">
            <v>0.18</v>
          </cell>
          <cell r="T992">
            <v>0</v>
          </cell>
          <cell r="V992">
            <v>4.0909090909090908E-4</v>
          </cell>
          <cell r="W992">
            <v>440</v>
          </cell>
        </row>
        <row r="993">
          <cell r="F993" t="str">
            <v/>
          </cell>
          <cell r="G993" t="str">
            <v>0000900503-MFGUTY</v>
          </cell>
          <cell r="H993" t="str">
            <v>STD</v>
          </cell>
          <cell r="I993">
            <v>7.5979968917285444E-4</v>
          </cell>
          <cell r="J993">
            <v>289.55</v>
          </cell>
          <cell r="K993">
            <v>0.22</v>
          </cell>
          <cell r="L993" t="str">
            <v>cc</v>
          </cell>
          <cell r="M993" t="str">
            <v>6001943UKM1</v>
          </cell>
          <cell r="N993" t="str">
            <v>UKM1</v>
          </cell>
          <cell r="O993" t="e">
            <v>#N/A</v>
          </cell>
          <cell r="R993">
            <v>0.22</v>
          </cell>
          <cell r="S993">
            <v>0.22</v>
          </cell>
          <cell r="T993">
            <v>0</v>
          </cell>
          <cell r="V993">
            <v>7.5979968917285444E-4</v>
          </cell>
          <cell r="W993">
            <v>289.55</v>
          </cell>
        </row>
        <row r="994">
          <cell r="F994" t="str">
            <v/>
          </cell>
          <cell r="G994" t="str">
            <v>0000900504-MFGDEP</v>
          </cell>
          <cell r="H994" t="str">
            <v>STD</v>
          </cell>
          <cell r="I994">
            <v>7.4640791192386632E-4</v>
          </cell>
          <cell r="J994">
            <v>160.77000000000001</v>
          </cell>
          <cell r="K994">
            <v>0.12</v>
          </cell>
          <cell r="L994" t="str">
            <v>cc</v>
          </cell>
          <cell r="M994" t="str">
            <v>6001943UKM1</v>
          </cell>
          <cell r="N994" t="str">
            <v>UKM1</v>
          </cell>
          <cell r="O994" t="e">
            <v>#N/A</v>
          </cell>
          <cell r="R994">
            <v>0.12</v>
          </cell>
          <cell r="S994">
            <v>0.12</v>
          </cell>
          <cell r="T994">
            <v>0</v>
          </cell>
          <cell r="V994">
            <v>7.4640791192386632E-4</v>
          </cell>
          <cell r="W994">
            <v>160.77000000000001</v>
          </cell>
        </row>
        <row r="995">
          <cell r="F995" t="str">
            <v/>
          </cell>
          <cell r="G995" t="str">
            <v>0000900505-MFGOVH</v>
          </cell>
          <cell r="H995" t="str">
            <v>STD</v>
          </cell>
          <cell r="I995">
            <v>7.531925091581363E-4</v>
          </cell>
          <cell r="J995">
            <v>292.08999999999997</v>
          </cell>
          <cell r="K995">
            <v>0.22</v>
          </cell>
          <cell r="L995" t="str">
            <v>cc</v>
          </cell>
          <cell r="M995" t="str">
            <v>6001943UKM1</v>
          </cell>
          <cell r="N995" t="str">
            <v>UKM1</v>
          </cell>
          <cell r="O995" t="e">
            <v>#N/A</v>
          </cell>
          <cell r="R995">
            <v>0.22</v>
          </cell>
          <cell r="S995">
            <v>0.22</v>
          </cell>
          <cell r="T995">
            <v>0</v>
          </cell>
          <cell r="V995">
            <v>7.531925091581363E-4</v>
          </cell>
          <cell r="W995">
            <v>292.08999999999997</v>
          </cell>
        </row>
        <row r="996">
          <cell r="F996">
            <v>6000523</v>
          </cell>
          <cell r="G996" t="str">
            <v>SLES 70% 1 MOLE - PREPROCESSING ASSAM</v>
          </cell>
          <cell r="H996" t="str">
            <v>KG</v>
          </cell>
          <cell r="I996">
            <v>0.26920935412026725</v>
          </cell>
          <cell r="J996">
            <v>35.919999999999995</v>
          </cell>
          <cell r="K996">
            <v>9.6699999999999982</v>
          </cell>
          <cell r="L996" t="str">
            <v>SFG</v>
          </cell>
          <cell r="M996" t="str">
            <v>6001943UKM1</v>
          </cell>
          <cell r="N996" t="str">
            <v>6000523UKM1</v>
          </cell>
          <cell r="O996" t="str">
            <v>6000523UKM1</v>
          </cell>
          <cell r="P996">
            <v>9.6269265033407567</v>
          </cell>
          <cell r="Q996">
            <v>0</v>
          </cell>
          <cell r="R996">
            <v>4.307349665924276E-2</v>
          </cell>
          <cell r="S996">
            <v>9.67</v>
          </cell>
          <cell r="T996">
            <v>0</v>
          </cell>
          <cell r="V996">
            <v>0.26920935412026725</v>
          </cell>
          <cell r="W996">
            <v>35.125840200535961</v>
          </cell>
        </row>
        <row r="997">
          <cell r="F997">
            <v>4000207</v>
          </cell>
          <cell r="G997" t="str">
            <v>CITRIC ACID ANHYDROUS.</v>
          </cell>
          <cell r="H997" t="str">
            <v>KG</v>
          </cell>
          <cell r="I997">
            <v>2.3584905660377359E-4</v>
          </cell>
          <cell r="J997">
            <v>212</v>
          </cell>
          <cell r="K997">
            <v>0.05</v>
          </cell>
          <cell r="L997" t="str">
            <v>RM</v>
          </cell>
          <cell r="M997" t="str">
            <v>6001943UKM1</v>
          </cell>
          <cell r="N997" t="str">
            <v>4000207UKM1</v>
          </cell>
          <cell r="O997" t="e">
            <v>#N/A</v>
          </cell>
          <cell r="P997">
            <v>0.05</v>
          </cell>
          <cell r="S997">
            <v>0.05</v>
          </cell>
          <cell r="T997">
            <v>0</v>
          </cell>
          <cell r="V997">
            <v>2.3584905660377359E-4</v>
          </cell>
          <cell r="W997">
            <v>211.99</v>
          </cell>
        </row>
        <row r="998">
          <cell r="F998">
            <v>4000230</v>
          </cell>
          <cell r="G998" t="str">
            <v>CARBOPOL 990/AQUAPEC HV-505E</v>
          </cell>
          <cell r="H998" t="str">
            <v>KG</v>
          </cell>
          <cell r="I998">
            <v>2.9991654496140203E-3</v>
          </cell>
          <cell r="J998">
            <v>766.88</v>
          </cell>
          <cell r="K998">
            <v>2.2999999999999998</v>
          </cell>
          <cell r="L998" t="str">
            <v>RM</v>
          </cell>
          <cell r="M998" t="str">
            <v>6001943UKM1</v>
          </cell>
          <cell r="N998" t="str">
            <v>4000230UKM1</v>
          </cell>
          <cell r="O998" t="e">
            <v>#N/A</v>
          </cell>
          <cell r="P998">
            <v>2.2999999999999998</v>
          </cell>
          <cell r="S998">
            <v>2.2999999999999998</v>
          </cell>
          <cell r="T998">
            <v>0</v>
          </cell>
          <cell r="V998">
            <v>2.9991654496140203E-3</v>
          </cell>
          <cell r="W998">
            <v>774.64923076923083</v>
          </cell>
        </row>
        <row r="999">
          <cell r="F999">
            <v>4000225</v>
          </cell>
          <cell r="G999" t="str">
            <v>N-HANCE CG-17/JAGUAR C-17/ARMOCARE G114</v>
          </cell>
          <cell r="H999" t="str">
            <v>KG</v>
          </cell>
          <cell r="I999">
            <v>1.5008928669244844E-3</v>
          </cell>
          <cell r="J999">
            <v>912.79</v>
          </cell>
          <cell r="K999">
            <v>1.37</v>
          </cell>
          <cell r="L999" t="str">
            <v>RM</v>
          </cell>
          <cell r="M999" t="str">
            <v>6001943UKM1</v>
          </cell>
          <cell r="N999" t="str">
            <v>4000225UKM1</v>
          </cell>
          <cell r="O999" t="e">
            <v>#N/A</v>
          </cell>
          <cell r="P999">
            <v>1.37</v>
          </cell>
          <cell r="S999">
            <v>1.37</v>
          </cell>
          <cell r="T999">
            <v>0</v>
          </cell>
          <cell r="V999">
            <v>1.5008928669244844E-3</v>
          </cell>
          <cell r="W999">
            <v>998.31999999999994</v>
          </cell>
        </row>
        <row r="1000">
          <cell r="F1000">
            <v>4000507</v>
          </cell>
          <cell r="G1000" t="str">
            <v>POLYOX WSR N 60K</v>
          </cell>
          <cell r="H1000" t="str">
            <v>KG</v>
          </cell>
          <cell r="I1000">
            <v>1.5057837152502763E-4</v>
          </cell>
          <cell r="J1000">
            <v>3320.53</v>
          </cell>
          <cell r="K1000">
            <v>0.5</v>
          </cell>
          <cell r="L1000" t="str">
            <v>RM</v>
          </cell>
          <cell r="M1000" t="str">
            <v>6001943UKM1</v>
          </cell>
          <cell r="N1000" t="str">
            <v>4000507UKM1</v>
          </cell>
          <cell r="O1000" t="e">
            <v>#N/A</v>
          </cell>
          <cell r="P1000">
            <v>0.5</v>
          </cell>
          <cell r="S1000">
            <v>0.5</v>
          </cell>
          <cell r="T1000">
            <v>0</v>
          </cell>
          <cell r="V1000">
            <v>1.5057837152502763E-4</v>
          </cell>
          <cell r="W1000">
            <v>3500</v>
          </cell>
        </row>
        <row r="1001">
          <cell r="F1001">
            <v>4000159</v>
          </cell>
          <cell r="G1001" t="str">
            <v>GLYDANT (NIPACIDE DMDMH)</v>
          </cell>
          <cell r="H1001" t="str">
            <v>KG</v>
          </cell>
          <cell r="I1001">
            <v>2.4693263369087123E-3</v>
          </cell>
          <cell r="J1001">
            <v>129.59</v>
          </cell>
          <cell r="K1001">
            <v>0.32</v>
          </cell>
          <cell r="L1001" t="str">
            <v>RM</v>
          </cell>
          <cell r="M1001" t="str">
            <v>6001943UKM1</v>
          </cell>
          <cell r="N1001" t="str">
            <v>4000159UKM1</v>
          </cell>
          <cell r="O1001" t="e">
            <v>#N/A</v>
          </cell>
          <cell r="P1001">
            <v>0.32</v>
          </cell>
          <cell r="S1001">
            <v>0.32</v>
          </cell>
          <cell r="T1001">
            <v>0</v>
          </cell>
          <cell r="V1001">
            <v>2.4693263369087123E-3</v>
          </cell>
          <cell r="W1001">
            <v>144.14227766666667</v>
          </cell>
        </row>
        <row r="1002">
          <cell r="F1002">
            <v>4000129</v>
          </cell>
          <cell r="G1002" t="str">
            <v>CAPB (COCAMIDOPROPYL BETAINE 30%)</v>
          </cell>
          <cell r="H1002" t="str">
            <v>KG</v>
          </cell>
          <cell r="I1002">
            <v>1.5038631346578367E-2</v>
          </cell>
          <cell r="J1002">
            <v>72.48</v>
          </cell>
          <cell r="K1002">
            <v>1.0900000000000001</v>
          </cell>
          <cell r="L1002" t="str">
            <v>RM</v>
          </cell>
          <cell r="M1002" t="str">
            <v>6001943UKM1</v>
          </cell>
          <cell r="N1002" t="str">
            <v>4000129UKM1</v>
          </cell>
          <cell r="O1002" t="e">
            <v>#N/A</v>
          </cell>
          <cell r="P1002">
            <v>1.0900000000000001</v>
          </cell>
          <cell r="S1002">
            <v>1.0900000000000001</v>
          </cell>
          <cell r="T1002">
            <v>0</v>
          </cell>
          <cell r="V1002">
            <v>1.5038631346578367E-2</v>
          </cell>
          <cell r="W1002">
            <v>71.039324432008954</v>
          </cell>
        </row>
        <row r="1003">
          <cell r="F1003">
            <v>4001534</v>
          </cell>
          <cell r="G1003" t="str">
            <v>CK 60015</v>
          </cell>
          <cell r="H1003" t="str">
            <v>KG</v>
          </cell>
          <cell r="I1003">
            <v>0.04</v>
          </cell>
          <cell r="J1003">
            <v>158</v>
          </cell>
          <cell r="K1003">
            <v>6.32</v>
          </cell>
          <cell r="L1003" t="str">
            <v>RM</v>
          </cell>
          <cell r="M1003" t="str">
            <v>6001943UKM1</v>
          </cell>
          <cell r="N1003" t="str">
            <v>4001534UKM1</v>
          </cell>
          <cell r="O1003" t="e">
            <v>#N/A</v>
          </cell>
          <cell r="P1003">
            <v>6.32</v>
          </cell>
          <cell r="S1003">
            <v>6.32</v>
          </cell>
          <cell r="T1003">
            <v>0</v>
          </cell>
          <cell r="V1003">
            <v>0.04</v>
          </cell>
          <cell r="W1003">
            <v>158</v>
          </cell>
        </row>
        <row r="1004">
          <cell r="F1004">
            <v>4000140</v>
          </cell>
          <cell r="G1004" t="str">
            <v>SODIUM CHLORIDE (SALT)</v>
          </cell>
          <cell r="H1004" t="str">
            <v>KG</v>
          </cell>
          <cell r="I1004">
            <v>1.3675213675213677E-2</v>
          </cell>
          <cell r="J1004">
            <v>11.7</v>
          </cell>
          <cell r="K1004">
            <v>0.16</v>
          </cell>
          <cell r="L1004" t="str">
            <v>RM</v>
          </cell>
          <cell r="M1004" t="str">
            <v>6001943UKM1</v>
          </cell>
          <cell r="N1004" t="str">
            <v>4000140UKM1</v>
          </cell>
          <cell r="O1004" t="e">
            <v>#N/A</v>
          </cell>
          <cell r="P1004">
            <v>0.16</v>
          </cell>
          <cell r="S1004">
            <v>0.16</v>
          </cell>
          <cell r="T1004">
            <v>0</v>
          </cell>
          <cell r="V1004">
            <v>1.3675213675213677E-2</v>
          </cell>
          <cell r="W1004">
            <v>19</v>
          </cell>
        </row>
        <row r="1005">
          <cell r="F1005">
            <v>4000097</v>
          </cell>
          <cell r="G1005" t="str">
            <v>DISODIUM EDTA</v>
          </cell>
          <cell r="H1005" t="str">
            <v>KG</v>
          </cell>
          <cell r="I1005">
            <v>5.1036682615629989E-4</v>
          </cell>
          <cell r="J1005">
            <v>313.5</v>
          </cell>
          <cell r="K1005">
            <v>0.16</v>
          </cell>
          <cell r="L1005" t="str">
            <v>RM</v>
          </cell>
          <cell r="M1005" t="str">
            <v>6001943UKM1</v>
          </cell>
          <cell r="N1005" t="str">
            <v>4000097UKM1</v>
          </cell>
          <cell r="O1005" t="e">
            <v>#N/A</v>
          </cell>
          <cell r="P1005">
            <v>0.16</v>
          </cell>
          <cell r="S1005">
            <v>0.16</v>
          </cell>
          <cell r="T1005">
            <v>0</v>
          </cell>
          <cell r="V1005">
            <v>5.1036682615629989E-4</v>
          </cell>
          <cell r="W1005">
            <v>313.49</v>
          </cell>
        </row>
        <row r="1006">
          <cell r="F1006">
            <v>4001223</v>
          </cell>
          <cell r="G1006" t="str">
            <v>FRAGRANCE HERBAL TWIST</v>
          </cell>
          <cell r="H1006" t="str">
            <v>KG</v>
          </cell>
          <cell r="I1006">
            <v>5.0000000000000001E-3</v>
          </cell>
          <cell r="J1006">
            <v>728</v>
          </cell>
          <cell r="K1006">
            <v>3.64</v>
          </cell>
          <cell r="L1006" t="str">
            <v>RM</v>
          </cell>
          <cell r="M1006" t="str">
            <v>6001943UKM1</v>
          </cell>
          <cell r="N1006" t="str">
            <v>4001223UKM1</v>
          </cell>
          <cell r="O1006" t="e">
            <v>#N/A</v>
          </cell>
          <cell r="P1006">
            <v>3.64</v>
          </cell>
          <cell r="S1006">
            <v>3.64</v>
          </cell>
          <cell r="T1006">
            <v>0</v>
          </cell>
          <cell r="V1006">
            <v>5.0000000000000001E-3</v>
          </cell>
          <cell r="W1006">
            <v>728</v>
          </cell>
        </row>
        <row r="1007">
          <cell r="F1007">
            <v>4000147</v>
          </cell>
          <cell r="G1007" t="str">
            <v>ALOE JUICE</v>
          </cell>
          <cell r="H1007" t="str">
            <v>KG</v>
          </cell>
          <cell r="I1007">
            <v>0</v>
          </cell>
          <cell r="J1007">
            <v>206</v>
          </cell>
          <cell r="K1007">
            <v>0</v>
          </cell>
          <cell r="L1007" t="str">
            <v>RM</v>
          </cell>
          <cell r="M1007" t="str">
            <v>6001943UKM1</v>
          </cell>
          <cell r="N1007" t="str">
            <v>4000147UKM1</v>
          </cell>
          <cell r="O1007" t="e">
            <v>#N/A</v>
          </cell>
          <cell r="P1007">
            <v>0</v>
          </cell>
          <cell r="S1007">
            <v>0</v>
          </cell>
          <cell r="T1007">
            <v>0</v>
          </cell>
          <cell r="V1007">
            <v>0</v>
          </cell>
          <cell r="W1007">
            <v>212.57249999999999</v>
          </cell>
        </row>
        <row r="1008">
          <cell r="F1008">
            <v>4000181</v>
          </cell>
          <cell r="G1008" t="str">
            <v>OLIVE OIL</v>
          </cell>
          <cell r="H1008" t="str">
            <v>KG</v>
          </cell>
          <cell r="I1008">
            <v>1.5847860538827258E-5</v>
          </cell>
          <cell r="J1008">
            <v>631</v>
          </cell>
          <cell r="K1008">
            <v>0.01</v>
          </cell>
          <cell r="L1008" t="str">
            <v>RM</v>
          </cell>
          <cell r="M1008" t="str">
            <v>6001943UKM1</v>
          </cell>
          <cell r="N1008" t="str">
            <v>4000181UKM1</v>
          </cell>
          <cell r="O1008" t="e">
            <v>#N/A</v>
          </cell>
          <cell r="P1008">
            <v>0.01</v>
          </cell>
          <cell r="S1008">
            <v>0.01</v>
          </cell>
          <cell r="T1008">
            <v>0</v>
          </cell>
          <cell r="V1008">
            <v>1.5847860538827258E-5</v>
          </cell>
          <cell r="W1008">
            <v>630.87</v>
          </cell>
        </row>
        <row r="1009">
          <cell r="F1009">
            <v>4000149</v>
          </cell>
          <cell r="G1009" t="str">
            <v>GREEN TEA PG EXTRACT</v>
          </cell>
          <cell r="H1009" t="str">
            <v>KG</v>
          </cell>
          <cell r="I1009">
            <v>0</v>
          </cell>
          <cell r="J1009">
            <v>325</v>
          </cell>
          <cell r="K1009">
            <v>0</v>
          </cell>
          <cell r="L1009" t="str">
            <v>RM</v>
          </cell>
          <cell r="M1009" t="str">
            <v>6001943UKM1</v>
          </cell>
          <cell r="N1009" t="str">
            <v>4000149UKM1</v>
          </cell>
          <cell r="O1009" t="e">
            <v>#N/A</v>
          </cell>
          <cell r="P1009">
            <v>0</v>
          </cell>
          <cell r="S1009">
            <v>0</v>
          </cell>
          <cell r="T1009">
            <v>0</v>
          </cell>
          <cell r="V1009">
            <v>0</v>
          </cell>
          <cell r="W1009">
            <v>324.99</v>
          </cell>
        </row>
        <row r="1010">
          <cell r="F1010">
            <v>4000175</v>
          </cell>
          <cell r="G1010" t="str">
            <v>BRILLIANT BLUE CLNO42090</v>
          </cell>
          <cell r="H1010" t="str">
            <v>KG</v>
          </cell>
          <cell r="I1010">
            <v>5.5325034578146612E-6</v>
          </cell>
          <cell r="J1010">
            <v>1807.5</v>
          </cell>
          <cell r="K1010">
            <v>0.01</v>
          </cell>
          <cell r="L1010" t="str">
            <v>RM</v>
          </cell>
          <cell r="M1010" t="str">
            <v>6001943UKM1</v>
          </cell>
          <cell r="N1010" t="str">
            <v>4000175UKM1</v>
          </cell>
          <cell r="O1010" t="e">
            <v>#N/A</v>
          </cell>
          <cell r="P1010">
            <v>0.01</v>
          </cell>
          <cell r="S1010">
            <v>0.01</v>
          </cell>
          <cell r="T1010">
            <v>0</v>
          </cell>
          <cell r="V1010">
            <v>5.5325034578146612E-6</v>
          </cell>
          <cell r="W1010">
            <v>1808.23</v>
          </cell>
        </row>
        <row r="1011">
          <cell r="F1011">
            <v>4000108</v>
          </cell>
          <cell r="G1011" t="str">
            <v>DM WATER</v>
          </cell>
          <cell r="H1011" t="str">
            <v>KG</v>
          </cell>
          <cell r="I1011">
            <v>0.64444444444444438</v>
          </cell>
          <cell r="J1011">
            <v>0.45</v>
          </cell>
          <cell r="K1011">
            <v>0.28999999999999998</v>
          </cell>
          <cell r="L1011" t="str">
            <v>RM</v>
          </cell>
          <cell r="M1011" t="str">
            <v>6001943UKM1</v>
          </cell>
          <cell r="N1011" t="str">
            <v>4000108UKM1</v>
          </cell>
          <cell r="O1011" t="e">
            <v>#N/A</v>
          </cell>
          <cell r="P1011">
            <v>0.28999999999999998</v>
          </cell>
          <cell r="S1011">
            <v>0.28999999999999998</v>
          </cell>
          <cell r="T1011">
            <v>0</v>
          </cell>
          <cell r="V1011">
            <v>0.64444444444444438</v>
          </cell>
          <cell r="W1011">
            <v>0.45</v>
          </cell>
        </row>
        <row r="1012">
          <cell r="F1012">
            <v>4000142</v>
          </cell>
          <cell r="G1012" t="str">
            <v>TARTRAZINE- CI 19140</v>
          </cell>
          <cell r="H1012" t="str">
            <v>KG</v>
          </cell>
          <cell r="I1012">
            <v>3.0911901081916537E-5</v>
          </cell>
          <cell r="J1012">
            <v>323.5</v>
          </cell>
          <cell r="K1012">
            <v>0.01</v>
          </cell>
          <cell r="L1012" t="str">
            <v>RM</v>
          </cell>
          <cell r="M1012" t="str">
            <v>6001943UKM1</v>
          </cell>
          <cell r="N1012" t="str">
            <v>4000142UKM1</v>
          </cell>
          <cell r="O1012" t="e">
            <v>#N/A</v>
          </cell>
          <cell r="P1012">
            <v>0.01</v>
          </cell>
          <cell r="S1012">
            <v>0.01</v>
          </cell>
          <cell r="T1012">
            <v>0</v>
          </cell>
          <cell r="V1012">
            <v>3.0911901081916537E-5</v>
          </cell>
          <cell r="W1012">
            <v>323.5</v>
          </cell>
        </row>
        <row r="1013">
          <cell r="F1013">
            <v>4000520</v>
          </cell>
          <cell r="G1013" t="str">
            <v>HYDROLYSED EGG WHITE PROTEIN</v>
          </cell>
          <cell r="H1013" t="str">
            <v>KG</v>
          </cell>
          <cell r="I1013">
            <v>1.993852288776273E-4</v>
          </cell>
          <cell r="J1013">
            <v>601.85</v>
          </cell>
          <cell r="K1013">
            <v>0.12</v>
          </cell>
          <cell r="L1013" t="str">
            <v>RM</v>
          </cell>
          <cell r="M1013" t="str">
            <v>6001943UKM1</v>
          </cell>
          <cell r="N1013" t="str">
            <v>4000520UKM1</v>
          </cell>
          <cell r="O1013" t="e">
            <v>#N/A</v>
          </cell>
          <cell r="P1013">
            <v>0.12</v>
          </cell>
          <cell r="S1013">
            <v>0.12</v>
          </cell>
          <cell r="T1013">
            <v>0</v>
          </cell>
          <cell r="V1013">
            <v>1.993852288776273E-4</v>
          </cell>
          <cell r="W1013">
            <v>677.36444444444442</v>
          </cell>
        </row>
        <row r="1014">
          <cell r="F1014">
            <v>4001434</v>
          </cell>
          <cell r="G1014" t="str">
            <v>Trehalose</v>
          </cell>
          <cell r="H1014" t="str">
            <v>KG</v>
          </cell>
          <cell r="I1014">
            <v>2.055216825375077E-4</v>
          </cell>
          <cell r="J1014">
            <v>729.85</v>
          </cell>
          <cell r="K1014">
            <v>0.15</v>
          </cell>
          <cell r="L1014" t="str">
            <v>RM</v>
          </cell>
          <cell r="M1014" t="str">
            <v>6001943UKM1</v>
          </cell>
          <cell r="N1014" t="str">
            <v>4001434UKM1</v>
          </cell>
          <cell r="O1014" t="e">
            <v>#N/A</v>
          </cell>
          <cell r="P1014">
            <v>0.15</v>
          </cell>
          <cell r="S1014">
            <v>0.15</v>
          </cell>
          <cell r="T1014">
            <v>0</v>
          </cell>
          <cell r="V1014">
            <v>2.055216825375077E-4</v>
          </cell>
          <cell r="W1014">
            <v>729.87</v>
          </cell>
        </row>
        <row r="1015">
          <cell r="F1015">
            <v>4000180</v>
          </cell>
          <cell r="G1015" t="str">
            <v>EGDS (GLYCOL DISTEARATE) / Cutina AGS</v>
          </cell>
          <cell r="H1015" t="str">
            <v>KG</v>
          </cell>
          <cell r="I1015">
            <v>5.008347245409015E-3</v>
          </cell>
          <cell r="J1015">
            <v>203.66</v>
          </cell>
          <cell r="K1015">
            <v>1.02</v>
          </cell>
          <cell r="L1015" t="str">
            <v>RM</v>
          </cell>
          <cell r="M1015" t="str">
            <v>6001943UKM1</v>
          </cell>
          <cell r="N1015" t="str">
            <v>4000180UKM1</v>
          </cell>
          <cell r="O1015" t="e">
            <v>#N/A</v>
          </cell>
          <cell r="P1015">
            <v>1.02</v>
          </cell>
          <cell r="S1015">
            <v>1.02</v>
          </cell>
          <cell r="T1015">
            <v>0</v>
          </cell>
          <cell r="V1015">
            <v>5.008347245409015E-3</v>
          </cell>
          <cell r="W1015">
            <v>161.68768</v>
          </cell>
        </row>
        <row r="1016">
          <cell r="F1016">
            <v>4000176</v>
          </cell>
          <cell r="G1016" t="str">
            <v>SODIUM HYDROXIDE</v>
          </cell>
          <cell r="H1016" t="str">
            <v>KG</v>
          </cell>
          <cell r="I1016">
            <v>1.4215418261344997E-3</v>
          </cell>
          <cell r="J1016">
            <v>91.45</v>
          </cell>
          <cell r="K1016">
            <v>0.13</v>
          </cell>
          <cell r="L1016" t="str">
            <v>RM</v>
          </cell>
          <cell r="M1016" t="str">
            <v>6001943UKM1</v>
          </cell>
          <cell r="N1016" t="str">
            <v>4000176UKM1</v>
          </cell>
          <cell r="O1016" t="e">
            <v>#N/A</v>
          </cell>
          <cell r="P1016">
            <v>0.13</v>
          </cell>
          <cell r="S1016">
            <v>0.13</v>
          </cell>
          <cell r="T1016">
            <v>0</v>
          </cell>
          <cell r="V1016">
            <v>1.4215418261344997E-3</v>
          </cell>
          <cell r="W1016">
            <v>109.57857142857142</v>
          </cell>
        </row>
        <row r="1017">
          <cell r="F1017">
            <v>4000108</v>
          </cell>
          <cell r="G1017" t="str">
            <v>DM WATER</v>
          </cell>
          <cell r="H1017" t="str">
            <v>KG</v>
          </cell>
          <cell r="I1017">
            <v>0.62222222222222223</v>
          </cell>
          <cell r="J1017">
            <v>0.45</v>
          </cell>
          <cell r="K1017">
            <v>0.28000000000000003</v>
          </cell>
          <cell r="L1017" t="str">
            <v>RM</v>
          </cell>
          <cell r="M1017" t="str">
            <v>6001944UKM1</v>
          </cell>
          <cell r="N1017" t="str">
            <v>4000108UKM1</v>
          </cell>
          <cell r="O1017" t="e">
            <v>#N/A</v>
          </cell>
          <cell r="P1017">
            <v>0.28000000000000003</v>
          </cell>
          <cell r="S1017">
            <v>0.28000000000000003</v>
          </cell>
          <cell r="T1017">
            <v>0</v>
          </cell>
          <cell r="V1017">
            <v>0.62222222222222223</v>
          </cell>
          <cell r="W1017">
            <v>0.45</v>
          </cell>
        </row>
        <row r="1018">
          <cell r="F1018">
            <v>4000142</v>
          </cell>
          <cell r="G1018" t="str">
            <v>TARTRAZINE- CI 19140</v>
          </cell>
          <cell r="H1018" t="str">
            <v>KG</v>
          </cell>
          <cell r="I1018">
            <v>1.8547140649149922E-4</v>
          </cell>
          <cell r="J1018">
            <v>323.5</v>
          </cell>
          <cell r="K1018">
            <v>0.06</v>
          </cell>
          <cell r="L1018" t="str">
            <v>RM</v>
          </cell>
          <cell r="M1018" t="str">
            <v>6001944UKM1</v>
          </cell>
          <cell r="N1018" t="str">
            <v>4000142UKM1</v>
          </cell>
          <cell r="O1018" t="e">
            <v>#N/A</v>
          </cell>
          <cell r="P1018">
            <v>0.06</v>
          </cell>
          <cell r="S1018">
            <v>0.06</v>
          </cell>
          <cell r="T1018">
            <v>0</v>
          </cell>
          <cell r="V1018">
            <v>1.8547140649149922E-4</v>
          </cell>
          <cell r="W1018">
            <v>323.5</v>
          </cell>
        </row>
        <row r="1019">
          <cell r="F1019" t="str">
            <v/>
          </cell>
          <cell r="G1019" t="str">
            <v>0000900501-MFPOWR</v>
          </cell>
          <cell r="H1019" t="str">
            <v>KWH</v>
          </cell>
          <cell r="I1019">
            <v>3.7575757575757575E-2</v>
          </cell>
          <cell r="J1019">
            <v>8.25</v>
          </cell>
          <cell r="K1019">
            <v>0.31</v>
          </cell>
          <cell r="L1019" t="str">
            <v>cc</v>
          </cell>
          <cell r="M1019" t="str">
            <v>6001944UKM1</v>
          </cell>
          <cell r="N1019" t="str">
            <v>UKM1</v>
          </cell>
          <cell r="O1019" t="e">
            <v>#N/A</v>
          </cell>
          <cell r="R1019">
            <v>0.31</v>
          </cell>
          <cell r="S1019">
            <v>0.31</v>
          </cell>
          <cell r="T1019">
            <v>0</v>
          </cell>
          <cell r="V1019">
            <v>3.7575757575757575E-2</v>
          </cell>
          <cell r="W1019">
            <v>8.25</v>
          </cell>
        </row>
        <row r="1020">
          <cell r="F1020" t="str">
            <v/>
          </cell>
          <cell r="G1020" t="str">
            <v>0000900502-MFMAND</v>
          </cell>
          <cell r="H1020" t="str">
            <v>MD</v>
          </cell>
          <cell r="I1020">
            <v>4.0909090909090908E-4</v>
          </cell>
          <cell r="J1020">
            <v>440</v>
          </cell>
          <cell r="K1020">
            <v>0.18</v>
          </cell>
          <cell r="L1020" t="str">
            <v>cc</v>
          </cell>
          <cell r="M1020" t="str">
            <v>6001944UKM1</v>
          </cell>
          <cell r="N1020" t="str">
            <v>UKM1</v>
          </cell>
          <cell r="O1020" t="e">
            <v>#N/A</v>
          </cell>
          <cell r="R1020">
            <v>0.18</v>
          </cell>
          <cell r="S1020">
            <v>0.18</v>
          </cell>
          <cell r="T1020">
            <v>0</v>
          </cell>
          <cell r="V1020">
            <v>4.0909090909090908E-4</v>
          </cell>
          <cell r="W1020">
            <v>440</v>
          </cell>
        </row>
        <row r="1021">
          <cell r="F1021" t="str">
            <v/>
          </cell>
          <cell r="G1021" t="str">
            <v>0000900503-MFGUTY</v>
          </cell>
          <cell r="H1021" t="str">
            <v>STD</v>
          </cell>
          <cell r="I1021">
            <v>7.5979968917285444E-4</v>
          </cell>
          <cell r="J1021">
            <v>289.55</v>
          </cell>
          <cell r="K1021">
            <v>0.22</v>
          </cell>
          <cell r="L1021" t="str">
            <v>cc</v>
          </cell>
          <cell r="M1021" t="str">
            <v>6001944UKM1</v>
          </cell>
          <cell r="N1021" t="str">
            <v>UKM1</v>
          </cell>
          <cell r="O1021" t="e">
            <v>#N/A</v>
          </cell>
          <cell r="R1021">
            <v>0.22</v>
          </cell>
          <cell r="S1021">
            <v>0.22</v>
          </cell>
          <cell r="T1021">
            <v>0</v>
          </cell>
          <cell r="V1021">
            <v>7.5979968917285444E-4</v>
          </cell>
          <cell r="W1021">
            <v>289.55</v>
          </cell>
        </row>
        <row r="1022">
          <cell r="F1022" t="str">
            <v/>
          </cell>
          <cell r="G1022" t="str">
            <v>0000900504-MFGDEP</v>
          </cell>
          <cell r="H1022" t="str">
            <v>STD</v>
          </cell>
          <cell r="I1022">
            <v>7.4640791192386632E-4</v>
          </cell>
          <cell r="J1022">
            <v>160.77000000000001</v>
          </cell>
          <cell r="K1022">
            <v>0.12</v>
          </cell>
          <cell r="L1022" t="str">
            <v>cc</v>
          </cell>
          <cell r="M1022" t="str">
            <v>6001944UKM1</v>
          </cell>
          <cell r="N1022" t="str">
            <v>UKM1</v>
          </cell>
          <cell r="O1022" t="e">
            <v>#N/A</v>
          </cell>
          <cell r="R1022">
            <v>0.12</v>
          </cell>
          <cell r="S1022">
            <v>0.12</v>
          </cell>
          <cell r="T1022">
            <v>0</v>
          </cell>
          <cell r="V1022">
            <v>7.4640791192386632E-4</v>
          </cell>
          <cell r="W1022">
            <v>160.77000000000001</v>
          </cell>
        </row>
        <row r="1023">
          <cell r="F1023" t="str">
            <v/>
          </cell>
          <cell r="G1023" t="str">
            <v>0000900505-MFGOVH</v>
          </cell>
          <cell r="H1023" t="str">
            <v>STD</v>
          </cell>
          <cell r="I1023">
            <v>7.531925091581363E-4</v>
          </cell>
          <cell r="J1023">
            <v>292.08999999999997</v>
          </cell>
          <cell r="K1023">
            <v>0.22</v>
          </cell>
          <cell r="L1023" t="str">
            <v>cc</v>
          </cell>
          <cell r="M1023" t="str">
            <v>6001944UKM1</v>
          </cell>
          <cell r="N1023" t="str">
            <v>UKM1</v>
          </cell>
          <cell r="O1023" t="e">
            <v>#N/A</v>
          </cell>
          <cell r="R1023">
            <v>0.22</v>
          </cell>
          <cell r="S1023">
            <v>0.22</v>
          </cell>
          <cell r="T1023">
            <v>0</v>
          </cell>
          <cell r="V1023">
            <v>7.531925091581363E-4</v>
          </cell>
          <cell r="W1023">
            <v>292.08999999999997</v>
          </cell>
        </row>
        <row r="1024">
          <cell r="F1024">
            <v>6000523</v>
          </cell>
          <cell r="G1024" t="str">
            <v>SLES 70% 1 MOLE - PREPROCESSING ASSAM</v>
          </cell>
          <cell r="H1024" t="str">
            <v>KG</v>
          </cell>
          <cell r="I1024">
            <v>0.26920935412026725</v>
          </cell>
          <cell r="J1024">
            <v>35.919999999999995</v>
          </cell>
          <cell r="K1024">
            <v>9.6699999999999982</v>
          </cell>
          <cell r="L1024" t="str">
            <v>SFG</v>
          </cell>
          <cell r="M1024" t="str">
            <v>6001944UKM1</v>
          </cell>
          <cell r="N1024" t="str">
            <v>6000523UKM1</v>
          </cell>
          <cell r="O1024" t="str">
            <v>6000523UKM1</v>
          </cell>
          <cell r="P1024">
            <v>9.6269265033407567</v>
          </cell>
          <cell r="Q1024">
            <v>0</v>
          </cell>
          <cell r="R1024">
            <v>4.307349665924276E-2</v>
          </cell>
          <cell r="S1024">
            <v>9.67</v>
          </cell>
          <cell r="T1024">
            <v>0</v>
          </cell>
          <cell r="V1024">
            <v>0.26920935412026725</v>
          </cell>
          <cell r="W1024">
            <v>35.125840200535961</v>
          </cell>
        </row>
        <row r="1025">
          <cell r="F1025">
            <v>4000207</v>
          </cell>
          <cell r="G1025" t="str">
            <v>CITRIC ACID ANHYDROUS.</v>
          </cell>
          <cell r="H1025" t="str">
            <v>KG</v>
          </cell>
          <cell r="I1025">
            <v>2.3584905660377359E-4</v>
          </cell>
          <cell r="J1025">
            <v>212</v>
          </cell>
          <cell r="K1025">
            <v>0.05</v>
          </cell>
          <cell r="L1025" t="str">
            <v>RM</v>
          </cell>
          <cell r="M1025" t="str">
            <v>6001944UKM1</v>
          </cell>
          <cell r="N1025" t="str">
            <v>4000207UKM1</v>
          </cell>
          <cell r="O1025" t="e">
            <v>#N/A</v>
          </cell>
          <cell r="P1025">
            <v>0.05</v>
          </cell>
          <cell r="S1025">
            <v>0.05</v>
          </cell>
          <cell r="T1025">
            <v>0</v>
          </cell>
          <cell r="V1025">
            <v>2.3584905660377359E-4</v>
          </cell>
          <cell r="W1025">
            <v>211.99</v>
          </cell>
        </row>
        <row r="1026">
          <cell r="F1026">
            <v>4000176</v>
          </cell>
          <cell r="G1026" t="str">
            <v>SODIUM HYDROXIDE</v>
          </cell>
          <cell r="H1026" t="str">
            <v>KG</v>
          </cell>
          <cell r="I1026">
            <v>1.4215418261344997E-3</v>
          </cell>
          <cell r="J1026">
            <v>91.45</v>
          </cell>
          <cell r="K1026">
            <v>0.13</v>
          </cell>
          <cell r="L1026" t="str">
            <v>RM</v>
          </cell>
          <cell r="M1026" t="str">
            <v>6001944UKM1</v>
          </cell>
          <cell r="N1026" t="str">
            <v>4000176UKM1</v>
          </cell>
          <cell r="O1026" t="e">
            <v>#N/A</v>
          </cell>
          <cell r="P1026">
            <v>0.13</v>
          </cell>
          <cell r="S1026">
            <v>0.13</v>
          </cell>
          <cell r="T1026">
            <v>0</v>
          </cell>
          <cell r="V1026">
            <v>1.4215418261344997E-3</v>
          </cell>
          <cell r="W1026">
            <v>109.57857142857142</v>
          </cell>
        </row>
        <row r="1027">
          <cell r="F1027">
            <v>4001534</v>
          </cell>
          <cell r="G1027" t="str">
            <v>CK 60015</v>
          </cell>
          <cell r="H1027" t="str">
            <v>KG</v>
          </cell>
          <cell r="I1027">
            <v>0.04</v>
          </cell>
          <cell r="J1027">
            <v>158</v>
          </cell>
          <cell r="K1027">
            <v>6.32</v>
          </cell>
          <cell r="L1027" t="str">
            <v>RM</v>
          </cell>
          <cell r="M1027" t="str">
            <v>6001944UKM1</v>
          </cell>
          <cell r="N1027" t="str">
            <v>4001534UKM1</v>
          </cell>
          <cell r="O1027" t="e">
            <v>#N/A</v>
          </cell>
          <cell r="P1027">
            <v>6.32</v>
          </cell>
          <cell r="S1027">
            <v>6.32</v>
          </cell>
          <cell r="T1027">
            <v>0</v>
          </cell>
          <cell r="V1027">
            <v>0.04</v>
          </cell>
          <cell r="W1027">
            <v>158</v>
          </cell>
        </row>
        <row r="1028">
          <cell r="F1028">
            <v>4000129</v>
          </cell>
          <cell r="G1028" t="str">
            <v>CAPB (COCAMIDOPROPYL BETAINE 30%)</v>
          </cell>
          <cell r="H1028" t="str">
            <v>KG</v>
          </cell>
          <cell r="I1028">
            <v>1.5038631346578367E-2</v>
          </cell>
          <cell r="J1028">
            <v>72.48</v>
          </cell>
          <cell r="K1028">
            <v>1.0900000000000001</v>
          </cell>
          <cell r="L1028" t="str">
            <v>RM</v>
          </cell>
          <cell r="M1028" t="str">
            <v>6001944UKM1</v>
          </cell>
          <cell r="N1028" t="str">
            <v>4000129UKM1</v>
          </cell>
          <cell r="O1028" t="e">
            <v>#N/A</v>
          </cell>
          <cell r="P1028">
            <v>1.0900000000000001</v>
          </cell>
          <cell r="S1028">
            <v>1.0900000000000001</v>
          </cell>
          <cell r="T1028">
            <v>0</v>
          </cell>
          <cell r="V1028">
            <v>1.5038631346578367E-2</v>
          </cell>
          <cell r="W1028">
            <v>71.039324432008954</v>
          </cell>
        </row>
        <row r="1029">
          <cell r="F1029">
            <v>4000159</v>
          </cell>
          <cell r="G1029" t="str">
            <v>GLYDANT (NIPACIDE DMDMH)</v>
          </cell>
          <cell r="H1029" t="str">
            <v>KG</v>
          </cell>
          <cell r="I1029">
            <v>2.4693263369087123E-3</v>
          </cell>
          <cell r="J1029">
            <v>129.59</v>
          </cell>
          <cell r="K1029">
            <v>0.32</v>
          </cell>
          <cell r="L1029" t="str">
            <v>RM</v>
          </cell>
          <cell r="M1029" t="str">
            <v>6001944UKM1</v>
          </cell>
          <cell r="N1029" t="str">
            <v>4000159UKM1</v>
          </cell>
          <cell r="O1029" t="e">
            <v>#N/A</v>
          </cell>
          <cell r="P1029">
            <v>0.32</v>
          </cell>
          <cell r="S1029">
            <v>0.32</v>
          </cell>
          <cell r="T1029">
            <v>0</v>
          </cell>
          <cell r="V1029">
            <v>2.4693263369087123E-3</v>
          </cell>
          <cell r="W1029">
            <v>144.14227766666667</v>
          </cell>
        </row>
        <row r="1030">
          <cell r="F1030">
            <v>4000507</v>
          </cell>
          <cell r="G1030" t="str">
            <v>POLYOX WSR N 60K</v>
          </cell>
          <cell r="H1030" t="str">
            <v>KG</v>
          </cell>
          <cell r="I1030">
            <v>1.5057837152502763E-4</v>
          </cell>
          <cell r="J1030">
            <v>3320.53</v>
          </cell>
          <cell r="K1030">
            <v>0.5</v>
          </cell>
          <cell r="L1030" t="str">
            <v>RM</v>
          </cell>
          <cell r="M1030" t="str">
            <v>6001944UKM1</v>
          </cell>
          <cell r="N1030" t="str">
            <v>4000507UKM1</v>
          </cell>
          <cell r="O1030" t="e">
            <v>#N/A</v>
          </cell>
          <cell r="P1030">
            <v>0.5</v>
          </cell>
          <cell r="S1030">
            <v>0.5</v>
          </cell>
          <cell r="T1030">
            <v>0</v>
          </cell>
          <cell r="V1030">
            <v>1.5057837152502763E-4</v>
          </cell>
          <cell r="W1030">
            <v>3500</v>
          </cell>
        </row>
        <row r="1031">
          <cell r="F1031">
            <v>4000225</v>
          </cell>
          <cell r="G1031" t="str">
            <v>N-HANCE CG-17/JAGUAR C-17/ARMOCARE G114</v>
          </cell>
          <cell r="H1031" t="str">
            <v>KG</v>
          </cell>
          <cell r="I1031">
            <v>1.5008928669244844E-3</v>
          </cell>
          <cell r="J1031">
            <v>912.79</v>
          </cell>
          <cell r="K1031">
            <v>1.37</v>
          </cell>
          <cell r="L1031" t="str">
            <v>RM</v>
          </cell>
          <cell r="M1031" t="str">
            <v>6001944UKM1</v>
          </cell>
          <cell r="N1031" t="str">
            <v>4000225UKM1</v>
          </cell>
          <cell r="O1031" t="e">
            <v>#N/A</v>
          </cell>
          <cell r="P1031">
            <v>1.37</v>
          </cell>
          <cell r="S1031">
            <v>1.37</v>
          </cell>
          <cell r="T1031">
            <v>0</v>
          </cell>
          <cell r="V1031">
            <v>1.5008928669244844E-3</v>
          </cell>
          <cell r="W1031">
            <v>998.31999999999994</v>
          </cell>
        </row>
        <row r="1032">
          <cell r="F1032">
            <v>4000180</v>
          </cell>
          <cell r="G1032" t="str">
            <v>EGDS (GLYCOL DISTEARATE) / Cutina AGS</v>
          </cell>
          <cell r="H1032" t="str">
            <v>KG</v>
          </cell>
          <cell r="I1032">
            <v>5.008347245409015E-3</v>
          </cell>
          <cell r="J1032">
            <v>203.66</v>
          </cell>
          <cell r="K1032">
            <v>1.02</v>
          </cell>
          <cell r="L1032" t="str">
            <v>RM</v>
          </cell>
          <cell r="M1032" t="str">
            <v>6001944UKM1</v>
          </cell>
          <cell r="N1032" t="str">
            <v>4000180UKM1</v>
          </cell>
          <cell r="O1032" t="e">
            <v>#N/A</v>
          </cell>
          <cell r="P1032">
            <v>1.02</v>
          </cell>
          <cell r="S1032">
            <v>1.02</v>
          </cell>
          <cell r="T1032">
            <v>0</v>
          </cell>
          <cell r="V1032">
            <v>5.008347245409015E-3</v>
          </cell>
          <cell r="W1032">
            <v>161.68768</v>
          </cell>
        </row>
        <row r="1033">
          <cell r="F1033">
            <v>4001434</v>
          </cell>
          <cell r="G1033" t="str">
            <v>Trehalose</v>
          </cell>
          <cell r="H1033" t="str">
            <v>KG</v>
          </cell>
          <cell r="I1033">
            <v>2.055216825375077E-4</v>
          </cell>
          <cell r="J1033">
            <v>729.85</v>
          </cell>
          <cell r="K1033">
            <v>0.15</v>
          </cell>
          <cell r="L1033" t="str">
            <v>RM</v>
          </cell>
          <cell r="M1033" t="str">
            <v>6001944UKM1</v>
          </cell>
          <cell r="N1033" t="str">
            <v>4001434UKM1</v>
          </cell>
          <cell r="O1033" t="e">
            <v>#N/A</v>
          </cell>
          <cell r="P1033">
            <v>0.15</v>
          </cell>
          <cell r="S1033">
            <v>0.15</v>
          </cell>
          <cell r="T1033">
            <v>0</v>
          </cell>
          <cell r="V1033">
            <v>2.055216825375077E-4</v>
          </cell>
          <cell r="W1033">
            <v>729.87</v>
          </cell>
        </row>
        <row r="1034">
          <cell r="F1034">
            <v>4000520</v>
          </cell>
          <cell r="G1034" t="str">
            <v>HYDROLYSED EGG WHITE PROTEIN</v>
          </cell>
          <cell r="H1034" t="str">
            <v>KG</v>
          </cell>
          <cell r="I1034">
            <v>1.993852288776273E-4</v>
          </cell>
          <cell r="J1034">
            <v>601.85</v>
          </cell>
          <cell r="K1034">
            <v>0.12</v>
          </cell>
          <cell r="L1034" t="str">
            <v>RM</v>
          </cell>
          <cell r="M1034" t="str">
            <v>6001944UKM1</v>
          </cell>
          <cell r="N1034" t="str">
            <v>4000520UKM1</v>
          </cell>
          <cell r="O1034" t="e">
            <v>#N/A</v>
          </cell>
          <cell r="P1034">
            <v>0.12</v>
          </cell>
          <cell r="S1034">
            <v>0.12</v>
          </cell>
          <cell r="T1034">
            <v>0</v>
          </cell>
          <cell r="V1034">
            <v>1.993852288776273E-4</v>
          </cell>
          <cell r="W1034">
            <v>677.36444444444442</v>
          </cell>
        </row>
        <row r="1035">
          <cell r="F1035">
            <v>4001871</v>
          </cell>
          <cell r="G1035" t="str">
            <v>Fragrance IBVST 9015 IMP</v>
          </cell>
          <cell r="H1035" t="str">
            <v>KG</v>
          </cell>
          <cell r="I1035">
            <v>6.0026385224274401E-3</v>
          </cell>
          <cell r="J1035">
            <v>758</v>
          </cell>
          <cell r="K1035">
            <v>4.55</v>
          </cell>
          <cell r="L1035" t="str">
            <v>RM</v>
          </cell>
          <cell r="M1035" t="str">
            <v>6001944UKM1</v>
          </cell>
          <cell r="N1035" t="str">
            <v>4001871UKM1</v>
          </cell>
          <cell r="O1035" t="e">
            <v>#N/A</v>
          </cell>
          <cell r="P1035">
            <v>4.55</v>
          </cell>
          <cell r="S1035">
            <v>4.55</v>
          </cell>
          <cell r="T1035">
            <v>0</v>
          </cell>
          <cell r="V1035">
            <v>6.0026385224274401E-3</v>
          </cell>
          <cell r="W1035">
            <v>758</v>
          </cell>
        </row>
        <row r="1036">
          <cell r="F1036">
            <v>4000097</v>
          </cell>
          <cell r="G1036" t="str">
            <v>DISODIUM EDTA</v>
          </cell>
          <cell r="H1036" t="str">
            <v>KG</v>
          </cell>
          <cell r="I1036">
            <v>5.1036682615629989E-4</v>
          </cell>
          <cell r="J1036">
            <v>313.5</v>
          </cell>
          <cell r="K1036">
            <v>0.16</v>
          </cell>
          <cell r="L1036" t="str">
            <v>RM</v>
          </cell>
          <cell r="M1036" t="str">
            <v>6001944UKM1</v>
          </cell>
          <cell r="N1036" t="str">
            <v>4000097UKM1</v>
          </cell>
          <cell r="O1036" t="e">
            <v>#N/A</v>
          </cell>
          <cell r="P1036">
            <v>0.16</v>
          </cell>
          <cell r="S1036">
            <v>0.16</v>
          </cell>
          <cell r="T1036">
            <v>0</v>
          </cell>
          <cell r="V1036">
            <v>5.1036682615629989E-4</v>
          </cell>
          <cell r="W1036">
            <v>313.49</v>
          </cell>
        </row>
        <row r="1037">
          <cell r="F1037">
            <v>4000140</v>
          </cell>
          <cell r="G1037" t="str">
            <v>SODIUM CHLORIDE (SALT)</v>
          </cell>
          <cell r="H1037" t="str">
            <v>KG</v>
          </cell>
          <cell r="I1037">
            <v>1.3675213675213677E-2</v>
          </cell>
          <cell r="J1037">
            <v>11.7</v>
          </cell>
          <cell r="K1037">
            <v>0.16</v>
          </cell>
          <cell r="L1037" t="str">
            <v>RM</v>
          </cell>
          <cell r="M1037" t="str">
            <v>6001944UKM1</v>
          </cell>
          <cell r="N1037" t="str">
            <v>4000140UKM1</v>
          </cell>
          <cell r="O1037" t="e">
            <v>#N/A</v>
          </cell>
          <cell r="P1037">
            <v>0.16</v>
          </cell>
          <cell r="S1037">
            <v>0.16</v>
          </cell>
          <cell r="T1037">
            <v>0</v>
          </cell>
          <cell r="V1037">
            <v>1.3675213675213677E-2</v>
          </cell>
          <cell r="W1037">
            <v>19</v>
          </cell>
        </row>
        <row r="1038">
          <cell r="F1038">
            <v>4001830</v>
          </cell>
          <cell r="G1038" t="str">
            <v>Argan oil</v>
          </cell>
          <cell r="H1038" t="str">
            <v>KG</v>
          </cell>
          <cell r="I1038">
            <v>5.0000000000000002E-5</v>
          </cell>
          <cell r="J1038">
            <v>3400</v>
          </cell>
          <cell r="K1038">
            <v>0.17</v>
          </cell>
          <cell r="L1038" t="str">
            <v>RM</v>
          </cell>
          <cell r="M1038" t="str">
            <v>6001944UKM1</v>
          </cell>
          <cell r="N1038" t="str">
            <v>4001830UKM1</v>
          </cell>
          <cell r="O1038" t="e">
            <v>#N/A</v>
          </cell>
          <cell r="P1038">
            <v>0.17</v>
          </cell>
          <cell r="S1038">
            <v>0.17</v>
          </cell>
          <cell r="T1038">
            <v>0</v>
          </cell>
          <cell r="V1038">
            <v>5.0000000000000002E-5</v>
          </cell>
          <cell r="W1038">
            <v>3850</v>
          </cell>
        </row>
        <row r="1039">
          <cell r="F1039">
            <v>4000207</v>
          </cell>
          <cell r="G1039" t="str">
            <v>CITRIC ACID ANHYDROUS.</v>
          </cell>
          <cell r="H1039" t="str">
            <v>KG</v>
          </cell>
          <cell r="I1039">
            <v>3.0190103306759752E-3</v>
          </cell>
          <cell r="J1039">
            <v>211.99</v>
          </cell>
          <cell r="K1039">
            <v>0.64</v>
          </cell>
          <cell r="L1039" t="str">
            <v>RM</v>
          </cell>
          <cell r="M1039" t="str">
            <v>6001944UKM1</v>
          </cell>
          <cell r="N1039" t="str">
            <v>4000207UKM1</v>
          </cell>
          <cell r="O1039" t="e">
            <v>#N/A</v>
          </cell>
          <cell r="P1039">
            <v>0.64</v>
          </cell>
          <cell r="S1039">
            <v>0.64</v>
          </cell>
          <cell r="T1039">
            <v>0</v>
          </cell>
          <cell r="V1039">
            <v>3.0190103306759752E-3</v>
          </cell>
          <cell r="W1039">
            <v>211.99</v>
          </cell>
        </row>
        <row r="1040">
          <cell r="F1040">
            <v>4000136</v>
          </cell>
          <cell r="G1040" t="str">
            <v>PKMEA (PALMKERNELAMIDE MEA)</v>
          </cell>
          <cell r="H1040" t="str">
            <v>KG</v>
          </cell>
          <cell r="I1040">
            <v>1.5007261578182992E-2</v>
          </cell>
          <cell r="J1040">
            <v>185.91</v>
          </cell>
          <cell r="K1040">
            <v>2.79</v>
          </cell>
          <cell r="L1040" t="str">
            <v>RM</v>
          </cell>
          <cell r="M1040" t="str">
            <v>6001944UKM1</v>
          </cell>
          <cell r="N1040" t="str">
            <v>4000136UKM1</v>
          </cell>
          <cell r="O1040" t="e">
            <v>#N/A</v>
          </cell>
          <cell r="P1040">
            <v>2.79</v>
          </cell>
          <cell r="S1040">
            <v>2.79</v>
          </cell>
          <cell r="T1040">
            <v>0</v>
          </cell>
          <cell r="V1040">
            <v>1.5007261578182992E-2</v>
          </cell>
          <cell r="W1040">
            <v>185.91</v>
          </cell>
        </row>
        <row r="1041">
          <cell r="F1041" t="str">
            <v/>
          </cell>
          <cell r="G1041" t="str">
            <v>0000900501-MFPOWR</v>
          </cell>
          <cell r="H1041" t="str">
            <v>KWH</v>
          </cell>
          <cell r="I1041">
            <v>3.7575757575757575E-2</v>
          </cell>
          <cell r="J1041">
            <v>8.25</v>
          </cell>
          <cell r="K1041">
            <v>0.31</v>
          </cell>
          <cell r="L1041" t="str">
            <v>cc</v>
          </cell>
          <cell r="M1041" t="str">
            <v>6001945UKM1</v>
          </cell>
          <cell r="N1041" t="str">
            <v>UKM1</v>
          </cell>
          <cell r="O1041" t="e">
            <v>#N/A</v>
          </cell>
          <cell r="R1041">
            <v>0.31</v>
          </cell>
          <cell r="S1041">
            <v>0.31</v>
          </cell>
          <cell r="T1041">
            <v>0</v>
          </cell>
          <cell r="V1041">
            <v>3.7575757575757575E-2</v>
          </cell>
          <cell r="W1041">
            <v>8.25</v>
          </cell>
        </row>
        <row r="1042">
          <cell r="F1042" t="str">
            <v/>
          </cell>
          <cell r="G1042" t="str">
            <v>0000900502-MFMAND</v>
          </cell>
          <cell r="H1042" t="str">
            <v>MD</v>
          </cell>
          <cell r="I1042">
            <v>4.0909090909090908E-4</v>
          </cell>
          <cell r="J1042">
            <v>440</v>
          </cell>
          <cell r="K1042">
            <v>0.18</v>
          </cell>
          <cell r="L1042" t="str">
            <v>cc</v>
          </cell>
          <cell r="M1042" t="str">
            <v>6001945UKM1</v>
          </cell>
          <cell r="N1042" t="str">
            <v>UKM1</v>
          </cell>
          <cell r="O1042" t="e">
            <v>#N/A</v>
          </cell>
          <cell r="R1042">
            <v>0.18</v>
          </cell>
          <cell r="S1042">
            <v>0.18</v>
          </cell>
          <cell r="T1042">
            <v>0</v>
          </cell>
          <cell r="V1042">
            <v>4.0909090909090908E-4</v>
          </cell>
          <cell r="W1042">
            <v>440</v>
          </cell>
        </row>
        <row r="1043">
          <cell r="F1043" t="str">
            <v/>
          </cell>
          <cell r="G1043" t="str">
            <v>0000900503-MFGUTY</v>
          </cell>
          <cell r="H1043" t="str">
            <v>STD</v>
          </cell>
          <cell r="I1043">
            <v>7.5979968917285444E-4</v>
          </cell>
          <cell r="J1043">
            <v>289.55</v>
          </cell>
          <cell r="K1043">
            <v>0.22</v>
          </cell>
          <cell r="L1043" t="str">
            <v>cc</v>
          </cell>
          <cell r="M1043" t="str">
            <v>6001945UKM1</v>
          </cell>
          <cell r="N1043" t="str">
            <v>UKM1</v>
          </cell>
          <cell r="O1043" t="e">
            <v>#N/A</v>
          </cell>
          <cell r="R1043">
            <v>0.22</v>
          </cell>
          <cell r="S1043">
            <v>0.22</v>
          </cell>
          <cell r="T1043">
            <v>0</v>
          </cell>
          <cell r="V1043">
            <v>7.5979968917285444E-4</v>
          </cell>
          <cell r="W1043">
            <v>289.55</v>
          </cell>
        </row>
        <row r="1044">
          <cell r="F1044" t="str">
            <v/>
          </cell>
          <cell r="G1044" t="str">
            <v>0000900504-MFGDEP</v>
          </cell>
          <cell r="H1044" t="str">
            <v>STD</v>
          </cell>
          <cell r="I1044">
            <v>7.4640791192386632E-4</v>
          </cell>
          <cell r="J1044">
            <v>160.77000000000001</v>
          </cell>
          <cell r="K1044">
            <v>0.12</v>
          </cell>
          <cell r="L1044" t="str">
            <v>cc</v>
          </cell>
          <cell r="M1044" t="str">
            <v>6001945UKM1</v>
          </cell>
          <cell r="N1044" t="str">
            <v>UKM1</v>
          </cell>
          <cell r="O1044" t="e">
            <v>#N/A</v>
          </cell>
          <cell r="R1044">
            <v>0.12</v>
          </cell>
          <cell r="S1044">
            <v>0.12</v>
          </cell>
          <cell r="T1044">
            <v>0</v>
          </cell>
          <cell r="V1044">
            <v>7.4640791192386632E-4</v>
          </cell>
          <cell r="W1044">
            <v>160.77000000000001</v>
          </cell>
        </row>
        <row r="1045">
          <cell r="F1045" t="str">
            <v/>
          </cell>
          <cell r="G1045" t="str">
            <v>0000900505-MFGOVH</v>
          </cell>
          <cell r="H1045" t="str">
            <v>STD</v>
          </cell>
          <cell r="I1045">
            <v>7.531925091581363E-4</v>
          </cell>
          <cell r="J1045">
            <v>292.08999999999997</v>
          </cell>
          <cell r="K1045">
            <v>0.22</v>
          </cell>
          <cell r="L1045" t="str">
            <v>cc</v>
          </cell>
          <cell r="M1045" t="str">
            <v>6001945UKM1</v>
          </cell>
          <cell r="N1045" t="str">
            <v>UKM1</v>
          </cell>
          <cell r="O1045" t="e">
            <v>#N/A</v>
          </cell>
          <cell r="R1045">
            <v>0.22</v>
          </cell>
          <cell r="S1045">
            <v>0.22</v>
          </cell>
          <cell r="T1045">
            <v>0</v>
          </cell>
          <cell r="V1045">
            <v>7.531925091581363E-4</v>
          </cell>
          <cell r="W1045">
            <v>292.08999999999997</v>
          </cell>
        </row>
        <row r="1046">
          <cell r="F1046">
            <v>4000097</v>
          </cell>
          <cell r="G1046" t="str">
            <v>DISODIUM EDTA</v>
          </cell>
          <cell r="H1046" t="str">
            <v>KG</v>
          </cell>
          <cell r="I1046">
            <v>2.5519969376036747E-4</v>
          </cell>
          <cell r="J1046">
            <v>313.48</v>
          </cell>
          <cell r="K1046">
            <v>0.08</v>
          </cell>
          <cell r="L1046" t="str">
            <v>RM</v>
          </cell>
          <cell r="M1046" t="str">
            <v>6001945UKM1</v>
          </cell>
          <cell r="N1046" t="str">
            <v>4000097UKM1</v>
          </cell>
          <cell r="O1046" t="e">
            <v>#N/A</v>
          </cell>
          <cell r="P1046">
            <v>0.08</v>
          </cell>
          <cell r="S1046">
            <v>0.08</v>
          </cell>
          <cell r="T1046">
            <v>0</v>
          </cell>
          <cell r="V1046">
            <v>2.5519969376036747E-4</v>
          </cell>
          <cell r="W1046">
            <v>313.49</v>
          </cell>
        </row>
        <row r="1047">
          <cell r="F1047">
            <v>4000120</v>
          </cell>
          <cell r="G1047" t="str">
            <v>GLYCERINE</v>
          </cell>
          <cell r="H1047" t="str">
            <v>KG</v>
          </cell>
          <cell r="I1047">
            <v>1.4989412682491919E-2</v>
          </cell>
          <cell r="J1047">
            <v>179.46</v>
          </cell>
          <cell r="K1047">
            <v>2.69</v>
          </cell>
          <cell r="L1047" t="str">
            <v>RM</v>
          </cell>
          <cell r="M1047" t="str">
            <v>6001945UKM1</v>
          </cell>
          <cell r="N1047" t="str">
            <v>4000120UKM1</v>
          </cell>
          <cell r="O1047" t="e">
            <v>#N/A</v>
          </cell>
          <cell r="P1047">
            <v>2.69</v>
          </cell>
          <cell r="S1047">
            <v>2.69</v>
          </cell>
          <cell r="T1047">
            <v>0</v>
          </cell>
          <cell r="V1047">
            <v>1.4989412682491919E-2</v>
          </cell>
          <cell r="W1047">
            <v>92.123333333333335</v>
          </cell>
        </row>
        <row r="1048">
          <cell r="F1048">
            <v>4000182</v>
          </cell>
          <cell r="G1048" t="str">
            <v>CETOSTEARYL ALCOHOL C1618(CSA)</v>
          </cell>
          <cell r="H1048" t="str">
            <v>KG</v>
          </cell>
          <cell r="I1048">
            <v>3.9980732177263972E-2</v>
          </cell>
          <cell r="J1048">
            <v>207.6</v>
          </cell>
          <cell r="K1048">
            <v>8.3000000000000007</v>
          </cell>
          <cell r="L1048" t="str">
            <v>RM</v>
          </cell>
          <cell r="M1048" t="str">
            <v>6001945UKM1</v>
          </cell>
          <cell r="N1048" t="str">
            <v>4000182UKM1</v>
          </cell>
          <cell r="O1048" t="e">
            <v>#N/A</v>
          </cell>
          <cell r="P1048">
            <v>8.3000000000000007</v>
          </cell>
          <cell r="S1048">
            <v>8.3000000000000007</v>
          </cell>
          <cell r="T1048">
            <v>0</v>
          </cell>
          <cell r="V1048">
            <v>3.9980732177263972E-2</v>
          </cell>
          <cell r="W1048">
            <v>192.63366800804829</v>
          </cell>
        </row>
        <row r="1049">
          <cell r="F1049">
            <v>4000184</v>
          </cell>
          <cell r="G1049" t="str">
            <v>LIGHT LIQUID PARAFFIN (LLP)</v>
          </cell>
          <cell r="H1049" t="str">
            <v>KG</v>
          </cell>
          <cell r="I1049">
            <v>9.9883019886619281E-3</v>
          </cell>
          <cell r="J1049">
            <v>111.13</v>
          </cell>
          <cell r="K1049">
            <v>1.1100000000000001</v>
          </cell>
          <cell r="L1049" t="str">
            <v>RM</v>
          </cell>
          <cell r="M1049" t="str">
            <v>6001945UKM1</v>
          </cell>
          <cell r="N1049" t="str">
            <v>4000184UKM1</v>
          </cell>
          <cell r="O1049" t="e">
            <v>#N/A</v>
          </cell>
          <cell r="P1049">
            <v>1.1100000000000001</v>
          </cell>
          <cell r="S1049">
            <v>1.1100000000000001</v>
          </cell>
          <cell r="T1049">
            <v>0</v>
          </cell>
          <cell r="V1049">
            <v>9.9883019886619281E-3</v>
          </cell>
          <cell r="W1049">
            <v>102.79748000000001</v>
          </cell>
        </row>
        <row r="1050">
          <cell r="F1050">
            <v>4000274</v>
          </cell>
          <cell r="G1050" t="str">
            <v>LACTIC ACID</v>
          </cell>
          <cell r="H1050" t="str">
            <v>KG</v>
          </cell>
          <cell r="I1050">
            <v>5.9931255324774529E-3</v>
          </cell>
          <cell r="J1050">
            <v>340.39</v>
          </cell>
          <cell r="K1050">
            <v>2.04</v>
          </cell>
          <cell r="L1050" t="str">
            <v>RM</v>
          </cell>
          <cell r="M1050" t="str">
            <v>6001945UKM1</v>
          </cell>
          <cell r="N1050" t="str">
            <v>4000274UKM1</v>
          </cell>
          <cell r="O1050" t="e">
            <v>#N/A</v>
          </cell>
          <cell r="P1050">
            <v>2.04</v>
          </cell>
          <cell r="S1050">
            <v>2.04</v>
          </cell>
          <cell r="T1050">
            <v>0</v>
          </cell>
          <cell r="V1050">
            <v>5.9931255324774529E-3</v>
          </cell>
          <cell r="W1050">
            <v>340.39</v>
          </cell>
        </row>
        <row r="1051">
          <cell r="F1051">
            <v>4000350</v>
          </cell>
          <cell r="G1051" t="str">
            <v>CTAC</v>
          </cell>
          <cell r="H1051" t="str">
            <v>KG</v>
          </cell>
          <cell r="I1051">
            <v>2.0007877116975187E-2</v>
          </cell>
          <cell r="J1051">
            <v>253.9</v>
          </cell>
          <cell r="K1051">
            <v>5.08</v>
          </cell>
          <cell r="L1051" t="str">
            <v>RM</v>
          </cell>
          <cell r="M1051" t="str">
            <v>6001945UKM1</v>
          </cell>
          <cell r="N1051" t="str">
            <v>4000350UKM1</v>
          </cell>
          <cell r="O1051" t="e">
            <v>#N/A</v>
          </cell>
          <cell r="P1051">
            <v>5.08</v>
          </cell>
          <cell r="S1051">
            <v>5.08</v>
          </cell>
          <cell r="T1051">
            <v>0</v>
          </cell>
          <cell r="V1051">
            <v>2.0007877116975187E-2</v>
          </cell>
          <cell r="W1051">
            <v>257.66000000000003</v>
          </cell>
        </row>
        <row r="1052">
          <cell r="F1052">
            <v>4000211</v>
          </cell>
          <cell r="G1052" t="str">
            <v>KATHON CG/MICROCARE ITO/ISOCIL PC</v>
          </cell>
          <cell r="H1052" t="str">
            <v>KG</v>
          </cell>
          <cell r="I1052">
            <v>1.0120932163803396E-3</v>
          </cell>
          <cell r="J1052">
            <v>385.34</v>
          </cell>
          <cell r="K1052">
            <v>0.39</v>
          </cell>
          <cell r="L1052" t="str">
            <v>RM</v>
          </cell>
          <cell r="M1052" t="str">
            <v>6001945UKM1</v>
          </cell>
          <cell r="N1052" t="str">
            <v>4000211UKM1</v>
          </cell>
          <cell r="O1052" t="e">
            <v>#N/A</v>
          </cell>
          <cell r="P1052">
            <v>0.39</v>
          </cell>
          <cell r="S1052">
            <v>0.39</v>
          </cell>
          <cell r="T1052">
            <v>0</v>
          </cell>
          <cell r="V1052">
            <v>1.0120932163803396E-3</v>
          </cell>
          <cell r="W1052">
            <v>385.34</v>
          </cell>
        </row>
        <row r="1053">
          <cell r="F1053">
            <v>4001872</v>
          </cell>
          <cell r="G1053" t="str">
            <v>Fragrance calapso Mod</v>
          </cell>
          <cell r="H1053" t="str">
            <v>KG</v>
          </cell>
          <cell r="I1053">
            <v>6.0000000000000001E-3</v>
          </cell>
          <cell r="J1053">
            <v>960</v>
          </cell>
          <cell r="K1053">
            <v>5.76</v>
          </cell>
          <cell r="L1053" t="str">
            <v>RM</v>
          </cell>
          <cell r="M1053" t="str">
            <v>6001945UKM1</v>
          </cell>
          <cell r="N1053" t="str">
            <v>4001872UKM1</v>
          </cell>
          <cell r="O1053" t="e">
            <v>#N/A</v>
          </cell>
          <cell r="P1053">
            <v>5.76</v>
          </cell>
          <cell r="S1053">
            <v>5.76</v>
          </cell>
          <cell r="T1053">
            <v>0</v>
          </cell>
          <cell r="V1053">
            <v>6.0000000000000001E-3</v>
          </cell>
          <cell r="W1053">
            <v>960</v>
          </cell>
        </row>
        <row r="1054">
          <cell r="F1054">
            <v>4001528</v>
          </cell>
          <cell r="G1054" t="str">
            <v>WACKER BELSIL DMDM 6090</v>
          </cell>
          <cell r="H1054" t="str">
            <v>KG</v>
          </cell>
          <cell r="I1054">
            <v>1.9994543399462134E-2</v>
          </cell>
          <cell r="J1054">
            <v>256.57</v>
          </cell>
          <cell r="K1054">
            <v>5.13</v>
          </cell>
          <cell r="L1054" t="str">
            <v>RM</v>
          </cell>
          <cell r="M1054" t="str">
            <v>6001945UKM1</v>
          </cell>
          <cell r="N1054" t="str">
            <v>4001528UKM1</v>
          </cell>
          <cell r="O1054" t="e">
            <v>#N/A</v>
          </cell>
          <cell r="P1054">
            <v>5.13</v>
          </cell>
          <cell r="S1054">
            <v>5.13</v>
          </cell>
          <cell r="T1054">
            <v>0</v>
          </cell>
          <cell r="V1054">
            <v>1.9994543399462134E-2</v>
          </cell>
          <cell r="W1054">
            <v>256.57</v>
          </cell>
        </row>
        <row r="1055">
          <cell r="F1055">
            <v>4000236</v>
          </cell>
          <cell r="G1055" t="str">
            <v>ALMOND OIL</v>
          </cell>
          <cell r="H1055" t="str">
            <v>KG</v>
          </cell>
          <cell r="I1055">
            <v>1.0492078480747036E-4</v>
          </cell>
          <cell r="J1055">
            <v>953.1</v>
          </cell>
          <cell r="K1055">
            <v>0.1</v>
          </cell>
          <cell r="L1055" t="str">
            <v>RM</v>
          </cell>
          <cell r="M1055" t="str">
            <v>6001945UKM1</v>
          </cell>
          <cell r="N1055" t="str">
            <v>4000236UKM1</v>
          </cell>
          <cell r="O1055" t="e">
            <v>#N/A</v>
          </cell>
          <cell r="P1055">
            <v>0.1</v>
          </cell>
          <cell r="S1055">
            <v>0.1</v>
          </cell>
          <cell r="T1055">
            <v>0</v>
          </cell>
          <cell r="V1055">
            <v>1.0492078480747036E-4</v>
          </cell>
          <cell r="W1055">
            <v>1024.1127489795917</v>
          </cell>
        </row>
        <row r="1056">
          <cell r="F1056">
            <v>4000221</v>
          </cell>
          <cell r="G1056" t="str">
            <v>GLUADIN</v>
          </cell>
          <cell r="H1056" t="str">
            <v>KG</v>
          </cell>
          <cell r="I1056">
            <v>1.1061946902654867E-5</v>
          </cell>
          <cell r="J1056">
            <v>3616</v>
          </cell>
          <cell r="K1056">
            <v>0.04</v>
          </cell>
          <cell r="L1056" t="str">
            <v>RM</v>
          </cell>
          <cell r="M1056" t="str">
            <v>6001945UKM1</v>
          </cell>
          <cell r="N1056" t="str">
            <v>4000221UKM1</v>
          </cell>
          <cell r="O1056" t="e">
            <v>#N/A</v>
          </cell>
          <cell r="P1056">
            <v>0.04</v>
          </cell>
          <cell r="S1056">
            <v>0.04</v>
          </cell>
          <cell r="T1056">
            <v>0</v>
          </cell>
          <cell r="V1056">
            <v>1.1061946902654867E-5</v>
          </cell>
          <cell r="W1056">
            <v>3616.07</v>
          </cell>
        </row>
        <row r="1057">
          <cell r="F1057">
            <v>4001830</v>
          </cell>
          <cell r="G1057" t="str">
            <v>Argan oil</v>
          </cell>
          <cell r="H1057" t="str">
            <v>KG</v>
          </cell>
          <cell r="I1057">
            <v>8.8235294117647051E-6</v>
          </cell>
          <cell r="J1057">
            <v>3400</v>
          </cell>
          <cell r="K1057">
            <v>0.03</v>
          </cell>
          <cell r="L1057" t="str">
            <v>RM</v>
          </cell>
          <cell r="M1057" t="str">
            <v>6001945UKM1</v>
          </cell>
          <cell r="N1057" t="str">
            <v>4001830UKM1</v>
          </cell>
          <cell r="O1057" t="e">
            <v>#N/A</v>
          </cell>
          <cell r="P1057">
            <v>0.03</v>
          </cell>
          <cell r="S1057">
            <v>0.03</v>
          </cell>
          <cell r="T1057">
            <v>0</v>
          </cell>
          <cell r="V1057">
            <v>8.8235294117647051E-6</v>
          </cell>
          <cell r="W1057">
            <v>3850</v>
          </cell>
        </row>
        <row r="1058">
          <cell r="F1058">
            <v>4000267</v>
          </cell>
          <cell r="G1058" t="str">
            <v>SAPDA (INCROMINE SD) / ARMOCARE APA 18V</v>
          </cell>
          <cell r="H1058" t="str">
            <v>KG</v>
          </cell>
          <cell r="I1058">
            <v>1.750489875898106E-2</v>
          </cell>
          <cell r="J1058">
            <v>306.2</v>
          </cell>
          <cell r="K1058">
            <v>5.36</v>
          </cell>
          <cell r="L1058" t="str">
            <v>RM</v>
          </cell>
          <cell r="M1058" t="str">
            <v>6001945UKM1</v>
          </cell>
          <cell r="N1058" t="str">
            <v>4000267UKM1</v>
          </cell>
          <cell r="O1058" t="e">
            <v>#N/A</v>
          </cell>
          <cell r="P1058">
            <v>5.36</v>
          </cell>
          <cell r="S1058">
            <v>5.36</v>
          </cell>
          <cell r="T1058">
            <v>0</v>
          </cell>
          <cell r="V1058">
            <v>1.750489875898106E-2</v>
          </cell>
          <cell r="W1058">
            <v>306.2</v>
          </cell>
        </row>
        <row r="1059">
          <cell r="F1059">
            <v>4000140</v>
          </cell>
          <cell r="G1059" t="str">
            <v>SODIUM CHLORIDE (SALT)</v>
          </cell>
          <cell r="H1059" t="str">
            <v>KG</v>
          </cell>
          <cell r="I1059">
            <v>0</v>
          </cell>
          <cell r="J1059">
            <v>11.72</v>
          </cell>
          <cell r="K1059">
            <v>0</v>
          </cell>
          <cell r="L1059" t="str">
            <v>RM</v>
          </cell>
          <cell r="M1059" t="str">
            <v>6001945UKM1</v>
          </cell>
          <cell r="N1059" t="str">
            <v>4000140UKM1</v>
          </cell>
          <cell r="O1059" t="e">
            <v>#N/A</v>
          </cell>
          <cell r="P1059">
            <v>0</v>
          </cell>
          <cell r="S1059">
            <v>0</v>
          </cell>
          <cell r="T1059">
            <v>0</v>
          </cell>
          <cell r="V1059">
            <v>0</v>
          </cell>
          <cell r="W1059">
            <v>19</v>
          </cell>
        </row>
        <row r="1060">
          <cell r="F1060">
            <v>4000108</v>
          </cell>
          <cell r="G1060" t="str">
            <v>DM WATER</v>
          </cell>
          <cell r="H1060" t="str">
            <v>KG</v>
          </cell>
          <cell r="I1060">
            <v>0.8666666666666667</v>
          </cell>
          <cell r="J1060">
            <v>0.45</v>
          </cell>
          <cell r="K1060">
            <v>0.39</v>
          </cell>
          <cell r="L1060" t="str">
            <v>RM</v>
          </cell>
          <cell r="M1060" t="str">
            <v>6001945UKM1</v>
          </cell>
          <cell r="N1060" t="str">
            <v>4000108UKM1</v>
          </cell>
          <cell r="O1060" t="e">
            <v>#N/A</v>
          </cell>
          <cell r="P1060">
            <v>0.39</v>
          </cell>
          <cell r="S1060">
            <v>0.39</v>
          </cell>
          <cell r="T1060">
            <v>0</v>
          </cell>
          <cell r="V1060">
            <v>0.8666666666666667</v>
          </cell>
          <cell r="W1060">
            <v>0.45</v>
          </cell>
        </row>
        <row r="1061">
          <cell r="F1061">
            <v>5004860</v>
          </cell>
          <cell r="G1061" t="str">
            <v>BK LABEL CHIC SHAMPOO DAILY CARE 750ML</v>
          </cell>
          <cell r="H1061" t="str">
            <v>ST</v>
          </cell>
          <cell r="I1061">
            <v>1.0149999999999999</v>
          </cell>
          <cell r="J1061">
            <v>1.66</v>
          </cell>
          <cell r="K1061">
            <v>1.6848999999999998</v>
          </cell>
          <cell r="L1061" t="str">
            <v>PM</v>
          </cell>
          <cell r="M1061" t="str">
            <v>6001962UKM1</v>
          </cell>
          <cell r="N1061" t="str">
            <v>5004860UKM1</v>
          </cell>
          <cell r="O1061" t="e">
            <v>#N/A</v>
          </cell>
          <cell r="Q1061">
            <v>1.6848999999999998</v>
          </cell>
          <cell r="S1061">
            <v>1.6848999999999998</v>
          </cell>
          <cell r="T1061">
            <v>0</v>
          </cell>
          <cell r="V1061">
            <v>1.0149999999999999</v>
          </cell>
          <cell r="W1061">
            <v>1.66</v>
          </cell>
        </row>
        <row r="1062">
          <cell r="F1062">
            <v>5004859</v>
          </cell>
          <cell r="G1062" t="str">
            <v>FR LABEL CHIC SHAMPOO DAILY CARE 750ML</v>
          </cell>
          <cell r="H1062" t="str">
            <v>ST</v>
          </cell>
          <cell r="I1062">
            <v>1.0149999999999999</v>
          </cell>
          <cell r="J1062">
            <v>3.01</v>
          </cell>
          <cell r="K1062">
            <v>3.0551499999999994</v>
          </cell>
          <cell r="L1062" t="str">
            <v>PM</v>
          </cell>
          <cell r="M1062" t="str">
            <v>6001962UKM1</v>
          </cell>
          <cell r="N1062" t="str">
            <v>5004859UKM1</v>
          </cell>
          <cell r="O1062" t="e">
            <v>#N/A</v>
          </cell>
          <cell r="Q1062">
            <v>3.0551499999999994</v>
          </cell>
          <cell r="S1062">
            <v>3.0551499999999994</v>
          </cell>
          <cell r="T1062">
            <v>0</v>
          </cell>
          <cell r="V1062">
            <v>1.0149999999999999</v>
          </cell>
          <cell r="W1062">
            <v>3.01</v>
          </cell>
        </row>
        <row r="1063">
          <cell r="F1063">
            <v>6001968</v>
          </cell>
          <cell r="G1063" t="str">
            <v>CONTAINER TRANS CHIC SHAMPOO 750ML</v>
          </cell>
          <cell r="H1063" t="str">
            <v>ST</v>
          </cell>
          <cell r="I1063">
            <v>1.01</v>
          </cell>
          <cell r="J1063">
            <v>7.82</v>
          </cell>
          <cell r="K1063">
            <v>7.8982000000000001</v>
          </cell>
          <cell r="L1063" t="str">
            <v>SFG</v>
          </cell>
          <cell r="M1063" t="str">
            <v>6001962UKM1</v>
          </cell>
          <cell r="N1063" t="str">
            <v>6001968UKM1</v>
          </cell>
          <cell r="O1063" t="str">
            <v>6001968UKM1</v>
          </cell>
          <cell r="P1063">
            <v>0</v>
          </cell>
          <cell r="Q1063">
            <v>7.2215000000000007</v>
          </cell>
          <cell r="R1063">
            <v>0.67670000000000008</v>
          </cell>
          <cell r="S1063">
            <v>7.898200000000001</v>
          </cell>
          <cell r="T1063">
            <v>0</v>
          </cell>
          <cell r="V1063">
            <v>1.01</v>
          </cell>
          <cell r="W1063">
            <v>7.82</v>
          </cell>
        </row>
        <row r="1064">
          <cell r="F1064" t="str">
            <v/>
          </cell>
          <cell r="G1064" t="str">
            <v>0000900505-MFGOVH</v>
          </cell>
          <cell r="H1064" t="str">
            <v>STD</v>
          </cell>
          <cell r="I1064">
            <v>0</v>
          </cell>
          <cell r="J1064">
            <v>292.10000000000002</v>
          </cell>
          <cell r="K1064">
            <v>0</v>
          </cell>
          <cell r="L1064" t="str">
            <v>cc</v>
          </cell>
          <cell r="M1064" t="str">
            <v>6001962UKM1</v>
          </cell>
          <cell r="N1064" t="str">
            <v>UKM1</v>
          </cell>
          <cell r="O1064" t="e">
            <v>#N/A</v>
          </cell>
          <cell r="R1064">
            <v>0</v>
          </cell>
          <cell r="S1064">
            <v>0</v>
          </cell>
          <cell r="T1064">
            <v>0</v>
          </cell>
          <cell r="V1064">
            <v>0</v>
          </cell>
          <cell r="W1064">
            <v>292.10000000000002</v>
          </cell>
        </row>
        <row r="1065">
          <cell r="F1065" t="str">
            <v/>
          </cell>
          <cell r="G1065" t="str">
            <v>0000900504-MFGDEP</v>
          </cell>
          <cell r="H1065" t="str">
            <v>STD</v>
          </cell>
          <cell r="I1065">
            <v>0</v>
          </cell>
          <cell r="J1065">
            <v>104.2</v>
          </cell>
          <cell r="K1065">
            <v>0</v>
          </cell>
          <cell r="L1065" t="str">
            <v>cc</v>
          </cell>
          <cell r="M1065" t="str">
            <v>6001962UKM1</v>
          </cell>
          <cell r="N1065" t="str">
            <v>UKM1</v>
          </cell>
          <cell r="O1065" t="e">
            <v>#N/A</v>
          </cell>
          <cell r="R1065">
            <v>0</v>
          </cell>
          <cell r="S1065">
            <v>0</v>
          </cell>
          <cell r="T1065">
            <v>0</v>
          </cell>
          <cell r="V1065">
            <v>0</v>
          </cell>
          <cell r="W1065">
            <v>104.2</v>
          </cell>
        </row>
        <row r="1066">
          <cell r="F1066" t="str">
            <v/>
          </cell>
          <cell r="G1066" t="str">
            <v>0000900503-MFGUTY</v>
          </cell>
          <cell r="H1066" t="str">
            <v>STD</v>
          </cell>
          <cell r="I1066">
            <v>0</v>
          </cell>
          <cell r="J1066">
            <v>34.880000000000003</v>
          </cell>
          <cell r="K1066">
            <v>0</v>
          </cell>
          <cell r="L1066" t="str">
            <v>cc</v>
          </cell>
          <cell r="M1066" t="str">
            <v>6001962UKM1</v>
          </cell>
          <cell r="N1066" t="str">
            <v>UKM1</v>
          </cell>
          <cell r="O1066" t="e">
            <v>#N/A</v>
          </cell>
          <cell r="R1066">
            <v>0</v>
          </cell>
          <cell r="S1066">
            <v>0</v>
          </cell>
          <cell r="T1066">
            <v>0</v>
          </cell>
          <cell r="V1066">
            <v>0</v>
          </cell>
          <cell r="W1066">
            <v>34.880000000000003</v>
          </cell>
        </row>
        <row r="1067">
          <cell r="F1067" t="str">
            <v/>
          </cell>
          <cell r="G1067" t="str">
            <v>0000900502-MFMAND</v>
          </cell>
          <cell r="H1067" t="str">
            <v>MD</v>
          </cell>
          <cell r="I1067">
            <v>1E-3</v>
          </cell>
          <cell r="J1067">
            <v>440</v>
          </cell>
          <cell r="K1067">
            <v>0.44</v>
          </cell>
          <cell r="L1067" t="str">
            <v>cc</v>
          </cell>
          <cell r="M1067" t="str">
            <v>6001962UKM1</v>
          </cell>
          <cell r="N1067" t="str">
            <v>UKM1</v>
          </cell>
          <cell r="O1067" t="e">
            <v>#N/A</v>
          </cell>
          <cell r="R1067">
            <v>0.44</v>
          </cell>
          <cell r="S1067">
            <v>0.44</v>
          </cell>
          <cell r="T1067">
            <v>0</v>
          </cell>
          <cell r="V1067">
            <v>1E-3</v>
          </cell>
          <cell r="W1067">
            <v>440</v>
          </cell>
        </row>
        <row r="1068">
          <cell r="F1068" t="str">
            <v/>
          </cell>
          <cell r="G1068" t="str">
            <v>0000900501-MFPOWR</v>
          </cell>
          <cell r="H1068" t="str">
            <v>KWH</v>
          </cell>
          <cell r="I1068">
            <v>5.0000000000000001E-3</v>
          </cell>
          <cell r="J1068">
            <v>8.25</v>
          </cell>
          <cell r="K1068">
            <v>4.1250000000000002E-2</v>
          </cell>
          <cell r="L1068" t="str">
            <v>cc</v>
          </cell>
          <cell r="M1068" t="str">
            <v>6001962UKM1</v>
          </cell>
          <cell r="N1068" t="str">
            <v>UKM1</v>
          </cell>
          <cell r="O1068" t="e">
            <v>#N/A</v>
          </cell>
          <cell r="R1068">
            <v>4.1250000000000002E-2</v>
          </cell>
          <cell r="S1068">
            <v>4.1250000000000002E-2</v>
          </cell>
          <cell r="T1068">
            <v>0</v>
          </cell>
          <cell r="V1068">
            <v>5.0000000000000001E-3</v>
          </cell>
          <cell r="W1068">
            <v>8.25</v>
          </cell>
        </row>
        <row r="1069">
          <cell r="F1069" t="str">
            <v/>
          </cell>
          <cell r="G1069" t="str">
            <v>0000900503-MFGUTY</v>
          </cell>
          <cell r="H1069" t="str">
            <v>STD</v>
          </cell>
          <cell r="I1069">
            <v>0</v>
          </cell>
          <cell r="J1069">
            <v>34.880000000000003</v>
          </cell>
          <cell r="K1069">
            <v>0</v>
          </cell>
          <cell r="L1069" t="str">
            <v>cc</v>
          </cell>
          <cell r="M1069" t="str">
            <v>6001963UKM1</v>
          </cell>
          <cell r="N1069" t="str">
            <v>UKM1</v>
          </cell>
          <cell r="O1069" t="e">
            <v>#N/A</v>
          </cell>
          <cell r="R1069">
            <v>0</v>
          </cell>
          <cell r="S1069">
            <v>0</v>
          </cell>
          <cell r="T1069">
            <v>0</v>
          </cell>
          <cell r="V1069">
            <v>0</v>
          </cell>
          <cell r="W1069">
            <v>34.880000000000003</v>
          </cell>
        </row>
        <row r="1070">
          <cell r="F1070" t="str">
            <v/>
          </cell>
          <cell r="G1070" t="str">
            <v>0000900502-MFMAND</v>
          </cell>
          <cell r="H1070" t="str">
            <v>MD</v>
          </cell>
          <cell r="I1070">
            <v>1E-3</v>
          </cell>
          <cell r="J1070">
            <v>440</v>
          </cell>
          <cell r="K1070">
            <v>0.44</v>
          </cell>
          <cell r="L1070" t="str">
            <v>cc</v>
          </cell>
          <cell r="M1070" t="str">
            <v>6001963UKM1</v>
          </cell>
          <cell r="N1070" t="str">
            <v>UKM1</v>
          </cell>
          <cell r="O1070" t="e">
            <v>#N/A</v>
          </cell>
          <cell r="R1070">
            <v>0.44</v>
          </cell>
          <cell r="S1070">
            <v>0.44</v>
          </cell>
          <cell r="T1070">
            <v>0</v>
          </cell>
          <cell r="V1070">
            <v>1E-3</v>
          </cell>
          <cell r="W1070">
            <v>440</v>
          </cell>
        </row>
        <row r="1071">
          <cell r="F1071" t="str">
            <v/>
          </cell>
          <cell r="G1071" t="str">
            <v>0000900501-MFPOWR</v>
          </cell>
          <cell r="H1071" t="str">
            <v>KWH</v>
          </cell>
          <cell r="I1071">
            <v>5.0000000000000001E-3</v>
          </cell>
          <cell r="J1071">
            <v>8.25</v>
          </cell>
          <cell r="K1071">
            <v>4.1250000000000002E-2</v>
          </cell>
          <cell r="L1071" t="str">
            <v>cc</v>
          </cell>
          <cell r="M1071" t="str">
            <v>6001963UKM1</v>
          </cell>
          <cell r="N1071" t="str">
            <v>UKM1</v>
          </cell>
          <cell r="O1071" t="e">
            <v>#N/A</v>
          </cell>
          <cell r="R1071">
            <v>4.1250000000000002E-2</v>
          </cell>
          <cell r="S1071">
            <v>4.1250000000000002E-2</v>
          </cell>
          <cell r="T1071">
            <v>0</v>
          </cell>
          <cell r="V1071">
            <v>5.0000000000000001E-3</v>
          </cell>
          <cell r="W1071">
            <v>8.25</v>
          </cell>
        </row>
        <row r="1072">
          <cell r="F1072" t="str">
            <v/>
          </cell>
          <cell r="G1072" t="str">
            <v>0000900504-MFGDEP</v>
          </cell>
          <cell r="H1072" t="str">
            <v>STD</v>
          </cell>
          <cell r="I1072">
            <v>0</v>
          </cell>
          <cell r="J1072">
            <v>104.2</v>
          </cell>
          <cell r="K1072">
            <v>0</v>
          </cell>
          <cell r="L1072" t="str">
            <v>cc</v>
          </cell>
          <cell r="M1072" t="str">
            <v>6001963UKM1</v>
          </cell>
          <cell r="N1072" t="str">
            <v>UKM1</v>
          </cell>
          <cell r="O1072" t="e">
            <v>#N/A</v>
          </cell>
          <cell r="R1072">
            <v>0</v>
          </cell>
          <cell r="S1072">
            <v>0</v>
          </cell>
          <cell r="T1072">
            <v>0</v>
          </cell>
          <cell r="V1072">
            <v>0</v>
          </cell>
          <cell r="W1072">
            <v>104.2</v>
          </cell>
        </row>
        <row r="1073">
          <cell r="F1073" t="str">
            <v/>
          </cell>
          <cell r="G1073" t="str">
            <v>0000900505-MFGOVH</v>
          </cell>
          <cell r="H1073" t="str">
            <v>STD</v>
          </cell>
          <cell r="I1073">
            <v>0</v>
          </cell>
          <cell r="J1073">
            <v>292.10000000000002</v>
          </cell>
          <cell r="K1073">
            <v>0</v>
          </cell>
          <cell r="L1073" t="str">
            <v>cc</v>
          </cell>
          <cell r="M1073" t="str">
            <v>6001963UKM1</v>
          </cell>
          <cell r="N1073" t="str">
            <v>UKM1</v>
          </cell>
          <cell r="O1073" t="e">
            <v>#N/A</v>
          </cell>
          <cell r="R1073">
            <v>0</v>
          </cell>
          <cell r="S1073">
            <v>0</v>
          </cell>
          <cell r="T1073">
            <v>0</v>
          </cell>
          <cell r="V1073">
            <v>0</v>
          </cell>
          <cell r="W1073">
            <v>292.10000000000002</v>
          </cell>
        </row>
        <row r="1074">
          <cell r="F1074">
            <v>6001968</v>
          </cell>
          <cell r="G1074" t="str">
            <v>CONTAINER TRANS CHIC SHAMPOO 750ML</v>
          </cell>
          <cell r="H1074" t="str">
            <v>ST</v>
          </cell>
          <cell r="I1074">
            <v>1.01</v>
          </cell>
          <cell r="J1074">
            <v>7.82</v>
          </cell>
          <cell r="K1074">
            <v>7.8982000000000001</v>
          </cell>
          <cell r="L1074" t="str">
            <v>SFG</v>
          </cell>
          <cell r="M1074" t="str">
            <v>6001963UKM1</v>
          </cell>
          <cell r="N1074" t="str">
            <v>6001968UKM1</v>
          </cell>
          <cell r="O1074" t="str">
            <v>6001968UKM1</v>
          </cell>
          <cell r="P1074">
            <v>0</v>
          </cell>
          <cell r="Q1074">
            <v>7.2215000000000007</v>
          </cell>
          <cell r="R1074">
            <v>0.67670000000000008</v>
          </cell>
          <cell r="S1074">
            <v>7.898200000000001</v>
          </cell>
          <cell r="T1074">
            <v>0</v>
          </cell>
          <cell r="V1074">
            <v>1.01</v>
          </cell>
          <cell r="W1074">
            <v>7.82</v>
          </cell>
        </row>
        <row r="1075">
          <cell r="F1075">
            <v>5004867</v>
          </cell>
          <cell r="G1075" t="str">
            <v>FR LABEL CHIC SH HAIRFALL PREVENT 750ML</v>
          </cell>
          <cell r="H1075" t="str">
            <v>ST</v>
          </cell>
          <cell r="I1075">
            <v>1.0149999999999999</v>
          </cell>
          <cell r="J1075">
            <v>3.01</v>
          </cell>
          <cell r="K1075">
            <v>3.0551499999999994</v>
          </cell>
          <cell r="L1075" t="str">
            <v>PM</v>
          </cell>
          <cell r="M1075" t="str">
            <v>6001963UKM1</v>
          </cell>
          <cell r="N1075" t="str">
            <v>5004867UKM1</v>
          </cell>
          <cell r="O1075" t="e">
            <v>#N/A</v>
          </cell>
          <cell r="Q1075">
            <v>3.0551499999999994</v>
          </cell>
          <cell r="S1075">
            <v>3.0551499999999994</v>
          </cell>
          <cell r="T1075">
            <v>0</v>
          </cell>
          <cell r="V1075">
            <v>1.0149999999999999</v>
          </cell>
          <cell r="W1075">
            <v>3.01</v>
          </cell>
        </row>
        <row r="1076">
          <cell r="F1076">
            <v>5004868</v>
          </cell>
          <cell r="G1076" t="str">
            <v>BK LABEL CHIC SH HAIRFALL PREVENT 750ML</v>
          </cell>
          <cell r="H1076" t="str">
            <v>ST</v>
          </cell>
          <cell r="I1076">
            <v>1.0149999999999999</v>
          </cell>
          <cell r="J1076">
            <v>1.66</v>
          </cell>
          <cell r="K1076">
            <v>1.6848999999999998</v>
          </cell>
          <cell r="L1076" t="str">
            <v>PM</v>
          </cell>
          <cell r="M1076" t="str">
            <v>6001963UKM1</v>
          </cell>
          <cell r="N1076" t="str">
            <v>5004868UKM1</v>
          </cell>
          <cell r="O1076" t="e">
            <v>#N/A</v>
          </cell>
          <cell r="Q1076">
            <v>1.6848999999999998</v>
          </cell>
          <cell r="S1076">
            <v>1.6848999999999998</v>
          </cell>
          <cell r="T1076">
            <v>0</v>
          </cell>
          <cell r="V1076">
            <v>1.0149999999999999</v>
          </cell>
          <cell r="W1076">
            <v>1.66</v>
          </cell>
        </row>
        <row r="1077">
          <cell r="F1077" t="str">
            <v/>
          </cell>
          <cell r="G1077" t="str">
            <v>0000900501-MFPOWR</v>
          </cell>
          <cell r="H1077" t="str">
            <v>KWH</v>
          </cell>
          <cell r="I1077">
            <v>4.8484848484848485E-3</v>
          </cell>
          <cell r="J1077">
            <v>8.25</v>
          </cell>
          <cell r="K1077">
            <v>0.04</v>
          </cell>
          <cell r="L1077" t="str">
            <v>cc</v>
          </cell>
          <cell r="M1077" t="str">
            <v>6001964UKM1</v>
          </cell>
          <cell r="N1077" t="str">
            <v>UKM1</v>
          </cell>
          <cell r="O1077" t="e">
            <v>#N/A</v>
          </cell>
          <cell r="R1077">
            <v>0.04</v>
          </cell>
          <cell r="S1077">
            <v>0.04</v>
          </cell>
          <cell r="T1077">
            <v>0</v>
          </cell>
          <cell r="V1077">
            <v>4.8484848484848485E-3</v>
          </cell>
          <cell r="W1077">
            <v>8.25</v>
          </cell>
        </row>
        <row r="1078">
          <cell r="F1078" t="str">
            <v/>
          </cell>
          <cell r="G1078" t="str">
            <v>0000900502-MFMAND</v>
          </cell>
          <cell r="H1078" t="str">
            <v>MD</v>
          </cell>
          <cell r="I1078">
            <v>5.4545454545454548E-4</v>
          </cell>
          <cell r="J1078">
            <v>440</v>
          </cell>
          <cell r="K1078">
            <v>0.24000000000000002</v>
          </cell>
          <cell r="L1078" t="str">
            <v>cc</v>
          </cell>
          <cell r="M1078" t="str">
            <v>6001964UKM1</v>
          </cell>
          <cell r="N1078" t="str">
            <v>UKM1</v>
          </cell>
          <cell r="O1078" t="e">
            <v>#N/A</v>
          </cell>
          <cell r="R1078">
            <v>0.24000000000000002</v>
          </cell>
          <cell r="S1078">
            <v>0.24000000000000002</v>
          </cell>
          <cell r="T1078">
            <v>0</v>
          </cell>
          <cell r="V1078">
            <v>5.4545454545454548E-4</v>
          </cell>
          <cell r="W1078">
            <v>440</v>
          </cell>
        </row>
        <row r="1079">
          <cell r="F1079" t="str">
            <v/>
          </cell>
          <cell r="G1079" t="str">
            <v>0000900503-MFGUTY</v>
          </cell>
          <cell r="H1079" t="str">
            <v>STD</v>
          </cell>
          <cell r="I1079">
            <v>2.8669724770642198E-4</v>
          </cell>
          <cell r="J1079">
            <v>34.880000000000003</v>
          </cell>
          <cell r="K1079">
            <v>0.01</v>
          </cell>
          <cell r="L1079" t="str">
            <v>cc</v>
          </cell>
          <cell r="M1079" t="str">
            <v>6001964UKM1</v>
          </cell>
          <cell r="N1079" t="str">
            <v>UKM1</v>
          </cell>
          <cell r="O1079" t="e">
            <v>#N/A</v>
          </cell>
          <cell r="R1079">
            <v>0.01</v>
          </cell>
          <cell r="S1079">
            <v>0.01</v>
          </cell>
          <cell r="T1079">
            <v>0</v>
          </cell>
          <cell r="V1079">
            <v>2.8669724770642198E-4</v>
          </cell>
          <cell r="W1079">
            <v>34.880000000000003</v>
          </cell>
        </row>
        <row r="1080">
          <cell r="F1080" t="str">
            <v/>
          </cell>
          <cell r="G1080" t="str">
            <v>0000900504-MFGDEP</v>
          </cell>
          <cell r="H1080" t="str">
            <v>STD</v>
          </cell>
          <cell r="I1080">
            <v>3.8387715930902113E-4</v>
          </cell>
          <cell r="J1080">
            <v>104.2</v>
          </cell>
          <cell r="K1080">
            <v>0.04</v>
          </cell>
          <cell r="L1080" t="str">
            <v>cc</v>
          </cell>
          <cell r="M1080" t="str">
            <v>6001964UKM1</v>
          </cell>
          <cell r="N1080" t="str">
            <v>UKM1</v>
          </cell>
          <cell r="O1080" t="e">
            <v>#N/A</v>
          </cell>
          <cell r="R1080">
            <v>0.04</v>
          </cell>
          <cell r="S1080">
            <v>0.04</v>
          </cell>
          <cell r="T1080">
            <v>0</v>
          </cell>
          <cell r="V1080">
            <v>3.8387715930902113E-4</v>
          </cell>
          <cell r="W1080">
            <v>104.2</v>
          </cell>
        </row>
        <row r="1081">
          <cell r="F1081" t="str">
            <v/>
          </cell>
          <cell r="G1081" t="str">
            <v>0000900505-MFGOVH</v>
          </cell>
          <cell r="H1081" t="str">
            <v>STD</v>
          </cell>
          <cell r="I1081">
            <v>4.1081821294077365E-4</v>
          </cell>
          <cell r="J1081">
            <v>292.10000000000002</v>
          </cell>
          <cell r="K1081">
            <v>0.12</v>
          </cell>
          <cell r="L1081" t="str">
            <v>cc</v>
          </cell>
          <cell r="M1081" t="str">
            <v>6001964UKM1</v>
          </cell>
          <cell r="N1081" t="str">
            <v>UKM1</v>
          </cell>
          <cell r="O1081" t="e">
            <v>#N/A</v>
          </cell>
          <cell r="R1081">
            <v>0.12</v>
          </cell>
          <cell r="S1081">
            <v>0.12</v>
          </cell>
          <cell r="T1081">
            <v>0</v>
          </cell>
          <cell r="V1081">
            <v>4.1081821294077365E-4</v>
          </cell>
          <cell r="W1081">
            <v>292.10000000000002</v>
          </cell>
        </row>
        <row r="1082">
          <cell r="F1082">
            <v>6001968</v>
          </cell>
          <cell r="G1082" t="str">
            <v>CONTAINER TRANS CHIC SHAMPOO 750ML</v>
          </cell>
          <cell r="H1082" t="str">
            <v>ST</v>
          </cell>
          <cell r="I1082">
            <v>1.0102301790281329</v>
          </cell>
          <cell r="J1082">
            <v>7.82</v>
          </cell>
          <cell r="K1082">
            <v>7.9</v>
          </cell>
          <cell r="L1082" t="str">
            <v>SFG</v>
          </cell>
          <cell r="M1082" t="str">
            <v>6001964UKM1</v>
          </cell>
          <cell r="N1082" t="str">
            <v>6001968UKM1</v>
          </cell>
          <cell r="O1082" t="str">
            <v>6001968UKM1</v>
          </cell>
          <cell r="P1082">
            <v>0</v>
          </cell>
          <cell r="Q1082">
            <v>7.2231457800511505</v>
          </cell>
          <cell r="R1082">
            <v>0.67685421994884909</v>
          </cell>
          <cell r="S1082">
            <v>7.8999999999999995</v>
          </cell>
          <cell r="T1082">
            <v>0</v>
          </cell>
          <cell r="V1082">
            <v>1.0102301790281329</v>
          </cell>
          <cell r="W1082">
            <v>7.82</v>
          </cell>
        </row>
        <row r="1083">
          <cell r="F1083">
            <v>5004863</v>
          </cell>
          <cell r="G1083" t="str">
            <v>FR LABEL CHIC SHAMP DAMAGE REPAIR 750ML</v>
          </cell>
          <cell r="H1083" t="str">
            <v>ST</v>
          </cell>
          <cell r="I1083">
            <v>1.0166112956810631</v>
          </cell>
          <cell r="J1083">
            <v>3.01</v>
          </cell>
          <cell r="K1083">
            <v>3.0599999999999996</v>
          </cell>
          <cell r="L1083" t="str">
            <v>PM</v>
          </cell>
          <cell r="M1083" t="str">
            <v>6001964UKM1</v>
          </cell>
          <cell r="N1083" t="str">
            <v>5004863UKM1</v>
          </cell>
          <cell r="O1083" t="e">
            <v>#N/A</v>
          </cell>
          <cell r="Q1083">
            <v>3.0599999999999996</v>
          </cell>
          <cell r="S1083">
            <v>3.0599999999999996</v>
          </cell>
          <cell r="T1083">
            <v>0</v>
          </cell>
          <cell r="V1083">
            <v>1.0166112956810631</v>
          </cell>
          <cell r="W1083">
            <v>3.01</v>
          </cell>
        </row>
        <row r="1084">
          <cell r="F1084">
            <v>5004864</v>
          </cell>
          <cell r="G1084" t="str">
            <v>BK LABEL CHIC SHAMP DAMAGE REPAIR 750ML</v>
          </cell>
          <cell r="H1084" t="str">
            <v>ST</v>
          </cell>
          <cell r="I1084">
            <v>1.0120481927710843</v>
          </cell>
          <cell r="J1084">
            <v>1.66</v>
          </cell>
          <cell r="K1084">
            <v>1.6799999999999997</v>
          </cell>
          <cell r="L1084" t="str">
            <v>PM</v>
          </cell>
          <cell r="M1084" t="str">
            <v>6001964UKM1</v>
          </cell>
          <cell r="N1084" t="str">
            <v>5004864UKM1</v>
          </cell>
          <cell r="O1084" t="e">
            <v>#N/A</v>
          </cell>
          <cell r="Q1084">
            <v>1.6799999999999997</v>
          </cell>
          <cell r="S1084">
            <v>1.6799999999999997</v>
          </cell>
          <cell r="T1084">
            <v>0</v>
          </cell>
          <cell r="V1084">
            <v>1.0120481927710843</v>
          </cell>
          <cell r="W1084">
            <v>1.66</v>
          </cell>
        </row>
        <row r="1085">
          <cell r="F1085" t="str">
            <v/>
          </cell>
          <cell r="G1085" t="str">
            <v>0000900501-MFPOWR</v>
          </cell>
          <cell r="H1085" t="str">
            <v>KWH</v>
          </cell>
          <cell r="I1085">
            <v>4.8484848484848485E-3</v>
          </cell>
          <cell r="J1085">
            <v>8.25</v>
          </cell>
          <cell r="K1085">
            <v>0.04</v>
          </cell>
          <cell r="L1085" t="str">
            <v>cc</v>
          </cell>
          <cell r="M1085" t="str">
            <v>6001965UKM1</v>
          </cell>
          <cell r="N1085" t="str">
            <v>UKM1</v>
          </cell>
          <cell r="O1085" t="e">
            <v>#N/A</v>
          </cell>
          <cell r="R1085">
            <v>0.04</v>
          </cell>
          <cell r="S1085">
            <v>0.04</v>
          </cell>
          <cell r="T1085">
            <v>0</v>
          </cell>
          <cell r="V1085">
            <v>4.8484848484848485E-3</v>
          </cell>
          <cell r="W1085">
            <v>8.25</v>
          </cell>
        </row>
        <row r="1086">
          <cell r="F1086" t="str">
            <v/>
          </cell>
          <cell r="G1086" t="str">
            <v>0000900502-MFMAND</v>
          </cell>
          <cell r="H1086" t="str">
            <v>MD</v>
          </cell>
          <cell r="I1086">
            <v>5.4545454545454548E-4</v>
          </cell>
          <cell r="J1086">
            <v>440</v>
          </cell>
          <cell r="K1086">
            <v>0.24000000000000002</v>
          </cell>
          <cell r="L1086" t="str">
            <v>cc</v>
          </cell>
          <cell r="M1086" t="str">
            <v>6001965UKM1</v>
          </cell>
          <cell r="N1086" t="str">
            <v>UKM1</v>
          </cell>
          <cell r="O1086" t="e">
            <v>#N/A</v>
          </cell>
          <cell r="R1086">
            <v>0.24000000000000002</v>
          </cell>
          <cell r="S1086">
            <v>0.24000000000000002</v>
          </cell>
          <cell r="T1086">
            <v>0</v>
          </cell>
          <cell r="V1086">
            <v>5.4545454545454548E-4</v>
          </cell>
          <cell r="W1086">
            <v>440</v>
          </cell>
        </row>
        <row r="1087">
          <cell r="F1087" t="str">
            <v/>
          </cell>
          <cell r="G1087" t="str">
            <v>0000900503-MFGUTY</v>
          </cell>
          <cell r="H1087" t="str">
            <v>STD</v>
          </cell>
          <cell r="I1087">
            <v>2.8669724770642198E-4</v>
          </cell>
          <cell r="J1087">
            <v>34.880000000000003</v>
          </cell>
          <cell r="K1087">
            <v>0.01</v>
          </cell>
          <cell r="L1087" t="str">
            <v>cc</v>
          </cell>
          <cell r="M1087" t="str">
            <v>6001965UKM1</v>
          </cell>
          <cell r="N1087" t="str">
            <v>UKM1</v>
          </cell>
          <cell r="O1087" t="e">
            <v>#N/A</v>
          </cell>
          <cell r="R1087">
            <v>0.01</v>
          </cell>
          <cell r="S1087">
            <v>0.01</v>
          </cell>
          <cell r="T1087">
            <v>0</v>
          </cell>
          <cell r="V1087">
            <v>2.8669724770642198E-4</v>
          </cell>
          <cell r="W1087">
            <v>34.880000000000003</v>
          </cell>
        </row>
        <row r="1088">
          <cell r="F1088">
            <v>5004873</v>
          </cell>
          <cell r="G1088" t="str">
            <v>BK LABEL CHIC CONDIT NOURISH CARE 750ML</v>
          </cell>
          <cell r="H1088" t="str">
            <v>ST</v>
          </cell>
          <cell r="I1088">
            <v>1.013986013986014</v>
          </cell>
          <cell r="J1088">
            <v>1.43</v>
          </cell>
          <cell r="K1088">
            <v>1.45</v>
          </cell>
          <cell r="L1088" t="str">
            <v>PM</v>
          </cell>
          <cell r="M1088" t="str">
            <v>6001965UKM1</v>
          </cell>
          <cell r="N1088" t="str">
            <v>5004873UKM1</v>
          </cell>
          <cell r="O1088" t="e">
            <v>#N/A</v>
          </cell>
          <cell r="Q1088">
            <v>1.45</v>
          </cell>
          <cell r="S1088">
            <v>1.45</v>
          </cell>
          <cell r="T1088">
            <v>0</v>
          </cell>
          <cell r="V1088">
            <v>1.013986013986014</v>
          </cell>
          <cell r="W1088">
            <v>1.43</v>
          </cell>
        </row>
        <row r="1089">
          <cell r="F1089">
            <v>5004872</v>
          </cell>
          <cell r="G1089" t="str">
            <v>FR LABEL CHIC CONDIT NOURISH CARE 750ML</v>
          </cell>
          <cell r="H1089" t="str">
            <v>ST</v>
          </cell>
          <cell r="I1089">
            <v>1.0161943319838056</v>
          </cell>
          <cell r="J1089">
            <v>2.4700000000000002</v>
          </cell>
          <cell r="K1089">
            <v>2.5100000000000002</v>
          </cell>
          <cell r="L1089" t="str">
            <v>PM</v>
          </cell>
          <cell r="M1089" t="str">
            <v>6001965UKM1</v>
          </cell>
          <cell r="N1089" t="str">
            <v>5004872UKM1</v>
          </cell>
          <cell r="O1089" t="e">
            <v>#N/A</v>
          </cell>
          <cell r="Q1089">
            <v>2.5100000000000002</v>
          </cell>
          <cell r="S1089">
            <v>2.5100000000000002</v>
          </cell>
          <cell r="T1089">
            <v>0</v>
          </cell>
          <cell r="V1089">
            <v>1.0161943319838056</v>
          </cell>
          <cell r="W1089">
            <v>2.4700000000000002</v>
          </cell>
        </row>
        <row r="1090">
          <cell r="F1090">
            <v>6001969</v>
          </cell>
          <cell r="G1090" t="str">
            <v>CONTAINER CHIC WHITE OPAC CONDIT 750ML</v>
          </cell>
          <cell r="H1090" t="str">
            <v>ST</v>
          </cell>
          <cell r="I1090">
            <v>1.0096286107290233</v>
          </cell>
          <cell r="J1090">
            <v>7.26</v>
          </cell>
          <cell r="K1090">
            <v>7.3299037138927092</v>
          </cell>
          <cell r="L1090" t="str">
            <v>SFG</v>
          </cell>
          <cell r="M1090" t="str">
            <v>6001965UKM1</v>
          </cell>
          <cell r="N1090" t="str">
            <v>6001969UKM1</v>
          </cell>
          <cell r="O1090" t="str">
            <v>6001969UKM1</v>
          </cell>
          <cell r="P1090">
            <v>0</v>
          </cell>
          <cell r="Q1090">
            <v>6.6534525447042636</v>
          </cell>
          <cell r="R1090">
            <v>0.67645116918844572</v>
          </cell>
          <cell r="S1090">
            <v>7.3299037138927092</v>
          </cell>
          <cell r="T1090">
            <v>0</v>
          </cell>
          <cell r="V1090">
            <v>1.0096286107290233</v>
          </cell>
          <cell r="W1090">
            <v>7.26</v>
          </cell>
        </row>
        <row r="1091">
          <cell r="F1091" t="str">
            <v/>
          </cell>
          <cell r="G1091" t="str">
            <v>0000900505-MFGOVH</v>
          </cell>
          <cell r="H1091" t="str">
            <v>STD</v>
          </cell>
          <cell r="I1091">
            <v>4.1081821294077365E-4</v>
          </cell>
          <cell r="J1091">
            <v>292.10000000000002</v>
          </cell>
          <cell r="K1091">
            <v>0.12</v>
          </cell>
          <cell r="L1091" t="str">
            <v>cc</v>
          </cell>
          <cell r="M1091" t="str">
            <v>6001965UKM1</v>
          </cell>
          <cell r="N1091" t="str">
            <v>UKM1</v>
          </cell>
          <cell r="O1091" t="e">
            <v>#N/A</v>
          </cell>
          <cell r="R1091">
            <v>0.12</v>
          </cell>
          <cell r="S1091">
            <v>0.12</v>
          </cell>
          <cell r="T1091">
            <v>0</v>
          </cell>
          <cell r="V1091">
            <v>4.1081821294077365E-4</v>
          </cell>
          <cell r="W1091">
            <v>292.10000000000002</v>
          </cell>
        </row>
        <row r="1092">
          <cell r="F1092" t="str">
            <v/>
          </cell>
          <cell r="G1092" t="str">
            <v>0000900504-MFGDEP</v>
          </cell>
          <cell r="H1092" t="str">
            <v>STD</v>
          </cell>
          <cell r="I1092">
            <v>3.8387715930902113E-4</v>
          </cell>
          <cell r="J1092">
            <v>104.2</v>
          </cell>
          <cell r="K1092">
            <v>0.04</v>
          </cell>
          <cell r="L1092" t="str">
            <v>cc</v>
          </cell>
          <cell r="M1092" t="str">
            <v>6001965UKM1</v>
          </cell>
          <cell r="N1092" t="str">
            <v>UKM1</v>
          </cell>
          <cell r="O1092" t="e">
            <v>#N/A</v>
          </cell>
          <cell r="R1092">
            <v>0.04</v>
          </cell>
          <cell r="S1092">
            <v>0.04</v>
          </cell>
          <cell r="T1092">
            <v>0</v>
          </cell>
          <cell r="V1092">
            <v>3.8387715930902113E-4</v>
          </cell>
          <cell r="W1092">
            <v>104.2</v>
          </cell>
        </row>
        <row r="1093">
          <cell r="F1093">
            <v>5004875</v>
          </cell>
          <cell r="G1093" t="str">
            <v>52GM PREFORM TRANSPERANT 750ML</v>
          </cell>
          <cell r="H1093" t="str">
            <v>ST</v>
          </cell>
          <cell r="I1093">
            <v>1.0302593659942363</v>
          </cell>
          <cell r="J1093">
            <v>6.94</v>
          </cell>
          <cell r="K1093">
            <v>7.15</v>
          </cell>
          <cell r="L1093" t="str">
            <v>PM</v>
          </cell>
          <cell r="M1093" t="str">
            <v>6001968UKM1</v>
          </cell>
          <cell r="N1093" t="str">
            <v>5004875UKM1</v>
          </cell>
          <cell r="O1093" t="e">
            <v>#N/A</v>
          </cell>
          <cell r="Q1093">
            <v>7.15</v>
          </cell>
          <cell r="S1093">
            <v>7.15</v>
          </cell>
          <cell r="T1093">
            <v>0</v>
          </cell>
          <cell r="V1093">
            <v>1.0302593659942363</v>
          </cell>
          <cell r="W1093">
            <v>6.94</v>
          </cell>
        </row>
        <row r="1094">
          <cell r="F1094" t="str">
            <v/>
          </cell>
          <cell r="G1094" t="str">
            <v>0000900505-MFGOVH</v>
          </cell>
          <cell r="H1094" t="str">
            <v>STD</v>
          </cell>
          <cell r="I1094">
            <v>3.0812420829196485E-4</v>
          </cell>
          <cell r="J1094">
            <v>292.08999999999997</v>
          </cell>
          <cell r="K1094">
            <v>9.0000000000000011E-2</v>
          </cell>
          <cell r="L1094" t="str">
            <v>cc</v>
          </cell>
          <cell r="M1094" t="str">
            <v>6001968UKM1</v>
          </cell>
          <cell r="N1094" t="str">
            <v>UKM1</v>
          </cell>
          <cell r="O1094" t="e">
            <v>#N/A</v>
          </cell>
          <cell r="R1094">
            <v>9.0000000000000011E-2</v>
          </cell>
          <cell r="S1094">
            <v>9.0000000000000011E-2</v>
          </cell>
          <cell r="T1094">
            <v>0</v>
          </cell>
          <cell r="V1094">
            <v>3.0812420829196485E-4</v>
          </cell>
          <cell r="W1094">
            <v>292.08999999999997</v>
          </cell>
        </row>
        <row r="1095">
          <cell r="F1095" t="str">
            <v/>
          </cell>
          <cell r="G1095" t="str">
            <v>0000900504-MFGDEP</v>
          </cell>
          <cell r="H1095" t="str">
            <v>STD</v>
          </cell>
          <cell r="I1095">
            <v>2.8785261945883704E-4</v>
          </cell>
          <cell r="J1095">
            <v>104.22</v>
          </cell>
          <cell r="K1095">
            <v>2.9999999999999995E-2</v>
          </cell>
          <cell r="L1095" t="str">
            <v>cc</v>
          </cell>
          <cell r="M1095" t="str">
            <v>6001968UKM1</v>
          </cell>
          <cell r="N1095" t="str">
            <v>UKM1</v>
          </cell>
          <cell r="O1095" t="e">
            <v>#N/A</v>
          </cell>
          <cell r="R1095">
            <v>2.9999999999999995E-2</v>
          </cell>
          <cell r="S1095">
            <v>2.9999999999999995E-2</v>
          </cell>
          <cell r="T1095">
            <v>0</v>
          </cell>
          <cell r="V1095">
            <v>2.8785261945883704E-4</v>
          </cell>
          <cell r="W1095">
            <v>104.22</v>
          </cell>
        </row>
        <row r="1096">
          <cell r="F1096" t="str">
            <v/>
          </cell>
          <cell r="G1096" t="str">
            <v>0000900503-MFGUTY</v>
          </cell>
          <cell r="H1096" t="str">
            <v>STD</v>
          </cell>
          <cell r="I1096">
            <v>2.8669724770642198E-4</v>
          </cell>
          <cell r="J1096">
            <v>34.880000000000003</v>
          </cell>
          <cell r="K1096">
            <v>0.01</v>
          </cell>
          <cell r="L1096" t="str">
            <v>cc</v>
          </cell>
          <cell r="M1096" t="str">
            <v>6001968UKM1</v>
          </cell>
          <cell r="N1096" t="str">
            <v>UKM1</v>
          </cell>
          <cell r="O1096" t="e">
            <v>#N/A</v>
          </cell>
          <cell r="R1096">
            <v>0.01</v>
          </cell>
          <cell r="S1096">
            <v>0.01</v>
          </cell>
          <cell r="T1096">
            <v>0</v>
          </cell>
          <cell r="V1096">
            <v>2.8669724770642198E-4</v>
          </cell>
          <cell r="W1096">
            <v>34.880000000000003</v>
          </cell>
        </row>
        <row r="1097">
          <cell r="F1097" t="str">
            <v/>
          </cell>
          <cell r="G1097" t="str">
            <v>0000900502-MFMAND</v>
          </cell>
          <cell r="H1097" t="str">
            <v>MD</v>
          </cell>
          <cell r="I1097">
            <v>3.181818181818182E-4</v>
          </cell>
          <cell r="J1097">
            <v>440</v>
          </cell>
          <cell r="K1097">
            <v>0.14000000000000001</v>
          </cell>
          <cell r="L1097" t="str">
            <v>cc</v>
          </cell>
          <cell r="M1097" t="str">
            <v>6001968UKM1</v>
          </cell>
          <cell r="N1097" t="str">
            <v>UKM1</v>
          </cell>
          <cell r="O1097" t="e">
            <v>#N/A</v>
          </cell>
          <cell r="R1097">
            <v>0.14000000000000001</v>
          </cell>
          <cell r="S1097">
            <v>0.14000000000000001</v>
          </cell>
          <cell r="T1097">
            <v>0</v>
          </cell>
          <cell r="V1097">
            <v>3.181818181818182E-4</v>
          </cell>
          <cell r="W1097">
            <v>440</v>
          </cell>
        </row>
        <row r="1098">
          <cell r="F1098" t="str">
            <v/>
          </cell>
          <cell r="G1098" t="str">
            <v>0000900501-MFPOWR</v>
          </cell>
          <cell r="H1098" t="str">
            <v>KWH</v>
          </cell>
          <cell r="I1098">
            <v>4.8484848484848485E-2</v>
          </cell>
          <cell r="J1098">
            <v>8.25</v>
          </cell>
          <cell r="K1098">
            <v>0.4</v>
          </cell>
          <cell r="L1098" t="str">
            <v>cc</v>
          </cell>
          <cell r="M1098" t="str">
            <v>6001968UKM1</v>
          </cell>
          <cell r="N1098" t="str">
            <v>UKM1</v>
          </cell>
          <cell r="O1098" t="e">
            <v>#N/A</v>
          </cell>
          <cell r="R1098">
            <v>0.4</v>
          </cell>
          <cell r="S1098">
            <v>0.4</v>
          </cell>
          <cell r="T1098">
            <v>0</v>
          </cell>
          <cell r="V1098">
            <v>4.8484848484848485E-2</v>
          </cell>
          <cell r="W1098">
            <v>8.25</v>
          </cell>
        </row>
        <row r="1099">
          <cell r="F1099" t="str">
            <v/>
          </cell>
          <cell r="G1099" t="str">
            <v>0000900501-MFPOWR</v>
          </cell>
          <cell r="H1099" t="str">
            <v>KWH</v>
          </cell>
          <cell r="I1099">
            <v>4.8484848484848485E-2</v>
          </cell>
          <cell r="J1099">
            <v>8.25</v>
          </cell>
          <cell r="K1099">
            <v>0.4</v>
          </cell>
          <cell r="L1099" t="str">
            <v>cc</v>
          </cell>
          <cell r="M1099" t="str">
            <v>6001969UKM1</v>
          </cell>
          <cell r="N1099" t="str">
            <v>UKM1</v>
          </cell>
          <cell r="O1099" t="e">
            <v>#N/A</v>
          </cell>
          <cell r="R1099">
            <v>0.4</v>
          </cell>
          <cell r="S1099">
            <v>0.4</v>
          </cell>
          <cell r="T1099">
            <v>0</v>
          </cell>
          <cell r="V1099">
            <v>4.8484848484848485E-2</v>
          </cell>
          <cell r="W1099">
            <v>8.25</v>
          </cell>
        </row>
        <row r="1100">
          <cell r="F1100" t="str">
            <v/>
          </cell>
          <cell r="G1100" t="str">
            <v>0000900502-MFMAND</v>
          </cell>
          <cell r="H1100" t="str">
            <v>MD</v>
          </cell>
          <cell r="I1100">
            <v>3.181818181818182E-4</v>
          </cell>
          <cell r="J1100">
            <v>440</v>
          </cell>
          <cell r="K1100">
            <v>0.14000000000000001</v>
          </cell>
          <cell r="L1100" t="str">
            <v>cc</v>
          </cell>
          <cell r="M1100" t="str">
            <v>6001969UKM1</v>
          </cell>
          <cell r="N1100" t="str">
            <v>UKM1</v>
          </cell>
          <cell r="O1100" t="e">
            <v>#N/A</v>
          </cell>
          <cell r="R1100">
            <v>0.14000000000000001</v>
          </cell>
          <cell r="S1100">
            <v>0.14000000000000001</v>
          </cell>
          <cell r="T1100">
            <v>0</v>
          </cell>
          <cell r="V1100">
            <v>3.181818181818182E-4</v>
          </cell>
          <cell r="W1100">
            <v>440</v>
          </cell>
        </row>
        <row r="1101">
          <cell r="F1101" t="str">
            <v/>
          </cell>
          <cell r="G1101" t="str">
            <v>0000900503-MFGUTY</v>
          </cell>
          <cell r="H1101" t="str">
            <v>STD</v>
          </cell>
          <cell r="I1101">
            <v>2.8669724770642198E-4</v>
          </cell>
          <cell r="J1101">
            <v>34.880000000000003</v>
          </cell>
          <cell r="K1101">
            <v>0.01</v>
          </cell>
          <cell r="L1101" t="str">
            <v>cc</v>
          </cell>
          <cell r="M1101" t="str">
            <v>6001969UKM1</v>
          </cell>
          <cell r="N1101" t="str">
            <v>UKM1</v>
          </cell>
          <cell r="O1101" t="e">
            <v>#N/A</v>
          </cell>
          <cell r="R1101">
            <v>0.01</v>
          </cell>
          <cell r="S1101">
            <v>0.01</v>
          </cell>
          <cell r="T1101">
            <v>0</v>
          </cell>
          <cell r="V1101">
            <v>2.8669724770642198E-4</v>
          </cell>
          <cell r="W1101">
            <v>34.880000000000003</v>
          </cell>
        </row>
        <row r="1102">
          <cell r="F1102" t="str">
            <v/>
          </cell>
          <cell r="G1102" t="str">
            <v>0000900504-MFGDEP</v>
          </cell>
          <cell r="H1102" t="str">
            <v>STD</v>
          </cell>
          <cell r="I1102">
            <v>2.8785261945883704E-4</v>
          </cell>
          <cell r="J1102">
            <v>104.22</v>
          </cell>
          <cell r="K1102">
            <v>2.9999999999999995E-2</v>
          </cell>
          <cell r="L1102" t="str">
            <v>cc</v>
          </cell>
          <cell r="M1102" t="str">
            <v>6001969UKM1</v>
          </cell>
          <cell r="N1102" t="str">
            <v>UKM1</v>
          </cell>
          <cell r="O1102" t="e">
            <v>#N/A</v>
          </cell>
          <cell r="R1102">
            <v>2.9999999999999995E-2</v>
          </cell>
          <cell r="S1102">
            <v>2.9999999999999995E-2</v>
          </cell>
          <cell r="T1102">
            <v>0</v>
          </cell>
          <cell r="V1102">
            <v>2.8785261945883704E-4</v>
          </cell>
          <cell r="W1102">
            <v>104.22</v>
          </cell>
        </row>
        <row r="1103">
          <cell r="F1103" t="str">
            <v/>
          </cell>
          <cell r="G1103" t="str">
            <v>0000900505-MFGOVH</v>
          </cell>
          <cell r="H1103" t="str">
            <v>STD</v>
          </cell>
          <cell r="I1103">
            <v>3.0812420829196485E-4</v>
          </cell>
          <cell r="J1103">
            <v>292.08999999999997</v>
          </cell>
          <cell r="K1103">
            <v>9.0000000000000011E-2</v>
          </cell>
          <cell r="L1103" t="str">
            <v>cc</v>
          </cell>
          <cell r="M1103" t="str">
            <v>6001969UKM1</v>
          </cell>
          <cell r="N1103" t="str">
            <v>UKM1</v>
          </cell>
          <cell r="O1103" t="e">
            <v>#N/A</v>
          </cell>
          <cell r="R1103">
            <v>9.0000000000000011E-2</v>
          </cell>
          <cell r="S1103">
            <v>9.0000000000000011E-2</v>
          </cell>
          <cell r="T1103">
            <v>0</v>
          </cell>
          <cell r="V1103">
            <v>3.0812420829196485E-4</v>
          </cell>
          <cell r="W1103">
            <v>292.08999999999997</v>
          </cell>
        </row>
        <row r="1104">
          <cell r="F1104">
            <v>5004060</v>
          </cell>
          <cell r="G1104" t="str">
            <v>White OPQ Preform BactoV hwash 750M-52G</v>
          </cell>
          <cell r="H1104" t="str">
            <v>ST</v>
          </cell>
          <cell r="I1104">
            <v>1.0296874999999999</v>
          </cell>
          <cell r="J1104">
            <v>6.4</v>
          </cell>
          <cell r="K1104">
            <v>6.59</v>
          </cell>
          <cell r="L1104" t="str">
            <v>PM</v>
          </cell>
          <cell r="M1104" t="str">
            <v>6001969UKM1</v>
          </cell>
          <cell r="N1104" t="str">
            <v>5004060UKM1</v>
          </cell>
          <cell r="O1104" t="e">
            <v>#N/A</v>
          </cell>
          <cell r="Q1104">
            <v>6.59</v>
          </cell>
          <cell r="S1104">
            <v>6.59</v>
          </cell>
          <cell r="T1104">
            <v>0</v>
          </cell>
          <cell r="V1104">
            <v>1.0296874999999999</v>
          </cell>
          <cell r="W1104">
            <v>6.4</v>
          </cell>
        </row>
        <row r="1105">
          <cell r="F1105" t="str">
            <v/>
          </cell>
          <cell r="G1105" t="str">
            <v>0000900503-MFGUTY</v>
          </cell>
          <cell r="H1105" t="str">
            <v>STD</v>
          </cell>
          <cell r="I1105">
            <v>8.8993163706969783E-4</v>
          </cell>
          <cell r="J1105">
            <v>247.21</v>
          </cell>
          <cell r="K1105">
            <v>0.22</v>
          </cell>
          <cell r="L1105" t="str">
            <v>cc</v>
          </cell>
          <cell r="M1105" t="str">
            <v>6001970UKM1</v>
          </cell>
          <cell r="N1105" t="str">
            <v>UKM1</v>
          </cell>
          <cell r="O1105" t="e">
            <v>#N/A</v>
          </cell>
          <cell r="R1105">
            <v>0.22</v>
          </cell>
          <cell r="S1105">
            <v>0.22</v>
          </cell>
          <cell r="T1105">
            <v>0</v>
          </cell>
          <cell r="U1105">
            <v>0</v>
          </cell>
          <cell r="V1105">
            <v>8.8993163706969783E-4</v>
          </cell>
          <cell r="W1105">
            <v>247.21</v>
          </cell>
        </row>
        <row r="1106">
          <cell r="F1106" t="str">
            <v/>
          </cell>
          <cell r="G1106" t="str">
            <v>0000900504-MFGDEP</v>
          </cell>
          <cell r="H1106" t="str">
            <v>STD</v>
          </cell>
          <cell r="I1106">
            <v>8.9533530307100019E-4</v>
          </cell>
          <cell r="J1106">
            <v>446.76</v>
          </cell>
          <cell r="K1106">
            <v>0.4</v>
          </cell>
          <cell r="L1106" t="str">
            <v>cc</v>
          </cell>
          <cell r="M1106" t="str">
            <v>6001970UKM1</v>
          </cell>
          <cell r="N1106" t="str">
            <v>UKM1</v>
          </cell>
          <cell r="O1106" t="e">
            <v>#N/A</v>
          </cell>
          <cell r="R1106">
            <v>0.4</v>
          </cell>
          <cell r="S1106">
            <v>0.4</v>
          </cell>
          <cell r="T1106">
            <v>0</v>
          </cell>
          <cell r="U1106">
            <v>0</v>
          </cell>
          <cell r="V1106">
            <v>8.9533530307100019E-4</v>
          </cell>
          <cell r="W1106">
            <v>446.76</v>
          </cell>
        </row>
        <row r="1107">
          <cell r="G1107" t="str">
            <v>0000900505-MFGOVH</v>
          </cell>
          <cell r="H1107" t="str">
            <v>STD</v>
          </cell>
          <cell r="I1107">
            <v>8.9013660173234291E-4</v>
          </cell>
          <cell r="J1107">
            <v>292.08999999999997</v>
          </cell>
          <cell r="K1107">
            <v>0.26</v>
          </cell>
          <cell r="L1107" t="str">
            <v>cc</v>
          </cell>
          <cell r="M1107" t="str">
            <v>6001970UKM1</v>
          </cell>
          <cell r="N1107" t="str">
            <v>UKM1</v>
          </cell>
          <cell r="O1107" t="e">
            <v>#N/A</v>
          </cell>
          <cell r="R1107">
            <v>0.26</v>
          </cell>
          <cell r="S1107">
            <v>0.26</v>
          </cell>
          <cell r="T1107">
            <v>0</v>
          </cell>
          <cell r="U1107">
            <v>0</v>
          </cell>
          <cell r="V1107">
            <v>8.9013660173234291E-4</v>
          </cell>
          <cell r="W1107">
            <v>292.08999999999997</v>
          </cell>
        </row>
        <row r="1108">
          <cell r="F1108">
            <v>6000523</v>
          </cell>
          <cell r="G1108" t="str">
            <v>SLES 70% 1 MOLE - PREPROCESSING ASSAM</v>
          </cell>
          <cell r="H1108" t="str">
            <v>KG</v>
          </cell>
          <cell r="I1108">
            <v>0.46158129175946538</v>
          </cell>
          <cell r="J1108">
            <v>35.919999999999995</v>
          </cell>
          <cell r="K1108">
            <v>16.579999999999995</v>
          </cell>
          <cell r="L1108" t="str">
            <v>SFG</v>
          </cell>
          <cell r="M1108" t="str">
            <v>6001970UKM1</v>
          </cell>
          <cell r="N1108" t="str">
            <v>6000523UKM1</v>
          </cell>
          <cell r="O1108" t="str">
            <v>6000523UKM1</v>
          </cell>
          <cell r="P1108">
            <v>16.506146993318481</v>
          </cell>
          <cell r="Q1108">
            <v>0</v>
          </cell>
          <cell r="R1108">
            <v>7.3853006681514469E-2</v>
          </cell>
          <cell r="S1108">
            <v>16.579999999999995</v>
          </cell>
          <cell r="T1108">
            <v>0</v>
          </cell>
          <cell r="U1108">
            <v>0.36656930610004679</v>
          </cell>
          <cell r="V1108">
            <v>0.46158129175946538</v>
          </cell>
          <cell r="W1108">
            <v>35.125840200535961</v>
          </cell>
        </row>
        <row r="1109">
          <cell r="F1109">
            <v>4000136</v>
          </cell>
          <cell r="G1109" t="str">
            <v>PKMEA (PALMKERNELAMIDE MEA)</v>
          </cell>
          <cell r="H1109" t="str">
            <v>KG</v>
          </cell>
          <cell r="I1109">
            <v>5.0024205260609973E-3</v>
          </cell>
          <cell r="J1109">
            <v>185.91</v>
          </cell>
          <cell r="K1109">
            <v>0.93</v>
          </cell>
          <cell r="L1109" t="str">
            <v>RM</v>
          </cell>
          <cell r="M1109" t="str">
            <v>6001970UKM1</v>
          </cell>
          <cell r="N1109" t="str">
            <v>4000136UKM1</v>
          </cell>
          <cell r="O1109" t="e">
            <v>#N/A</v>
          </cell>
          <cell r="P1109">
            <v>0.93</v>
          </cell>
          <cell r="S1109">
            <v>0.93</v>
          </cell>
          <cell r="T1109">
            <v>0</v>
          </cell>
          <cell r="U1109">
            <v>0</v>
          </cell>
          <cell r="V1109">
            <v>5.0024205260609973E-3</v>
          </cell>
          <cell r="W1109">
            <v>185.91</v>
          </cell>
        </row>
        <row r="1110">
          <cell r="F1110">
            <v>4000129</v>
          </cell>
          <cell r="G1110" t="str">
            <v>CAPB (COCAMIDOPROPYL BETAINE 30%)</v>
          </cell>
          <cell r="H1110" t="str">
            <v>KG</v>
          </cell>
          <cell r="I1110">
            <v>1.5038631346578367E-2</v>
          </cell>
          <cell r="J1110">
            <v>72.48</v>
          </cell>
          <cell r="K1110">
            <v>1.0900000000000001</v>
          </cell>
          <cell r="L1110" t="str">
            <v>RM</v>
          </cell>
          <cell r="M1110" t="str">
            <v>6001970UKM1</v>
          </cell>
          <cell r="N1110" t="str">
            <v>4000129UKM1</v>
          </cell>
          <cell r="O1110" t="e">
            <v>#N/A</v>
          </cell>
          <cell r="P1110">
            <v>1.0900000000000001</v>
          </cell>
          <cell r="S1110">
            <v>1.0900000000000001</v>
          </cell>
          <cell r="T1110">
            <v>0</v>
          </cell>
          <cell r="U1110">
            <v>2.1665788757039728E-2</v>
          </cell>
          <cell r="V1110">
            <v>1.5038631346578367E-2</v>
          </cell>
          <cell r="W1110">
            <v>71.039324432008954</v>
          </cell>
        </row>
        <row r="1111">
          <cell r="F1111" t="str">
            <v/>
          </cell>
          <cell r="G1111" t="str">
            <v>0000900502-MFMAND</v>
          </cell>
          <cell r="H1111" t="str">
            <v>MD</v>
          </cell>
          <cell r="I1111">
            <v>4.0909090909090908E-4</v>
          </cell>
          <cell r="J1111">
            <v>440</v>
          </cell>
          <cell r="K1111">
            <v>0.18</v>
          </cell>
          <cell r="L1111" t="str">
            <v>cc</v>
          </cell>
          <cell r="M1111" t="str">
            <v>6001970UKM1</v>
          </cell>
          <cell r="N1111" t="str">
            <v>UKM1</v>
          </cell>
          <cell r="O1111" t="e">
            <v>#N/A</v>
          </cell>
          <cell r="R1111">
            <v>0.18</v>
          </cell>
          <cell r="S1111">
            <v>0.18</v>
          </cell>
          <cell r="T1111">
            <v>0</v>
          </cell>
          <cell r="U1111">
            <v>0</v>
          </cell>
          <cell r="V1111">
            <v>4.0909090909090908E-4</v>
          </cell>
          <cell r="W1111">
            <v>440</v>
          </cell>
        </row>
        <row r="1112">
          <cell r="F1112">
            <v>4000140</v>
          </cell>
          <cell r="G1112" t="str">
            <v>SODIUM CHLORIDE (SALT)</v>
          </cell>
          <cell r="H1112" t="str">
            <v>KG</v>
          </cell>
          <cell r="I1112">
            <v>1.5384615384615385E-2</v>
          </cell>
          <cell r="J1112">
            <v>11.7</v>
          </cell>
          <cell r="K1112">
            <v>0.18</v>
          </cell>
          <cell r="L1112" t="str">
            <v>RM</v>
          </cell>
          <cell r="M1112" t="str">
            <v>6001970UKM1</v>
          </cell>
          <cell r="N1112" t="str">
            <v>4000140UKM1</v>
          </cell>
          <cell r="O1112" t="e">
            <v>#N/A</v>
          </cell>
          <cell r="P1112">
            <v>0.18</v>
          </cell>
          <cell r="S1112">
            <v>0.18</v>
          </cell>
          <cell r="T1112">
            <v>0</v>
          </cell>
          <cell r="U1112">
            <v>-0.11230769230769233</v>
          </cell>
          <cell r="V1112">
            <v>1.5384615384615385E-2</v>
          </cell>
          <cell r="W1112">
            <v>19</v>
          </cell>
        </row>
        <row r="1113">
          <cell r="F1113">
            <v>4000657</v>
          </cell>
          <cell r="G1113" t="str">
            <v>FRAGRANCE MAGIC LEGEND EXCEL</v>
          </cell>
          <cell r="H1113" t="str">
            <v>KG</v>
          </cell>
          <cell r="I1113">
            <v>5.9947984395318597E-3</v>
          </cell>
          <cell r="J1113">
            <v>769</v>
          </cell>
          <cell r="K1113">
            <v>4.6100000000000003</v>
          </cell>
          <cell r="L1113" t="str">
            <v>RM</v>
          </cell>
          <cell r="M1113" t="str">
            <v>6001970UKM1</v>
          </cell>
          <cell r="N1113" t="str">
            <v>4000657UKM1</v>
          </cell>
          <cell r="O1113" t="e">
            <v>#N/A</v>
          </cell>
          <cell r="P1113">
            <v>4.6100000000000003</v>
          </cell>
          <cell r="S1113">
            <v>4.6100000000000003</v>
          </cell>
          <cell r="T1113">
            <v>0</v>
          </cell>
          <cell r="U1113">
            <v>0</v>
          </cell>
          <cell r="V1113">
            <v>5.9947984395318597E-3</v>
          </cell>
          <cell r="W1113">
            <v>769</v>
          </cell>
        </row>
        <row r="1114">
          <cell r="F1114">
            <v>4000368</v>
          </cell>
          <cell r="G1114" t="str">
            <v>AMLA OIL EXTRACT</v>
          </cell>
          <cell r="H1114" t="str">
            <v>KG</v>
          </cell>
          <cell r="I1114">
            <v>9.3023255813953486E-6</v>
          </cell>
          <cell r="J1114">
            <v>1075</v>
          </cell>
          <cell r="K1114">
            <v>0.01</v>
          </cell>
          <cell r="L1114" t="str">
            <v>RM</v>
          </cell>
          <cell r="M1114" t="str">
            <v>6001970UKM1</v>
          </cell>
          <cell r="N1114" t="str">
            <v>4000368UKM1</v>
          </cell>
          <cell r="O1114" t="e">
            <v>#N/A</v>
          </cell>
          <cell r="P1114">
            <v>0.01</v>
          </cell>
          <cell r="S1114">
            <v>0.01</v>
          </cell>
          <cell r="T1114">
            <v>0</v>
          </cell>
          <cell r="U1114">
            <v>-4.7391627906976739E-3</v>
          </cell>
          <cell r="V1114">
            <v>9.3023255813953486E-6</v>
          </cell>
          <cell r="W1114">
            <v>1584.46</v>
          </cell>
        </row>
        <row r="1115">
          <cell r="F1115">
            <v>4000236</v>
          </cell>
          <cell r="G1115" t="str">
            <v>ALMOND OIL</v>
          </cell>
          <cell r="H1115" t="str">
            <v>KG</v>
          </cell>
          <cell r="I1115">
            <v>1.0493179433368311E-5</v>
          </cell>
          <cell r="J1115">
            <v>953</v>
          </cell>
          <cell r="K1115">
            <v>0.01</v>
          </cell>
          <cell r="L1115" t="str">
            <v>RM</v>
          </cell>
          <cell r="M1115" t="str">
            <v>6001970UKM1</v>
          </cell>
          <cell r="N1115" t="str">
            <v>4000236UKM1</v>
          </cell>
          <cell r="O1115" t="e">
            <v>#N/A</v>
          </cell>
          <cell r="P1115">
            <v>0.01</v>
          </cell>
          <cell r="S1115">
            <v>0.01</v>
          </cell>
          <cell r="T1115">
            <v>0</v>
          </cell>
          <cell r="U1115">
            <v>-7.4619883504293584E-4</v>
          </cell>
          <cell r="V1115">
            <v>1.0493179433368311E-5</v>
          </cell>
          <cell r="W1115">
            <v>1024.1127489795917</v>
          </cell>
        </row>
        <row r="1116">
          <cell r="F1116">
            <v>4000159</v>
          </cell>
          <cell r="G1116" t="str">
            <v>GLYDANT (NIPACIDE DMDMH)</v>
          </cell>
          <cell r="H1116" t="str">
            <v>KG</v>
          </cell>
          <cell r="I1116">
            <v>2.4693263369087123E-3</v>
          </cell>
          <cell r="J1116">
            <v>129.59</v>
          </cell>
          <cell r="K1116">
            <v>0.32</v>
          </cell>
          <cell r="L1116" t="str">
            <v>RM</v>
          </cell>
          <cell r="M1116" t="str">
            <v>6001970UKM1</v>
          </cell>
          <cell r="N1116" t="str">
            <v>4000159UKM1</v>
          </cell>
          <cell r="O1116" t="e">
            <v>#N/A</v>
          </cell>
          <cell r="P1116">
            <v>0.32</v>
          </cell>
          <cell r="S1116">
            <v>0.32</v>
          </cell>
          <cell r="T1116">
            <v>0</v>
          </cell>
          <cell r="U1116">
            <v>-3.5934322504308502E-2</v>
          </cell>
          <cell r="V1116">
            <v>2.4693263369087123E-3</v>
          </cell>
          <cell r="W1116">
            <v>144.14227766666667</v>
          </cell>
        </row>
        <row r="1117">
          <cell r="F1117">
            <v>4000520</v>
          </cell>
          <cell r="G1117" t="str">
            <v>HYDROLYSED EGG WHITE PROTEIN</v>
          </cell>
          <cell r="H1117" t="str">
            <v>KG</v>
          </cell>
          <cell r="I1117">
            <v>9.9700897308075781E-5</v>
          </cell>
          <cell r="J1117">
            <v>601.79999999999995</v>
          </cell>
          <cell r="K1117">
            <v>0.06</v>
          </cell>
          <cell r="L1117" t="str">
            <v>RM</v>
          </cell>
          <cell r="M1117" t="str">
            <v>6001970UKM1</v>
          </cell>
          <cell r="N1117" t="str">
            <v>4000520UKM1</v>
          </cell>
          <cell r="O1117" t="e">
            <v>#N/A</v>
          </cell>
          <cell r="P1117">
            <v>0.06</v>
          </cell>
          <cell r="S1117">
            <v>0.06</v>
          </cell>
          <cell r="T1117">
            <v>0</v>
          </cell>
          <cell r="U1117">
            <v>-7.5338429156973641E-3</v>
          </cell>
          <cell r="V1117">
            <v>9.9700897308075781E-5</v>
          </cell>
          <cell r="W1117">
            <v>677.36444444444442</v>
          </cell>
        </row>
        <row r="1118">
          <cell r="F1118">
            <v>4000108</v>
          </cell>
          <cell r="G1118" t="str">
            <v>DM WATER</v>
          </cell>
          <cell r="H1118" t="str">
            <v>KG</v>
          </cell>
          <cell r="I1118">
            <v>0.48888888888888887</v>
          </cell>
          <cell r="J1118">
            <v>0.45</v>
          </cell>
          <cell r="K1118">
            <v>0.22</v>
          </cell>
          <cell r="L1118" t="str">
            <v>RM</v>
          </cell>
          <cell r="M1118" t="str">
            <v>6001970UKM1</v>
          </cell>
          <cell r="N1118" t="str">
            <v>4000108UKM1</v>
          </cell>
          <cell r="O1118" t="e">
            <v>#N/A</v>
          </cell>
          <cell r="P1118">
            <v>0.22</v>
          </cell>
          <cell r="S1118">
            <v>0.22</v>
          </cell>
          <cell r="T1118">
            <v>0</v>
          </cell>
          <cell r="U1118">
            <v>0</v>
          </cell>
          <cell r="V1118">
            <v>0.48888888888888887</v>
          </cell>
          <cell r="W1118">
            <v>0.45</v>
          </cell>
        </row>
        <row r="1119">
          <cell r="F1119">
            <v>4000230</v>
          </cell>
          <cell r="G1119" t="str">
            <v>CARBOPOL 990/AQUAPEC HV-505E</v>
          </cell>
          <cell r="H1119" t="str">
            <v>KG</v>
          </cell>
          <cell r="I1119">
            <v>4.9551429167535993E-4</v>
          </cell>
          <cell r="J1119">
            <v>766.88</v>
          </cell>
          <cell r="K1119">
            <v>0.38</v>
          </cell>
          <cell r="L1119" t="str">
            <v>RM</v>
          </cell>
          <cell r="M1119" t="str">
            <v>6001970UKM1</v>
          </cell>
          <cell r="N1119" t="str">
            <v>4000230UKM1</v>
          </cell>
          <cell r="O1119" t="e">
            <v>#N/A</v>
          </cell>
          <cell r="P1119">
            <v>0.38</v>
          </cell>
          <cell r="S1119">
            <v>0.38</v>
          </cell>
          <cell r="T1119">
            <v>0</v>
          </cell>
          <cell r="U1119">
            <v>-3.8497648814778684E-3</v>
          </cell>
          <cell r="V1119">
            <v>4.9551429167535993E-4</v>
          </cell>
          <cell r="W1119">
            <v>774.64923076923083</v>
          </cell>
        </row>
        <row r="1120">
          <cell r="F1120">
            <v>4001923</v>
          </cell>
          <cell r="G1120" t="str">
            <v>AUROTONE BLACK</v>
          </cell>
          <cell r="H1120" t="str">
            <v>KG</v>
          </cell>
          <cell r="I1120">
            <v>5.1588939331407343E-4</v>
          </cell>
          <cell r="J1120">
            <v>193.84</v>
          </cell>
          <cell r="K1120">
            <v>9.9999999999999992E-2</v>
          </cell>
          <cell r="L1120" t="str">
            <v>RM</v>
          </cell>
          <cell r="M1120" t="str">
            <v>6001970UKM1</v>
          </cell>
          <cell r="N1120" t="str">
            <v>4001923UKM1</v>
          </cell>
          <cell r="O1120" t="e">
            <v>#N/A</v>
          </cell>
          <cell r="P1120">
            <v>9.9999999999999992E-2</v>
          </cell>
          <cell r="S1120">
            <v>9.9999999999999992E-2</v>
          </cell>
          <cell r="T1120">
            <v>0</v>
          </cell>
          <cell r="U1120">
            <v>-1.1738105622881731E-2</v>
          </cell>
          <cell r="V1120">
            <v>5.1588939331407343E-4</v>
          </cell>
          <cell r="W1120">
            <v>216.59314393939394</v>
          </cell>
        </row>
        <row r="1121">
          <cell r="F1121">
            <v>4000176</v>
          </cell>
          <cell r="G1121" t="str">
            <v>SODIUM HYDROXIDE</v>
          </cell>
          <cell r="H1121" t="str">
            <v>KG</v>
          </cell>
          <cell r="I1121">
            <v>1.0933741526350318E-4</v>
          </cell>
          <cell r="J1121">
            <v>91.46</v>
          </cell>
          <cell r="K1121">
            <v>0.01</v>
          </cell>
          <cell r="L1121" t="str">
            <v>RM</v>
          </cell>
          <cell r="M1121" t="str">
            <v>6001970UKM1</v>
          </cell>
          <cell r="N1121" t="str">
            <v>4000176UKM1</v>
          </cell>
          <cell r="O1121" t="e">
            <v>#N/A</v>
          </cell>
          <cell r="P1121">
            <v>0.01</v>
          </cell>
          <cell r="S1121">
            <v>0.01</v>
          </cell>
          <cell r="T1121">
            <v>0</v>
          </cell>
          <cell r="U1121">
            <v>-1.981037768267158E-3</v>
          </cell>
          <cell r="V1121">
            <v>1.0933741526350318E-4</v>
          </cell>
          <cell r="W1121">
            <v>109.57857142857142</v>
          </cell>
        </row>
        <row r="1122">
          <cell r="F1122" t="str">
            <v/>
          </cell>
          <cell r="G1122" t="str">
            <v>0000900501-MFPOWR</v>
          </cell>
          <cell r="H1122" t="str">
            <v>KWH</v>
          </cell>
          <cell r="I1122">
            <v>4.4848484848484846E-2</v>
          </cell>
          <cell r="J1122">
            <v>8.25</v>
          </cell>
          <cell r="K1122">
            <v>0.37</v>
          </cell>
          <cell r="L1122" t="str">
            <v>cc</v>
          </cell>
          <cell r="M1122" t="str">
            <v>6001970UKM1</v>
          </cell>
          <cell r="N1122" t="str">
            <v>UKM1</v>
          </cell>
          <cell r="O1122" t="e">
            <v>#N/A</v>
          </cell>
          <cell r="R1122">
            <v>0.37</v>
          </cell>
          <cell r="S1122">
            <v>0.37</v>
          </cell>
          <cell r="T1122">
            <v>0</v>
          </cell>
          <cell r="U1122">
            <v>0</v>
          </cell>
          <cell r="V1122">
            <v>4.4848484848484846E-2</v>
          </cell>
          <cell r="W1122">
            <v>8.25</v>
          </cell>
        </row>
        <row r="1123">
          <cell r="F1123">
            <v>4000143</v>
          </cell>
          <cell r="G1123" t="str">
            <v>WACKER BELSIL CK 985</v>
          </cell>
          <cell r="H1123" t="str">
            <v>KG</v>
          </cell>
          <cell r="I1123">
            <v>5.0036210415432226E-3</v>
          </cell>
          <cell r="J1123">
            <v>151.88999999999999</v>
          </cell>
          <cell r="K1123">
            <v>0.76</v>
          </cell>
          <cell r="L1123" t="str">
            <v>RM</v>
          </cell>
          <cell r="M1123" t="str">
            <v>6001970UKM1</v>
          </cell>
          <cell r="N1123" t="str">
            <v>4000143UKM1</v>
          </cell>
          <cell r="O1123" t="e">
            <v>#N/A</v>
          </cell>
          <cell r="P1123">
            <v>0.76</v>
          </cell>
          <cell r="S1123">
            <v>0.76</v>
          </cell>
          <cell r="T1123">
            <v>0</v>
          </cell>
          <cell r="U1123">
            <v>4.279110238027739E-3</v>
          </cell>
          <cell r="V1123">
            <v>5.0036210415432226E-3</v>
          </cell>
          <cell r="W1123">
            <v>151.0347972972973</v>
          </cell>
        </row>
        <row r="1124">
          <cell r="F1124">
            <v>4000139</v>
          </cell>
          <cell r="G1124" t="str">
            <v>PQ7-40 (SALCARE SUPER 7/ MERQUAT 740)</v>
          </cell>
          <cell r="H1124" t="str">
            <v>KG</v>
          </cell>
          <cell r="I1124">
            <v>1.0106578463800074E-3</v>
          </cell>
          <cell r="J1124">
            <v>435.36</v>
          </cell>
          <cell r="K1124">
            <v>0.44000000000000006</v>
          </cell>
          <cell r="L1124" t="str">
            <v>RM</v>
          </cell>
          <cell r="M1124" t="str">
            <v>6001970UKM1</v>
          </cell>
          <cell r="N1124" t="str">
            <v>4000139UKM1</v>
          </cell>
          <cell r="O1124" t="e">
            <v>#N/A</v>
          </cell>
          <cell r="P1124">
            <v>0.44000000000000006</v>
          </cell>
          <cell r="S1124">
            <v>0.44000000000000006</v>
          </cell>
          <cell r="T1124">
            <v>0</v>
          </cell>
          <cell r="U1124">
            <v>-4.3704941631533267E-3</v>
          </cell>
          <cell r="V1124">
            <v>1.0106578463800074E-3</v>
          </cell>
          <cell r="W1124">
            <v>439.68440531561464</v>
          </cell>
        </row>
        <row r="1125">
          <cell r="F1125">
            <v>4000135</v>
          </cell>
          <cell r="G1125" t="str">
            <v>FRAGRANCE ETERNITY M3 (18264F2162)</v>
          </cell>
          <cell r="H1125" t="str">
            <v>KG</v>
          </cell>
          <cell r="I1125">
            <v>3.0000000000000001E-3</v>
          </cell>
          <cell r="J1125">
            <v>1184.43</v>
          </cell>
          <cell r="K1125">
            <v>3.5532900000000001</v>
          </cell>
          <cell r="L1125" t="str">
            <v>RM</v>
          </cell>
          <cell r="M1125" t="str">
            <v>6001996UKM1</v>
          </cell>
          <cell r="N1125" t="str">
            <v>4000135UKM1</v>
          </cell>
          <cell r="O1125" t="e">
            <v>#N/A</v>
          </cell>
          <cell r="P1125">
            <v>3.5532900000000001</v>
          </cell>
          <cell r="S1125">
            <v>3.5532900000000001</v>
          </cell>
          <cell r="T1125">
            <v>0</v>
          </cell>
          <cell r="V1125">
            <v>3.0000000000000001E-3</v>
          </cell>
          <cell r="W1125">
            <v>1244.25</v>
          </cell>
        </row>
        <row r="1126">
          <cell r="F1126">
            <v>4001671</v>
          </cell>
          <cell r="G1126" t="str">
            <v>Succinic Acid</v>
          </cell>
          <cell r="H1126" t="str">
            <v>KG</v>
          </cell>
          <cell r="I1126">
            <v>3.0000000000000001E-3</v>
          </cell>
          <cell r="J1126">
            <v>212.24</v>
          </cell>
          <cell r="K1126">
            <v>0.63672000000000006</v>
          </cell>
          <cell r="L1126" t="str">
            <v>RM</v>
          </cell>
          <cell r="M1126" t="str">
            <v>6001996UKM1</v>
          </cell>
          <cell r="N1126" t="str">
            <v>4001671UKM1</v>
          </cell>
          <cell r="O1126" t="e">
            <v>#N/A</v>
          </cell>
          <cell r="P1126">
            <v>0.63672000000000006</v>
          </cell>
          <cell r="S1126">
            <v>0.63672000000000006</v>
          </cell>
          <cell r="T1126">
            <v>0</v>
          </cell>
          <cell r="V1126">
            <v>3.0000000000000001E-3</v>
          </cell>
          <cell r="W1126">
            <v>212.24</v>
          </cell>
        </row>
        <row r="1127">
          <cell r="F1127">
            <v>4000159</v>
          </cell>
          <cell r="G1127" t="str">
            <v>GLYDANT (NIPACIDE DMDMH)</v>
          </cell>
          <cell r="H1127" t="str">
            <v>KG</v>
          </cell>
          <cell r="I1127">
            <v>3.0000000000000001E-3</v>
          </cell>
          <cell r="J1127">
            <v>129.59</v>
          </cell>
          <cell r="K1127">
            <v>0.38877</v>
          </cell>
          <cell r="L1127" t="str">
            <v>RM</v>
          </cell>
          <cell r="M1127" t="str">
            <v>6001996UKM1</v>
          </cell>
          <cell r="N1127" t="str">
            <v>4000159UKM1</v>
          </cell>
          <cell r="O1127" t="e">
            <v>#N/A</v>
          </cell>
          <cell r="P1127">
            <v>0.38877</v>
          </cell>
          <cell r="S1127">
            <v>0.38877</v>
          </cell>
          <cell r="T1127">
            <v>0</v>
          </cell>
          <cell r="V1127">
            <v>3.0000000000000001E-3</v>
          </cell>
          <cell r="W1127">
            <v>144.14227766666667</v>
          </cell>
        </row>
        <row r="1128">
          <cell r="F1128">
            <v>4000140</v>
          </cell>
          <cell r="G1128" t="str">
            <v>SODIUM CHLORIDE (SALT)</v>
          </cell>
          <cell r="H1128" t="str">
            <v>KG</v>
          </cell>
          <cell r="I1128">
            <v>1.4999999999999999E-2</v>
          </cell>
          <cell r="J1128">
            <v>11.7</v>
          </cell>
          <cell r="K1128">
            <v>0.17549999999999999</v>
          </cell>
          <cell r="L1128" t="str">
            <v>RM</v>
          </cell>
          <cell r="M1128" t="str">
            <v>6001996UKM1</v>
          </cell>
          <cell r="N1128" t="str">
            <v>4000140UKM1</v>
          </cell>
          <cell r="O1128" t="e">
            <v>#N/A</v>
          </cell>
          <cell r="P1128">
            <v>0.17549999999999999</v>
          </cell>
          <cell r="S1128">
            <v>0.17549999999999999</v>
          </cell>
          <cell r="T1128">
            <v>0</v>
          </cell>
          <cell r="V1128">
            <v>1.4999999999999999E-2</v>
          </cell>
          <cell r="W1128">
            <v>19</v>
          </cell>
        </row>
        <row r="1129">
          <cell r="F1129">
            <v>4000129</v>
          </cell>
          <cell r="G1129" t="str">
            <v>CAPB (COCAMIDOPROPYL BETAINE 30%)</v>
          </cell>
          <cell r="H1129" t="str">
            <v>KG</v>
          </cell>
          <cell r="I1129">
            <v>0.02</v>
          </cell>
          <cell r="J1129">
            <v>72.48</v>
          </cell>
          <cell r="K1129">
            <v>1.4496</v>
          </cell>
          <cell r="L1129" t="str">
            <v>RM</v>
          </cell>
          <cell r="M1129" t="str">
            <v>6001996UKM1</v>
          </cell>
          <cell r="N1129" t="str">
            <v>4000129UKM1</v>
          </cell>
          <cell r="O1129" t="e">
            <v>#N/A</v>
          </cell>
          <cell r="P1129">
            <v>1.4496</v>
          </cell>
          <cell r="S1129">
            <v>1.4496</v>
          </cell>
          <cell r="T1129">
            <v>0</v>
          </cell>
          <cell r="V1129">
            <v>0.02</v>
          </cell>
          <cell r="W1129">
            <v>71.039324432008954</v>
          </cell>
        </row>
        <row r="1130">
          <cell r="F1130">
            <v>4000180</v>
          </cell>
          <cell r="G1130" t="str">
            <v>EGDS (GLYCOL DISTEARATE) / Cutina AGS</v>
          </cell>
          <cell r="H1130" t="str">
            <v>KG</v>
          </cell>
          <cell r="I1130">
            <v>6.0000000000000001E-3</v>
          </cell>
          <cell r="J1130">
            <v>203.66</v>
          </cell>
          <cell r="K1130">
            <v>1.2219599999999999</v>
          </cell>
          <cell r="L1130" t="str">
            <v>RM</v>
          </cell>
          <cell r="M1130" t="str">
            <v>6001996UKM1</v>
          </cell>
          <cell r="N1130" t="str">
            <v>4000180UKM1</v>
          </cell>
          <cell r="O1130" t="e">
            <v>#N/A</v>
          </cell>
          <cell r="P1130">
            <v>1.2219599999999999</v>
          </cell>
          <cell r="S1130">
            <v>1.2219599999999999</v>
          </cell>
          <cell r="T1130">
            <v>0</v>
          </cell>
          <cell r="V1130">
            <v>6.0000000000000001E-3</v>
          </cell>
          <cell r="W1130">
            <v>161.68768</v>
          </cell>
        </row>
        <row r="1131">
          <cell r="F1131">
            <v>4000145</v>
          </cell>
          <cell r="G1131" t="str">
            <v>CMEA (COCAMIDE MEA)</v>
          </cell>
          <cell r="H1131" t="str">
            <v>KG</v>
          </cell>
          <cell r="I1131">
            <v>5.0000000000000001E-3</v>
          </cell>
          <cell r="J1131">
            <v>156.77000000000001</v>
          </cell>
          <cell r="K1131">
            <v>0.78385000000000005</v>
          </cell>
          <cell r="L1131" t="str">
            <v>RM</v>
          </cell>
          <cell r="M1131" t="str">
            <v>6001996UKM1</v>
          </cell>
          <cell r="N1131" t="str">
            <v>4000145UKM1</v>
          </cell>
          <cell r="O1131" t="e">
            <v>#N/A</v>
          </cell>
          <cell r="P1131">
            <v>0.78385000000000005</v>
          </cell>
          <cell r="S1131">
            <v>0.78385000000000005</v>
          </cell>
          <cell r="T1131">
            <v>0</v>
          </cell>
          <cell r="V1131">
            <v>5.0000000000000001E-3</v>
          </cell>
          <cell r="W1131">
            <v>154.66359477911647</v>
          </cell>
        </row>
        <row r="1132">
          <cell r="F1132">
            <v>6000523</v>
          </cell>
          <cell r="G1132" t="str">
            <v>SLES 70% 1 MOLE - PREPROCESSING ASSAM</v>
          </cell>
          <cell r="H1132" t="str">
            <v>KG</v>
          </cell>
          <cell r="I1132">
            <v>0.35</v>
          </cell>
          <cell r="J1132">
            <v>35.919999999999995</v>
          </cell>
          <cell r="K1132">
            <v>12.571999999999997</v>
          </cell>
          <cell r="L1132" t="str">
            <v>SFG</v>
          </cell>
          <cell r="M1132" t="str">
            <v>6001996UKM1</v>
          </cell>
          <cell r="N1132" t="str">
            <v>6000523UKM1</v>
          </cell>
          <cell r="O1132" t="str">
            <v>6000523UKM1</v>
          </cell>
          <cell r="P1132">
            <v>12.515999999999998</v>
          </cell>
          <cell r="Q1132">
            <v>0</v>
          </cell>
          <cell r="R1132">
            <v>5.5999999999999994E-2</v>
          </cell>
          <cell r="S1132">
            <v>12.571999999999997</v>
          </cell>
          <cell r="T1132">
            <v>0</v>
          </cell>
          <cell r="V1132">
            <v>0.35</v>
          </cell>
          <cell r="W1132">
            <v>35.125840200535961</v>
          </cell>
        </row>
        <row r="1133">
          <cell r="F1133">
            <v>4000120</v>
          </cell>
          <cell r="G1133" t="str">
            <v>GLYCERINE</v>
          </cell>
          <cell r="H1133" t="str">
            <v>KG</v>
          </cell>
          <cell r="I1133">
            <v>5.0000000000000001E-3</v>
          </cell>
          <cell r="J1133">
            <v>179.46</v>
          </cell>
          <cell r="K1133">
            <v>0.8973000000000001</v>
          </cell>
          <cell r="L1133" t="str">
            <v>RM</v>
          </cell>
          <cell r="M1133" t="str">
            <v>6001996UKM1</v>
          </cell>
          <cell r="N1133" t="str">
            <v>4000120UKM1</v>
          </cell>
          <cell r="O1133" t="e">
            <v>#N/A</v>
          </cell>
          <cell r="P1133">
            <v>0.8973000000000001</v>
          </cell>
          <cell r="S1133">
            <v>0.8973000000000001</v>
          </cell>
          <cell r="T1133">
            <v>0</v>
          </cell>
          <cell r="V1133">
            <v>5.0000000000000001E-3</v>
          </cell>
          <cell r="W1133">
            <v>92.123333333333335</v>
          </cell>
        </row>
        <row r="1134">
          <cell r="F1134">
            <v>4001696</v>
          </cell>
          <cell r="G1134" t="str">
            <v>D Lemonine</v>
          </cell>
          <cell r="H1134" t="str">
            <v>KG</v>
          </cell>
          <cell r="I1134">
            <v>0</v>
          </cell>
          <cell r="J1134">
            <v>575</v>
          </cell>
          <cell r="K1134">
            <v>0</v>
          </cell>
          <cell r="L1134" t="str">
            <v>RM</v>
          </cell>
          <cell r="M1134" t="str">
            <v>6001996UKM1</v>
          </cell>
          <cell r="N1134" t="str">
            <v>4001696UKM1</v>
          </cell>
          <cell r="O1134" t="e">
            <v>#N/A</v>
          </cell>
          <cell r="P1134">
            <v>0</v>
          </cell>
          <cell r="S1134">
            <v>0</v>
          </cell>
          <cell r="T1134">
            <v>0</v>
          </cell>
          <cell r="V1134">
            <v>0</v>
          </cell>
          <cell r="W1134">
            <v>575</v>
          </cell>
        </row>
        <row r="1135">
          <cell r="F1135">
            <v>4000431</v>
          </cell>
          <cell r="G1135" t="str">
            <v>VITAMIN E ACETATE - RA</v>
          </cell>
          <cell r="H1135" t="str">
            <v>KG</v>
          </cell>
          <cell r="I1135">
            <v>0</v>
          </cell>
          <cell r="J1135">
            <v>3614</v>
          </cell>
          <cell r="K1135">
            <v>0</v>
          </cell>
          <cell r="L1135" t="str">
            <v>RM</v>
          </cell>
          <cell r="M1135" t="str">
            <v>6001996UKM1</v>
          </cell>
          <cell r="N1135" t="str">
            <v>4000431UKM1</v>
          </cell>
          <cell r="O1135" t="e">
            <v>#N/A</v>
          </cell>
          <cell r="P1135">
            <v>0</v>
          </cell>
          <cell r="S1135">
            <v>0</v>
          </cell>
          <cell r="T1135">
            <v>0</v>
          </cell>
          <cell r="V1135">
            <v>0</v>
          </cell>
          <cell r="W1135">
            <v>3614.49</v>
          </cell>
        </row>
        <row r="1136">
          <cell r="F1136">
            <v>4000096</v>
          </cell>
          <cell r="G1136" t="str">
            <v>BUTYLATED HYDROXY TOULENE</v>
          </cell>
          <cell r="H1136" t="str">
            <v>KG</v>
          </cell>
          <cell r="I1136">
            <v>0</v>
          </cell>
          <cell r="J1136">
            <v>407.47</v>
          </cell>
          <cell r="K1136">
            <v>0</v>
          </cell>
          <cell r="L1136" t="str">
            <v>RM</v>
          </cell>
          <cell r="M1136" t="str">
            <v>6001996UKM1</v>
          </cell>
          <cell r="N1136" t="str">
            <v>4000096UKM1</v>
          </cell>
          <cell r="O1136" t="e">
            <v>#N/A</v>
          </cell>
          <cell r="P1136">
            <v>0</v>
          </cell>
          <cell r="S1136">
            <v>0</v>
          </cell>
          <cell r="T1136">
            <v>0</v>
          </cell>
          <cell r="V1136">
            <v>0</v>
          </cell>
          <cell r="W1136">
            <v>385.20066666666668</v>
          </cell>
        </row>
        <row r="1137">
          <cell r="F1137">
            <v>4000176</v>
          </cell>
          <cell r="G1137" t="str">
            <v>SODIUM HYDROXIDE</v>
          </cell>
          <cell r="H1137" t="str">
            <v>KG</v>
          </cell>
          <cell r="I1137">
            <v>2E-3</v>
          </cell>
          <cell r="J1137">
            <v>91.45</v>
          </cell>
          <cell r="K1137">
            <v>0.18290000000000001</v>
          </cell>
          <cell r="L1137" t="str">
            <v>RM</v>
          </cell>
          <cell r="M1137" t="str">
            <v>6001996UKM1</v>
          </cell>
          <cell r="N1137" t="str">
            <v>4000176UKM1</v>
          </cell>
          <cell r="O1137" t="e">
            <v>#N/A</v>
          </cell>
          <cell r="P1137">
            <v>0.18290000000000001</v>
          </cell>
          <cell r="S1137">
            <v>0.18290000000000001</v>
          </cell>
          <cell r="T1137">
            <v>0</v>
          </cell>
          <cell r="V1137">
            <v>2E-3</v>
          </cell>
          <cell r="W1137">
            <v>109.57857142857142</v>
          </cell>
        </row>
        <row r="1138">
          <cell r="F1138">
            <v>4000097</v>
          </cell>
          <cell r="G1138" t="str">
            <v>DISODIUM EDTA</v>
          </cell>
          <cell r="H1138" t="str">
            <v>KG</v>
          </cell>
          <cell r="I1138">
            <v>2E-3</v>
          </cell>
          <cell r="J1138">
            <v>313.49</v>
          </cell>
          <cell r="K1138">
            <v>0.62697999999999998</v>
          </cell>
          <cell r="L1138" t="str">
            <v>RM</v>
          </cell>
          <cell r="M1138" t="str">
            <v>6001996UKM1</v>
          </cell>
          <cell r="N1138" t="str">
            <v>4000097UKM1</v>
          </cell>
          <cell r="O1138" t="e">
            <v>#N/A</v>
          </cell>
          <cell r="P1138">
            <v>0.62697999999999998</v>
          </cell>
          <cell r="S1138">
            <v>0.62697999999999998</v>
          </cell>
          <cell r="T1138">
            <v>0</v>
          </cell>
          <cell r="V1138">
            <v>2E-3</v>
          </cell>
          <cell r="W1138">
            <v>313.49</v>
          </cell>
        </row>
        <row r="1139">
          <cell r="F1139">
            <v>4000108</v>
          </cell>
          <cell r="G1139" t="str">
            <v>DM WATER</v>
          </cell>
          <cell r="H1139" t="str">
            <v>KG</v>
          </cell>
          <cell r="I1139">
            <v>0.58599999999999997</v>
          </cell>
          <cell r="J1139">
            <v>0.45</v>
          </cell>
          <cell r="K1139">
            <v>0.26369999999999999</v>
          </cell>
          <cell r="L1139" t="str">
            <v>RM</v>
          </cell>
          <cell r="M1139" t="str">
            <v>6001996UKM1</v>
          </cell>
          <cell r="N1139" t="str">
            <v>4000108UKM1</v>
          </cell>
          <cell r="O1139" t="e">
            <v>#N/A</v>
          </cell>
          <cell r="P1139">
            <v>0.26369999999999999</v>
          </cell>
          <cell r="S1139">
            <v>0.26369999999999999</v>
          </cell>
          <cell r="T1139">
            <v>0</v>
          </cell>
          <cell r="V1139">
            <v>0.58599999999999997</v>
          </cell>
          <cell r="W1139">
            <v>0.45</v>
          </cell>
        </row>
        <row r="1140">
          <cell r="F1140" t="str">
            <v/>
          </cell>
          <cell r="G1140" t="str">
            <v>0000900505-MFGOVH</v>
          </cell>
          <cell r="H1140" t="str">
            <v>STD</v>
          </cell>
          <cell r="I1140">
            <v>1E-3</v>
          </cell>
          <cell r="J1140">
            <v>292.08999999999997</v>
          </cell>
          <cell r="K1140">
            <v>0.29208999999999996</v>
          </cell>
          <cell r="L1140" t="str">
            <v>cc</v>
          </cell>
          <cell r="M1140" t="str">
            <v>6001996UKM1</v>
          </cell>
          <cell r="N1140" t="str">
            <v>UKM1</v>
          </cell>
          <cell r="O1140" t="e">
            <v>#N/A</v>
          </cell>
          <cell r="R1140">
            <v>0.29208999999999996</v>
          </cell>
          <cell r="S1140">
            <v>0.29208999999999996</v>
          </cell>
          <cell r="T1140">
            <v>0</v>
          </cell>
          <cell r="V1140">
            <v>1E-3</v>
          </cell>
          <cell r="W1140">
            <v>292.08999999999997</v>
          </cell>
        </row>
        <row r="1141">
          <cell r="F1141" t="str">
            <v/>
          </cell>
          <cell r="G1141" t="str">
            <v>0000900504-MFGDEP</v>
          </cell>
          <cell r="H1141" t="str">
            <v>STD</v>
          </cell>
          <cell r="I1141">
            <v>1E-3</v>
          </cell>
          <cell r="J1141">
            <v>160.77000000000001</v>
          </cell>
          <cell r="K1141">
            <v>0.16077000000000002</v>
          </cell>
          <cell r="L1141" t="str">
            <v>cc</v>
          </cell>
          <cell r="M1141" t="str">
            <v>6001996UKM1</v>
          </cell>
          <cell r="N1141" t="str">
            <v>UKM1</v>
          </cell>
          <cell r="O1141" t="e">
            <v>#N/A</v>
          </cell>
          <cell r="R1141">
            <v>0.16077000000000002</v>
          </cell>
          <cell r="S1141">
            <v>0.16077000000000002</v>
          </cell>
          <cell r="T1141">
            <v>0</v>
          </cell>
          <cell r="V1141">
            <v>1E-3</v>
          </cell>
          <cell r="W1141">
            <v>160.77000000000001</v>
          </cell>
        </row>
        <row r="1142">
          <cell r="F1142" t="str">
            <v/>
          </cell>
          <cell r="G1142" t="str">
            <v>0000900503-MFGUTY</v>
          </cell>
          <cell r="H1142" t="str">
            <v>STD</v>
          </cell>
          <cell r="I1142">
            <v>1E-3</v>
          </cell>
          <cell r="J1142">
            <v>289.55</v>
          </cell>
          <cell r="K1142">
            <v>0.28955000000000003</v>
          </cell>
          <cell r="L1142" t="str">
            <v>cc</v>
          </cell>
          <cell r="M1142" t="str">
            <v>6001996UKM1</v>
          </cell>
          <cell r="N1142" t="str">
            <v>UKM1</v>
          </cell>
          <cell r="O1142" t="e">
            <v>#N/A</v>
          </cell>
          <cell r="R1142">
            <v>0.28955000000000003</v>
          </cell>
          <cell r="S1142">
            <v>0.28955000000000003</v>
          </cell>
          <cell r="T1142">
            <v>0</v>
          </cell>
          <cell r="V1142">
            <v>1E-3</v>
          </cell>
          <cell r="W1142">
            <v>289.55</v>
          </cell>
        </row>
        <row r="1143">
          <cell r="F1143" t="str">
            <v/>
          </cell>
          <cell r="G1143" t="str">
            <v>0000900502-MFMAND</v>
          </cell>
          <cell r="H1143" t="str">
            <v>MD</v>
          </cell>
          <cell r="I1143">
            <v>0</v>
          </cell>
          <cell r="J1143">
            <v>440</v>
          </cell>
          <cell r="K1143">
            <v>0</v>
          </cell>
          <cell r="L1143" t="str">
            <v>cc</v>
          </cell>
          <cell r="M1143" t="str">
            <v>6001996UKM1</v>
          </cell>
          <cell r="N1143" t="str">
            <v>UKM1</v>
          </cell>
          <cell r="O1143" t="e">
            <v>#N/A</v>
          </cell>
          <cell r="R1143">
            <v>0</v>
          </cell>
          <cell r="S1143">
            <v>0</v>
          </cell>
          <cell r="T1143">
            <v>0</v>
          </cell>
          <cell r="V1143">
            <v>0</v>
          </cell>
          <cell r="W1143">
            <v>440</v>
          </cell>
        </row>
        <row r="1144">
          <cell r="F1144" t="str">
            <v/>
          </cell>
          <cell r="G1144" t="str">
            <v>0000900501-MFPOWR</v>
          </cell>
          <cell r="H1144" t="str">
            <v>KWH</v>
          </cell>
          <cell r="I1144">
            <v>3.7999999999999999E-2</v>
          </cell>
          <cell r="J1144">
            <v>8.25</v>
          </cell>
          <cell r="K1144">
            <v>0.3135</v>
          </cell>
          <cell r="L1144" t="str">
            <v>cc</v>
          </cell>
          <cell r="M1144" t="str">
            <v>6001996UKM1</v>
          </cell>
          <cell r="N1144" t="str">
            <v>UKM1</v>
          </cell>
          <cell r="O1144" t="e">
            <v>#N/A</v>
          </cell>
          <cell r="R1144">
            <v>0.3135</v>
          </cell>
          <cell r="S1144">
            <v>0.3135</v>
          </cell>
          <cell r="T1144">
            <v>0</v>
          </cell>
          <cell r="V1144">
            <v>3.7999999999999999E-2</v>
          </cell>
          <cell r="W1144">
            <v>8.25</v>
          </cell>
        </row>
        <row r="1145">
          <cell r="F1145" t="str">
            <v/>
          </cell>
          <cell r="G1145" t="str">
            <v>0000900501-MFPOWR</v>
          </cell>
          <cell r="H1145" t="str">
            <v>KWH</v>
          </cell>
          <cell r="I1145">
            <v>3.7999999999999999E-2</v>
          </cell>
          <cell r="J1145">
            <v>8.25</v>
          </cell>
          <cell r="K1145">
            <v>0.3135</v>
          </cell>
          <cell r="L1145" t="str">
            <v>cc</v>
          </cell>
          <cell r="M1145" t="str">
            <v>6001997UKM1</v>
          </cell>
          <cell r="N1145" t="str">
            <v>UKM1</v>
          </cell>
          <cell r="O1145" t="e">
            <v>#N/A</v>
          </cell>
          <cell r="R1145">
            <v>0.3135</v>
          </cell>
          <cell r="S1145">
            <v>0.3135</v>
          </cell>
          <cell r="T1145">
            <v>0</v>
          </cell>
          <cell r="V1145">
            <v>3.7999999999999999E-2</v>
          </cell>
          <cell r="W1145">
            <v>8.25</v>
          </cell>
        </row>
        <row r="1146">
          <cell r="F1146" t="str">
            <v/>
          </cell>
          <cell r="G1146" t="str">
            <v>0000900502-MFMAND</v>
          </cell>
          <cell r="H1146" t="str">
            <v>MD</v>
          </cell>
          <cell r="I1146">
            <v>0</v>
          </cell>
          <cell r="J1146">
            <v>440</v>
          </cell>
          <cell r="K1146">
            <v>0</v>
          </cell>
          <cell r="L1146" t="str">
            <v>cc</v>
          </cell>
          <cell r="M1146" t="str">
            <v>6001997UKM1</v>
          </cell>
          <cell r="N1146" t="str">
            <v>UKM1</v>
          </cell>
          <cell r="O1146" t="e">
            <v>#N/A</v>
          </cell>
          <cell r="R1146">
            <v>0</v>
          </cell>
          <cell r="S1146">
            <v>0</v>
          </cell>
          <cell r="T1146">
            <v>0</v>
          </cell>
          <cell r="V1146">
            <v>0</v>
          </cell>
          <cell r="W1146">
            <v>440</v>
          </cell>
        </row>
        <row r="1147">
          <cell r="F1147" t="str">
            <v/>
          </cell>
          <cell r="G1147" t="str">
            <v>0000900503-MFGUTY</v>
          </cell>
          <cell r="H1147" t="str">
            <v>STD</v>
          </cell>
          <cell r="I1147">
            <v>1E-3</v>
          </cell>
          <cell r="J1147">
            <v>289.55</v>
          </cell>
          <cell r="K1147">
            <v>0.28955000000000003</v>
          </cell>
          <cell r="L1147" t="str">
            <v>cc</v>
          </cell>
          <cell r="M1147" t="str">
            <v>6001997UKM1</v>
          </cell>
          <cell r="N1147" t="str">
            <v>UKM1</v>
          </cell>
          <cell r="O1147" t="e">
            <v>#N/A</v>
          </cell>
          <cell r="R1147">
            <v>0.28955000000000003</v>
          </cell>
          <cell r="S1147">
            <v>0.28955000000000003</v>
          </cell>
          <cell r="T1147">
            <v>0</v>
          </cell>
          <cell r="V1147">
            <v>1E-3</v>
          </cell>
          <cell r="W1147">
            <v>289.55</v>
          </cell>
        </row>
        <row r="1148">
          <cell r="F1148" t="str">
            <v/>
          </cell>
          <cell r="G1148" t="str">
            <v>0000900504-MFGDEP</v>
          </cell>
          <cell r="H1148" t="str">
            <v>STD</v>
          </cell>
          <cell r="I1148">
            <v>1E-3</v>
          </cell>
          <cell r="J1148">
            <v>160.77000000000001</v>
          </cell>
          <cell r="K1148">
            <v>0.16077000000000002</v>
          </cell>
          <cell r="L1148" t="str">
            <v>cc</v>
          </cell>
          <cell r="M1148" t="str">
            <v>6001997UKM1</v>
          </cell>
          <cell r="N1148" t="str">
            <v>UKM1</v>
          </cell>
          <cell r="O1148" t="e">
            <v>#N/A</v>
          </cell>
          <cell r="R1148">
            <v>0.16077000000000002</v>
          </cell>
          <cell r="S1148">
            <v>0.16077000000000002</v>
          </cell>
          <cell r="T1148">
            <v>0</v>
          </cell>
          <cell r="V1148">
            <v>1E-3</v>
          </cell>
          <cell r="W1148">
            <v>160.77000000000001</v>
          </cell>
        </row>
        <row r="1149">
          <cell r="F1149" t="str">
            <v/>
          </cell>
          <cell r="G1149" t="str">
            <v>0000900505-MFGOVH</v>
          </cell>
          <cell r="H1149" t="str">
            <v>STD</v>
          </cell>
          <cell r="I1149">
            <v>1E-3</v>
          </cell>
          <cell r="J1149">
            <v>292.08999999999997</v>
          </cell>
          <cell r="K1149">
            <v>0.29208999999999996</v>
          </cell>
          <cell r="L1149" t="str">
            <v>cc</v>
          </cell>
          <cell r="M1149" t="str">
            <v>6001997UKM1</v>
          </cell>
          <cell r="N1149" t="str">
            <v>UKM1</v>
          </cell>
          <cell r="O1149" t="e">
            <v>#N/A</v>
          </cell>
          <cell r="R1149">
            <v>0.29208999999999996</v>
          </cell>
          <cell r="S1149">
            <v>0.29208999999999996</v>
          </cell>
          <cell r="T1149">
            <v>0</v>
          </cell>
          <cell r="V1149">
            <v>1E-3</v>
          </cell>
          <cell r="W1149">
            <v>292.08999999999997</v>
          </cell>
        </row>
        <row r="1150">
          <cell r="F1150">
            <v>4000108</v>
          </cell>
          <cell r="G1150" t="str">
            <v>DM WATER</v>
          </cell>
          <cell r="H1150" t="str">
            <v>KG</v>
          </cell>
          <cell r="I1150">
            <v>0.58599999999999997</v>
          </cell>
          <cell r="J1150">
            <v>0.45</v>
          </cell>
          <cell r="K1150">
            <v>0.26369999999999999</v>
          </cell>
          <cell r="L1150" t="str">
            <v>RM</v>
          </cell>
          <cell r="M1150" t="str">
            <v>6001997UKM1</v>
          </cell>
          <cell r="N1150" t="str">
            <v>4000108UKM1</v>
          </cell>
          <cell r="O1150" t="e">
            <v>#N/A</v>
          </cell>
          <cell r="P1150">
            <v>0.26369999999999999</v>
          </cell>
          <cell r="S1150">
            <v>0.26369999999999999</v>
          </cell>
          <cell r="T1150">
            <v>0</v>
          </cell>
          <cell r="V1150">
            <v>0.58599999999999997</v>
          </cell>
          <cell r="W1150">
            <v>0.45</v>
          </cell>
        </row>
        <row r="1151">
          <cell r="F1151">
            <v>4000097</v>
          </cell>
          <cell r="G1151" t="str">
            <v>DISODIUM EDTA</v>
          </cell>
          <cell r="H1151" t="str">
            <v>KG</v>
          </cell>
          <cell r="I1151">
            <v>2E-3</v>
          </cell>
          <cell r="J1151">
            <v>313.49</v>
          </cell>
          <cell r="K1151">
            <v>0.62697999999999998</v>
          </cell>
          <cell r="L1151" t="str">
            <v>RM</v>
          </cell>
          <cell r="M1151" t="str">
            <v>6001997UKM1</v>
          </cell>
          <cell r="N1151" t="str">
            <v>4000097UKM1</v>
          </cell>
          <cell r="O1151" t="e">
            <v>#N/A</v>
          </cell>
          <cell r="P1151">
            <v>0.62697999999999998</v>
          </cell>
          <cell r="S1151">
            <v>0.62697999999999998</v>
          </cell>
          <cell r="T1151">
            <v>0</v>
          </cell>
          <cell r="V1151">
            <v>2E-3</v>
          </cell>
          <cell r="W1151">
            <v>313.49</v>
          </cell>
        </row>
        <row r="1152">
          <cell r="F1152">
            <v>4000120</v>
          </cell>
          <cell r="G1152" t="str">
            <v>GLYCERINE</v>
          </cell>
          <cell r="H1152" t="str">
            <v>KG</v>
          </cell>
          <cell r="I1152">
            <v>5.0000000000000001E-3</v>
          </cell>
          <cell r="J1152">
            <v>179.46</v>
          </cell>
          <cell r="K1152">
            <v>0.8973000000000001</v>
          </cell>
          <cell r="L1152" t="str">
            <v>RM</v>
          </cell>
          <cell r="M1152" t="str">
            <v>6001997UKM1</v>
          </cell>
          <cell r="N1152" t="str">
            <v>4000120UKM1</v>
          </cell>
          <cell r="O1152" t="e">
            <v>#N/A</v>
          </cell>
          <cell r="P1152">
            <v>0.8973000000000001</v>
          </cell>
          <cell r="S1152">
            <v>0.8973000000000001</v>
          </cell>
          <cell r="T1152">
            <v>0</v>
          </cell>
          <cell r="V1152">
            <v>5.0000000000000001E-3</v>
          </cell>
          <cell r="W1152">
            <v>92.123333333333335</v>
          </cell>
        </row>
        <row r="1153">
          <cell r="F1153">
            <v>6000523</v>
          </cell>
          <cell r="G1153" t="str">
            <v>SLES 70% 1 MOLE - PREPROCESSING ASSAM</v>
          </cell>
          <cell r="H1153" t="str">
            <v>KG</v>
          </cell>
          <cell r="I1153">
            <v>0.35</v>
          </cell>
          <cell r="J1153">
            <v>35.919999999999995</v>
          </cell>
          <cell r="K1153">
            <v>12.571999999999997</v>
          </cell>
          <cell r="L1153" t="str">
            <v>SFG</v>
          </cell>
          <cell r="M1153" t="str">
            <v>6001997UKM1</v>
          </cell>
          <cell r="N1153" t="str">
            <v>6000523UKM1</v>
          </cell>
          <cell r="O1153" t="str">
            <v>6000523UKM1</v>
          </cell>
          <cell r="P1153">
            <v>12.515999999999998</v>
          </cell>
          <cell r="Q1153">
            <v>0</v>
          </cell>
          <cell r="R1153">
            <v>5.5999999999999994E-2</v>
          </cell>
          <cell r="S1153">
            <v>12.571999999999997</v>
          </cell>
          <cell r="T1153">
            <v>0</v>
          </cell>
          <cell r="V1153">
            <v>0.35</v>
          </cell>
          <cell r="W1153">
            <v>35.125840200535961</v>
          </cell>
        </row>
        <row r="1154">
          <cell r="F1154">
            <v>4000145</v>
          </cell>
          <cell r="G1154" t="str">
            <v>CMEA (COCAMIDE MEA)</v>
          </cell>
          <cell r="H1154" t="str">
            <v>KG</v>
          </cell>
          <cell r="I1154">
            <v>5.0000000000000001E-3</v>
          </cell>
          <cell r="J1154">
            <v>156.77000000000001</v>
          </cell>
          <cell r="K1154">
            <v>0.78385000000000005</v>
          </cell>
          <cell r="L1154" t="str">
            <v>RM</v>
          </cell>
          <cell r="M1154" t="str">
            <v>6001997UKM1</v>
          </cell>
          <cell r="N1154" t="str">
            <v>4000145UKM1</v>
          </cell>
          <cell r="O1154" t="e">
            <v>#N/A</v>
          </cell>
          <cell r="P1154">
            <v>0.78385000000000005</v>
          </cell>
          <cell r="S1154">
            <v>0.78385000000000005</v>
          </cell>
          <cell r="T1154">
            <v>0</v>
          </cell>
          <cell r="V1154">
            <v>5.0000000000000001E-3</v>
          </cell>
          <cell r="W1154">
            <v>154.66359477911647</v>
          </cell>
        </row>
        <row r="1155">
          <cell r="F1155">
            <v>4000180</v>
          </cell>
          <cell r="G1155" t="str">
            <v>EGDS (GLYCOL DISTEARATE) / Cutina AGS</v>
          </cell>
          <cell r="H1155" t="str">
            <v>KG</v>
          </cell>
          <cell r="I1155">
            <v>6.0000000000000001E-3</v>
          </cell>
          <cell r="J1155">
            <v>203.66</v>
          </cell>
          <cell r="K1155">
            <v>1.2219599999999999</v>
          </cell>
          <cell r="L1155" t="str">
            <v>RM</v>
          </cell>
          <cell r="M1155" t="str">
            <v>6001997UKM1</v>
          </cell>
          <cell r="N1155" t="str">
            <v>4000180UKM1</v>
          </cell>
          <cell r="O1155" t="e">
            <v>#N/A</v>
          </cell>
          <cell r="P1155">
            <v>1.2219599999999999</v>
          </cell>
          <cell r="S1155">
            <v>1.2219599999999999</v>
          </cell>
          <cell r="T1155">
            <v>0</v>
          </cell>
          <cell r="V1155">
            <v>6.0000000000000001E-3</v>
          </cell>
          <cell r="W1155">
            <v>161.68768</v>
          </cell>
        </row>
        <row r="1156">
          <cell r="F1156">
            <v>4000129</v>
          </cell>
          <cell r="G1156" t="str">
            <v>CAPB (COCAMIDOPROPYL BETAINE 30%)</v>
          </cell>
          <cell r="H1156" t="str">
            <v>KG</v>
          </cell>
          <cell r="I1156">
            <v>0.02</v>
          </cell>
          <cell r="J1156">
            <v>72.48</v>
          </cell>
          <cell r="K1156">
            <v>1.4496</v>
          </cell>
          <cell r="L1156" t="str">
            <v>RM</v>
          </cell>
          <cell r="M1156" t="str">
            <v>6001997UKM1</v>
          </cell>
          <cell r="N1156" t="str">
            <v>4000129UKM1</v>
          </cell>
          <cell r="O1156" t="e">
            <v>#N/A</v>
          </cell>
          <cell r="P1156">
            <v>1.4496</v>
          </cell>
          <cell r="S1156">
            <v>1.4496</v>
          </cell>
          <cell r="T1156">
            <v>0</v>
          </cell>
          <cell r="V1156">
            <v>0.02</v>
          </cell>
          <cell r="W1156">
            <v>71.039324432008954</v>
          </cell>
        </row>
        <row r="1157">
          <cell r="F1157">
            <v>4000140</v>
          </cell>
          <cell r="G1157" t="str">
            <v>SODIUM CHLORIDE (SALT)</v>
          </cell>
          <cell r="H1157" t="str">
            <v>KG</v>
          </cell>
          <cell r="I1157">
            <v>1.4999999999999999E-2</v>
          </cell>
          <cell r="J1157">
            <v>11.7</v>
          </cell>
          <cell r="K1157">
            <v>0.17549999999999999</v>
          </cell>
          <cell r="L1157" t="str">
            <v>RM</v>
          </cell>
          <cell r="M1157" t="str">
            <v>6001997UKM1</v>
          </cell>
          <cell r="N1157" t="str">
            <v>4000140UKM1</v>
          </cell>
          <cell r="O1157" t="e">
            <v>#N/A</v>
          </cell>
          <cell r="P1157">
            <v>0.17549999999999999</v>
          </cell>
          <cell r="S1157">
            <v>0.17549999999999999</v>
          </cell>
          <cell r="T1157">
            <v>0</v>
          </cell>
          <cell r="V1157">
            <v>1.4999999999999999E-2</v>
          </cell>
          <cell r="W1157">
            <v>19</v>
          </cell>
        </row>
        <row r="1158">
          <cell r="F1158">
            <v>4000159</v>
          </cell>
          <cell r="G1158" t="str">
            <v>GLYDANT (NIPACIDE DMDMH)</v>
          </cell>
          <cell r="H1158" t="str">
            <v>KG</v>
          </cell>
          <cell r="I1158">
            <v>3.0000000000000001E-3</v>
          </cell>
          <cell r="J1158">
            <v>129.59</v>
          </cell>
          <cell r="K1158">
            <v>0.38877</v>
          </cell>
          <cell r="L1158" t="str">
            <v>RM</v>
          </cell>
          <cell r="M1158" t="str">
            <v>6001997UKM1</v>
          </cell>
          <cell r="N1158" t="str">
            <v>4000159UKM1</v>
          </cell>
          <cell r="O1158" t="e">
            <v>#N/A</v>
          </cell>
          <cell r="P1158">
            <v>0.38877</v>
          </cell>
          <cell r="S1158">
            <v>0.38877</v>
          </cell>
          <cell r="T1158">
            <v>0</v>
          </cell>
          <cell r="V1158">
            <v>3.0000000000000001E-3</v>
          </cell>
          <cell r="W1158">
            <v>144.14227766666667</v>
          </cell>
        </row>
        <row r="1159">
          <cell r="F1159">
            <v>4001671</v>
          </cell>
          <cell r="G1159" t="str">
            <v>Succinic Acid</v>
          </cell>
          <cell r="H1159" t="str">
            <v>KG</v>
          </cell>
          <cell r="I1159">
            <v>3.0000000000000001E-3</v>
          </cell>
          <cell r="J1159">
            <v>212.24</v>
          </cell>
          <cell r="K1159">
            <v>0.63672000000000006</v>
          </cell>
          <cell r="L1159" t="str">
            <v>RM</v>
          </cell>
          <cell r="M1159" t="str">
            <v>6001997UKM1</v>
          </cell>
          <cell r="N1159" t="str">
            <v>4001671UKM1</v>
          </cell>
          <cell r="O1159" t="e">
            <v>#N/A</v>
          </cell>
          <cell r="P1159">
            <v>0.63672000000000006</v>
          </cell>
          <cell r="S1159">
            <v>0.63672000000000006</v>
          </cell>
          <cell r="T1159">
            <v>0</v>
          </cell>
          <cell r="V1159">
            <v>3.0000000000000001E-3</v>
          </cell>
          <cell r="W1159">
            <v>212.24</v>
          </cell>
        </row>
        <row r="1160">
          <cell r="F1160">
            <v>4000624</v>
          </cell>
          <cell r="G1160" t="str">
            <v>PERFUME BLOOM 2 TALC 17346S0854</v>
          </cell>
          <cell r="H1160" t="str">
            <v>KG</v>
          </cell>
          <cell r="I1160">
            <v>3.0000000000000001E-3</v>
          </cell>
          <cell r="J1160">
            <v>1154.48</v>
          </cell>
          <cell r="K1160">
            <v>3.4634400000000003</v>
          </cell>
          <cell r="L1160" t="str">
            <v>RM</v>
          </cell>
          <cell r="M1160" t="str">
            <v>6001997UKM1</v>
          </cell>
          <cell r="N1160" t="str">
            <v>4000624UKM1</v>
          </cell>
          <cell r="O1160" t="e">
            <v>#N/A</v>
          </cell>
          <cell r="P1160">
            <v>3.4634400000000003</v>
          </cell>
          <cell r="S1160">
            <v>3.4634400000000003</v>
          </cell>
          <cell r="T1160">
            <v>0</v>
          </cell>
          <cell r="V1160">
            <v>3.0000000000000001E-3</v>
          </cell>
          <cell r="W1160">
            <v>1154.48</v>
          </cell>
        </row>
        <row r="1161">
          <cell r="F1161">
            <v>4000347</v>
          </cell>
          <cell r="G1161" t="str">
            <v>FRAGRANCE HAIRFALL DEFENSE</v>
          </cell>
          <cell r="H1161" t="str">
            <v>KG</v>
          </cell>
          <cell r="I1161">
            <v>0</v>
          </cell>
          <cell r="J1161">
            <v>895.93</v>
          </cell>
          <cell r="K1161">
            <v>0</v>
          </cell>
          <cell r="L1161" t="str">
            <v>RM</v>
          </cell>
          <cell r="M1161" t="str">
            <v>6001997UKM1</v>
          </cell>
          <cell r="N1161" t="str">
            <v>4000347UKM1</v>
          </cell>
          <cell r="O1161" t="e">
            <v>#N/A</v>
          </cell>
          <cell r="P1161">
            <v>0</v>
          </cell>
          <cell r="S1161">
            <v>0</v>
          </cell>
          <cell r="T1161">
            <v>0</v>
          </cell>
          <cell r="V1161">
            <v>0</v>
          </cell>
          <cell r="W1161">
            <v>975.45</v>
          </cell>
        </row>
        <row r="1162">
          <cell r="F1162">
            <v>4000147</v>
          </cell>
          <cell r="G1162" t="str">
            <v>ALOE JUICE</v>
          </cell>
          <cell r="H1162" t="str">
            <v>KG</v>
          </cell>
          <cell r="I1162">
            <v>0</v>
          </cell>
          <cell r="J1162">
            <v>206.2</v>
          </cell>
          <cell r="K1162">
            <v>0</v>
          </cell>
          <cell r="L1162" t="str">
            <v>RM</v>
          </cell>
          <cell r="M1162" t="str">
            <v>6001997UKM1</v>
          </cell>
          <cell r="N1162" t="str">
            <v>4000147UKM1</v>
          </cell>
          <cell r="O1162" t="e">
            <v>#N/A</v>
          </cell>
          <cell r="P1162">
            <v>0</v>
          </cell>
          <cell r="S1162">
            <v>0</v>
          </cell>
          <cell r="T1162">
            <v>0</v>
          </cell>
          <cell r="V1162">
            <v>0</v>
          </cell>
          <cell r="W1162">
            <v>212.57249999999999</v>
          </cell>
        </row>
        <row r="1163">
          <cell r="F1163">
            <v>4000431</v>
          </cell>
          <cell r="G1163" t="str">
            <v>VITAMIN E ACETATE - RA</v>
          </cell>
          <cell r="H1163" t="str">
            <v>KG</v>
          </cell>
          <cell r="I1163">
            <v>0</v>
          </cell>
          <cell r="J1163">
            <v>3614</v>
          </cell>
          <cell r="K1163">
            <v>0</v>
          </cell>
          <cell r="L1163" t="str">
            <v>RM</v>
          </cell>
          <cell r="M1163" t="str">
            <v>6001997UKM1</v>
          </cell>
          <cell r="N1163" t="str">
            <v>4000431UKM1</v>
          </cell>
          <cell r="O1163" t="e">
            <v>#N/A</v>
          </cell>
          <cell r="P1163">
            <v>0</v>
          </cell>
          <cell r="S1163">
            <v>0</v>
          </cell>
          <cell r="T1163">
            <v>0</v>
          </cell>
          <cell r="V1163">
            <v>0</v>
          </cell>
          <cell r="W1163">
            <v>3614.49</v>
          </cell>
        </row>
        <row r="1164">
          <cell r="F1164">
            <v>4000096</v>
          </cell>
          <cell r="G1164" t="str">
            <v>BUTYLATED HYDROXY TOULENE</v>
          </cell>
          <cell r="H1164" t="str">
            <v>KG</v>
          </cell>
          <cell r="I1164">
            <v>0</v>
          </cell>
          <cell r="J1164">
            <v>407.47</v>
          </cell>
          <cell r="K1164">
            <v>0</v>
          </cell>
          <cell r="L1164" t="str">
            <v>RM</v>
          </cell>
          <cell r="M1164" t="str">
            <v>6001997UKM1</v>
          </cell>
          <cell r="N1164" t="str">
            <v>4000096UKM1</v>
          </cell>
          <cell r="O1164" t="e">
            <v>#N/A</v>
          </cell>
          <cell r="P1164">
            <v>0</v>
          </cell>
          <cell r="S1164">
            <v>0</v>
          </cell>
          <cell r="T1164">
            <v>0</v>
          </cell>
          <cell r="V1164">
            <v>0</v>
          </cell>
          <cell r="W1164">
            <v>385.20066666666668</v>
          </cell>
        </row>
        <row r="1165">
          <cell r="F1165">
            <v>4000176</v>
          </cell>
          <cell r="G1165" t="str">
            <v>SODIUM HYDROXIDE</v>
          </cell>
          <cell r="H1165" t="str">
            <v>KG</v>
          </cell>
          <cell r="I1165">
            <v>2E-3</v>
          </cell>
          <cell r="J1165">
            <v>91.45</v>
          </cell>
          <cell r="K1165">
            <v>0.18290000000000001</v>
          </cell>
          <cell r="L1165" t="str">
            <v>RM</v>
          </cell>
          <cell r="M1165" t="str">
            <v>6001997UKM1</v>
          </cell>
          <cell r="N1165" t="str">
            <v>4000176UKM1</v>
          </cell>
          <cell r="O1165" t="e">
            <v>#N/A</v>
          </cell>
          <cell r="P1165">
            <v>0.18290000000000001</v>
          </cell>
          <cell r="S1165">
            <v>0.18290000000000001</v>
          </cell>
          <cell r="T1165">
            <v>0</v>
          </cell>
          <cell r="V1165">
            <v>2E-3</v>
          </cell>
          <cell r="W1165">
            <v>109.57857142857142</v>
          </cell>
        </row>
        <row r="1166">
          <cell r="F1166" t="str">
            <v/>
          </cell>
          <cell r="G1166" t="str">
            <v>0000900501-MFPOWR</v>
          </cell>
          <cell r="H1166" t="str">
            <v>KWH</v>
          </cell>
          <cell r="I1166">
            <v>8.0000000000000002E-3</v>
          </cell>
          <cell r="J1166">
            <v>8.25</v>
          </cell>
          <cell r="K1166">
            <v>6.6000000000000003E-2</v>
          </cell>
          <cell r="L1166" t="str">
            <v>cc</v>
          </cell>
          <cell r="M1166" t="str">
            <v>6002017UKM1</v>
          </cell>
          <cell r="N1166" t="str">
            <v>UKM1</v>
          </cell>
          <cell r="O1166" t="e">
            <v>#N/A</v>
          </cell>
          <cell r="R1166">
            <v>6.6000000000000003E-2</v>
          </cell>
          <cell r="S1166">
            <v>6.6000000000000003E-2</v>
          </cell>
          <cell r="T1166">
            <v>0</v>
          </cell>
          <cell r="V1166">
            <v>8.0000000000000002E-3</v>
          </cell>
          <cell r="W1166">
            <v>8.25</v>
          </cell>
        </row>
        <row r="1167">
          <cell r="F1167" t="str">
            <v/>
          </cell>
          <cell r="G1167" t="str">
            <v>0000900502-MFMAND</v>
          </cell>
          <cell r="H1167" t="str">
            <v>MD</v>
          </cell>
          <cell r="I1167">
            <v>1E-3</v>
          </cell>
          <cell r="J1167">
            <v>440</v>
          </cell>
          <cell r="K1167">
            <v>0.44</v>
          </cell>
          <cell r="L1167" t="str">
            <v>cc</v>
          </cell>
          <cell r="M1167" t="str">
            <v>6002017UKM1</v>
          </cell>
          <cell r="N1167" t="str">
            <v>UKM1</v>
          </cell>
          <cell r="O1167" t="e">
            <v>#N/A</v>
          </cell>
          <cell r="R1167">
            <v>0.44</v>
          </cell>
          <cell r="S1167">
            <v>0.44</v>
          </cell>
          <cell r="T1167">
            <v>0</v>
          </cell>
          <cell r="V1167">
            <v>1E-3</v>
          </cell>
          <cell r="W1167">
            <v>440</v>
          </cell>
        </row>
        <row r="1168">
          <cell r="F1168" t="str">
            <v/>
          </cell>
          <cell r="G1168" t="str">
            <v>0000900503-MFGUTY</v>
          </cell>
          <cell r="H1168" t="str">
            <v>STD</v>
          </cell>
          <cell r="I1168">
            <v>1E-3</v>
          </cell>
          <cell r="J1168">
            <v>34.880000000000003</v>
          </cell>
          <cell r="K1168">
            <v>3.4880000000000001E-2</v>
          </cell>
          <cell r="L1168" t="str">
            <v>cc</v>
          </cell>
          <cell r="M1168" t="str">
            <v>6002017UKM1</v>
          </cell>
          <cell r="N1168" t="str">
            <v>UKM1</v>
          </cell>
          <cell r="O1168" t="e">
            <v>#N/A</v>
          </cell>
          <cell r="R1168">
            <v>3.4880000000000001E-2</v>
          </cell>
          <cell r="S1168">
            <v>3.4880000000000001E-2</v>
          </cell>
          <cell r="T1168">
            <v>0</v>
          </cell>
          <cell r="V1168">
            <v>1E-3</v>
          </cell>
          <cell r="W1168">
            <v>34.880000000000003</v>
          </cell>
        </row>
        <row r="1169">
          <cell r="F1169" t="str">
            <v/>
          </cell>
          <cell r="G1169" t="str">
            <v>0000900504-MFGDEP</v>
          </cell>
          <cell r="H1169" t="str">
            <v>STD</v>
          </cell>
          <cell r="I1169">
            <v>1E-3</v>
          </cell>
          <cell r="J1169">
            <v>104.21</v>
          </cell>
          <cell r="K1169">
            <v>0.10421</v>
          </cell>
          <cell r="L1169" t="str">
            <v>cc</v>
          </cell>
          <cell r="M1169" t="str">
            <v>6002017UKM1</v>
          </cell>
          <cell r="N1169" t="str">
            <v>UKM1</v>
          </cell>
          <cell r="O1169" t="e">
            <v>#N/A</v>
          </cell>
          <cell r="R1169">
            <v>0.10421</v>
          </cell>
          <cell r="S1169">
            <v>0.10421</v>
          </cell>
          <cell r="T1169">
            <v>0</v>
          </cell>
          <cell r="V1169">
            <v>1E-3</v>
          </cell>
          <cell r="W1169">
            <v>104.21</v>
          </cell>
        </row>
        <row r="1170">
          <cell r="F1170" t="str">
            <v/>
          </cell>
          <cell r="G1170" t="str">
            <v>0000900505-MFGOVH</v>
          </cell>
          <cell r="H1170" t="str">
            <v>STD</v>
          </cell>
          <cell r="I1170">
            <v>1E-3</v>
          </cell>
          <cell r="J1170">
            <v>292.08999999999997</v>
          </cell>
          <cell r="K1170">
            <v>0.29208999999999996</v>
          </cell>
          <cell r="L1170" t="str">
            <v>cc</v>
          </cell>
          <cell r="M1170" t="str">
            <v>6002017UKM1</v>
          </cell>
          <cell r="N1170" t="str">
            <v>UKM1</v>
          </cell>
          <cell r="O1170" t="e">
            <v>#N/A</v>
          </cell>
          <cell r="R1170">
            <v>0.29208999999999996</v>
          </cell>
          <cell r="S1170">
            <v>0.29208999999999996</v>
          </cell>
          <cell r="T1170">
            <v>0</v>
          </cell>
          <cell r="V1170">
            <v>1E-3</v>
          </cell>
          <cell r="W1170">
            <v>292.08999999999997</v>
          </cell>
        </row>
        <row r="1171">
          <cell r="F1171">
            <v>5004616</v>
          </cell>
          <cell r="G1171" t="str">
            <v>FR LAB PETERATI PET SANIT LAVDER 250ML</v>
          </cell>
          <cell r="H1171" t="str">
            <v>ST</v>
          </cell>
          <cell r="I1171">
            <v>1.0149999999999999</v>
          </cell>
          <cell r="J1171">
            <v>3.25</v>
          </cell>
          <cell r="K1171">
            <v>3.2987499999999996</v>
          </cell>
          <cell r="L1171" t="str">
            <v>PM</v>
          </cell>
          <cell r="M1171" t="str">
            <v>6002017UKM1</v>
          </cell>
          <cell r="N1171" t="str">
            <v>5004616UKM1</v>
          </cell>
          <cell r="O1171" t="e">
            <v>#N/A</v>
          </cell>
          <cell r="Q1171">
            <v>3.2987499999999996</v>
          </cell>
          <cell r="S1171">
            <v>3.2987499999999996</v>
          </cell>
          <cell r="T1171">
            <v>0</v>
          </cell>
          <cell r="V1171">
            <v>1.0149999999999999</v>
          </cell>
          <cell r="W1171">
            <v>3.4368750000000006</v>
          </cell>
        </row>
        <row r="1172">
          <cell r="F1172">
            <v>5004617</v>
          </cell>
          <cell r="G1172" t="str">
            <v>BK LAB PETERATI PET SANIT LAVDER 250ML</v>
          </cell>
          <cell r="H1172" t="str">
            <v>ST</v>
          </cell>
          <cell r="I1172">
            <v>1.0149999999999999</v>
          </cell>
          <cell r="J1172">
            <v>3.25</v>
          </cell>
          <cell r="K1172">
            <v>3.2987499999999996</v>
          </cell>
          <cell r="L1172" t="str">
            <v>PM</v>
          </cell>
          <cell r="M1172" t="str">
            <v>6002017UKM1</v>
          </cell>
          <cell r="N1172" t="str">
            <v>5004617UKM1</v>
          </cell>
          <cell r="O1172" t="e">
            <v>#N/A</v>
          </cell>
          <cell r="Q1172">
            <v>3.2987499999999996</v>
          </cell>
          <cell r="S1172">
            <v>3.2987499999999996</v>
          </cell>
          <cell r="T1172">
            <v>0</v>
          </cell>
          <cell r="V1172">
            <v>1.0149999999999999</v>
          </cell>
          <cell r="W1172">
            <v>3.4368750000000006</v>
          </cell>
        </row>
        <row r="1173">
          <cell r="F1173">
            <v>6001734</v>
          </cell>
          <cell r="G1173" t="str">
            <v>CONTAINER NYLE HAND SANITIZER 260ML</v>
          </cell>
          <cell r="H1173" t="str">
            <v>ST</v>
          </cell>
          <cell r="I1173">
            <v>1.01</v>
          </cell>
          <cell r="J1173">
            <v>4.6997999999999998</v>
          </cell>
          <cell r="K1173">
            <v>4.7467980000000001</v>
          </cell>
          <cell r="L1173" t="str">
            <v>SFG</v>
          </cell>
          <cell r="M1173" t="str">
            <v>6002017UKM1</v>
          </cell>
          <cell r="N1173" t="str">
            <v>6001734UKM1</v>
          </cell>
          <cell r="O1173" t="str">
            <v>6001734UKM1</v>
          </cell>
          <cell r="P1173">
            <v>0</v>
          </cell>
          <cell r="Q1173">
            <v>4.3801680000000003</v>
          </cell>
          <cell r="R1173">
            <v>0.36663000000000001</v>
          </cell>
          <cell r="S1173">
            <v>4.7467980000000001</v>
          </cell>
          <cell r="T1173">
            <v>0</v>
          </cell>
          <cell r="V1173">
            <v>1.01</v>
          </cell>
          <cell r="W1173">
            <v>5.1618928000000004</v>
          </cell>
        </row>
        <row r="1174">
          <cell r="F1174">
            <v>6001734</v>
          </cell>
          <cell r="G1174" t="str">
            <v>CONTAINER NYLE HAND SANITIZER 260ML</v>
          </cell>
          <cell r="H1174" t="str">
            <v>ST</v>
          </cell>
          <cell r="I1174">
            <v>1.0049999999999999</v>
          </cell>
          <cell r="J1174">
            <v>4.6997999999999998</v>
          </cell>
          <cell r="K1174">
            <v>4.723298999999999</v>
          </cell>
          <cell r="L1174" t="str">
            <v>SFG</v>
          </cell>
          <cell r="M1174" t="str">
            <v>6002018UKM1</v>
          </cell>
          <cell r="N1174" t="str">
            <v>6001734UKM1</v>
          </cell>
          <cell r="O1174" t="str">
            <v>6001734UKM1</v>
          </cell>
          <cell r="P1174">
            <v>0</v>
          </cell>
          <cell r="Q1174">
            <v>4.3584839999999998</v>
          </cell>
          <cell r="R1174">
            <v>0.36481499999999994</v>
          </cell>
          <cell r="S1174">
            <v>4.7232989999999999</v>
          </cell>
          <cell r="T1174">
            <v>0</v>
          </cell>
          <cell r="V1174">
            <v>1.0049999999999999</v>
          </cell>
          <cell r="W1174">
            <v>5.1618928000000004</v>
          </cell>
        </row>
        <row r="1175">
          <cell r="F1175">
            <v>5004615</v>
          </cell>
          <cell r="G1175" t="str">
            <v>BK LAB PETERATI PET SANIT FLORAL 250ML</v>
          </cell>
          <cell r="H1175" t="str">
            <v>ST</v>
          </cell>
          <cell r="I1175">
            <v>1.0149999999999999</v>
          </cell>
          <cell r="J1175">
            <v>3.25</v>
          </cell>
          <cell r="K1175">
            <v>3.2987499999999996</v>
          </cell>
          <cell r="L1175" t="str">
            <v>PM</v>
          </cell>
          <cell r="M1175" t="str">
            <v>6002018UKM1</v>
          </cell>
          <cell r="N1175" t="str">
            <v>5004615UKM1</v>
          </cell>
          <cell r="O1175" t="e">
            <v>#N/A</v>
          </cell>
          <cell r="Q1175">
            <v>3.2987499999999996</v>
          </cell>
          <cell r="S1175">
            <v>3.2987499999999996</v>
          </cell>
          <cell r="T1175">
            <v>0</v>
          </cell>
          <cell r="V1175">
            <v>1.0149999999999999</v>
          </cell>
          <cell r="W1175">
            <v>3.4368750000000006</v>
          </cell>
        </row>
        <row r="1176">
          <cell r="F1176">
            <v>5004614</v>
          </cell>
          <cell r="G1176" t="str">
            <v>FR LAB PETERATI PET SANIT FLORAL 250ML</v>
          </cell>
          <cell r="H1176" t="str">
            <v>ST</v>
          </cell>
          <cell r="I1176">
            <v>1.0149999999999999</v>
          </cell>
          <cell r="J1176">
            <v>3.25</v>
          </cell>
          <cell r="K1176">
            <v>3.2987499999999996</v>
          </cell>
          <cell r="L1176" t="str">
            <v>PM</v>
          </cell>
          <cell r="M1176" t="str">
            <v>6002018UKM1</v>
          </cell>
          <cell r="N1176" t="str">
            <v>5004614UKM1</v>
          </cell>
          <cell r="O1176" t="e">
            <v>#N/A</v>
          </cell>
          <cell r="Q1176">
            <v>3.2987499999999996</v>
          </cell>
          <cell r="S1176">
            <v>3.2987499999999996</v>
          </cell>
          <cell r="T1176">
            <v>0</v>
          </cell>
          <cell r="V1176">
            <v>1.0149999999999999</v>
          </cell>
          <cell r="W1176">
            <v>3.4368750000000006</v>
          </cell>
        </row>
        <row r="1177">
          <cell r="F1177" t="str">
            <v/>
          </cell>
          <cell r="G1177" t="str">
            <v>0000900505-MFGOVH</v>
          </cell>
          <cell r="H1177" t="str">
            <v>STD</v>
          </cell>
          <cell r="I1177">
            <v>1E-3</v>
          </cell>
          <cell r="J1177">
            <v>292.08999999999997</v>
          </cell>
          <cell r="K1177">
            <v>0.29208999999999996</v>
          </cell>
          <cell r="L1177" t="str">
            <v>cc</v>
          </cell>
          <cell r="M1177" t="str">
            <v>6002018UKM1</v>
          </cell>
          <cell r="N1177" t="str">
            <v>UKM1</v>
          </cell>
          <cell r="O1177" t="e">
            <v>#N/A</v>
          </cell>
          <cell r="R1177">
            <v>0.29208999999999996</v>
          </cell>
          <cell r="S1177">
            <v>0.29208999999999996</v>
          </cell>
          <cell r="T1177">
            <v>0</v>
          </cell>
          <cell r="V1177">
            <v>1E-3</v>
          </cell>
          <cell r="W1177">
            <v>292.08999999999997</v>
          </cell>
        </row>
        <row r="1178">
          <cell r="F1178" t="str">
            <v/>
          </cell>
          <cell r="G1178" t="str">
            <v>0000900504-MFGDEP</v>
          </cell>
          <cell r="H1178" t="str">
            <v>STD</v>
          </cell>
          <cell r="I1178">
            <v>1E-3</v>
          </cell>
          <cell r="J1178">
            <v>104.21</v>
          </cell>
          <cell r="K1178">
            <v>0.10421</v>
          </cell>
          <cell r="L1178" t="str">
            <v>cc</v>
          </cell>
          <cell r="M1178" t="str">
            <v>6002018UKM1</v>
          </cell>
          <cell r="N1178" t="str">
            <v>UKM1</v>
          </cell>
          <cell r="O1178" t="e">
            <v>#N/A</v>
          </cell>
          <cell r="R1178">
            <v>0.10421</v>
          </cell>
          <cell r="S1178">
            <v>0.10421</v>
          </cell>
          <cell r="T1178">
            <v>0</v>
          </cell>
          <cell r="V1178">
            <v>1E-3</v>
          </cell>
          <cell r="W1178">
            <v>104.21</v>
          </cell>
        </row>
        <row r="1179">
          <cell r="F1179" t="str">
            <v/>
          </cell>
          <cell r="G1179" t="str">
            <v>0000900503-MFGUTY</v>
          </cell>
          <cell r="H1179" t="str">
            <v>STD</v>
          </cell>
          <cell r="I1179">
            <v>1E-3</v>
          </cell>
          <cell r="J1179">
            <v>34.880000000000003</v>
          </cell>
          <cell r="K1179">
            <v>3.4880000000000001E-2</v>
          </cell>
          <cell r="L1179" t="str">
            <v>cc</v>
          </cell>
          <cell r="M1179" t="str">
            <v>6002018UKM1</v>
          </cell>
          <cell r="N1179" t="str">
            <v>UKM1</v>
          </cell>
          <cell r="O1179" t="e">
            <v>#N/A</v>
          </cell>
          <cell r="R1179">
            <v>3.4880000000000001E-2</v>
          </cell>
          <cell r="S1179">
            <v>3.4880000000000001E-2</v>
          </cell>
          <cell r="T1179">
            <v>0</v>
          </cell>
          <cell r="V1179">
            <v>1E-3</v>
          </cell>
          <cell r="W1179">
            <v>34.880000000000003</v>
          </cell>
        </row>
        <row r="1180">
          <cell r="F1180" t="str">
            <v/>
          </cell>
          <cell r="G1180" t="str">
            <v>0000900502-MFMAND</v>
          </cell>
          <cell r="H1180" t="str">
            <v>MD</v>
          </cell>
          <cell r="I1180">
            <v>1E-3</v>
          </cell>
          <cell r="J1180">
            <v>440</v>
          </cell>
          <cell r="K1180">
            <v>0.44</v>
          </cell>
          <cell r="L1180" t="str">
            <v>cc</v>
          </cell>
          <cell r="M1180" t="str">
            <v>6002018UKM1</v>
          </cell>
          <cell r="N1180" t="str">
            <v>UKM1</v>
          </cell>
          <cell r="O1180" t="e">
            <v>#N/A</v>
          </cell>
          <cell r="R1180">
            <v>0.44</v>
          </cell>
          <cell r="S1180">
            <v>0.44</v>
          </cell>
          <cell r="T1180">
            <v>0</v>
          </cell>
          <cell r="V1180">
            <v>1E-3</v>
          </cell>
          <cell r="W1180">
            <v>440</v>
          </cell>
        </row>
        <row r="1181">
          <cell r="F1181" t="str">
            <v/>
          </cell>
          <cell r="G1181" t="str">
            <v>0000900501-MFPOWR</v>
          </cell>
          <cell r="H1181" t="str">
            <v>KWH</v>
          </cell>
          <cell r="I1181">
            <v>8.0000000000000002E-3</v>
          </cell>
          <cell r="J1181">
            <v>8.25</v>
          </cell>
          <cell r="K1181">
            <v>6.6000000000000003E-2</v>
          </cell>
          <cell r="L1181" t="str">
            <v>cc</v>
          </cell>
          <cell r="M1181" t="str">
            <v>6002018UKM1</v>
          </cell>
          <cell r="N1181" t="str">
            <v>UKM1</v>
          </cell>
          <cell r="O1181" t="e">
            <v>#N/A</v>
          </cell>
          <cell r="R1181">
            <v>6.6000000000000003E-2</v>
          </cell>
          <cell r="S1181">
            <v>6.6000000000000003E-2</v>
          </cell>
          <cell r="T1181">
            <v>0</v>
          </cell>
          <cell r="V1181">
            <v>8.0000000000000002E-3</v>
          </cell>
          <cell r="W1181">
            <v>8.25</v>
          </cell>
        </row>
        <row r="1182">
          <cell r="F1182" t="str">
            <v/>
          </cell>
          <cell r="G1182" t="str">
            <v>0000900501-MFPOWR</v>
          </cell>
          <cell r="H1182" t="str">
            <v>KWH</v>
          </cell>
          <cell r="I1182">
            <v>8.0000000000000002E-3</v>
          </cell>
          <cell r="J1182">
            <v>8.25</v>
          </cell>
          <cell r="K1182">
            <v>6.6000000000000003E-2</v>
          </cell>
          <cell r="L1182" t="str">
            <v>cc</v>
          </cell>
          <cell r="M1182" t="str">
            <v>6002020UKM1</v>
          </cell>
          <cell r="N1182" t="str">
            <v>UKM1</v>
          </cell>
          <cell r="O1182" t="e">
            <v>#N/A</v>
          </cell>
          <cell r="R1182">
            <v>6.6000000000000003E-2</v>
          </cell>
          <cell r="S1182">
            <v>6.6000000000000003E-2</v>
          </cell>
          <cell r="T1182">
            <v>0</v>
          </cell>
          <cell r="V1182">
            <v>8.0000000000000002E-3</v>
          </cell>
          <cell r="W1182">
            <v>8.25</v>
          </cell>
        </row>
        <row r="1183">
          <cell r="F1183">
            <v>5005004</v>
          </cell>
          <cell r="G1183" t="str">
            <v>BK LAB CHIC HAND WASH PRT SHIELD 750ML</v>
          </cell>
          <cell r="H1183" t="str">
            <v>ST</v>
          </cell>
          <cell r="I1183">
            <v>1.0149999999999999</v>
          </cell>
          <cell r="J1183">
            <v>1.07</v>
          </cell>
          <cell r="K1183">
            <v>1.08605</v>
          </cell>
          <cell r="L1183" t="str">
            <v>PM</v>
          </cell>
          <cell r="M1183" t="str">
            <v>6002020UKM1</v>
          </cell>
          <cell r="N1183" t="str">
            <v>5005004UKM1</v>
          </cell>
          <cell r="O1183" t="e">
            <v>#N/A</v>
          </cell>
          <cell r="Q1183">
            <v>1.08605</v>
          </cell>
          <cell r="S1183">
            <v>1.08605</v>
          </cell>
          <cell r="T1183">
            <v>0</v>
          </cell>
          <cell r="V1183">
            <v>1.0149999999999999</v>
          </cell>
          <cell r="W1183">
            <v>1.07</v>
          </cell>
        </row>
        <row r="1184">
          <cell r="F1184">
            <v>5005003</v>
          </cell>
          <cell r="G1184" t="str">
            <v>FR LAB CHIC HANDWASH ENG PRT SHLD 750ML</v>
          </cell>
          <cell r="H1184" t="str">
            <v>ST</v>
          </cell>
          <cell r="I1184">
            <v>1.0149999999999999</v>
          </cell>
          <cell r="J1184">
            <v>1.27</v>
          </cell>
          <cell r="K1184">
            <v>1.2890499999999998</v>
          </cell>
          <cell r="L1184" t="str">
            <v>PM</v>
          </cell>
          <cell r="M1184" t="str">
            <v>6002020UKM1</v>
          </cell>
          <cell r="N1184" t="str">
            <v>5005003UKM1</v>
          </cell>
          <cell r="O1184" t="e">
            <v>#N/A</v>
          </cell>
          <cell r="Q1184">
            <v>1.2890499999999998</v>
          </cell>
          <cell r="S1184">
            <v>1.2890499999999998</v>
          </cell>
          <cell r="T1184">
            <v>0</v>
          </cell>
          <cell r="V1184">
            <v>1.0149999999999999</v>
          </cell>
          <cell r="W1184">
            <v>1.27</v>
          </cell>
        </row>
        <row r="1185">
          <cell r="F1185">
            <v>6001698</v>
          </cell>
          <cell r="G1185" t="str">
            <v>CONTAINER BACTO V HAND WASH 750ML</v>
          </cell>
          <cell r="H1185" t="str">
            <v>ST</v>
          </cell>
          <cell r="I1185">
            <v>1.0049999999999999</v>
          </cell>
          <cell r="J1185">
            <v>6.9880000000000004</v>
          </cell>
          <cell r="K1185">
            <v>7.0229399999999993</v>
          </cell>
          <cell r="L1185" t="str">
            <v>SFG</v>
          </cell>
          <cell r="M1185" t="str">
            <v>6002020UKM1</v>
          </cell>
          <cell r="N1185" t="str">
            <v>6001698UKM1</v>
          </cell>
          <cell r="O1185" t="str">
            <v>6001698UKM1</v>
          </cell>
          <cell r="P1185">
            <v>0</v>
          </cell>
          <cell r="Q1185">
            <v>6.6249599999999997</v>
          </cell>
          <cell r="R1185">
            <v>0.39798</v>
          </cell>
          <cell r="S1185">
            <v>7.0229400000000002</v>
          </cell>
          <cell r="T1185">
            <v>0</v>
          </cell>
          <cell r="V1185">
            <v>1.0049999999999999</v>
          </cell>
          <cell r="W1185">
            <v>6.9880000000000004</v>
          </cell>
        </row>
        <row r="1186">
          <cell r="F1186" t="str">
            <v/>
          </cell>
          <cell r="G1186" t="str">
            <v>0000900505-MFGOVH</v>
          </cell>
          <cell r="H1186" t="str">
            <v>STD</v>
          </cell>
          <cell r="I1186">
            <v>1E-3</v>
          </cell>
          <cell r="J1186">
            <v>292.08999999999997</v>
          </cell>
          <cell r="K1186">
            <v>0.29208999999999996</v>
          </cell>
          <cell r="L1186" t="str">
            <v>cc</v>
          </cell>
          <cell r="M1186" t="str">
            <v>6002020UKM1</v>
          </cell>
          <cell r="N1186" t="str">
            <v>UKM1</v>
          </cell>
          <cell r="O1186" t="e">
            <v>#N/A</v>
          </cell>
          <cell r="R1186">
            <v>0.29208999999999996</v>
          </cell>
          <cell r="S1186">
            <v>0.29208999999999996</v>
          </cell>
          <cell r="T1186">
            <v>0</v>
          </cell>
          <cell r="V1186">
            <v>1E-3</v>
          </cell>
          <cell r="W1186">
            <v>292.08999999999997</v>
          </cell>
        </row>
        <row r="1187">
          <cell r="F1187" t="str">
            <v/>
          </cell>
          <cell r="G1187" t="str">
            <v>0000900504-MFGDEP</v>
          </cell>
          <cell r="H1187" t="str">
            <v>STD</v>
          </cell>
          <cell r="I1187">
            <v>1E-3</v>
          </cell>
          <cell r="J1187">
            <v>104.21</v>
          </cell>
          <cell r="K1187">
            <v>0.10421</v>
          </cell>
          <cell r="L1187" t="str">
            <v>cc</v>
          </cell>
          <cell r="M1187" t="str">
            <v>6002020UKM1</v>
          </cell>
          <cell r="N1187" t="str">
            <v>UKM1</v>
          </cell>
          <cell r="O1187" t="e">
            <v>#N/A</v>
          </cell>
          <cell r="R1187">
            <v>0.10421</v>
          </cell>
          <cell r="S1187">
            <v>0.10421</v>
          </cell>
          <cell r="T1187">
            <v>0</v>
          </cell>
          <cell r="V1187">
            <v>1E-3</v>
          </cell>
          <cell r="W1187">
            <v>104.21</v>
          </cell>
        </row>
        <row r="1188">
          <cell r="F1188" t="str">
            <v/>
          </cell>
          <cell r="G1188" t="str">
            <v>0000900503-MFGUTY</v>
          </cell>
          <cell r="H1188" t="str">
            <v>STD</v>
          </cell>
          <cell r="I1188">
            <v>1E-3</v>
          </cell>
          <cell r="J1188">
            <v>34.880000000000003</v>
          </cell>
          <cell r="K1188">
            <v>3.4880000000000001E-2</v>
          </cell>
          <cell r="L1188" t="str">
            <v>cc</v>
          </cell>
          <cell r="M1188" t="str">
            <v>6002020UKM1</v>
          </cell>
          <cell r="N1188" t="str">
            <v>UKM1</v>
          </cell>
          <cell r="O1188" t="e">
            <v>#N/A</v>
          </cell>
          <cell r="R1188">
            <v>3.4880000000000001E-2</v>
          </cell>
          <cell r="S1188">
            <v>3.4880000000000001E-2</v>
          </cell>
          <cell r="T1188">
            <v>0</v>
          </cell>
          <cell r="V1188">
            <v>1E-3</v>
          </cell>
          <cell r="W1188">
            <v>34.880000000000003</v>
          </cell>
        </row>
        <row r="1189">
          <cell r="F1189" t="str">
            <v/>
          </cell>
          <cell r="G1189" t="str">
            <v>0000900502-MFMAND</v>
          </cell>
          <cell r="H1189" t="str">
            <v>MD</v>
          </cell>
          <cell r="I1189">
            <v>1E-3</v>
          </cell>
          <cell r="J1189">
            <v>440</v>
          </cell>
          <cell r="K1189">
            <v>0.44</v>
          </cell>
          <cell r="L1189" t="str">
            <v>cc</v>
          </cell>
          <cell r="M1189" t="str">
            <v>6002020UKM1</v>
          </cell>
          <cell r="N1189" t="str">
            <v>UKM1</v>
          </cell>
          <cell r="O1189" t="e">
            <v>#N/A</v>
          </cell>
          <cell r="R1189">
            <v>0.44</v>
          </cell>
          <cell r="S1189">
            <v>0.44</v>
          </cell>
          <cell r="T1189">
            <v>0</v>
          </cell>
          <cell r="V1189">
            <v>1E-3</v>
          </cell>
          <cell r="W1189">
            <v>440</v>
          </cell>
        </row>
        <row r="1190">
          <cell r="F1190">
            <v>5005002</v>
          </cell>
          <cell r="G1190" t="str">
            <v>BK LAB CHIC HAND WASH MST SHIELD 750ML</v>
          </cell>
          <cell r="H1190" t="str">
            <v>ST</v>
          </cell>
          <cell r="I1190">
            <v>1.0149999999999999</v>
          </cell>
          <cell r="J1190">
            <v>1.08</v>
          </cell>
          <cell r="K1190">
            <v>1.0962000000000001</v>
          </cell>
          <cell r="L1190" t="str">
            <v>PM</v>
          </cell>
          <cell r="M1190" t="str">
            <v>6002021UKM1</v>
          </cell>
          <cell r="N1190" t="str">
            <v>5005002UKM1</v>
          </cell>
          <cell r="O1190" t="e">
            <v>#N/A</v>
          </cell>
          <cell r="Q1190">
            <v>1.0962000000000001</v>
          </cell>
          <cell r="S1190">
            <v>1.0962000000000001</v>
          </cell>
          <cell r="T1190">
            <v>0</v>
          </cell>
          <cell r="V1190">
            <v>1.0149999999999999</v>
          </cell>
          <cell r="W1190">
            <v>1.08</v>
          </cell>
        </row>
        <row r="1191">
          <cell r="F1191">
            <v>5005001</v>
          </cell>
          <cell r="G1191" t="str">
            <v>FR LAB CHIC HANDWASH ENG MST SHLD 750ML</v>
          </cell>
          <cell r="H1191" t="str">
            <v>ST</v>
          </cell>
          <cell r="I1191">
            <v>1.0149999999999999</v>
          </cell>
          <cell r="J1191">
            <v>1.27</v>
          </cell>
          <cell r="K1191">
            <v>1.2890499999999998</v>
          </cell>
          <cell r="L1191" t="str">
            <v>PM</v>
          </cell>
          <cell r="M1191" t="str">
            <v>6002021UKM1</v>
          </cell>
          <cell r="N1191" t="str">
            <v>5005001UKM1</v>
          </cell>
          <cell r="O1191" t="e">
            <v>#N/A</v>
          </cell>
          <cell r="Q1191">
            <v>1.2890499999999998</v>
          </cell>
          <cell r="S1191">
            <v>1.2890499999999998</v>
          </cell>
          <cell r="T1191">
            <v>0</v>
          </cell>
          <cell r="V1191">
            <v>1.0149999999999999</v>
          </cell>
          <cell r="W1191">
            <v>1.27</v>
          </cell>
        </row>
        <row r="1192">
          <cell r="F1192">
            <v>6001698</v>
          </cell>
          <cell r="G1192" t="str">
            <v>CONTAINER BACTO V HAND WASH 750ML</v>
          </cell>
          <cell r="H1192" t="str">
            <v>ST</v>
          </cell>
          <cell r="I1192">
            <v>1.0049999999999999</v>
          </cell>
          <cell r="J1192">
            <v>6.9880000000000004</v>
          </cell>
          <cell r="K1192">
            <v>7.0229399999999993</v>
          </cell>
          <cell r="L1192" t="str">
            <v>SFG</v>
          </cell>
          <cell r="M1192" t="str">
            <v>6002021UKM1</v>
          </cell>
          <cell r="N1192" t="str">
            <v>6001698UKM1</v>
          </cell>
          <cell r="O1192" t="str">
            <v>6001698UKM1</v>
          </cell>
          <cell r="P1192">
            <v>0</v>
          </cell>
          <cell r="Q1192">
            <v>6.6249599999999997</v>
          </cell>
          <cell r="R1192">
            <v>0.39798</v>
          </cell>
          <cell r="S1192">
            <v>7.0229400000000002</v>
          </cell>
          <cell r="T1192">
            <v>0</v>
          </cell>
          <cell r="V1192">
            <v>1.0049999999999999</v>
          </cell>
          <cell r="W1192">
            <v>6.9880000000000004</v>
          </cell>
        </row>
        <row r="1193">
          <cell r="F1193" t="str">
            <v/>
          </cell>
          <cell r="G1193" t="str">
            <v>0000900505-MFGOVH</v>
          </cell>
          <cell r="H1193" t="str">
            <v>STD</v>
          </cell>
          <cell r="I1193">
            <v>1E-3</v>
          </cell>
          <cell r="J1193">
            <v>292.08999999999997</v>
          </cell>
          <cell r="K1193">
            <v>0.29208999999999996</v>
          </cell>
          <cell r="L1193" t="str">
            <v>cc</v>
          </cell>
          <cell r="M1193" t="str">
            <v>6002021UKM1</v>
          </cell>
          <cell r="N1193" t="str">
            <v>UKM1</v>
          </cell>
          <cell r="O1193" t="e">
            <v>#N/A</v>
          </cell>
          <cell r="R1193">
            <v>0.29208999999999996</v>
          </cell>
          <cell r="S1193">
            <v>0.29208999999999996</v>
          </cell>
          <cell r="T1193">
            <v>0</v>
          </cell>
          <cell r="V1193">
            <v>1E-3</v>
          </cell>
          <cell r="W1193">
            <v>292.08999999999997</v>
          </cell>
        </row>
        <row r="1194">
          <cell r="F1194" t="str">
            <v/>
          </cell>
          <cell r="G1194" t="str">
            <v>0000900504-MFGDEP</v>
          </cell>
          <cell r="H1194" t="str">
            <v>STD</v>
          </cell>
          <cell r="I1194">
            <v>1E-3</v>
          </cell>
          <cell r="J1194">
            <v>104.21</v>
          </cell>
          <cell r="K1194">
            <v>0.10421</v>
          </cell>
          <cell r="L1194" t="str">
            <v>cc</v>
          </cell>
          <cell r="M1194" t="str">
            <v>6002021UKM1</v>
          </cell>
          <cell r="N1194" t="str">
            <v>UKM1</v>
          </cell>
          <cell r="O1194" t="e">
            <v>#N/A</v>
          </cell>
          <cell r="R1194">
            <v>0.10421</v>
          </cell>
          <cell r="S1194">
            <v>0.10421</v>
          </cell>
          <cell r="T1194">
            <v>0</v>
          </cell>
          <cell r="V1194">
            <v>1E-3</v>
          </cell>
          <cell r="W1194">
            <v>104.21</v>
          </cell>
        </row>
        <row r="1195">
          <cell r="F1195" t="str">
            <v/>
          </cell>
          <cell r="G1195" t="str">
            <v>0000900503-MFGUTY</v>
          </cell>
          <cell r="H1195" t="str">
            <v>STD</v>
          </cell>
          <cell r="I1195">
            <v>1E-3</v>
          </cell>
          <cell r="J1195">
            <v>34.880000000000003</v>
          </cell>
          <cell r="K1195">
            <v>3.4880000000000001E-2</v>
          </cell>
          <cell r="L1195" t="str">
            <v>cc</v>
          </cell>
          <cell r="M1195" t="str">
            <v>6002021UKM1</v>
          </cell>
          <cell r="N1195" t="str">
            <v>UKM1</v>
          </cell>
          <cell r="O1195" t="e">
            <v>#N/A</v>
          </cell>
          <cell r="R1195">
            <v>3.4880000000000001E-2</v>
          </cell>
          <cell r="S1195">
            <v>3.4880000000000001E-2</v>
          </cell>
          <cell r="T1195">
            <v>0</v>
          </cell>
          <cell r="V1195">
            <v>1E-3</v>
          </cell>
          <cell r="W1195">
            <v>34.880000000000003</v>
          </cell>
        </row>
        <row r="1196">
          <cell r="F1196" t="str">
            <v/>
          </cell>
          <cell r="G1196" t="str">
            <v>0000900502-MFMAND</v>
          </cell>
          <cell r="H1196" t="str">
            <v>MD</v>
          </cell>
          <cell r="I1196">
            <v>1E-3</v>
          </cell>
          <cell r="J1196">
            <v>440</v>
          </cell>
          <cell r="K1196">
            <v>0.44</v>
          </cell>
          <cell r="L1196" t="str">
            <v>cc</v>
          </cell>
          <cell r="M1196" t="str">
            <v>6002021UKM1</v>
          </cell>
          <cell r="N1196" t="str">
            <v>UKM1</v>
          </cell>
          <cell r="O1196" t="e">
            <v>#N/A</v>
          </cell>
          <cell r="R1196">
            <v>0.44</v>
          </cell>
          <cell r="S1196">
            <v>0.44</v>
          </cell>
          <cell r="T1196">
            <v>0</v>
          </cell>
          <cell r="V1196">
            <v>1E-3</v>
          </cell>
          <cell r="W1196">
            <v>440</v>
          </cell>
        </row>
        <row r="1197">
          <cell r="F1197" t="str">
            <v/>
          </cell>
          <cell r="G1197" t="str">
            <v>0000900501-MFPOWR</v>
          </cell>
          <cell r="H1197" t="str">
            <v>KWH</v>
          </cell>
          <cell r="I1197">
            <v>8.0000000000000002E-3</v>
          </cell>
          <cell r="J1197">
            <v>8.25</v>
          </cell>
          <cell r="K1197">
            <v>6.6000000000000003E-2</v>
          </cell>
          <cell r="L1197" t="str">
            <v>cc</v>
          </cell>
          <cell r="M1197" t="str">
            <v>6002021UKM1</v>
          </cell>
          <cell r="N1197" t="str">
            <v>UKM1</v>
          </cell>
          <cell r="O1197" t="e">
            <v>#N/A</v>
          </cell>
          <cell r="R1197">
            <v>6.6000000000000003E-2</v>
          </cell>
          <cell r="S1197">
            <v>6.6000000000000003E-2</v>
          </cell>
          <cell r="T1197">
            <v>0</v>
          </cell>
          <cell r="V1197">
            <v>8.0000000000000002E-3</v>
          </cell>
          <cell r="W1197">
            <v>8.25</v>
          </cell>
        </row>
        <row r="1198">
          <cell r="F1198" t="str">
            <v/>
          </cell>
          <cell r="G1198" t="str">
            <v>0000900501-MFPOWR</v>
          </cell>
          <cell r="H1198" t="str">
            <v>KWH</v>
          </cell>
          <cell r="I1198">
            <v>8.0000000000000002E-3</v>
          </cell>
          <cell r="J1198">
            <v>8.25</v>
          </cell>
          <cell r="K1198">
            <v>6.6000000000000003E-2</v>
          </cell>
          <cell r="L1198" t="str">
            <v>cc</v>
          </cell>
          <cell r="M1198" t="str">
            <v>6002063UKM1</v>
          </cell>
          <cell r="N1198" t="str">
            <v>UKM1</v>
          </cell>
          <cell r="O1198" t="e">
            <v>#N/A</v>
          </cell>
          <cell r="R1198">
            <v>6.6000000000000003E-2</v>
          </cell>
          <cell r="S1198">
            <v>6.6000000000000003E-2</v>
          </cell>
          <cell r="T1198">
            <v>0</v>
          </cell>
          <cell r="V1198">
            <v>8.0000000000000002E-3</v>
          </cell>
          <cell r="W1198">
            <v>8.25</v>
          </cell>
        </row>
        <row r="1199">
          <cell r="F1199">
            <v>5005004</v>
          </cell>
          <cell r="G1199" t="str">
            <v>BK LAB CHIC HAND WASH PRT SHIELD 750ML</v>
          </cell>
          <cell r="H1199" t="str">
            <v>ST</v>
          </cell>
          <cell r="I1199">
            <v>1.0149999999999999</v>
          </cell>
          <cell r="J1199">
            <v>1.07</v>
          </cell>
          <cell r="K1199">
            <v>1.08605</v>
          </cell>
          <cell r="L1199" t="str">
            <v>PM</v>
          </cell>
          <cell r="M1199" t="str">
            <v>6002063UKM1</v>
          </cell>
          <cell r="N1199" t="str">
            <v>5005004UKM1</v>
          </cell>
          <cell r="O1199" t="e">
            <v>#N/A</v>
          </cell>
          <cell r="Q1199">
            <v>1.08605</v>
          </cell>
          <cell r="S1199">
            <v>1.08605</v>
          </cell>
          <cell r="T1199">
            <v>0</v>
          </cell>
          <cell r="V1199">
            <v>1.0149999999999999</v>
          </cell>
          <cell r="W1199">
            <v>1.07</v>
          </cell>
        </row>
        <row r="1200">
          <cell r="F1200">
            <v>5005051</v>
          </cell>
          <cell r="G1200" t="str">
            <v>FR LAB CHIC HANDWASH PRT SH ARABIC 750ML</v>
          </cell>
          <cell r="H1200" t="str">
            <v>ST</v>
          </cell>
          <cell r="I1200">
            <v>1.0149999999999999</v>
          </cell>
          <cell r="J1200">
            <v>1.52</v>
          </cell>
          <cell r="K1200">
            <v>1.5427999999999999</v>
          </cell>
          <cell r="L1200" t="str">
            <v>PM</v>
          </cell>
          <cell r="M1200" t="str">
            <v>6002063UKM1</v>
          </cell>
          <cell r="N1200" t="str">
            <v>5005051UKM1</v>
          </cell>
          <cell r="O1200" t="e">
            <v>#N/A</v>
          </cell>
          <cell r="Q1200">
            <v>1.5427999999999999</v>
          </cell>
          <cell r="S1200">
            <v>1.5427999999999999</v>
          </cell>
          <cell r="T1200">
            <v>0</v>
          </cell>
          <cell r="V1200">
            <v>1.0149999999999999</v>
          </cell>
          <cell r="W1200">
            <v>1.52</v>
          </cell>
        </row>
        <row r="1201">
          <cell r="F1201">
            <v>6001698</v>
          </cell>
          <cell r="G1201" t="str">
            <v>CONTAINER BACTO V HAND WASH 750ML</v>
          </cell>
          <cell r="H1201" t="str">
            <v>ST</v>
          </cell>
          <cell r="I1201">
            <v>1.0049999999999999</v>
          </cell>
          <cell r="J1201">
            <v>6.9880000000000004</v>
          </cell>
          <cell r="K1201">
            <v>7.0229399999999993</v>
          </cell>
          <cell r="L1201" t="str">
            <v>SFG</v>
          </cell>
          <cell r="M1201" t="str">
            <v>6002063UKM1</v>
          </cell>
          <cell r="N1201" t="str">
            <v>6001698UKM1</v>
          </cell>
          <cell r="O1201" t="str">
            <v>6001698UKM1</v>
          </cell>
          <cell r="P1201">
            <v>0</v>
          </cell>
          <cell r="Q1201">
            <v>6.6249599999999997</v>
          </cell>
          <cell r="R1201">
            <v>0.39798</v>
          </cell>
          <cell r="S1201">
            <v>7.0229400000000002</v>
          </cell>
          <cell r="T1201">
            <v>0</v>
          </cell>
          <cell r="V1201">
            <v>1.0049999999999999</v>
          </cell>
          <cell r="W1201">
            <v>6.9880000000000004</v>
          </cell>
        </row>
        <row r="1202">
          <cell r="F1202" t="str">
            <v/>
          </cell>
          <cell r="G1202" t="str">
            <v>0000900505-MFGOVH</v>
          </cell>
          <cell r="H1202" t="str">
            <v>STD</v>
          </cell>
          <cell r="I1202">
            <v>1E-3</v>
          </cell>
          <cell r="J1202">
            <v>292.08999999999997</v>
          </cell>
          <cell r="K1202">
            <v>0.29208999999999996</v>
          </cell>
          <cell r="L1202" t="str">
            <v>cc</v>
          </cell>
          <cell r="M1202" t="str">
            <v>6002063UKM1</v>
          </cell>
          <cell r="N1202" t="str">
            <v>UKM1</v>
          </cell>
          <cell r="O1202" t="e">
            <v>#N/A</v>
          </cell>
          <cell r="R1202">
            <v>0.29208999999999996</v>
          </cell>
          <cell r="S1202">
            <v>0.29208999999999996</v>
          </cell>
          <cell r="T1202">
            <v>0</v>
          </cell>
          <cell r="V1202">
            <v>1E-3</v>
          </cell>
          <cell r="W1202">
            <v>292.08999999999997</v>
          </cell>
        </row>
        <row r="1203">
          <cell r="F1203" t="str">
            <v/>
          </cell>
          <cell r="G1203" t="str">
            <v>0000900504-MFGDEP</v>
          </cell>
          <cell r="H1203" t="str">
            <v>STD</v>
          </cell>
          <cell r="I1203">
            <v>1E-3</v>
          </cell>
          <cell r="J1203">
            <v>104.21</v>
          </cell>
          <cell r="K1203">
            <v>0.10421</v>
          </cell>
          <cell r="L1203" t="str">
            <v>cc</v>
          </cell>
          <cell r="M1203" t="str">
            <v>6002063UKM1</v>
          </cell>
          <cell r="N1203" t="str">
            <v>UKM1</v>
          </cell>
          <cell r="O1203" t="e">
            <v>#N/A</v>
          </cell>
          <cell r="R1203">
            <v>0.10421</v>
          </cell>
          <cell r="S1203">
            <v>0.10421</v>
          </cell>
          <cell r="T1203">
            <v>0</v>
          </cell>
          <cell r="V1203">
            <v>1E-3</v>
          </cell>
          <cell r="W1203">
            <v>104.21</v>
          </cell>
        </row>
        <row r="1204">
          <cell r="F1204" t="str">
            <v/>
          </cell>
          <cell r="G1204" t="str">
            <v>0000900503-MFGUTY</v>
          </cell>
          <cell r="H1204" t="str">
            <v>STD</v>
          </cell>
          <cell r="I1204">
            <v>1E-3</v>
          </cell>
          <cell r="J1204">
            <v>34.880000000000003</v>
          </cell>
          <cell r="K1204">
            <v>3.4880000000000001E-2</v>
          </cell>
          <cell r="L1204" t="str">
            <v>cc</v>
          </cell>
          <cell r="M1204" t="str">
            <v>6002063UKM1</v>
          </cell>
          <cell r="N1204" t="str">
            <v>UKM1</v>
          </cell>
          <cell r="O1204" t="e">
            <v>#N/A</v>
          </cell>
          <cell r="R1204">
            <v>3.4880000000000001E-2</v>
          </cell>
          <cell r="S1204">
            <v>3.4880000000000001E-2</v>
          </cell>
          <cell r="T1204">
            <v>0</v>
          </cell>
          <cell r="V1204">
            <v>1E-3</v>
          </cell>
          <cell r="W1204">
            <v>34.880000000000003</v>
          </cell>
        </row>
        <row r="1205">
          <cell r="F1205" t="str">
            <v/>
          </cell>
          <cell r="G1205" t="str">
            <v>0000900502-MFMAND</v>
          </cell>
          <cell r="H1205" t="str">
            <v>MD</v>
          </cell>
          <cell r="I1205">
            <v>1E-3</v>
          </cell>
          <cell r="J1205">
            <v>440</v>
          </cell>
          <cell r="K1205">
            <v>0.44</v>
          </cell>
          <cell r="L1205" t="str">
            <v>cc</v>
          </cell>
          <cell r="M1205" t="str">
            <v>6002063UKM1</v>
          </cell>
          <cell r="N1205" t="str">
            <v>UKM1</v>
          </cell>
          <cell r="O1205" t="e">
            <v>#N/A</v>
          </cell>
          <cell r="R1205">
            <v>0.44</v>
          </cell>
          <cell r="S1205">
            <v>0.44</v>
          </cell>
          <cell r="T1205">
            <v>0</v>
          </cell>
          <cell r="V1205">
            <v>1E-3</v>
          </cell>
          <cell r="W1205">
            <v>440</v>
          </cell>
        </row>
        <row r="1206">
          <cell r="F1206" t="str">
            <v/>
          </cell>
          <cell r="G1206" t="str">
            <v>0000900503-MFGUTY</v>
          </cell>
          <cell r="H1206" t="str">
            <v>STD</v>
          </cell>
          <cell r="I1206">
            <v>1E-3</v>
          </cell>
          <cell r="J1206">
            <v>34.880000000000003</v>
          </cell>
          <cell r="K1206">
            <v>3.4880000000000001E-2</v>
          </cell>
          <cell r="L1206" t="str">
            <v>cc</v>
          </cell>
          <cell r="M1206" t="str">
            <v>6002064UKM1</v>
          </cell>
          <cell r="N1206" t="str">
            <v>UKM1</v>
          </cell>
          <cell r="O1206" t="e">
            <v>#N/A</v>
          </cell>
          <cell r="R1206">
            <v>3.4880000000000001E-2</v>
          </cell>
          <cell r="S1206">
            <v>3.4880000000000001E-2</v>
          </cell>
          <cell r="T1206">
            <v>0</v>
          </cell>
          <cell r="V1206">
            <v>1E-3</v>
          </cell>
          <cell r="W1206">
            <v>34.880000000000003</v>
          </cell>
        </row>
        <row r="1207">
          <cell r="F1207" t="str">
            <v/>
          </cell>
          <cell r="G1207" t="str">
            <v>0000900504-MFGDEP</v>
          </cell>
          <cell r="H1207" t="str">
            <v>STD</v>
          </cell>
          <cell r="I1207">
            <v>1E-3</v>
          </cell>
          <cell r="J1207">
            <v>104.21</v>
          </cell>
          <cell r="K1207">
            <v>0.10421</v>
          </cell>
          <cell r="L1207" t="str">
            <v>cc</v>
          </cell>
          <cell r="M1207" t="str">
            <v>6002064UKM1</v>
          </cell>
          <cell r="N1207" t="str">
            <v>UKM1</v>
          </cell>
          <cell r="O1207" t="e">
            <v>#N/A</v>
          </cell>
          <cell r="R1207">
            <v>0.10421</v>
          </cell>
          <cell r="S1207">
            <v>0.10421</v>
          </cell>
          <cell r="T1207">
            <v>0</v>
          </cell>
          <cell r="V1207">
            <v>1E-3</v>
          </cell>
          <cell r="W1207">
            <v>104.21</v>
          </cell>
        </row>
        <row r="1208">
          <cell r="F1208" t="str">
            <v/>
          </cell>
          <cell r="G1208" t="str">
            <v>0000900505-MFGOVH</v>
          </cell>
          <cell r="H1208" t="str">
            <v>STD</v>
          </cell>
          <cell r="I1208">
            <v>1E-3</v>
          </cell>
          <cell r="J1208">
            <v>292.08999999999997</v>
          </cell>
          <cell r="K1208">
            <v>0.29208999999999996</v>
          </cell>
          <cell r="L1208" t="str">
            <v>cc</v>
          </cell>
          <cell r="M1208" t="str">
            <v>6002064UKM1</v>
          </cell>
          <cell r="N1208" t="str">
            <v>UKM1</v>
          </cell>
          <cell r="O1208" t="e">
            <v>#N/A</v>
          </cell>
          <cell r="R1208">
            <v>0.29208999999999996</v>
          </cell>
          <cell r="S1208">
            <v>0.29208999999999996</v>
          </cell>
          <cell r="T1208">
            <v>0</v>
          </cell>
          <cell r="V1208">
            <v>1E-3</v>
          </cell>
          <cell r="W1208">
            <v>292.08999999999997</v>
          </cell>
        </row>
        <row r="1209">
          <cell r="F1209">
            <v>6001698</v>
          </cell>
          <cell r="G1209" t="str">
            <v>CONTAINER BACTO V HAND WASH 750ML</v>
          </cell>
          <cell r="H1209" t="str">
            <v>ST</v>
          </cell>
          <cell r="I1209">
            <v>1.0049999999999999</v>
          </cell>
          <cell r="J1209">
            <v>6.9880000000000004</v>
          </cell>
          <cell r="K1209">
            <v>7.0229399999999993</v>
          </cell>
          <cell r="L1209" t="str">
            <v>SFG</v>
          </cell>
          <cell r="M1209" t="str">
            <v>6002064UKM1</v>
          </cell>
          <cell r="N1209" t="str">
            <v>6001698UKM1</v>
          </cell>
          <cell r="O1209" t="str">
            <v>6001698UKM1</v>
          </cell>
          <cell r="P1209">
            <v>0</v>
          </cell>
          <cell r="Q1209">
            <v>6.6249599999999997</v>
          </cell>
          <cell r="R1209">
            <v>0.39798</v>
          </cell>
          <cell r="S1209">
            <v>7.0229400000000002</v>
          </cell>
          <cell r="T1209">
            <v>0</v>
          </cell>
          <cell r="V1209">
            <v>1.0049999999999999</v>
          </cell>
          <cell r="W1209">
            <v>6.9880000000000004</v>
          </cell>
        </row>
        <row r="1210">
          <cell r="F1210">
            <v>5005050</v>
          </cell>
          <cell r="G1210" t="str">
            <v>FR LAB CHIC HANDWASH MST SH ARABIC 750ML</v>
          </cell>
          <cell r="H1210" t="str">
            <v>ST</v>
          </cell>
          <cell r="I1210">
            <v>1.0149999999999999</v>
          </cell>
          <cell r="J1210">
            <v>1.51</v>
          </cell>
          <cell r="K1210">
            <v>1.5326499999999998</v>
          </cell>
          <cell r="L1210" t="str">
            <v>PM</v>
          </cell>
          <cell r="M1210" t="str">
            <v>6002064UKM1</v>
          </cell>
          <cell r="N1210" t="str">
            <v>5005050UKM1</v>
          </cell>
          <cell r="O1210" t="e">
            <v>#N/A</v>
          </cell>
          <cell r="Q1210">
            <v>1.5326499999999998</v>
          </cell>
          <cell r="S1210">
            <v>1.5326499999999998</v>
          </cell>
          <cell r="T1210">
            <v>0</v>
          </cell>
          <cell r="V1210">
            <v>1.0149999999999999</v>
          </cell>
          <cell r="W1210">
            <v>1.51</v>
          </cell>
        </row>
        <row r="1211">
          <cell r="F1211">
            <v>5005002</v>
          </cell>
          <cell r="G1211" t="str">
            <v>BK LAB CHIC HAND WASH MST SHIELD 750ML</v>
          </cell>
          <cell r="H1211" t="str">
            <v>ST</v>
          </cell>
          <cell r="I1211">
            <v>1.0149999999999999</v>
          </cell>
          <cell r="J1211">
            <v>1.08</v>
          </cell>
          <cell r="K1211">
            <v>1.0962000000000001</v>
          </cell>
          <cell r="L1211" t="str">
            <v>PM</v>
          </cell>
          <cell r="M1211" t="str">
            <v>6002064UKM1</v>
          </cell>
          <cell r="N1211" t="str">
            <v>5005002UKM1</v>
          </cell>
          <cell r="O1211" t="e">
            <v>#N/A</v>
          </cell>
          <cell r="Q1211">
            <v>1.0962000000000001</v>
          </cell>
          <cell r="S1211">
            <v>1.0962000000000001</v>
          </cell>
          <cell r="T1211">
            <v>0</v>
          </cell>
          <cell r="V1211">
            <v>1.0149999999999999</v>
          </cell>
          <cell r="W1211">
            <v>1.08</v>
          </cell>
        </row>
        <row r="1212">
          <cell r="F1212" t="str">
            <v/>
          </cell>
          <cell r="G1212" t="str">
            <v>0000900502-MFMAND</v>
          </cell>
          <cell r="H1212" t="str">
            <v>MD</v>
          </cell>
          <cell r="I1212">
            <v>1E-3</v>
          </cell>
          <cell r="J1212">
            <v>440</v>
          </cell>
          <cell r="K1212">
            <v>0.44</v>
          </cell>
          <cell r="L1212" t="str">
            <v>cc</v>
          </cell>
          <cell r="M1212" t="str">
            <v>6002064UKM1</v>
          </cell>
          <cell r="N1212" t="str">
            <v>UKM1</v>
          </cell>
          <cell r="O1212" t="e">
            <v>#N/A</v>
          </cell>
          <cell r="R1212">
            <v>0.44</v>
          </cell>
          <cell r="S1212">
            <v>0.44</v>
          </cell>
          <cell r="T1212">
            <v>0</v>
          </cell>
          <cell r="V1212">
            <v>1E-3</v>
          </cell>
          <cell r="W1212">
            <v>440</v>
          </cell>
        </row>
        <row r="1213">
          <cell r="F1213" t="str">
            <v/>
          </cell>
          <cell r="G1213" t="str">
            <v>0000900501-MFPOWR</v>
          </cell>
          <cell r="H1213" t="str">
            <v>KWH</v>
          </cell>
          <cell r="I1213">
            <v>8.0000000000000002E-3</v>
          </cell>
          <cell r="J1213">
            <v>8.25</v>
          </cell>
          <cell r="K1213">
            <v>6.6000000000000003E-2</v>
          </cell>
          <cell r="L1213" t="str">
            <v>cc</v>
          </cell>
          <cell r="M1213" t="str">
            <v>6002064UKM1</v>
          </cell>
          <cell r="N1213" t="str">
            <v>UKM1</v>
          </cell>
          <cell r="O1213" t="e">
            <v>#N/A</v>
          </cell>
          <cell r="R1213">
            <v>6.6000000000000003E-2</v>
          </cell>
          <cell r="S1213">
            <v>6.6000000000000003E-2</v>
          </cell>
          <cell r="T1213">
            <v>0</v>
          </cell>
          <cell r="V1213">
            <v>8.0000000000000002E-3</v>
          </cell>
          <cell r="W1213">
            <v>8.25</v>
          </cell>
        </row>
        <row r="1214">
          <cell r="F1214" t="str">
            <v/>
          </cell>
          <cell r="G1214" t="str">
            <v>0000900501-MFPOWR</v>
          </cell>
          <cell r="H1214" t="str">
            <v>KWH</v>
          </cell>
          <cell r="I1214">
            <v>8.4848484848484857E-3</v>
          </cell>
          <cell r="J1214">
            <v>8.25</v>
          </cell>
          <cell r="K1214">
            <v>7.0000000000000007E-2</v>
          </cell>
          <cell r="L1214" t="str">
            <v>cc</v>
          </cell>
          <cell r="M1214" t="str">
            <v>6002071UKM1</v>
          </cell>
          <cell r="N1214" t="str">
            <v>UKM1</v>
          </cell>
          <cell r="O1214" t="e">
            <v>#N/A</v>
          </cell>
          <cell r="R1214">
            <v>7.0000000000000007E-2</v>
          </cell>
          <cell r="S1214">
            <v>7.0000000000000007E-2</v>
          </cell>
          <cell r="T1214">
            <v>0</v>
          </cell>
          <cell r="V1214">
            <v>8.4848484848484857E-3</v>
          </cell>
          <cell r="W1214">
            <v>8.25</v>
          </cell>
        </row>
        <row r="1215">
          <cell r="F1215" t="str">
            <v/>
          </cell>
          <cell r="G1215" t="str">
            <v>0000900502-MFMAND</v>
          </cell>
          <cell r="H1215" t="str">
            <v>MD</v>
          </cell>
          <cell r="I1215">
            <v>5.9090909090909094E-4</v>
          </cell>
          <cell r="J1215">
            <v>440</v>
          </cell>
          <cell r="K1215">
            <v>0.26</v>
          </cell>
          <cell r="L1215" t="str">
            <v>cc</v>
          </cell>
          <cell r="M1215" t="str">
            <v>6002071UKM1</v>
          </cell>
          <cell r="N1215" t="str">
            <v>UKM1</v>
          </cell>
          <cell r="O1215" t="e">
            <v>#N/A</v>
          </cell>
          <cell r="R1215">
            <v>0.26</v>
          </cell>
          <cell r="S1215">
            <v>0.26</v>
          </cell>
          <cell r="T1215">
            <v>0</v>
          </cell>
          <cell r="V1215">
            <v>5.9090909090909094E-4</v>
          </cell>
          <cell r="W1215">
            <v>440</v>
          </cell>
        </row>
        <row r="1216">
          <cell r="F1216" t="str">
            <v/>
          </cell>
          <cell r="G1216" t="str">
            <v>0000900503-MFGUTY</v>
          </cell>
          <cell r="H1216" t="str">
            <v>STD</v>
          </cell>
          <cell r="I1216">
            <v>8.6009174311926599E-4</v>
          </cell>
          <cell r="J1216">
            <v>34.880000000000003</v>
          </cell>
          <cell r="K1216">
            <v>0.03</v>
          </cell>
          <cell r="L1216" t="str">
            <v>cc</v>
          </cell>
          <cell r="M1216" t="str">
            <v>6002071UKM1</v>
          </cell>
          <cell r="N1216" t="str">
            <v>UKM1</v>
          </cell>
          <cell r="O1216" t="e">
            <v>#N/A</v>
          </cell>
          <cell r="R1216">
            <v>0.03</v>
          </cell>
          <cell r="S1216">
            <v>0.03</v>
          </cell>
          <cell r="T1216">
            <v>0</v>
          </cell>
          <cell r="V1216">
            <v>8.6009174311926599E-4</v>
          </cell>
          <cell r="W1216">
            <v>34.880000000000003</v>
          </cell>
        </row>
        <row r="1217">
          <cell r="F1217" t="str">
            <v/>
          </cell>
          <cell r="G1217" t="str">
            <v>0000900504-MFGDEP</v>
          </cell>
          <cell r="H1217" t="str">
            <v>STD</v>
          </cell>
          <cell r="I1217">
            <v>7.6768064485174174E-4</v>
          </cell>
          <cell r="J1217">
            <v>104.21</v>
          </cell>
          <cell r="K1217">
            <v>0.08</v>
          </cell>
          <cell r="L1217" t="str">
            <v>cc</v>
          </cell>
          <cell r="M1217" t="str">
            <v>6002071UKM1</v>
          </cell>
          <cell r="N1217" t="str">
            <v>UKM1</v>
          </cell>
          <cell r="O1217" t="e">
            <v>#N/A</v>
          </cell>
          <cell r="R1217">
            <v>0.08</v>
          </cell>
          <cell r="S1217">
            <v>0.08</v>
          </cell>
          <cell r="T1217">
            <v>0</v>
          </cell>
          <cell r="V1217">
            <v>7.6768064485174174E-4</v>
          </cell>
          <cell r="W1217">
            <v>104.21</v>
          </cell>
        </row>
        <row r="1218">
          <cell r="F1218" t="str">
            <v/>
          </cell>
          <cell r="G1218" t="str">
            <v>0000900505-MFGOVH</v>
          </cell>
          <cell r="H1218" t="str">
            <v>STD</v>
          </cell>
          <cell r="I1218">
            <v>7.8742853230168793E-4</v>
          </cell>
          <cell r="J1218">
            <v>292.08999999999997</v>
          </cell>
          <cell r="K1218">
            <v>0.23</v>
          </cell>
          <cell r="L1218" t="str">
            <v>cc</v>
          </cell>
          <cell r="M1218" t="str">
            <v>6002071UKM1</v>
          </cell>
          <cell r="N1218" t="str">
            <v>UKM1</v>
          </cell>
          <cell r="O1218" t="e">
            <v>#N/A</v>
          </cell>
          <cell r="R1218">
            <v>0.23</v>
          </cell>
          <cell r="S1218">
            <v>0.23</v>
          </cell>
          <cell r="T1218">
            <v>0</v>
          </cell>
          <cell r="V1218">
            <v>7.8742853230168793E-4</v>
          </cell>
          <cell r="W1218">
            <v>292.08999999999997</v>
          </cell>
        </row>
        <row r="1219">
          <cell r="F1219">
            <v>6001969</v>
          </cell>
          <cell r="G1219" t="str">
            <v>CONTAINER CHIC WHITE OPAC CONDIT 750ML</v>
          </cell>
          <cell r="H1219" t="str">
            <v>ST</v>
          </cell>
          <cell r="I1219">
            <v>1.0041265474552958</v>
          </cell>
          <cell r="J1219">
            <v>7.26</v>
          </cell>
          <cell r="K1219">
            <v>7.289958734525448</v>
          </cell>
          <cell r="L1219" t="str">
            <v>SFG</v>
          </cell>
          <cell r="M1219" t="str">
            <v>6002071UKM1</v>
          </cell>
          <cell r="N1219" t="str">
            <v>6001969UKM1</v>
          </cell>
          <cell r="O1219" t="str">
            <v>6001969UKM1</v>
          </cell>
          <cell r="P1219">
            <v>0</v>
          </cell>
          <cell r="Q1219">
            <v>6.6171939477303994</v>
          </cell>
          <cell r="R1219">
            <v>0.67276478679504825</v>
          </cell>
          <cell r="S1219">
            <v>7.289958734525448</v>
          </cell>
          <cell r="T1219">
            <v>0</v>
          </cell>
          <cell r="V1219">
            <v>1.0041265474552958</v>
          </cell>
          <cell r="W1219">
            <v>7.26</v>
          </cell>
        </row>
        <row r="1220">
          <cell r="F1220">
            <v>5005073</v>
          </cell>
          <cell r="G1220" t="str">
            <v>FR LAB CHIC COND NOURISHCARE ARBIC 750ML</v>
          </cell>
          <cell r="H1220" t="str">
            <v>ST</v>
          </cell>
          <cell r="I1220">
            <v>1.0161943319838056</v>
          </cell>
          <cell r="J1220">
            <v>2.4700000000000002</v>
          </cell>
          <cell r="K1220">
            <v>2.5100000000000002</v>
          </cell>
          <cell r="L1220" t="str">
            <v>PM</v>
          </cell>
          <cell r="M1220" t="str">
            <v>6002071UKM1</v>
          </cell>
          <cell r="N1220" t="str">
            <v>5005073UKM1</v>
          </cell>
          <cell r="O1220" t="e">
            <v>#N/A</v>
          </cell>
          <cell r="Q1220">
            <v>2.5100000000000002</v>
          </cell>
          <cell r="S1220">
            <v>2.5100000000000002</v>
          </cell>
          <cell r="T1220">
            <v>0</v>
          </cell>
          <cell r="V1220">
            <v>1.0161943319838056</v>
          </cell>
          <cell r="W1220">
            <v>2.4700000000000002</v>
          </cell>
        </row>
        <row r="1221">
          <cell r="F1221">
            <v>5004873</v>
          </cell>
          <cell r="G1221" t="str">
            <v>BK LABEL CHIC CONDIT NOURISH CARE 750ML</v>
          </cell>
          <cell r="H1221" t="str">
            <v>ST</v>
          </cell>
          <cell r="I1221">
            <v>1.013986013986014</v>
          </cell>
          <cell r="J1221">
            <v>1.43</v>
          </cell>
          <cell r="K1221">
            <v>1.45</v>
          </cell>
          <cell r="L1221" t="str">
            <v>PM</v>
          </cell>
          <cell r="M1221" t="str">
            <v>6002071UKM1</v>
          </cell>
          <cell r="N1221" t="str">
            <v>5004873UKM1</v>
          </cell>
          <cell r="O1221" t="e">
            <v>#N/A</v>
          </cell>
          <cell r="Q1221">
            <v>1.45</v>
          </cell>
          <cell r="S1221">
            <v>1.45</v>
          </cell>
          <cell r="T1221">
            <v>0</v>
          </cell>
          <cell r="V1221">
            <v>1.013986013986014</v>
          </cell>
          <cell r="W1221">
            <v>1.43</v>
          </cell>
        </row>
        <row r="1222">
          <cell r="F1222" t="str">
            <v/>
          </cell>
          <cell r="G1222" t="str">
            <v>0000900501-MFPOWR</v>
          </cell>
          <cell r="H1222" t="str">
            <v>KWH</v>
          </cell>
          <cell r="I1222">
            <v>0.08</v>
          </cell>
          <cell r="J1222">
            <v>8.25</v>
          </cell>
          <cell r="K1222">
            <v>0.66</v>
          </cell>
          <cell r="L1222" t="str">
            <v>cc</v>
          </cell>
          <cell r="M1222" t="str">
            <v>6002080UKM1</v>
          </cell>
          <cell r="N1222" t="str">
            <v>UKM1</v>
          </cell>
          <cell r="O1222" t="e">
            <v>#N/A</v>
          </cell>
          <cell r="R1222">
            <v>0.66</v>
          </cell>
          <cell r="S1222">
            <v>0.66</v>
          </cell>
          <cell r="T1222">
            <v>0</v>
          </cell>
          <cell r="U1222">
            <v>0</v>
          </cell>
          <cell r="V1222">
            <v>0.08</v>
          </cell>
          <cell r="W1222">
            <v>8.25</v>
          </cell>
        </row>
        <row r="1223">
          <cell r="F1223" t="str">
            <v/>
          </cell>
          <cell r="G1223" t="str">
            <v>0000900502-MFMAND</v>
          </cell>
          <cell r="H1223" t="str">
            <v>MD</v>
          </cell>
          <cell r="I1223">
            <v>2E-3</v>
          </cell>
          <cell r="J1223">
            <v>440</v>
          </cell>
          <cell r="K1223">
            <v>0.88</v>
          </cell>
          <cell r="L1223" t="str">
            <v>cc</v>
          </cell>
          <cell r="M1223" t="str">
            <v>6002080UKM1</v>
          </cell>
          <cell r="N1223" t="str">
            <v>UKM1</v>
          </cell>
          <cell r="O1223" t="e">
            <v>#N/A</v>
          </cell>
          <cell r="R1223">
            <v>0.88</v>
          </cell>
          <cell r="S1223">
            <v>0.88</v>
          </cell>
          <cell r="T1223">
            <v>0</v>
          </cell>
          <cell r="U1223">
            <v>0</v>
          </cell>
          <cell r="V1223">
            <v>2E-3</v>
          </cell>
          <cell r="W1223">
            <v>440</v>
          </cell>
        </row>
        <row r="1224">
          <cell r="F1224" t="str">
            <v/>
          </cell>
          <cell r="G1224" t="str">
            <v>0000900503-MFGUTY</v>
          </cell>
          <cell r="H1224" t="str">
            <v>STD</v>
          </cell>
          <cell r="I1224">
            <v>5.7471264367816091E-3</v>
          </cell>
          <cell r="J1224">
            <v>1.74</v>
          </cell>
          <cell r="K1224">
            <v>0.01</v>
          </cell>
          <cell r="L1224" t="str">
            <v>cc</v>
          </cell>
          <cell r="M1224" t="str">
            <v>6002080UKM1</v>
          </cell>
          <cell r="N1224" t="str">
            <v>UKM1</v>
          </cell>
          <cell r="O1224" t="e">
            <v>#N/A</v>
          </cell>
          <cell r="R1224">
            <v>0.01</v>
          </cell>
          <cell r="S1224">
            <v>0.01</v>
          </cell>
          <cell r="T1224">
            <v>0</v>
          </cell>
          <cell r="U1224">
            <v>0</v>
          </cell>
          <cell r="V1224">
            <v>5.7471264367816091E-3</v>
          </cell>
          <cell r="W1224">
            <v>1.74</v>
          </cell>
        </row>
        <row r="1225">
          <cell r="F1225" t="str">
            <v/>
          </cell>
          <cell r="G1225" t="str">
            <v>0000900504-MFGDEP</v>
          </cell>
          <cell r="H1225" t="str">
            <v>STD</v>
          </cell>
          <cell r="I1225">
            <v>4.1821561338289959E-3</v>
          </cell>
          <cell r="J1225">
            <v>21.52</v>
          </cell>
          <cell r="K1225">
            <v>8.9999999999999983E-2</v>
          </cell>
          <cell r="L1225" t="str">
            <v>cc</v>
          </cell>
          <cell r="M1225" t="str">
            <v>6002080UKM1</v>
          </cell>
          <cell r="N1225" t="str">
            <v>UKM1</v>
          </cell>
          <cell r="O1225" t="e">
            <v>#N/A</v>
          </cell>
          <cell r="R1225">
            <v>8.9999999999999983E-2</v>
          </cell>
          <cell r="S1225">
            <v>8.9999999999999983E-2</v>
          </cell>
          <cell r="T1225">
            <v>0</v>
          </cell>
          <cell r="U1225">
            <v>0</v>
          </cell>
          <cell r="V1225">
            <v>4.1821561338289959E-3</v>
          </cell>
          <cell r="W1225">
            <v>21.52</v>
          </cell>
        </row>
        <row r="1226">
          <cell r="F1226" t="str">
            <v/>
          </cell>
          <cell r="G1226" t="str">
            <v>0000900505-MFGOVH</v>
          </cell>
          <cell r="H1226" t="str">
            <v>STD</v>
          </cell>
          <cell r="I1226">
            <v>4.0056147077955429E-3</v>
          </cell>
          <cell r="J1226">
            <v>292.08999999999997</v>
          </cell>
          <cell r="K1226">
            <v>1.17</v>
          </cell>
          <cell r="L1226" t="str">
            <v>cc</v>
          </cell>
          <cell r="M1226" t="str">
            <v>6002080UKM1</v>
          </cell>
          <cell r="N1226" t="str">
            <v>UKM1</v>
          </cell>
          <cell r="O1226" t="e">
            <v>#N/A</v>
          </cell>
          <cell r="R1226">
            <v>1.17</v>
          </cell>
          <cell r="S1226">
            <v>1.17</v>
          </cell>
          <cell r="T1226">
            <v>0</v>
          </cell>
          <cell r="U1226">
            <v>0</v>
          </cell>
          <cell r="V1226">
            <v>4.0056147077955429E-3</v>
          </cell>
          <cell r="W1226">
            <v>292.08999999999997</v>
          </cell>
        </row>
        <row r="1227">
          <cell r="F1227">
            <v>4001789</v>
          </cell>
          <cell r="G1227" t="str">
            <v>Talc - Supermax BD</v>
          </cell>
          <cell r="H1227" t="str">
            <v>KG</v>
          </cell>
          <cell r="I1227">
            <v>0.73455882352941182</v>
          </cell>
          <cell r="J1227">
            <v>13.6</v>
          </cell>
          <cell r="K1227">
            <v>9.99</v>
          </cell>
          <cell r="L1227" t="str">
            <v>RM</v>
          </cell>
          <cell r="M1227" t="str">
            <v>6002080UKM1</v>
          </cell>
          <cell r="N1227" t="str">
            <v>4001789UKM1</v>
          </cell>
          <cell r="O1227" t="e">
            <v>#N/A</v>
          </cell>
          <cell r="P1227">
            <v>9.99</v>
          </cell>
          <cell r="S1227">
            <v>9.99</v>
          </cell>
          <cell r="T1227">
            <v>0</v>
          </cell>
          <cell r="U1227">
            <v>-0.29969999999999963</v>
          </cell>
          <cell r="V1227">
            <v>0.73455882352941182</v>
          </cell>
          <cell r="W1227">
            <v>14.007999999999999</v>
          </cell>
        </row>
        <row r="1228">
          <cell r="F1228">
            <v>4000141</v>
          </cell>
          <cell r="G1228" t="str">
            <v>STEARATED TALC (CALCIUM CARBONATE)</v>
          </cell>
          <cell r="H1228" t="str">
            <v>KG</v>
          </cell>
          <cell r="I1228">
            <v>0.11987951807228915</v>
          </cell>
          <cell r="J1228">
            <v>16.600000000000001</v>
          </cell>
          <cell r="K1228">
            <v>1.99</v>
          </cell>
          <cell r="L1228" t="str">
            <v>RM</v>
          </cell>
          <cell r="M1228" t="str">
            <v>6002080UKM1</v>
          </cell>
          <cell r="N1228" t="str">
            <v>4000141UKM1</v>
          </cell>
          <cell r="O1228" t="e">
            <v>#N/A</v>
          </cell>
          <cell r="P1228">
            <v>1.99</v>
          </cell>
          <cell r="S1228">
            <v>1.99</v>
          </cell>
          <cell r="T1228">
            <v>0</v>
          </cell>
          <cell r="U1228">
            <v>-0.20615308683007894</v>
          </cell>
          <cell r="V1228">
            <v>0.11987951807228915</v>
          </cell>
          <cell r="W1228">
            <v>18.319668965517241</v>
          </cell>
        </row>
        <row r="1229">
          <cell r="F1229">
            <v>4000562</v>
          </cell>
          <cell r="G1229" t="str">
            <v>PERFUME POETIC FLOWERSCAPE</v>
          </cell>
          <cell r="H1229" t="str">
            <v>KG</v>
          </cell>
          <cell r="I1229">
            <v>1.3001284650745253E-2</v>
          </cell>
          <cell r="J1229">
            <v>1292.18</v>
          </cell>
          <cell r="K1229">
            <v>16.8</v>
          </cell>
          <cell r="L1229" t="str">
            <v>RM</v>
          </cell>
          <cell r="M1229" t="str">
            <v>6002080UKM1</v>
          </cell>
          <cell r="N1229" t="str">
            <v>4000562UKM1</v>
          </cell>
          <cell r="O1229" t="e">
            <v>#N/A</v>
          </cell>
          <cell r="P1229">
            <v>16.8</v>
          </cell>
          <cell r="S1229">
            <v>16.8</v>
          </cell>
          <cell r="T1229">
            <v>0</v>
          </cell>
          <cell r="U1229">
            <v>-0.83434595445633164</v>
          </cell>
          <cell r="V1229">
            <v>1.3001284650745253E-2</v>
          </cell>
          <cell r="W1229">
            <v>1356.3541163946061</v>
          </cell>
        </row>
        <row r="1230">
          <cell r="F1230">
            <v>4000376</v>
          </cell>
          <cell r="G1230" t="str">
            <v>PRECIPITATED SILICA POWDER</v>
          </cell>
          <cell r="H1230" t="str">
            <v>KG</v>
          </cell>
          <cell r="I1230">
            <v>1.000555864369094E-2</v>
          </cell>
          <cell r="J1230">
            <v>107.94</v>
          </cell>
          <cell r="K1230">
            <v>1.08</v>
          </cell>
          <cell r="L1230" t="str">
            <v>RM</v>
          </cell>
          <cell r="M1230" t="str">
            <v>6002080UKM1</v>
          </cell>
          <cell r="N1230" t="str">
            <v>4000376UKM1</v>
          </cell>
          <cell r="O1230" t="e">
            <v>#N/A</v>
          </cell>
          <cell r="P1230">
            <v>1.08</v>
          </cell>
          <cell r="S1230">
            <v>1.08</v>
          </cell>
          <cell r="T1230">
            <v>0</v>
          </cell>
          <cell r="U1230">
            <v>-0.13834377174031398</v>
          </cell>
          <cell r="V1230">
            <v>1.000555864369094E-2</v>
          </cell>
          <cell r="W1230">
            <v>121.7666914089347</v>
          </cell>
        </row>
        <row r="1231">
          <cell r="F1231">
            <v>4000351</v>
          </cell>
          <cell r="G1231" t="str">
            <v>ZINC STEARATE</v>
          </cell>
          <cell r="H1231" t="str">
            <v>KG</v>
          </cell>
          <cell r="I1231">
            <v>7.4922175908827097E-3</v>
          </cell>
          <cell r="J1231">
            <v>189.53</v>
          </cell>
          <cell r="K1231">
            <v>1.42</v>
          </cell>
          <cell r="L1231" t="str">
            <v>RM</v>
          </cell>
          <cell r="M1231" t="str">
            <v>6002080UKM1</v>
          </cell>
          <cell r="N1231" t="str">
            <v>4000351UKM1</v>
          </cell>
          <cell r="O1231" t="e">
            <v>#N/A</v>
          </cell>
          <cell r="P1231">
            <v>1.42</v>
          </cell>
          <cell r="S1231">
            <v>1.42</v>
          </cell>
          <cell r="T1231">
            <v>0</v>
          </cell>
          <cell r="U1231">
            <v>9.2154276367855115E-3</v>
          </cell>
          <cell r="V1231">
            <v>7.4922175908827097E-3</v>
          </cell>
          <cell r="W1231">
            <v>188.3</v>
          </cell>
        </row>
        <row r="1232">
          <cell r="F1232">
            <v>4000184</v>
          </cell>
          <cell r="G1232" t="str">
            <v>LIGHT LIQUID PARAFFIN (LLP)</v>
          </cell>
          <cell r="H1232" t="str">
            <v>KG</v>
          </cell>
          <cell r="I1232">
            <v>1.9794853338132084E-3</v>
          </cell>
          <cell r="J1232">
            <v>111.14</v>
          </cell>
          <cell r="K1232">
            <v>0.21999999999999997</v>
          </cell>
          <cell r="L1232" t="str">
            <v>RM</v>
          </cell>
          <cell r="M1232" t="str">
            <v>6002080UKM1</v>
          </cell>
          <cell r="N1232" t="str">
            <v>4000184UKM1</v>
          </cell>
          <cell r="O1232" t="e">
            <v>#N/A</v>
          </cell>
          <cell r="P1232">
            <v>0.21999999999999997</v>
          </cell>
          <cell r="S1232">
            <v>0.21999999999999997</v>
          </cell>
          <cell r="T1232">
            <v>0</v>
          </cell>
          <cell r="U1232">
            <v>1.6513895987043337E-2</v>
          </cell>
          <cell r="V1232">
            <v>1.9794853338132084E-3</v>
          </cell>
          <cell r="W1232">
            <v>102.79748000000001</v>
          </cell>
        </row>
        <row r="1233">
          <cell r="F1233">
            <v>6000529</v>
          </cell>
          <cell r="G1233" t="str">
            <v>SPINZ BB TALC INSTANT GLOW PREMIX</v>
          </cell>
          <cell r="H1233" t="str">
            <v>KG</v>
          </cell>
          <cell r="I1233">
            <v>0.11027568922305764</v>
          </cell>
          <cell r="J1233">
            <v>183.53000000000003</v>
          </cell>
          <cell r="K1233">
            <v>20.238897243107772</v>
          </cell>
          <cell r="L1233" t="str">
            <v>SFG</v>
          </cell>
          <cell r="M1233" t="str">
            <v>6002080UKM1</v>
          </cell>
          <cell r="N1233" t="str">
            <v>6000529UKM1</v>
          </cell>
          <cell r="O1233" t="str">
            <v>6000529UKM1</v>
          </cell>
          <cell r="P1233">
            <v>18.355388471177942</v>
          </cell>
          <cell r="Q1233">
            <v>0</v>
          </cell>
          <cell r="R1233">
            <v>1.8835087719298242</v>
          </cell>
          <cell r="S1233">
            <v>20.238897243107768</v>
          </cell>
          <cell r="T1233">
            <v>0</v>
          </cell>
          <cell r="U1233">
            <v>-3.3099776301230115</v>
          </cell>
          <cell r="V1233">
            <v>0.11027568922305764</v>
          </cell>
          <cell r="W1233">
            <v>213.54547896407007</v>
          </cell>
        </row>
        <row r="1234">
          <cell r="F1234">
            <v>4000096</v>
          </cell>
          <cell r="G1234" t="str">
            <v>BUTYLATED HYDROXY TOULENE</v>
          </cell>
          <cell r="H1234" t="str">
            <v>KG</v>
          </cell>
          <cell r="I1234">
            <v>5.8900041720862876E-4</v>
          </cell>
          <cell r="J1234">
            <v>407.47</v>
          </cell>
          <cell r="K1234">
            <v>0.24</v>
          </cell>
          <cell r="L1234" t="str">
            <v>RM</v>
          </cell>
          <cell r="M1234" t="str">
            <v>6002080UKM1</v>
          </cell>
          <cell r="N1234" t="str">
            <v>4000096UKM1</v>
          </cell>
          <cell r="O1234" t="e">
            <v>#N/A</v>
          </cell>
          <cell r="P1234">
            <v>0.24</v>
          </cell>
          <cell r="S1234">
            <v>0.24</v>
          </cell>
          <cell r="T1234">
            <v>0</v>
          </cell>
          <cell r="U1234">
            <v>1.3116646624291378E-2</v>
          </cell>
          <cell r="V1234">
            <v>5.8900041720862876E-4</v>
          </cell>
          <cell r="W1234">
            <v>385.20066666666668</v>
          </cell>
        </row>
        <row r="1235">
          <cell r="F1235">
            <v>4000192</v>
          </cell>
          <cell r="G1235" t="str">
            <v>TRICLOSAN</v>
          </cell>
          <cell r="H1235" t="str">
            <v>KG</v>
          </cell>
          <cell r="I1235">
            <v>9.9831572500382786E-4</v>
          </cell>
          <cell r="J1235">
            <v>1632.75</v>
          </cell>
          <cell r="K1235">
            <v>1.63</v>
          </cell>
          <cell r="L1235" t="str">
            <v>RM</v>
          </cell>
          <cell r="M1235" t="str">
            <v>6002080UKM1</v>
          </cell>
          <cell r="N1235" t="str">
            <v>4000192UKM1</v>
          </cell>
          <cell r="O1235" t="e">
            <v>#N/A</v>
          </cell>
          <cell r="P1235">
            <v>1.63</v>
          </cell>
          <cell r="S1235">
            <v>1.63</v>
          </cell>
          <cell r="T1235">
            <v>0</v>
          </cell>
          <cell r="U1235">
            <v>-3.3836807371014022E-2</v>
          </cell>
          <cell r="V1235">
            <v>9.9831572500382786E-4</v>
          </cell>
          <cell r="W1235">
            <v>1666.6438940092166</v>
          </cell>
        </row>
        <row r="1236">
          <cell r="F1236">
            <v>4000343</v>
          </cell>
          <cell r="G1236" t="str">
            <v>CETYLPYRIDINIUM CHLORIDE</v>
          </cell>
          <cell r="H1236" t="str">
            <v>KG</v>
          </cell>
          <cell r="I1236">
            <v>1.0036903361855711E-3</v>
          </cell>
          <cell r="J1236">
            <v>986.36</v>
          </cell>
          <cell r="K1236">
            <v>0.99</v>
          </cell>
          <cell r="L1236" t="str">
            <v>RM</v>
          </cell>
          <cell r="M1236" t="str">
            <v>6002080UKM1</v>
          </cell>
          <cell r="N1236" t="str">
            <v>4000343UKM1</v>
          </cell>
          <cell r="O1236" t="e">
            <v>#N/A</v>
          </cell>
          <cell r="P1236">
            <v>0.99</v>
          </cell>
          <cell r="S1236">
            <v>0.99</v>
          </cell>
          <cell r="T1236">
            <v>0</v>
          </cell>
          <cell r="U1236">
            <v>-2.6903919461451764E-4</v>
          </cell>
          <cell r="V1236">
            <v>1.0036903361855711E-3</v>
          </cell>
          <cell r="W1236">
            <v>986.62805000000003</v>
          </cell>
        </row>
        <row r="1237">
          <cell r="F1237" t="str">
            <v/>
          </cell>
          <cell r="G1237" t="str">
            <v>0000900501-MFPOWR</v>
          </cell>
          <cell r="H1237" t="str">
            <v>KWH</v>
          </cell>
          <cell r="I1237">
            <v>4.8484848484848485E-3</v>
          </cell>
          <cell r="J1237">
            <v>8.25</v>
          </cell>
          <cell r="K1237">
            <v>0.04</v>
          </cell>
          <cell r="L1237" t="str">
            <v>cc</v>
          </cell>
          <cell r="M1237" t="str">
            <v>6002088UKM1</v>
          </cell>
          <cell r="N1237" t="str">
            <v>UKM1</v>
          </cell>
          <cell r="O1237" t="e">
            <v>#N/A</v>
          </cell>
          <cell r="R1237">
            <v>0.04</v>
          </cell>
          <cell r="S1237">
            <v>0.04</v>
          </cell>
          <cell r="T1237">
            <v>0</v>
          </cell>
          <cell r="U1237">
            <v>0</v>
          </cell>
          <cell r="V1237">
            <v>4.8484848484848485E-3</v>
          </cell>
          <cell r="W1237">
            <v>8.25</v>
          </cell>
        </row>
        <row r="1238">
          <cell r="F1238" t="str">
            <v/>
          </cell>
          <cell r="G1238" t="str">
            <v>0000900502-MFMAND</v>
          </cell>
          <cell r="H1238" t="str">
            <v>MD</v>
          </cell>
          <cell r="I1238">
            <v>4.0909090909090908E-4</v>
          </cell>
          <cell r="J1238">
            <v>440</v>
          </cell>
          <cell r="K1238">
            <v>0.18</v>
          </cell>
          <cell r="L1238" t="str">
            <v>cc</v>
          </cell>
          <cell r="M1238" t="str">
            <v>6002088UKM1</v>
          </cell>
          <cell r="N1238" t="str">
            <v>UKM1</v>
          </cell>
          <cell r="O1238" t="e">
            <v>#N/A</v>
          </cell>
          <cell r="R1238">
            <v>0.18</v>
          </cell>
          <cell r="S1238">
            <v>0.18</v>
          </cell>
          <cell r="T1238">
            <v>0</v>
          </cell>
          <cell r="U1238">
            <v>0</v>
          </cell>
          <cell r="V1238">
            <v>4.0909090909090908E-4</v>
          </cell>
          <cell r="W1238">
            <v>440</v>
          </cell>
        </row>
        <row r="1239">
          <cell r="F1239" t="str">
            <v/>
          </cell>
          <cell r="G1239" t="str">
            <v>0000900503-MFGUTY</v>
          </cell>
          <cell r="H1239" t="str">
            <v>STD</v>
          </cell>
          <cell r="I1239">
            <v>2.868617326448652E-4</v>
          </cell>
          <cell r="J1239">
            <v>34.86</v>
          </cell>
          <cell r="K1239">
            <v>0.01</v>
          </cell>
          <cell r="L1239" t="str">
            <v>cc</v>
          </cell>
          <cell r="M1239" t="str">
            <v>6002088UKM1</v>
          </cell>
          <cell r="N1239" t="str">
            <v>UKM1</v>
          </cell>
          <cell r="O1239" t="e">
            <v>#N/A</v>
          </cell>
          <cell r="R1239">
            <v>0.01</v>
          </cell>
          <cell r="S1239">
            <v>0.01</v>
          </cell>
          <cell r="T1239">
            <v>0</v>
          </cell>
          <cell r="U1239">
            <v>0</v>
          </cell>
          <cell r="V1239">
            <v>2.868617326448652E-4</v>
          </cell>
          <cell r="W1239">
            <v>34.86</v>
          </cell>
        </row>
        <row r="1240">
          <cell r="F1240" t="str">
            <v/>
          </cell>
          <cell r="G1240" t="str">
            <v>0000900504-MFGDEP</v>
          </cell>
          <cell r="H1240" t="str">
            <v>STD</v>
          </cell>
          <cell r="I1240">
            <v>3.838034926117828E-4</v>
          </cell>
          <cell r="J1240">
            <v>104.22</v>
          </cell>
          <cell r="K1240">
            <v>0.04</v>
          </cell>
          <cell r="L1240" t="str">
            <v>cc</v>
          </cell>
          <cell r="M1240" t="str">
            <v>6002088UKM1</v>
          </cell>
          <cell r="N1240" t="str">
            <v>UKM1</v>
          </cell>
          <cell r="O1240" t="e">
            <v>#N/A</v>
          </cell>
          <cell r="R1240">
            <v>0.04</v>
          </cell>
          <cell r="S1240">
            <v>0.04</v>
          </cell>
          <cell r="T1240">
            <v>0</v>
          </cell>
          <cell r="U1240">
            <v>0</v>
          </cell>
          <cell r="V1240">
            <v>3.838034926117828E-4</v>
          </cell>
          <cell r="W1240">
            <v>104.22</v>
          </cell>
        </row>
        <row r="1241">
          <cell r="F1241" t="str">
            <v/>
          </cell>
          <cell r="G1241" t="str">
            <v>0000900505-MFGOVH</v>
          </cell>
          <cell r="H1241" t="str">
            <v>STD</v>
          </cell>
          <cell r="I1241">
            <v>3.7660914817858125E-4</v>
          </cell>
          <cell r="J1241">
            <v>292.08</v>
          </cell>
          <cell r="K1241">
            <v>0.11</v>
          </cell>
          <cell r="L1241" t="str">
            <v>cc</v>
          </cell>
          <cell r="M1241" t="str">
            <v>6002088UKM1</v>
          </cell>
          <cell r="N1241" t="str">
            <v>UKM1</v>
          </cell>
          <cell r="O1241" t="e">
            <v>#N/A</v>
          </cell>
          <cell r="R1241">
            <v>0.11</v>
          </cell>
          <cell r="S1241">
            <v>0.11</v>
          </cell>
          <cell r="T1241">
            <v>0</v>
          </cell>
          <cell r="U1241">
            <v>0</v>
          </cell>
          <cell r="V1241">
            <v>3.7660914817858125E-4</v>
          </cell>
          <cell r="W1241">
            <v>292.08</v>
          </cell>
        </row>
        <row r="1242">
          <cell r="F1242">
            <v>5000409</v>
          </cell>
          <cell r="G1242" t="str">
            <v>CONTAINER SPINZ TALC LL FRESHNESS 50G</v>
          </cell>
          <cell r="H1242" t="str">
            <v>ST</v>
          </cell>
          <cell r="I1242">
            <v>1</v>
          </cell>
          <cell r="J1242">
            <v>2.2200000000000002</v>
          </cell>
          <cell r="K1242">
            <v>2.2200000000000002</v>
          </cell>
          <cell r="L1242" t="str">
            <v>PM</v>
          </cell>
          <cell r="M1242" t="str">
            <v>6002088UKM1</v>
          </cell>
          <cell r="N1242" t="str">
            <v>5000409UKM1</v>
          </cell>
          <cell r="O1242" t="e">
            <v>#N/A</v>
          </cell>
          <cell r="Q1242">
            <v>2.2200000000000002</v>
          </cell>
          <cell r="S1242">
            <v>2.2200000000000002</v>
          </cell>
          <cell r="T1242">
            <v>0</v>
          </cell>
          <cell r="U1242">
            <v>-0.24883999999999995</v>
          </cell>
          <cell r="V1242">
            <v>1</v>
          </cell>
          <cell r="W1242">
            <v>2.4688400000000001</v>
          </cell>
        </row>
        <row r="1243">
          <cell r="F1243">
            <v>5005101</v>
          </cell>
          <cell r="G1243" t="str">
            <v>SHRNKSLVE SPINZ BBTALC NATURALBEIGE 40GM</v>
          </cell>
          <cell r="H1243" t="str">
            <v>ST</v>
          </cell>
          <cell r="I1243">
            <v>1.0344827586206897</v>
          </cell>
          <cell r="J1243">
            <v>0.57999999999999996</v>
          </cell>
          <cell r="K1243">
            <v>0.6</v>
          </cell>
          <cell r="L1243" t="str">
            <v>PM</v>
          </cell>
          <cell r="M1243" t="str">
            <v>6002088UKM1</v>
          </cell>
          <cell r="N1243" t="str">
            <v>5005101UKM1</v>
          </cell>
          <cell r="O1243" t="e">
            <v>#N/A</v>
          </cell>
          <cell r="Q1243">
            <v>0.6</v>
          </cell>
          <cell r="S1243">
            <v>0.6</v>
          </cell>
          <cell r="T1243">
            <v>0</v>
          </cell>
          <cell r="U1243">
            <v>-2.3560344827586177E-2</v>
          </cell>
          <cell r="V1243">
            <v>1.0344827586206897</v>
          </cell>
          <cell r="W1243">
            <v>0.60277499999999995</v>
          </cell>
        </row>
        <row r="1244">
          <cell r="F1244">
            <v>5005114</v>
          </cell>
          <cell r="G1244" t="str">
            <v>SHRNKSLVE SPINZ BBTALC NATURALBEIGE 80GM</v>
          </cell>
          <cell r="H1244" t="str">
            <v>ST</v>
          </cell>
          <cell r="I1244">
            <v>1.03</v>
          </cell>
          <cell r="J1244">
            <v>0.77</v>
          </cell>
          <cell r="K1244">
            <v>0.79310000000000003</v>
          </cell>
          <cell r="L1244" t="str">
            <v>PM</v>
          </cell>
          <cell r="M1244" t="str">
            <v>6002091UKM1</v>
          </cell>
          <cell r="N1244" t="str">
            <v>5005114UKM1</v>
          </cell>
          <cell r="O1244" t="e">
            <v>#N/A</v>
          </cell>
          <cell r="Q1244">
            <v>0.79310000000000003</v>
          </cell>
          <cell r="S1244">
            <v>0.79310000000000003</v>
          </cell>
          <cell r="T1244">
            <v>0</v>
          </cell>
          <cell r="V1244">
            <v>1.03</v>
          </cell>
          <cell r="W1244">
            <v>0.81427500000000019</v>
          </cell>
        </row>
        <row r="1245">
          <cell r="F1245">
            <v>5000410</v>
          </cell>
          <cell r="G1245" t="str">
            <v>CONTAINER SPINZ TALC LL FRESHNESS 100G</v>
          </cell>
          <cell r="H1245" t="str">
            <v>ST</v>
          </cell>
          <cell r="I1245">
            <v>1</v>
          </cell>
          <cell r="J1245">
            <v>3.15</v>
          </cell>
          <cell r="K1245">
            <v>3.15</v>
          </cell>
          <cell r="L1245" t="str">
            <v>PM</v>
          </cell>
          <cell r="M1245" t="str">
            <v>6002091UKM1</v>
          </cell>
          <cell r="N1245" t="str">
            <v>5000410UKM1</v>
          </cell>
          <cell r="O1245" t="e">
            <v>#N/A</v>
          </cell>
          <cell r="Q1245">
            <v>3.15</v>
          </cell>
          <cell r="S1245">
            <v>3.15</v>
          </cell>
          <cell r="T1245">
            <v>0</v>
          </cell>
          <cell r="V1245">
            <v>1</v>
          </cell>
          <cell r="W1245">
            <v>3.4852800000000004</v>
          </cell>
        </row>
        <row r="1246">
          <cell r="F1246" t="str">
            <v/>
          </cell>
          <cell r="G1246" t="str">
            <v>0000900505-MFGOVH</v>
          </cell>
          <cell r="H1246" t="str">
            <v>STD</v>
          </cell>
          <cell r="I1246">
            <v>3.7660914817858125E-4</v>
          </cell>
          <cell r="J1246">
            <v>292.08</v>
          </cell>
          <cell r="K1246">
            <v>0.11</v>
          </cell>
          <cell r="L1246" t="str">
            <v>cc</v>
          </cell>
          <cell r="M1246" t="str">
            <v>6002091UKM1</v>
          </cell>
          <cell r="N1246" t="str">
            <v>UKM1</v>
          </cell>
          <cell r="O1246" t="e">
            <v>#N/A</v>
          </cell>
          <cell r="R1246">
            <v>0.11</v>
          </cell>
          <cell r="S1246">
            <v>0.11</v>
          </cell>
          <cell r="T1246">
            <v>0</v>
          </cell>
          <cell r="V1246">
            <v>3.7660914817858125E-4</v>
          </cell>
          <cell r="W1246">
            <v>292.08</v>
          </cell>
        </row>
        <row r="1247">
          <cell r="F1247" t="str">
            <v/>
          </cell>
          <cell r="G1247" t="str">
            <v>0000900504-MFGDEP</v>
          </cell>
          <cell r="H1247" t="str">
            <v>STD</v>
          </cell>
          <cell r="I1247">
            <v>3.838034926117828E-4</v>
          </cell>
          <cell r="J1247">
            <v>104.22</v>
          </cell>
          <cell r="K1247">
            <v>0.04</v>
          </cell>
          <cell r="L1247" t="str">
            <v>cc</v>
          </cell>
          <cell r="M1247" t="str">
            <v>6002091UKM1</v>
          </cell>
          <cell r="N1247" t="str">
            <v>UKM1</v>
          </cell>
          <cell r="O1247" t="e">
            <v>#N/A</v>
          </cell>
          <cell r="R1247">
            <v>0.04</v>
          </cell>
          <cell r="S1247">
            <v>0.04</v>
          </cell>
          <cell r="T1247">
            <v>0</v>
          </cell>
          <cell r="V1247">
            <v>3.838034926117828E-4</v>
          </cell>
          <cell r="W1247">
            <v>104.22</v>
          </cell>
        </row>
        <row r="1248">
          <cell r="F1248" t="str">
            <v/>
          </cell>
          <cell r="G1248" t="str">
            <v>0000900503-MFGUTY</v>
          </cell>
          <cell r="H1248" t="str">
            <v>STD</v>
          </cell>
          <cell r="I1248">
            <v>2.868617326448652E-4</v>
          </cell>
          <cell r="J1248">
            <v>34.86</v>
          </cell>
          <cell r="K1248">
            <v>0.01</v>
          </cell>
          <cell r="L1248" t="str">
            <v>cc</v>
          </cell>
          <cell r="M1248" t="str">
            <v>6002091UKM1</v>
          </cell>
          <cell r="N1248" t="str">
            <v>UKM1</v>
          </cell>
          <cell r="O1248" t="e">
            <v>#N/A</v>
          </cell>
          <cell r="R1248">
            <v>0.01</v>
          </cell>
          <cell r="S1248">
            <v>0.01</v>
          </cell>
          <cell r="T1248">
            <v>0</v>
          </cell>
          <cell r="V1248">
            <v>2.868617326448652E-4</v>
          </cell>
          <cell r="W1248">
            <v>34.86</v>
          </cell>
        </row>
        <row r="1249">
          <cell r="F1249" t="str">
            <v/>
          </cell>
          <cell r="G1249" t="str">
            <v>0000900502-MFMAND</v>
          </cell>
          <cell r="H1249" t="str">
            <v>MD</v>
          </cell>
          <cell r="I1249">
            <v>4.0909090909090908E-4</v>
          </cell>
          <cell r="J1249">
            <v>440</v>
          </cell>
          <cell r="K1249">
            <v>0.18</v>
          </cell>
          <cell r="L1249" t="str">
            <v>cc</v>
          </cell>
          <cell r="M1249" t="str">
            <v>6002091UKM1</v>
          </cell>
          <cell r="N1249" t="str">
            <v>UKM1</v>
          </cell>
          <cell r="O1249" t="e">
            <v>#N/A</v>
          </cell>
          <cell r="R1249">
            <v>0.18</v>
          </cell>
          <cell r="S1249">
            <v>0.18</v>
          </cell>
          <cell r="T1249">
            <v>0</v>
          </cell>
          <cell r="V1249">
            <v>4.0909090909090908E-4</v>
          </cell>
          <cell r="W1249">
            <v>440</v>
          </cell>
        </row>
        <row r="1250">
          <cell r="F1250" t="str">
            <v/>
          </cell>
          <cell r="G1250" t="str">
            <v>0000900501-MFPOWR</v>
          </cell>
          <cell r="H1250" t="str">
            <v>KWH</v>
          </cell>
          <cell r="I1250">
            <v>4.8484848484848485E-3</v>
          </cell>
          <cell r="J1250">
            <v>8.25</v>
          </cell>
          <cell r="K1250">
            <v>0.04</v>
          </cell>
          <cell r="L1250" t="str">
            <v>cc</v>
          </cell>
          <cell r="M1250" t="str">
            <v>6002091UKM1</v>
          </cell>
          <cell r="N1250" t="str">
            <v>UKM1</v>
          </cell>
          <cell r="O1250" t="e">
            <v>#N/A</v>
          </cell>
          <cell r="R1250">
            <v>0.04</v>
          </cell>
          <cell r="S1250">
            <v>0.04</v>
          </cell>
          <cell r="T1250">
            <v>0</v>
          </cell>
          <cell r="V1250">
            <v>4.8484848484848485E-3</v>
          </cell>
          <cell r="W1250">
            <v>8.25</v>
          </cell>
        </row>
        <row r="1251">
          <cell r="F1251" t="str">
            <v/>
          </cell>
          <cell r="G1251" t="str">
            <v>0000900501-MFPOWR</v>
          </cell>
          <cell r="H1251" t="str">
            <v>KWH</v>
          </cell>
          <cell r="I1251">
            <v>8.4848484848484857E-3</v>
          </cell>
          <cell r="J1251">
            <v>8.25</v>
          </cell>
          <cell r="K1251">
            <v>7.0000000000000007E-2</v>
          </cell>
          <cell r="L1251" t="str">
            <v>cc</v>
          </cell>
          <cell r="M1251" t="str">
            <v>6002114UKM1</v>
          </cell>
          <cell r="N1251" t="str">
            <v>UKM1</v>
          </cell>
          <cell r="O1251" t="e">
            <v>#N/A</v>
          </cell>
          <cell r="R1251">
            <v>7.0000000000000007E-2</v>
          </cell>
          <cell r="S1251">
            <v>7.0000000000000007E-2</v>
          </cell>
          <cell r="T1251">
            <v>0</v>
          </cell>
          <cell r="V1251">
            <v>8.4848484848484857E-3</v>
          </cell>
          <cell r="W1251">
            <v>8.25</v>
          </cell>
        </row>
        <row r="1252">
          <cell r="F1252" t="str">
            <v/>
          </cell>
          <cell r="G1252" t="str">
            <v>0000900502-MFMAND</v>
          </cell>
          <cell r="H1252" t="str">
            <v>MD</v>
          </cell>
          <cell r="I1252">
            <v>5.9090909090909094E-4</v>
          </cell>
          <cell r="J1252">
            <v>440</v>
          </cell>
          <cell r="K1252">
            <v>0.26</v>
          </cell>
          <cell r="L1252" t="str">
            <v>cc</v>
          </cell>
          <cell r="M1252" t="str">
            <v>6002114UKM1</v>
          </cell>
          <cell r="N1252" t="str">
            <v>UKM1</v>
          </cell>
          <cell r="O1252" t="e">
            <v>#N/A</v>
          </cell>
          <cell r="R1252">
            <v>0.26</v>
          </cell>
          <cell r="S1252">
            <v>0.26</v>
          </cell>
          <cell r="T1252">
            <v>0</v>
          </cell>
          <cell r="V1252">
            <v>5.9090909090909094E-4</v>
          </cell>
          <cell r="W1252">
            <v>440</v>
          </cell>
        </row>
        <row r="1253">
          <cell r="F1253" t="str">
            <v/>
          </cell>
          <cell r="G1253" t="str">
            <v>0000900503-MFGUTY</v>
          </cell>
          <cell r="H1253" t="str">
            <v>STD</v>
          </cell>
          <cell r="I1253">
            <v>8.6009174311926599E-4</v>
          </cell>
          <cell r="J1253">
            <v>34.880000000000003</v>
          </cell>
          <cell r="K1253">
            <v>0.03</v>
          </cell>
          <cell r="L1253" t="str">
            <v>cc</v>
          </cell>
          <cell r="M1253" t="str">
            <v>6002114UKM1</v>
          </cell>
          <cell r="N1253" t="str">
            <v>UKM1</v>
          </cell>
          <cell r="O1253" t="e">
            <v>#N/A</v>
          </cell>
          <cell r="R1253">
            <v>0.03</v>
          </cell>
          <cell r="S1253">
            <v>0.03</v>
          </cell>
          <cell r="T1253">
            <v>0</v>
          </cell>
          <cell r="V1253">
            <v>8.6009174311926599E-4</v>
          </cell>
          <cell r="W1253">
            <v>34.880000000000003</v>
          </cell>
        </row>
        <row r="1254">
          <cell r="F1254" t="str">
            <v/>
          </cell>
          <cell r="G1254" t="str">
            <v>0000900504-MFGDEP</v>
          </cell>
          <cell r="H1254" t="str">
            <v>STD</v>
          </cell>
          <cell r="I1254">
            <v>7.6768064485174174E-4</v>
          </cell>
          <cell r="J1254">
            <v>104.21</v>
          </cell>
          <cell r="K1254">
            <v>0.08</v>
          </cell>
          <cell r="L1254" t="str">
            <v>cc</v>
          </cell>
          <cell r="M1254" t="str">
            <v>6002114UKM1</v>
          </cell>
          <cell r="N1254" t="str">
            <v>UKM1</v>
          </cell>
          <cell r="O1254" t="e">
            <v>#N/A</v>
          </cell>
          <cell r="R1254">
            <v>0.08</v>
          </cell>
          <cell r="S1254">
            <v>0.08</v>
          </cell>
          <cell r="T1254">
            <v>0</v>
          </cell>
          <cell r="V1254">
            <v>7.6768064485174174E-4</v>
          </cell>
          <cell r="W1254">
            <v>104.21</v>
          </cell>
        </row>
        <row r="1255">
          <cell r="F1255" t="str">
            <v/>
          </cell>
          <cell r="G1255" t="str">
            <v>0000900505-MFGOVH</v>
          </cell>
          <cell r="H1255" t="str">
            <v>STD</v>
          </cell>
          <cell r="I1255">
            <v>7.8742853230168793E-4</v>
          </cell>
          <cell r="J1255">
            <v>292.08999999999997</v>
          </cell>
          <cell r="K1255">
            <v>0.23</v>
          </cell>
          <cell r="L1255" t="str">
            <v>cc</v>
          </cell>
          <cell r="M1255" t="str">
            <v>6002114UKM1</v>
          </cell>
          <cell r="N1255" t="str">
            <v>UKM1</v>
          </cell>
          <cell r="O1255" t="e">
            <v>#N/A</v>
          </cell>
          <cell r="R1255">
            <v>0.23</v>
          </cell>
          <cell r="S1255">
            <v>0.23</v>
          </cell>
          <cell r="T1255">
            <v>0</v>
          </cell>
          <cell r="V1255">
            <v>7.8742853230168793E-4</v>
          </cell>
          <cell r="W1255">
            <v>292.08999999999997</v>
          </cell>
        </row>
        <row r="1256">
          <cell r="F1256">
            <v>6001968</v>
          </cell>
          <cell r="G1256" t="str">
            <v>CONTAINER TRANS CHIC SHAMPOO 750ML</v>
          </cell>
          <cell r="H1256" t="str">
            <v>ST</v>
          </cell>
          <cell r="I1256">
            <v>1.0051150895140666</v>
          </cell>
          <cell r="J1256">
            <v>7.82</v>
          </cell>
          <cell r="K1256">
            <v>7.8600000000000012</v>
          </cell>
          <cell r="L1256" t="str">
            <v>SFG</v>
          </cell>
          <cell r="M1256" t="str">
            <v>6002114UKM1</v>
          </cell>
          <cell r="N1256" t="str">
            <v>6001968UKM1</v>
          </cell>
          <cell r="O1256" t="str">
            <v>6001968UKM1</v>
          </cell>
          <cell r="P1256">
            <v>0</v>
          </cell>
          <cell r="Q1256">
            <v>7.1865728900255768</v>
          </cell>
          <cell r="R1256">
            <v>0.67342710997442468</v>
          </cell>
          <cell r="S1256">
            <v>7.8600000000000012</v>
          </cell>
          <cell r="T1256">
            <v>0</v>
          </cell>
          <cell r="V1256">
            <v>1.0051150895140666</v>
          </cell>
          <cell r="W1256">
            <v>7.82</v>
          </cell>
        </row>
        <row r="1257">
          <cell r="F1257">
            <v>5005211</v>
          </cell>
          <cell r="G1257" t="str">
            <v>FRLAB CHICSH HRFALL PRVNT ARABIC 750ML</v>
          </cell>
          <cell r="H1257" t="str">
            <v>ST</v>
          </cell>
          <cell r="I1257">
            <v>1.0166112956810631</v>
          </cell>
          <cell r="J1257">
            <v>3.01</v>
          </cell>
          <cell r="K1257">
            <v>3.0599999999999996</v>
          </cell>
          <cell r="L1257" t="str">
            <v>PM</v>
          </cell>
          <cell r="M1257" t="str">
            <v>6002114UKM1</v>
          </cell>
          <cell r="N1257" t="str">
            <v>5005211UKM1</v>
          </cell>
          <cell r="O1257" t="e">
            <v>#N/A</v>
          </cell>
          <cell r="Q1257">
            <v>3.0599999999999996</v>
          </cell>
          <cell r="S1257">
            <v>3.0599999999999996</v>
          </cell>
          <cell r="T1257">
            <v>0</v>
          </cell>
          <cell r="V1257">
            <v>1.0166112956810631</v>
          </cell>
          <cell r="W1257">
            <v>3.01</v>
          </cell>
        </row>
        <row r="1258">
          <cell r="F1258">
            <v>5004868</v>
          </cell>
          <cell r="G1258" t="str">
            <v>BK LABEL CHIC SH HAIRFALL PREVENT 750ML</v>
          </cell>
          <cell r="H1258" t="str">
            <v>ST</v>
          </cell>
          <cell r="I1258">
            <v>1.0120481927710843</v>
          </cell>
          <cell r="J1258">
            <v>1.66</v>
          </cell>
          <cell r="K1258">
            <v>1.6799999999999997</v>
          </cell>
          <cell r="L1258" t="str">
            <v>PM</v>
          </cell>
          <cell r="M1258" t="str">
            <v>6002114UKM1</v>
          </cell>
          <cell r="N1258" t="str">
            <v>5004868UKM1</v>
          </cell>
          <cell r="O1258" t="e">
            <v>#N/A</v>
          </cell>
          <cell r="Q1258">
            <v>1.6799999999999997</v>
          </cell>
          <cell r="S1258">
            <v>1.6799999999999997</v>
          </cell>
          <cell r="T1258">
            <v>0</v>
          </cell>
          <cell r="V1258">
            <v>1.0120481927710843</v>
          </cell>
          <cell r="W1258">
            <v>1.66</v>
          </cell>
        </row>
        <row r="1259">
          <cell r="F1259" t="str">
            <v/>
          </cell>
          <cell r="G1259" t="str">
            <v>0000900503-MFGUTY</v>
          </cell>
          <cell r="H1259" t="str">
            <v>STD</v>
          </cell>
          <cell r="I1259">
            <v>8.6009174311926599E-4</v>
          </cell>
          <cell r="J1259">
            <v>34.880000000000003</v>
          </cell>
          <cell r="K1259">
            <v>0.03</v>
          </cell>
          <cell r="L1259" t="str">
            <v>cc</v>
          </cell>
          <cell r="M1259" t="str">
            <v>6002115UKM1</v>
          </cell>
          <cell r="N1259" t="str">
            <v>UKM1</v>
          </cell>
          <cell r="O1259" t="e">
            <v>#N/A</v>
          </cell>
          <cell r="R1259">
            <v>0.03</v>
          </cell>
          <cell r="S1259">
            <v>0.03</v>
          </cell>
          <cell r="T1259">
            <v>0</v>
          </cell>
          <cell r="V1259">
            <v>8.6009174311926599E-4</v>
          </cell>
          <cell r="W1259">
            <v>34.880000000000003</v>
          </cell>
        </row>
        <row r="1260">
          <cell r="F1260" t="str">
            <v/>
          </cell>
          <cell r="G1260" t="str">
            <v>0000900502-MFMAND</v>
          </cell>
          <cell r="H1260" t="str">
            <v>MD</v>
          </cell>
          <cell r="I1260">
            <v>5.9090909090909094E-4</v>
          </cell>
          <cell r="J1260">
            <v>440</v>
          </cell>
          <cell r="K1260">
            <v>0.26</v>
          </cell>
          <cell r="L1260" t="str">
            <v>cc</v>
          </cell>
          <cell r="M1260" t="str">
            <v>6002115UKM1</v>
          </cell>
          <cell r="N1260" t="str">
            <v>UKM1</v>
          </cell>
          <cell r="O1260" t="e">
            <v>#N/A</v>
          </cell>
          <cell r="R1260">
            <v>0.26</v>
          </cell>
          <cell r="S1260">
            <v>0.26</v>
          </cell>
          <cell r="T1260">
            <v>0</v>
          </cell>
          <cell r="V1260">
            <v>5.9090909090909094E-4</v>
          </cell>
          <cell r="W1260">
            <v>440</v>
          </cell>
        </row>
        <row r="1261">
          <cell r="F1261" t="str">
            <v/>
          </cell>
          <cell r="G1261" t="str">
            <v>0000900501-MFPOWR</v>
          </cell>
          <cell r="H1261" t="str">
            <v>KWH</v>
          </cell>
          <cell r="I1261">
            <v>8.4848484848484857E-3</v>
          </cell>
          <cell r="J1261">
            <v>8.25</v>
          </cell>
          <cell r="K1261">
            <v>7.0000000000000007E-2</v>
          </cell>
          <cell r="L1261" t="str">
            <v>cc</v>
          </cell>
          <cell r="M1261" t="str">
            <v>6002115UKM1</v>
          </cell>
          <cell r="N1261" t="str">
            <v>UKM1</v>
          </cell>
          <cell r="O1261" t="e">
            <v>#N/A</v>
          </cell>
          <cell r="R1261">
            <v>7.0000000000000007E-2</v>
          </cell>
          <cell r="S1261">
            <v>7.0000000000000007E-2</v>
          </cell>
          <cell r="T1261">
            <v>0</v>
          </cell>
          <cell r="V1261">
            <v>8.4848484848484857E-3</v>
          </cell>
          <cell r="W1261">
            <v>8.25</v>
          </cell>
        </row>
        <row r="1262">
          <cell r="F1262" t="str">
            <v/>
          </cell>
          <cell r="G1262" t="str">
            <v>0000900504-MFGDEP</v>
          </cell>
          <cell r="H1262" t="str">
            <v>STD</v>
          </cell>
          <cell r="I1262">
            <v>7.6768064485174174E-4</v>
          </cell>
          <cell r="J1262">
            <v>104.21</v>
          </cell>
          <cell r="K1262">
            <v>0.08</v>
          </cell>
          <cell r="L1262" t="str">
            <v>cc</v>
          </cell>
          <cell r="M1262" t="str">
            <v>6002115UKM1</v>
          </cell>
          <cell r="N1262" t="str">
            <v>UKM1</v>
          </cell>
          <cell r="O1262" t="e">
            <v>#N/A</v>
          </cell>
          <cell r="R1262">
            <v>0.08</v>
          </cell>
          <cell r="S1262">
            <v>0.08</v>
          </cell>
          <cell r="T1262">
            <v>0</v>
          </cell>
          <cell r="V1262">
            <v>7.6768064485174174E-4</v>
          </cell>
          <cell r="W1262">
            <v>104.21</v>
          </cell>
        </row>
        <row r="1263">
          <cell r="F1263" t="str">
            <v/>
          </cell>
          <cell r="G1263" t="str">
            <v>0000900505-MFGOVH</v>
          </cell>
          <cell r="H1263" t="str">
            <v>STD</v>
          </cell>
          <cell r="I1263">
            <v>7.8742853230168793E-4</v>
          </cell>
          <cell r="J1263">
            <v>292.08999999999997</v>
          </cell>
          <cell r="K1263">
            <v>0.23</v>
          </cell>
          <cell r="L1263" t="str">
            <v>cc</v>
          </cell>
          <cell r="M1263" t="str">
            <v>6002115UKM1</v>
          </cell>
          <cell r="N1263" t="str">
            <v>UKM1</v>
          </cell>
          <cell r="O1263" t="e">
            <v>#N/A</v>
          </cell>
          <cell r="R1263">
            <v>0.23</v>
          </cell>
          <cell r="S1263">
            <v>0.23</v>
          </cell>
          <cell r="T1263">
            <v>0</v>
          </cell>
          <cell r="V1263">
            <v>7.8742853230168793E-4</v>
          </cell>
          <cell r="W1263">
            <v>292.08999999999997</v>
          </cell>
        </row>
        <row r="1264">
          <cell r="F1264">
            <v>6001968</v>
          </cell>
          <cell r="G1264" t="str">
            <v>CONTAINER TRANS CHIC SHAMPOO 750ML</v>
          </cell>
          <cell r="H1264" t="str">
            <v>ST</v>
          </cell>
          <cell r="I1264">
            <v>1.0051150895140666</v>
          </cell>
          <cell r="J1264">
            <v>7.82</v>
          </cell>
          <cell r="K1264">
            <v>7.8600000000000012</v>
          </cell>
          <cell r="L1264" t="str">
            <v>SFG</v>
          </cell>
          <cell r="M1264" t="str">
            <v>6002115UKM1</v>
          </cell>
          <cell r="N1264" t="str">
            <v>6001968UKM1</v>
          </cell>
          <cell r="O1264" t="str">
            <v>6001968UKM1</v>
          </cell>
          <cell r="P1264">
            <v>0</v>
          </cell>
          <cell r="Q1264">
            <v>7.1865728900255768</v>
          </cell>
          <cell r="R1264">
            <v>0.67342710997442468</v>
          </cell>
          <cell r="S1264">
            <v>7.8600000000000012</v>
          </cell>
          <cell r="T1264">
            <v>0</v>
          </cell>
          <cell r="V1264">
            <v>1.0051150895140666</v>
          </cell>
          <cell r="W1264">
            <v>7.82</v>
          </cell>
        </row>
        <row r="1265">
          <cell r="F1265">
            <v>5005212</v>
          </cell>
          <cell r="G1265" t="str">
            <v>FRLAB CHICSH DMGE REPAIR ARABIC 750ML</v>
          </cell>
          <cell r="H1265" t="str">
            <v>ST</v>
          </cell>
          <cell r="I1265">
            <v>1.0166112956810631</v>
          </cell>
          <cell r="J1265">
            <v>3.01</v>
          </cell>
          <cell r="K1265">
            <v>3.0599999999999996</v>
          </cell>
          <cell r="L1265" t="str">
            <v>PM</v>
          </cell>
          <cell r="M1265" t="str">
            <v>6002115UKM1</v>
          </cell>
          <cell r="N1265" t="str">
            <v>5005212UKM1</v>
          </cell>
          <cell r="O1265" t="e">
            <v>#N/A</v>
          </cell>
          <cell r="Q1265">
            <v>3.0599999999999996</v>
          </cell>
          <cell r="S1265">
            <v>3.0599999999999996</v>
          </cell>
          <cell r="T1265">
            <v>0</v>
          </cell>
          <cell r="V1265">
            <v>1.0166112956810631</v>
          </cell>
          <cell r="W1265">
            <v>3.01</v>
          </cell>
        </row>
        <row r="1266">
          <cell r="F1266">
            <v>5004864</v>
          </cell>
          <cell r="G1266" t="str">
            <v>BK LABEL CHIC SHAMP DAMAGE REPAIR 750ML</v>
          </cell>
          <cell r="H1266" t="str">
            <v>ST</v>
          </cell>
          <cell r="I1266">
            <v>1.0120481927710843</v>
          </cell>
          <cell r="J1266">
            <v>1.66</v>
          </cell>
          <cell r="K1266">
            <v>1.6799999999999997</v>
          </cell>
          <cell r="L1266" t="str">
            <v>PM</v>
          </cell>
          <cell r="M1266" t="str">
            <v>6002115UKM1</v>
          </cell>
          <cell r="N1266" t="str">
            <v>5004864UKM1</v>
          </cell>
          <cell r="O1266" t="e">
            <v>#N/A</v>
          </cell>
          <cell r="Q1266">
            <v>1.6799999999999997</v>
          </cell>
          <cell r="S1266">
            <v>1.6799999999999997</v>
          </cell>
          <cell r="T1266">
            <v>0</v>
          </cell>
          <cell r="V1266">
            <v>1.0120481927710843</v>
          </cell>
          <cell r="W1266">
            <v>1.66</v>
          </cell>
        </row>
        <row r="1267">
          <cell r="F1267">
            <v>5004860</v>
          </cell>
          <cell r="G1267" t="str">
            <v>BK LABEL CHIC SHAMPOO DAILY CARE 750ML</v>
          </cell>
          <cell r="H1267" t="str">
            <v>ST</v>
          </cell>
          <cell r="I1267">
            <v>1.0120481927710843</v>
          </cell>
          <cell r="J1267">
            <v>1.66</v>
          </cell>
          <cell r="K1267">
            <v>1.6799999999999997</v>
          </cell>
          <cell r="L1267" t="str">
            <v>PM</v>
          </cell>
          <cell r="M1267" t="str">
            <v>6002116UKM1</v>
          </cell>
          <cell r="N1267" t="str">
            <v>5004860UKM1</v>
          </cell>
          <cell r="O1267" t="e">
            <v>#N/A</v>
          </cell>
          <cell r="Q1267">
            <v>1.6799999999999997</v>
          </cell>
          <cell r="S1267">
            <v>1.6799999999999997</v>
          </cell>
          <cell r="T1267">
            <v>0</v>
          </cell>
          <cell r="V1267">
            <v>1.0120481927710843</v>
          </cell>
          <cell r="W1267">
            <v>1.66</v>
          </cell>
        </row>
        <row r="1268">
          <cell r="F1268">
            <v>5005213</v>
          </cell>
          <cell r="G1268" t="str">
            <v>FRLAB CHICSH DAILY CARE ARABIC 750ML</v>
          </cell>
          <cell r="H1268" t="str">
            <v>ST</v>
          </cell>
          <cell r="I1268">
            <v>1.0166112956810631</v>
          </cell>
          <cell r="J1268">
            <v>3.01</v>
          </cell>
          <cell r="K1268">
            <v>3.0599999999999996</v>
          </cell>
          <cell r="L1268" t="str">
            <v>PM</v>
          </cell>
          <cell r="M1268" t="str">
            <v>6002116UKM1</v>
          </cell>
          <cell r="N1268" t="str">
            <v>5005213UKM1</v>
          </cell>
          <cell r="O1268" t="e">
            <v>#N/A</v>
          </cell>
          <cell r="Q1268">
            <v>3.0599999999999996</v>
          </cell>
          <cell r="S1268">
            <v>3.0599999999999996</v>
          </cell>
          <cell r="T1268">
            <v>0</v>
          </cell>
          <cell r="V1268">
            <v>1.0166112956810631</v>
          </cell>
          <cell r="W1268">
            <v>3.01</v>
          </cell>
        </row>
        <row r="1269">
          <cell r="F1269">
            <v>6001968</v>
          </cell>
          <cell r="G1269" t="str">
            <v>CONTAINER TRANS CHIC SHAMPOO 750ML</v>
          </cell>
          <cell r="H1269" t="str">
            <v>ST</v>
          </cell>
          <cell r="I1269">
            <v>1.0051150895140666</v>
          </cell>
          <cell r="J1269">
            <v>7.82</v>
          </cell>
          <cell r="K1269">
            <v>7.8600000000000012</v>
          </cell>
          <cell r="L1269" t="str">
            <v>SFG</v>
          </cell>
          <cell r="M1269" t="str">
            <v>6002116UKM1</v>
          </cell>
          <cell r="N1269" t="str">
            <v>6001968UKM1</v>
          </cell>
          <cell r="O1269" t="str">
            <v>6001968UKM1</v>
          </cell>
          <cell r="P1269">
            <v>0</v>
          </cell>
          <cell r="Q1269">
            <v>7.1865728900255768</v>
          </cell>
          <cell r="R1269">
            <v>0.67342710997442468</v>
          </cell>
          <cell r="S1269">
            <v>7.8600000000000012</v>
          </cell>
          <cell r="T1269">
            <v>0</v>
          </cell>
          <cell r="V1269">
            <v>1.0051150895140666</v>
          </cell>
          <cell r="W1269">
            <v>7.82</v>
          </cell>
        </row>
        <row r="1270">
          <cell r="F1270" t="str">
            <v/>
          </cell>
          <cell r="G1270" t="str">
            <v>0000900505-MFGOVH</v>
          </cell>
          <cell r="H1270" t="str">
            <v>STD</v>
          </cell>
          <cell r="I1270">
            <v>7.8742853230168793E-4</v>
          </cell>
          <cell r="J1270">
            <v>292.08999999999997</v>
          </cell>
          <cell r="K1270">
            <v>0.23</v>
          </cell>
          <cell r="L1270" t="str">
            <v>cc</v>
          </cell>
          <cell r="M1270" t="str">
            <v>6002116UKM1</v>
          </cell>
          <cell r="N1270" t="str">
            <v>UKM1</v>
          </cell>
          <cell r="O1270" t="e">
            <v>#N/A</v>
          </cell>
          <cell r="R1270">
            <v>0.23</v>
          </cell>
          <cell r="S1270">
            <v>0.23</v>
          </cell>
          <cell r="T1270">
            <v>0</v>
          </cell>
          <cell r="V1270">
            <v>7.8742853230168793E-4</v>
          </cell>
          <cell r="W1270">
            <v>292.08999999999997</v>
          </cell>
        </row>
        <row r="1271">
          <cell r="F1271" t="str">
            <v/>
          </cell>
          <cell r="G1271" t="str">
            <v>0000900504-MFGDEP</v>
          </cell>
          <cell r="H1271" t="str">
            <v>STD</v>
          </cell>
          <cell r="I1271">
            <v>7.6768064485174174E-4</v>
          </cell>
          <cell r="J1271">
            <v>104.21</v>
          </cell>
          <cell r="K1271">
            <v>0.08</v>
          </cell>
          <cell r="L1271" t="str">
            <v>cc</v>
          </cell>
          <cell r="M1271" t="str">
            <v>6002116UKM1</v>
          </cell>
          <cell r="N1271" t="str">
            <v>UKM1</v>
          </cell>
          <cell r="O1271" t="e">
            <v>#N/A</v>
          </cell>
          <cell r="R1271">
            <v>0.08</v>
          </cell>
          <cell r="S1271">
            <v>0.08</v>
          </cell>
          <cell r="T1271">
            <v>0</v>
          </cell>
          <cell r="V1271">
            <v>7.6768064485174174E-4</v>
          </cell>
          <cell r="W1271">
            <v>104.21</v>
          </cell>
        </row>
        <row r="1272">
          <cell r="F1272" t="str">
            <v/>
          </cell>
          <cell r="G1272" t="str">
            <v>0000900503-MFGUTY</v>
          </cell>
          <cell r="H1272" t="str">
            <v>STD</v>
          </cell>
          <cell r="I1272">
            <v>8.6009174311926599E-4</v>
          </cell>
          <cell r="J1272">
            <v>34.880000000000003</v>
          </cell>
          <cell r="K1272">
            <v>0.03</v>
          </cell>
          <cell r="L1272" t="str">
            <v>cc</v>
          </cell>
          <cell r="M1272" t="str">
            <v>6002116UKM1</v>
          </cell>
          <cell r="N1272" t="str">
            <v>UKM1</v>
          </cell>
          <cell r="O1272" t="e">
            <v>#N/A</v>
          </cell>
          <cell r="R1272">
            <v>0.03</v>
          </cell>
          <cell r="S1272">
            <v>0.03</v>
          </cell>
          <cell r="T1272">
            <v>0</v>
          </cell>
          <cell r="V1272">
            <v>8.6009174311926599E-4</v>
          </cell>
          <cell r="W1272">
            <v>34.880000000000003</v>
          </cell>
        </row>
        <row r="1273">
          <cell r="F1273" t="str">
            <v/>
          </cell>
          <cell r="G1273" t="str">
            <v>0000900502-MFMAND</v>
          </cell>
          <cell r="H1273" t="str">
            <v>MD</v>
          </cell>
          <cell r="I1273">
            <v>5.9090909090909094E-4</v>
          </cell>
          <cell r="J1273">
            <v>440</v>
          </cell>
          <cell r="K1273">
            <v>0.26</v>
          </cell>
          <cell r="L1273" t="str">
            <v>cc</v>
          </cell>
          <cell r="M1273" t="str">
            <v>6002116UKM1</v>
          </cell>
          <cell r="N1273" t="str">
            <v>UKM1</v>
          </cell>
          <cell r="O1273" t="e">
            <v>#N/A</v>
          </cell>
          <cell r="R1273">
            <v>0.26</v>
          </cell>
          <cell r="S1273">
            <v>0.26</v>
          </cell>
          <cell r="T1273">
            <v>0</v>
          </cell>
          <cell r="V1273">
            <v>5.9090909090909094E-4</v>
          </cell>
          <cell r="W1273">
            <v>440</v>
          </cell>
        </row>
        <row r="1274">
          <cell r="F1274" t="str">
            <v/>
          </cell>
          <cell r="G1274" t="str">
            <v>0000900501-MFPOWR</v>
          </cell>
          <cell r="H1274" t="str">
            <v>KWH</v>
          </cell>
          <cell r="I1274">
            <v>8.4848484848484857E-3</v>
          </cell>
          <cell r="J1274">
            <v>8.25</v>
          </cell>
          <cell r="K1274">
            <v>7.0000000000000007E-2</v>
          </cell>
          <cell r="L1274" t="str">
            <v>cc</v>
          </cell>
          <cell r="M1274" t="str">
            <v>6002116UKM1</v>
          </cell>
          <cell r="N1274" t="str">
            <v>UKM1</v>
          </cell>
          <cell r="O1274" t="e">
            <v>#N/A</v>
          </cell>
          <cell r="R1274">
            <v>7.0000000000000007E-2</v>
          </cell>
          <cell r="S1274">
            <v>7.0000000000000007E-2</v>
          </cell>
          <cell r="T1274">
            <v>0</v>
          </cell>
          <cell r="V1274">
            <v>8.4848484848484857E-3</v>
          </cell>
          <cell r="W1274">
            <v>8.25</v>
          </cell>
        </row>
        <row r="1275">
          <cell r="F1275">
            <v>4000206</v>
          </cell>
          <cell r="G1275" t="str">
            <v>HIBISCUS AQ-PG EXTRACT</v>
          </cell>
          <cell r="H1275" t="str">
            <v>KG</v>
          </cell>
          <cell r="I1275">
            <v>9.6283458501829398E-5</v>
          </cell>
          <cell r="J1275">
            <v>519.29999999999995</v>
          </cell>
          <cell r="K1275">
            <v>0.05</v>
          </cell>
          <cell r="L1275" t="str">
            <v>RM</v>
          </cell>
          <cell r="M1275" t="str">
            <v>6002292UKM1</v>
          </cell>
          <cell r="N1275" t="str">
            <v>4000206UKM1</v>
          </cell>
          <cell r="O1275" t="e">
            <v>#N/A</v>
          </cell>
          <cell r="P1275">
            <v>0.05</v>
          </cell>
          <cell r="S1275">
            <v>0.05</v>
          </cell>
          <cell r="T1275">
            <v>0</v>
          </cell>
          <cell r="V1275">
            <v>9.6283458501829398E-5</v>
          </cell>
          <cell r="W1275">
            <v>528.2714285714286</v>
          </cell>
        </row>
        <row r="1276">
          <cell r="F1276">
            <v>4000344</v>
          </cell>
          <cell r="G1276" t="str">
            <v>HENNA PG EXTRACT</v>
          </cell>
          <cell r="H1276" t="str">
            <v>KG</v>
          </cell>
          <cell r="I1276">
            <v>1.0072337698013003E-4</v>
          </cell>
          <cell r="J1276">
            <v>1092.0999999999999</v>
          </cell>
          <cell r="K1276">
            <v>0.11</v>
          </cell>
          <cell r="L1276" t="str">
            <v>RM</v>
          </cell>
          <cell r="M1276" t="str">
            <v>6002292UKM1</v>
          </cell>
          <cell r="N1276" t="str">
            <v>4000344UKM1</v>
          </cell>
          <cell r="O1276" t="e">
            <v>#N/A</v>
          </cell>
          <cell r="P1276">
            <v>0.11</v>
          </cell>
          <cell r="S1276">
            <v>0.11</v>
          </cell>
          <cell r="T1276">
            <v>0</v>
          </cell>
          <cell r="V1276">
            <v>1.0072337698013003E-4</v>
          </cell>
          <cell r="W1276">
            <v>997.85</v>
          </cell>
        </row>
        <row r="1277">
          <cell r="F1277">
            <v>4000205</v>
          </cell>
          <cell r="G1277" t="str">
            <v>AMLA PG EXTRACT</v>
          </cell>
          <cell r="H1277" t="str">
            <v>KG</v>
          </cell>
          <cell r="I1277">
            <v>1.014906438312718E-4</v>
          </cell>
          <cell r="J1277">
            <v>1576.5</v>
          </cell>
          <cell r="K1277">
            <v>0.16</v>
          </cell>
          <cell r="L1277" t="str">
            <v>RM</v>
          </cell>
          <cell r="M1277" t="str">
            <v>6002292UKM1</v>
          </cell>
          <cell r="N1277" t="str">
            <v>4000205UKM1</v>
          </cell>
          <cell r="O1277" t="e">
            <v>#N/A</v>
          </cell>
          <cell r="P1277">
            <v>0.16</v>
          </cell>
          <cell r="S1277">
            <v>0.16</v>
          </cell>
          <cell r="T1277">
            <v>0</v>
          </cell>
          <cell r="V1277">
            <v>1.014906438312718E-4</v>
          </cell>
          <cell r="W1277">
            <v>1026.4100000000001</v>
          </cell>
        </row>
        <row r="1278">
          <cell r="F1278" t="str">
            <v/>
          </cell>
          <cell r="G1278" t="str">
            <v>0000900501-MFPOWR</v>
          </cell>
          <cell r="H1278" t="str">
            <v>KWH</v>
          </cell>
          <cell r="I1278">
            <v>0.39999999999999997</v>
          </cell>
          <cell r="J1278">
            <v>8.25</v>
          </cell>
          <cell r="K1278">
            <v>3.3</v>
          </cell>
          <cell r="L1278" t="str">
            <v>cc</v>
          </cell>
          <cell r="M1278" t="str">
            <v>6002292UKM1</v>
          </cell>
          <cell r="N1278" t="str">
            <v>UKM1</v>
          </cell>
          <cell r="O1278" t="e">
            <v>#N/A</v>
          </cell>
          <cell r="R1278">
            <v>3.3</v>
          </cell>
          <cell r="S1278">
            <v>3.3</v>
          </cell>
          <cell r="T1278">
            <v>0</v>
          </cell>
          <cell r="V1278">
            <v>0.39999999999999997</v>
          </cell>
          <cell r="W1278">
            <v>8.25</v>
          </cell>
        </row>
        <row r="1279">
          <cell r="F1279" t="str">
            <v/>
          </cell>
          <cell r="G1279" t="str">
            <v>0000900502-MFMAND</v>
          </cell>
          <cell r="H1279" t="str">
            <v>MD</v>
          </cell>
          <cell r="I1279">
            <v>5.0000000000000001E-3</v>
          </cell>
          <cell r="J1279">
            <v>440</v>
          </cell>
          <cell r="K1279">
            <v>2.2000000000000002</v>
          </cell>
          <cell r="L1279" t="str">
            <v>cc</v>
          </cell>
          <cell r="M1279" t="str">
            <v>6002292UKM1</v>
          </cell>
          <cell r="N1279" t="str">
            <v>UKM1</v>
          </cell>
          <cell r="O1279" t="e">
            <v>#N/A</v>
          </cell>
          <cell r="R1279">
            <v>2.2000000000000002</v>
          </cell>
          <cell r="S1279">
            <v>2.2000000000000002</v>
          </cell>
          <cell r="T1279">
            <v>0</v>
          </cell>
          <cell r="V1279">
            <v>5.0000000000000001E-3</v>
          </cell>
          <cell r="W1279">
            <v>440</v>
          </cell>
        </row>
        <row r="1280">
          <cell r="F1280" t="str">
            <v/>
          </cell>
          <cell r="G1280" t="str">
            <v>0000900503-MFGUTY</v>
          </cell>
          <cell r="H1280" t="str">
            <v>STD</v>
          </cell>
          <cell r="I1280">
            <v>2.0009095043201457E-2</v>
          </cell>
          <cell r="J1280">
            <v>219.9</v>
          </cell>
          <cell r="K1280">
            <v>4.4000000000000004</v>
          </cell>
          <cell r="L1280" t="str">
            <v>cc</v>
          </cell>
          <cell r="M1280" t="str">
            <v>6002292UKM1</v>
          </cell>
          <cell r="N1280" t="str">
            <v>UKM1</v>
          </cell>
          <cell r="O1280" t="e">
            <v>#N/A</v>
          </cell>
          <cell r="R1280">
            <v>4.4000000000000004</v>
          </cell>
          <cell r="S1280">
            <v>4.4000000000000004</v>
          </cell>
          <cell r="T1280">
            <v>0</v>
          </cell>
          <cell r="V1280">
            <v>2.0009095043201457E-2</v>
          </cell>
          <cell r="W1280">
            <v>219.9</v>
          </cell>
        </row>
        <row r="1281">
          <cell r="F1281" t="str">
            <v/>
          </cell>
          <cell r="G1281" t="str">
            <v>0000900504-MFGDEP</v>
          </cell>
          <cell r="H1281" t="str">
            <v>STD</v>
          </cell>
          <cell r="I1281">
            <v>2.000308213900447E-2</v>
          </cell>
          <cell r="J1281">
            <v>324.45</v>
          </cell>
          <cell r="K1281">
            <v>6.49</v>
          </cell>
          <cell r="L1281" t="str">
            <v>cc</v>
          </cell>
          <cell r="M1281" t="str">
            <v>6002292UKM1</v>
          </cell>
          <cell r="N1281" t="str">
            <v>UKM1</v>
          </cell>
          <cell r="O1281" t="e">
            <v>#N/A</v>
          </cell>
          <cell r="R1281">
            <v>6.49</v>
          </cell>
          <cell r="S1281">
            <v>6.49</v>
          </cell>
          <cell r="T1281">
            <v>0</v>
          </cell>
          <cell r="V1281">
            <v>2.000308213900447E-2</v>
          </cell>
          <cell r="W1281">
            <v>324.45</v>
          </cell>
        </row>
        <row r="1282">
          <cell r="F1282" t="str">
            <v/>
          </cell>
          <cell r="G1282" t="str">
            <v>0000900505-MFGOVH</v>
          </cell>
          <cell r="H1282" t="str">
            <v>STD</v>
          </cell>
          <cell r="I1282">
            <v>1.9993837515834161E-2</v>
          </cell>
          <cell r="J1282">
            <v>292.08999999999997</v>
          </cell>
          <cell r="K1282">
            <v>5.84</v>
          </cell>
          <cell r="L1282" t="str">
            <v>cc</v>
          </cell>
          <cell r="M1282" t="str">
            <v>6002292UKM1</v>
          </cell>
          <cell r="N1282" t="str">
            <v>UKM1</v>
          </cell>
          <cell r="O1282" t="e">
            <v>#N/A</v>
          </cell>
          <cell r="R1282">
            <v>5.84</v>
          </cell>
          <cell r="S1282">
            <v>5.84</v>
          </cell>
          <cell r="T1282">
            <v>0</v>
          </cell>
          <cell r="V1282">
            <v>1.9993837515834161E-2</v>
          </cell>
          <cell r="W1282">
            <v>292.08999999999997</v>
          </cell>
        </row>
        <row r="1283">
          <cell r="F1283">
            <v>4000145</v>
          </cell>
          <cell r="G1283" t="str">
            <v>CMEA (COCAMIDE MEA)</v>
          </cell>
          <cell r="H1283" t="str">
            <v>KG</v>
          </cell>
          <cell r="I1283">
            <v>3.4998448650325781E-2</v>
          </cell>
          <cell r="J1283">
            <v>161.15</v>
          </cell>
          <cell r="K1283">
            <v>5.64</v>
          </cell>
          <cell r="L1283" t="str">
            <v>RM</v>
          </cell>
          <cell r="M1283" t="str">
            <v>6002292UKM1</v>
          </cell>
          <cell r="N1283" t="str">
            <v>4000145UKM1</v>
          </cell>
          <cell r="O1283" t="e">
            <v>#N/A</v>
          </cell>
          <cell r="P1283">
            <v>5.64</v>
          </cell>
          <cell r="S1283">
            <v>5.64</v>
          </cell>
          <cell r="T1283">
            <v>0</v>
          </cell>
          <cell r="V1283">
            <v>3.4998448650325781E-2</v>
          </cell>
          <cell r="W1283">
            <v>154.66359477911647</v>
          </cell>
        </row>
        <row r="1284">
          <cell r="F1284">
            <v>4000521</v>
          </cell>
          <cell r="G1284" t="str">
            <v>MERQUAT 2003PR</v>
          </cell>
          <cell r="H1284" t="str">
            <v>KG</v>
          </cell>
          <cell r="I1284">
            <v>2.4990741629747487E-3</v>
          </cell>
          <cell r="J1284">
            <v>3645.35</v>
          </cell>
          <cell r="K1284">
            <v>9.11</v>
          </cell>
          <cell r="L1284" t="str">
            <v>RM</v>
          </cell>
          <cell r="M1284" t="str">
            <v>6002292UKM1</v>
          </cell>
          <cell r="N1284" t="str">
            <v>4000521UKM1</v>
          </cell>
          <cell r="O1284" t="e">
            <v>#N/A</v>
          </cell>
          <cell r="P1284">
            <v>9.11</v>
          </cell>
          <cell r="S1284">
            <v>9.11</v>
          </cell>
          <cell r="T1284">
            <v>0</v>
          </cell>
          <cell r="V1284">
            <v>2.4990741629747487E-3</v>
          </cell>
          <cell r="W1284">
            <v>3898.9395331032997</v>
          </cell>
        </row>
        <row r="1285">
          <cell r="F1285">
            <v>4000160</v>
          </cell>
          <cell r="G1285" t="str">
            <v>PLANTACRE 1200 (LAURYL GLUCOSIDE)</v>
          </cell>
          <cell r="H1285" t="str">
            <v>KG</v>
          </cell>
          <cell r="I1285">
            <v>4.9975915221579965E-2</v>
          </cell>
          <cell r="J1285">
            <v>166.08</v>
          </cell>
          <cell r="K1285">
            <v>8.3000000000000007</v>
          </cell>
          <cell r="L1285" t="str">
            <v>RM</v>
          </cell>
          <cell r="M1285" t="str">
            <v>6002292UKM1</v>
          </cell>
          <cell r="N1285" t="str">
            <v>4000160UKM1</v>
          </cell>
          <cell r="O1285" t="e">
            <v>#N/A</v>
          </cell>
          <cell r="P1285">
            <v>8.3000000000000007</v>
          </cell>
          <cell r="S1285">
            <v>8.3000000000000007</v>
          </cell>
          <cell r="T1285">
            <v>0</v>
          </cell>
          <cell r="V1285">
            <v>4.9975915221579965E-2</v>
          </cell>
          <cell r="W1285">
            <v>156.8451225</v>
          </cell>
        </row>
        <row r="1286">
          <cell r="F1286">
            <v>4000165</v>
          </cell>
          <cell r="G1286" t="str">
            <v>CARBOPOL ETD 2020</v>
          </cell>
          <cell r="H1286" t="str">
            <v>KG</v>
          </cell>
          <cell r="I1286">
            <v>7.2001530032513193E-3</v>
          </cell>
          <cell r="J1286">
            <v>3555.48</v>
          </cell>
          <cell r="K1286">
            <v>25.6</v>
          </cell>
          <cell r="L1286" t="str">
            <v>RM</v>
          </cell>
          <cell r="M1286" t="str">
            <v>6002292UKM1</v>
          </cell>
          <cell r="N1286" t="str">
            <v>4000165UKM1</v>
          </cell>
          <cell r="O1286" t="e">
            <v>#N/A</v>
          </cell>
          <cell r="P1286">
            <v>25.6</v>
          </cell>
          <cell r="S1286">
            <v>25.6</v>
          </cell>
          <cell r="T1286">
            <v>0</v>
          </cell>
          <cell r="V1286">
            <v>7.2001530032513193E-3</v>
          </cell>
          <cell r="W1286">
            <v>3754.4170362318841</v>
          </cell>
        </row>
        <row r="1287">
          <cell r="F1287">
            <v>4000243</v>
          </cell>
          <cell r="G1287" t="str">
            <v>ASCORBIC ACID</v>
          </cell>
          <cell r="H1287" t="str">
            <v>KG</v>
          </cell>
          <cell r="I1287">
            <v>1.9962007791622396E-3</v>
          </cell>
          <cell r="J1287">
            <v>1242.3599999999999</v>
          </cell>
          <cell r="K1287">
            <v>2.4799999999999995</v>
          </cell>
          <cell r="L1287" t="str">
            <v>RM</v>
          </cell>
          <cell r="M1287" t="str">
            <v>6002292UKM1</v>
          </cell>
          <cell r="N1287" t="str">
            <v>4000243UKM1</v>
          </cell>
          <cell r="O1287" t="e">
            <v>#N/A</v>
          </cell>
          <cell r="P1287">
            <v>2.4799999999999995</v>
          </cell>
          <cell r="S1287">
            <v>2.4799999999999995</v>
          </cell>
          <cell r="T1287">
            <v>0</v>
          </cell>
          <cell r="V1287">
            <v>1.9962007791622396E-3</v>
          </cell>
          <cell r="W1287">
            <v>1265.340148148148</v>
          </cell>
        </row>
        <row r="1288">
          <cell r="F1288">
            <v>4000105</v>
          </cell>
          <cell r="G1288" t="str">
            <v>SODIUM SULPHITE</v>
          </cell>
          <cell r="H1288" t="str">
            <v>KG</v>
          </cell>
          <cell r="I1288">
            <v>5.0267379679144386E-3</v>
          </cell>
          <cell r="J1288">
            <v>93.5</v>
          </cell>
          <cell r="K1288">
            <v>0.47000000000000003</v>
          </cell>
          <cell r="L1288" t="str">
            <v>RM</v>
          </cell>
          <cell r="M1288" t="str">
            <v>6002292UKM1</v>
          </cell>
          <cell r="N1288" t="str">
            <v>4000105UKM1</v>
          </cell>
          <cell r="O1288" t="e">
            <v>#N/A</v>
          </cell>
          <cell r="P1288">
            <v>0.47000000000000003</v>
          </cell>
          <cell r="S1288">
            <v>0.47000000000000003</v>
          </cell>
          <cell r="T1288">
            <v>0</v>
          </cell>
          <cell r="V1288">
            <v>5.0267379679144386E-3</v>
          </cell>
          <cell r="W1288">
            <v>108.43813658536585</v>
          </cell>
        </row>
        <row r="1289">
          <cell r="F1289">
            <v>4000481</v>
          </cell>
          <cell r="G1289" t="str">
            <v>PPDA FOR CREAM COLOR</v>
          </cell>
          <cell r="H1289" t="str">
            <v>KG</v>
          </cell>
          <cell r="I1289">
            <v>4.0005387931034482E-2</v>
          </cell>
          <cell r="J1289">
            <v>742.4</v>
          </cell>
          <cell r="K1289">
            <v>29.7</v>
          </cell>
          <cell r="L1289" t="str">
            <v>RM</v>
          </cell>
          <cell r="M1289" t="str">
            <v>6002292UKM1</v>
          </cell>
          <cell r="N1289" t="str">
            <v>4000481UKM1</v>
          </cell>
          <cell r="O1289" t="e">
            <v>#N/A</v>
          </cell>
          <cell r="P1289">
            <v>29.7</v>
          </cell>
          <cell r="S1289">
            <v>29.7</v>
          </cell>
          <cell r="T1289">
            <v>0</v>
          </cell>
          <cell r="V1289">
            <v>4.0005387931034482E-2</v>
          </cell>
          <cell r="W1289">
            <v>548.30137550085863</v>
          </cell>
        </row>
        <row r="1290">
          <cell r="F1290">
            <v>4000138</v>
          </cell>
          <cell r="G1290" t="str">
            <v>SALCARE SC 60</v>
          </cell>
          <cell r="H1290" t="str">
            <v>KG</v>
          </cell>
          <cell r="I1290">
            <v>4.9983913223330425E-4</v>
          </cell>
          <cell r="J1290">
            <v>1740.56</v>
          </cell>
          <cell r="K1290">
            <v>0.87</v>
          </cell>
          <cell r="L1290" t="str">
            <v>RM</v>
          </cell>
          <cell r="M1290" t="str">
            <v>6002292UKM1</v>
          </cell>
          <cell r="N1290" t="str">
            <v>4000138UKM1</v>
          </cell>
          <cell r="O1290" t="e">
            <v>#N/A</v>
          </cell>
          <cell r="P1290">
            <v>0.87</v>
          </cell>
          <cell r="S1290">
            <v>0.87</v>
          </cell>
          <cell r="T1290">
            <v>0</v>
          </cell>
          <cell r="V1290">
            <v>4.9983913223330425E-4</v>
          </cell>
          <cell r="W1290">
            <v>1778.5074999999999</v>
          </cell>
        </row>
        <row r="1291">
          <cell r="F1291">
            <v>4000199</v>
          </cell>
          <cell r="G1291" t="str">
            <v>NATROSOL 330 CS</v>
          </cell>
          <cell r="H1291" t="str">
            <v>KG</v>
          </cell>
          <cell r="I1291">
            <v>5.0133432057630311E-4</v>
          </cell>
          <cell r="J1291">
            <v>2593.08</v>
          </cell>
          <cell r="K1291">
            <v>1.3</v>
          </cell>
          <cell r="L1291" t="str">
            <v>RM</v>
          </cell>
          <cell r="M1291" t="str">
            <v>6002292UKM1</v>
          </cell>
          <cell r="N1291" t="str">
            <v>4000199UKM1</v>
          </cell>
          <cell r="O1291" t="e">
            <v>#N/A</v>
          </cell>
          <cell r="P1291">
            <v>1.3</v>
          </cell>
          <cell r="S1291">
            <v>1.3</v>
          </cell>
          <cell r="T1291">
            <v>0</v>
          </cell>
          <cell r="V1291">
            <v>5.0133432057630311E-4</v>
          </cell>
          <cell r="W1291">
            <v>2915.6460000000002</v>
          </cell>
        </row>
        <row r="1292">
          <cell r="F1292">
            <v>4000198</v>
          </cell>
          <cell r="G1292" t="str">
            <v>MONOETHANOLAMINE (MEA)</v>
          </cell>
          <cell r="H1292" t="str">
            <v>KG</v>
          </cell>
          <cell r="I1292">
            <v>7.0010826416456146E-2</v>
          </cell>
          <cell r="J1292">
            <v>138.55000000000001</v>
          </cell>
          <cell r="K1292">
            <v>9.6999999999999993</v>
          </cell>
          <cell r="L1292" t="str">
            <v>RM</v>
          </cell>
          <cell r="M1292" t="str">
            <v>6002292UKM1</v>
          </cell>
          <cell r="N1292" t="str">
            <v>4000198UKM1</v>
          </cell>
          <cell r="O1292" t="e">
            <v>#N/A</v>
          </cell>
          <cell r="P1292">
            <v>9.6999999999999993</v>
          </cell>
          <cell r="S1292">
            <v>9.6999999999999993</v>
          </cell>
          <cell r="T1292">
            <v>0</v>
          </cell>
          <cell r="V1292">
            <v>7.0010826416456146E-2</v>
          </cell>
          <cell r="W1292">
            <v>167.96</v>
          </cell>
        </row>
        <row r="1293">
          <cell r="F1293">
            <v>4000325</v>
          </cell>
          <cell r="G1293" t="str">
            <v>M-AMINO PHENOL (MAP)</v>
          </cell>
          <cell r="H1293" t="str">
            <v>KG</v>
          </cell>
          <cell r="I1293">
            <v>1.4997575822873458E-2</v>
          </cell>
          <cell r="J1293">
            <v>1856.3</v>
          </cell>
          <cell r="K1293">
            <v>27.84</v>
          </cell>
          <cell r="L1293" t="str">
            <v>RM</v>
          </cell>
          <cell r="M1293" t="str">
            <v>6002292UKM1</v>
          </cell>
          <cell r="N1293" t="str">
            <v>4000325UKM1</v>
          </cell>
          <cell r="O1293" t="e">
            <v>#N/A</v>
          </cell>
          <cell r="P1293">
            <v>27.84</v>
          </cell>
          <cell r="S1293">
            <v>27.84</v>
          </cell>
          <cell r="T1293">
            <v>0</v>
          </cell>
          <cell r="V1293">
            <v>1.4997575822873458E-2</v>
          </cell>
          <cell r="W1293">
            <v>1858.8824625</v>
          </cell>
        </row>
        <row r="1294">
          <cell r="F1294">
            <v>4000227</v>
          </cell>
          <cell r="G1294" t="str">
            <v>2,4-DIAMINOPHENOXYETHANOL HCL (DPE 2HCL)</v>
          </cell>
          <cell r="H1294" t="str">
            <v>KG</v>
          </cell>
          <cell r="I1294">
            <v>1.1998671996970835E-2</v>
          </cell>
          <cell r="J1294">
            <v>3644.57</v>
          </cell>
          <cell r="K1294">
            <v>43.73</v>
          </cell>
          <cell r="L1294" t="str">
            <v>RM</v>
          </cell>
          <cell r="M1294" t="str">
            <v>6002292UKM1</v>
          </cell>
          <cell r="N1294" t="str">
            <v>4000227UKM1</v>
          </cell>
          <cell r="O1294" t="e">
            <v>#N/A</v>
          </cell>
          <cell r="P1294">
            <v>43.73</v>
          </cell>
          <cell r="S1294">
            <v>43.73</v>
          </cell>
          <cell r="T1294">
            <v>0</v>
          </cell>
          <cell r="V1294">
            <v>1.1998671996970835E-2</v>
          </cell>
          <cell r="W1294">
            <v>3453.1894017094019</v>
          </cell>
        </row>
        <row r="1295">
          <cell r="F1295">
            <v>4000102</v>
          </cell>
          <cell r="G1295" t="str">
            <v>RESORCINOL</v>
          </cell>
          <cell r="H1295" t="str">
            <v>KG</v>
          </cell>
          <cell r="I1295">
            <v>1.5005719668932105E-2</v>
          </cell>
          <cell r="J1295">
            <v>743.05</v>
          </cell>
          <cell r="K1295">
            <v>11.15</v>
          </cell>
          <cell r="L1295" t="str">
            <v>RM</v>
          </cell>
          <cell r="M1295" t="str">
            <v>6002292UKM1</v>
          </cell>
          <cell r="N1295" t="str">
            <v>4000102UKM1</v>
          </cell>
          <cell r="O1295" t="e">
            <v>#N/A</v>
          </cell>
          <cell r="P1295">
            <v>11.15</v>
          </cell>
          <cell r="S1295">
            <v>11.15</v>
          </cell>
          <cell r="T1295">
            <v>0</v>
          </cell>
          <cell r="V1295">
            <v>1.5005719668932105E-2</v>
          </cell>
          <cell r="W1295">
            <v>743.12336764705879</v>
          </cell>
        </row>
        <row r="1296">
          <cell r="F1296">
            <v>4000483</v>
          </cell>
          <cell r="G1296" t="str">
            <v>KARISALAI/BHRINGARAJ EXTRACT</v>
          </cell>
          <cell r="H1296" t="str">
            <v>KG</v>
          </cell>
          <cell r="I1296">
            <v>9.6061479346781954E-5</v>
          </cell>
          <cell r="J1296">
            <v>832.8</v>
          </cell>
          <cell r="K1296">
            <v>0.08</v>
          </cell>
          <cell r="L1296" t="str">
            <v>RM</v>
          </cell>
          <cell r="M1296" t="str">
            <v>6002292UKM1</v>
          </cell>
          <cell r="N1296" t="str">
            <v>4000483UKM1</v>
          </cell>
          <cell r="O1296" t="e">
            <v>#N/A</v>
          </cell>
          <cell r="P1296">
            <v>0.08</v>
          </cell>
          <cell r="S1296">
            <v>0.08</v>
          </cell>
          <cell r="T1296">
            <v>0</v>
          </cell>
          <cell r="V1296">
            <v>9.6061479346781954E-5</v>
          </cell>
          <cell r="W1296">
            <v>776.22</v>
          </cell>
        </row>
        <row r="1297">
          <cell r="F1297">
            <v>4000469</v>
          </cell>
          <cell r="G1297" t="str">
            <v>FENUGREEK/METHI PG EXTRACT</v>
          </cell>
          <cell r="H1297" t="str">
            <v>KG</v>
          </cell>
          <cell r="I1297">
            <v>9.6704604626943403E-5</v>
          </cell>
          <cell r="J1297">
            <v>1344.3</v>
          </cell>
          <cell r="K1297">
            <v>0.13</v>
          </cell>
          <cell r="L1297" t="str">
            <v>RM</v>
          </cell>
          <cell r="M1297" t="str">
            <v>6002292UKM1</v>
          </cell>
          <cell r="N1297" t="str">
            <v>4000469UKM1</v>
          </cell>
          <cell r="O1297" t="e">
            <v>#N/A</v>
          </cell>
          <cell r="P1297">
            <v>0.13</v>
          </cell>
          <cell r="S1297">
            <v>0.13</v>
          </cell>
          <cell r="T1297">
            <v>0</v>
          </cell>
          <cell r="V1297">
            <v>9.6704604626943403E-5</v>
          </cell>
          <cell r="W1297">
            <v>1347.85</v>
          </cell>
        </row>
        <row r="1298">
          <cell r="F1298">
            <v>4000473</v>
          </cell>
          <cell r="G1298" t="str">
            <v>FRAGRANCE HELIONE 926</v>
          </cell>
          <cell r="H1298" t="str">
            <v>KG</v>
          </cell>
          <cell r="I1298">
            <v>4.9998554955059107E-3</v>
          </cell>
          <cell r="J1298">
            <v>1384.04</v>
          </cell>
          <cell r="K1298">
            <v>6.9200000000000008</v>
          </cell>
          <cell r="L1298" t="str">
            <v>RM</v>
          </cell>
          <cell r="M1298" t="str">
            <v>6002292UKM1</v>
          </cell>
          <cell r="N1298" t="str">
            <v>4000473UKM1</v>
          </cell>
          <cell r="O1298" t="e">
            <v>#N/A</v>
          </cell>
          <cell r="P1298">
            <v>6.9200000000000008</v>
          </cell>
          <cell r="S1298">
            <v>6.9200000000000008</v>
          </cell>
          <cell r="T1298">
            <v>0</v>
          </cell>
          <cell r="V1298">
            <v>4.9998554955059107E-3</v>
          </cell>
          <cell r="W1298">
            <v>1462.65</v>
          </cell>
        </row>
        <row r="1299">
          <cell r="F1299">
            <v>4000183</v>
          </cell>
          <cell r="G1299" t="str">
            <v>HYDROVANCE</v>
          </cell>
          <cell r="H1299" t="str">
            <v>KG</v>
          </cell>
          <cell r="I1299">
            <v>9.999092170620047E-3</v>
          </cell>
          <cell r="J1299">
            <v>771.07</v>
          </cell>
          <cell r="K1299">
            <v>7.71</v>
          </cell>
          <cell r="L1299" t="str">
            <v>RM</v>
          </cell>
          <cell r="M1299" t="str">
            <v>6002292UKM1</v>
          </cell>
          <cell r="N1299" t="str">
            <v>4000183UKM1</v>
          </cell>
          <cell r="O1299" t="e">
            <v>#N/A</v>
          </cell>
          <cell r="P1299">
            <v>7.71</v>
          </cell>
          <cell r="S1299">
            <v>7.71</v>
          </cell>
          <cell r="T1299">
            <v>0</v>
          </cell>
          <cell r="V1299">
            <v>9.999092170620047E-3</v>
          </cell>
          <cell r="W1299">
            <v>771.41347339539436</v>
          </cell>
        </row>
        <row r="1300">
          <cell r="F1300">
            <v>4000108</v>
          </cell>
          <cell r="G1300" t="str">
            <v>DM WATER</v>
          </cell>
          <cell r="H1300" t="str">
            <v>KG</v>
          </cell>
          <cell r="I1300">
            <v>0.73333333333333339</v>
          </cell>
          <cell r="J1300">
            <v>0.45</v>
          </cell>
          <cell r="K1300">
            <v>0.33</v>
          </cell>
          <cell r="L1300" t="str">
            <v>RM</v>
          </cell>
          <cell r="M1300" t="str">
            <v>6002292UKM1</v>
          </cell>
          <cell r="N1300" t="str">
            <v>4000108UKM1</v>
          </cell>
          <cell r="O1300" t="e">
            <v>#N/A</v>
          </cell>
          <cell r="P1300">
            <v>0.33</v>
          </cell>
          <cell r="S1300">
            <v>0.33</v>
          </cell>
          <cell r="T1300">
            <v>0</v>
          </cell>
          <cell r="V1300">
            <v>0.73333333333333339</v>
          </cell>
          <cell r="W1300">
            <v>0.45</v>
          </cell>
        </row>
        <row r="1301">
          <cell r="F1301">
            <v>4000108</v>
          </cell>
          <cell r="G1301" t="str">
            <v>DM WATER</v>
          </cell>
          <cell r="H1301" t="str">
            <v>KG</v>
          </cell>
          <cell r="I1301">
            <v>0.27400000000000002</v>
          </cell>
          <cell r="J1301">
            <v>0.45</v>
          </cell>
          <cell r="K1301">
            <v>0.12330000000000001</v>
          </cell>
          <cell r="L1301" t="str">
            <v>RM</v>
          </cell>
          <cell r="M1301" t="str">
            <v>6002293UKM1</v>
          </cell>
          <cell r="N1301" t="str">
            <v>4000108UKM1</v>
          </cell>
          <cell r="O1301" t="e">
            <v>#N/A</v>
          </cell>
          <cell r="P1301">
            <v>0.12330000000000001</v>
          </cell>
          <cell r="S1301">
            <v>0.12330000000000001</v>
          </cell>
          <cell r="T1301">
            <v>0</v>
          </cell>
          <cell r="V1301">
            <v>0.27400000000000002</v>
          </cell>
          <cell r="W1301">
            <v>0.45</v>
          </cell>
        </row>
        <row r="1302">
          <cell r="F1302">
            <v>4000373</v>
          </cell>
          <cell r="G1302" t="str">
            <v>HYDROGEN PEROXIDE (H2O2) 50%</v>
          </cell>
          <cell r="H1302" t="str">
            <v>KG</v>
          </cell>
          <cell r="I1302">
            <v>0.12</v>
          </cell>
          <cell r="J1302">
            <v>61.62</v>
          </cell>
          <cell r="K1302">
            <v>7.3943999999999992</v>
          </cell>
          <cell r="L1302" t="str">
            <v>RM</v>
          </cell>
          <cell r="M1302" t="str">
            <v>6002293UKM1</v>
          </cell>
          <cell r="N1302" t="str">
            <v>4000373UKM1</v>
          </cell>
          <cell r="O1302" t="e">
            <v>#N/A</v>
          </cell>
          <cell r="P1302">
            <v>7.3943999999999992</v>
          </cell>
          <cell r="S1302">
            <v>7.3943999999999992</v>
          </cell>
          <cell r="T1302">
            <v>0</v>
          </cell>
          <cell r="V1302">
            <v>0.12</v>
          </cell>
          <cell r="W1302">
            <v>50</v>
          </cell>
        </row>
        <row r="1303">
          <cell r="F1303">
            <v>4000310</v>
          </cell>
          <cell r="G1303" t="str">
            <v>ACULYN 33</v>
          </cell>
          <cell r="H1303" t="str">
            <v>KG</v>
          </cell>
          <cell r="I1303">
            <v>6.5000000000000002E-2</v>
          </cell>
          <cell r="J1303">
            <v>390.92</v>
          </cell>
          <cell r="K1303">
            <v>25.409800000000001</v>
          </cell>
          <cell r="L1303" t="str">
            <v>RM</v>
          </cell>
          <cell r="M1303" t="str">
            <v>6002293UKM1</v>
          </cell>
          <cell r="N1303" t="str">
            <v>4000310UKM1</v>
          </cell>
          <cell r="O1303" t="e">
            <v>#N/A</v>
          </cell>
          <cell r="P1303">
            <v>25.409800000000001</v>
          </cell>
          <cell r="S1303">
            <v>25.409800000000001</v>
          </cell>
          <cell r="T1303">
            <v>0</v>
          </cell>
          <cell r="V1303">
            <v>6.5000000000000002E-2</v>
          </cell>
          <cell r="W1303">
            <v>429.84619479166673</v>
          </cell>
        </row>
        <row r="1304">
          <cell r="F1304">
            <v>4000241</v>
          </cell>
          <cell r="G1304" t="str">
            <v>AQUACID 600-S</v>
          </cell>
          <cell r="H1304" t="str">
            <v>KG</v>
          </cell>
          <cell r="I1304">
            <v>1.4999999999999999E-2</v>
          </cell>
          <cell r="J1304">
            <v>353.46</v>
          </cell>
          <cell r="K1304">
            <v>5.3018999999999998</v>
          </cell>
          <cell r="L1304" t="str">
            <v>RM</v>
          </cell>
          <cell r="M1304" t="str">
            <v>6002293UKM1</v>
          </cell>
          <cell r="N1304" t="str">
            <v>4000241UKM1</v>
          </cell>
          <cell r="O1304" t="e">
            <v>#N/A</v>
          </cell>
          <cell r="P1304">
            <v>5.3018999999999998</v>
          </cell>
          <cell r="S1304">
            <v>5.3018999999999998</v>
          </cell>
          <cell r="T1304">
            <v>0</v>
          </cell>
          <cell r="V1304">
            <v>1.4999999999999999E-2</v>
          </cell>
          <cell r="W1304">
            <v>340.65856491228072</v>
          </cell>
        </row>
        <row r="1305">
          <cell r="F1305">
            <v>4000287</v>
          </cell>
          <cell r="G1305" t="str">
            <v>PYRIDINE-2,6 DICARBOXYLIC ACID</v>
          </cell>
          <cell r="H1305" t="str">
            <v>KG</v>
          </cell>
          <cell r="I1305">
            <v>1E-3</v>
          </cell>
          <cell r="J1305">
            <v>3237.03</v>
          </cell>
          <cell r="K1305">
            <v>3.2370300000000003</v>
          </cell>
          <cell r="L1305" t="str">
            <v>RM</v>
          </cell>
          <cell r="M1305" t="str">
            <v>6002293UKM1</v>
          </cell>
          <cell r="N1305" t="str">
            <v>4000287UKM1</v>
          </cell>
          <cell r="O1305" t="e">
            <v>#N/A</v>
          </cell>
          <cell r="P1305">
            <v>3.2370300000000003</v>
          </cell>
          <cell r="S1305">
            <v>3.2370300000000003</v>
          </cell>
          <cell r="T1305">
            <v>0</v>
          </cell>
          <cell r="V1305">
            <v>1E-3</v>
          </cell>
          <cell r="W1305">
            <v>3260.1314000000002</v>
          </cell>
        </row>
        <row r="1306">
          <cell r="F1306">
            <v>4000198</v>
          </cell>
          <cell r="G1306" t="str">
            <v>MONOETHANOLAMINE (MEA)</v>
          </cell>
          <cell r="H1306" t="str">
            <v>KG</v>
          </cell>
          <cell r="I1306">
            <v>1E-3</v>
          </cell>
          <cell r="J1306">
            <v>138.56</v>
          </cell>
          <cell r="K1306">
            <v>0.13856000000000002</v>
          </cell>
          <cell r="L1306" t="str">
            <v>RM</v>
          </cell>
          <cell r="M1306" t="str">
            <v>6002293UKM1</v>
          </cell>
          <cell r="N1306" t="str">
            <v>4000198UKM1</v>
          </cell>
          <cell r="O1306" t="e">
            <v>#N/A</v>
          </cell>
          <cell r="P1306">
            <v>0.13856000000000002</v>
          </cell>
          <cell r="S1306">
            <v>0.13856000000000002</v>
          </cell>
          <cell r="T1306">
            <v>0</v>
          </cell>
          <cell r="V1306">
            <v>1E-3</v>
          </cell>
          <cell r="W1306">
            <v>167.96</v>
          </cell>
        </row>
        <row r="1307">
          <cell r="F1307">
            <v>6000523</v>
          </cell>
          <cell r="G1307" t="str">
            <v>SLES 70% 1 MOLE - PREPROCESSING ASSAM</v>
          </cell>
          <cell r="H1307" t="str">
            <v>KG</v>
          </cell>
          <cell r="I1307">
            <v>0.5</v>
          </cell>
          <cell r="J1307">
            <v>35.919999999999995</v>
          </cell>
          <cell r="K1307">
            <v>17.959999999999997</v>
          </cell>
          <cell r="L1307" t="str">
            <v>SFG</v>
          </cell>
          <cell r="M1307" t="str">
            <v>6002293UKM1</v>
          </cell>
          <cell r="N1307" t="str">
            <v>6000523UKM1</v>
          </cell>
          <cell r="O1307" t="str">
            <v>6000523UKM1</v>
          </cell>
          <cell r="P1307">
            <v>17.88</v>
          </cell>
          <cell r="Q1307">
            <v>0</v>
          </cell>
          <cell r="R1307">
            <v>0.08</v>
          </cell>
          <cell r="S1307">
            <v>17.959999999999997</v>
          </cell>
          <cell r="T1307">
            <v>0</v>
          </cell>
          <cell r="V1307">
            <v>0.5</v>
          </cell>
          <cell r="W1307">
            <v>35.125840200535961</v>
          </cell>
        </row>
        <row r="1308">
          <cell r="F1308">
            <v>4000180</v>
          </cell>
          <cell r="G1308" t="str">
            <v>EGDS (GLYCOL DISTEARATE) / Cutina AGS</v>
          </cell>
          <cell r="H1308" t="str">
            <v>KG</v>
          </cell>
          <cell r="I1308">
            <v>5.0000000000000001E-3</v>
          </cell>
          <cell r="J1308">
            <v>203.66</v>
          </cell>
          <cell r="K1308">
            <v>1.0183</v>
          </cell>
          <cell r="L1308" t="str">
            <v>RM</v>
          </cell>
          <cell r="M1308" t="str">
            <v>6002293UKM1</v>
          </cell>
          <cell r="N1308" t="str">
            <v>4000180UKM1</v>
          </cell>
          <cell r="O1308" t="e">
            <v>#N/A</v>
          </cell>
          <cell r="P1308">
            <v>1.0183</v>
          </cell>
          <cell r="S1308">
            <v>1.0183</v>
          </cell>
          <cell r="T1308">
            <v>0</v>
          </cell>
          <cell r="V1308">
            <v>5.0000000000000001E-3</v>
          </cell>
          <cell r="W1308">
            <v>161.68768</v>
          </cell>
        </row>
        <row r="1309">
          <cell r="F1309" t="str">
            <v/>
          </cell>
          <cell r="G1309" t="str">
            <v>0000900501-MFPOWR</v>
          </cell>
          <cell r="H1309" t="str">
            <v>KWH</v>
          </cell>
          <cell r="I1309">
            <v>0.2</v>
          </cell>
          <cell r="J1309">
            <v>8.25</v>
          </cell>
          <cell r="K1309">
            <v>1.6500000000000001</v>
          </cell>
          <cell r="L1309" t="str">
            <v>cc</v>
          </cell>
          <cell r="M1309" t="str">
            <v>6002293UKM1</v>
          </cell>
          <cell r="N1309" t="str">
            <v>UKM1</v>
          </cell>
          <cell r="O1309" t="e">
            <v>#N/A</v>
          </cell>
          <cell r="R1309">
            <v>1.6500000000000001</v>
          </cell>
          <cell r="S1309">
            <v>1.6500000000000001</v>
          </cell>
          <cell r="T1309">
            <v>0</v>
          </cell>
          <cell r="V1309">
            <v>0.2</v>
          </cell>
          <cell r="W1309">
            <v>8.25</v>
          </cell>
        </row>
        <row r="1310">
          <cell r="F1310" t="str">
            <v/>
          </cell>
          <cell r="G1310" t="str">
            <v>0000900502-MFMAND</v>
          </cell>
          <cell r="H1310" t="str">
            <v>MD</v>
          </cell>
          <cell r="I1310">
            <v>7.0000000000000001E-3</v>
          </cell>
          <cell r="J1310">
            <v>440</v>
          </cell>
          <cell r="K1310">
            <v>3.08</v>
          </cell>
          <cell r="L1310" t="str">
            <v>cc</v>
          </cell>
          <cell r="M1310" t="str">
            <v>6002293UKM1</v>
          </cell>
          <cell r="N1310" t="str">
            <v>UKM1</v>
          </cell>
          <cell r="O1310" t="e">
            <v>#N/A</v>
          </cell>
          <cell r="R1310">
            <v>3.08</v>
          </cell>
          <cell r="S1310">
            <v>3.08</v>
          </cell>
          <cell r="T1310">
            <v>0</v>
          </cell>
          <cell r="V1310">
            <v>7.0000000000000001E-3</v>
          </cell>
          <cell r="W1310">
            <v>440</v>
          </cell>
        </row>
        <row r="1311">
          <cell r="F1311" t="str">
            <v/>
          </cell>
          <cell r="G1311" t="str">
            <v>0000900503-MFGUTY</v>
          </cell>
          <cell r="H1311" t="str">
            <v>STD</v>
          </cell>
          <cell r="I1311">
            <v>1.2999999999999999E-2</v>
          </cell>
          <cell r="J1311">
            <v>219.9</v>
          </cell>
          <cell r="K1311">
            <v>2.8586999999999998</v>
          </cell>
          <cell r="L1311" t="str">
            <v>cc</v>
          </cell>
          <cell r="M1311" t="str">
            <v>6002293UKM1</v>
          </cell>
          <cell r="N1311" t="str">
            <v>UKM1</v>
          </cell>
          <cell r="O1311" t="e">
            <v>#N/A</v>
          </cell>
          <cell r="R1311">
            <v>2.8586999999999998</v>
          </cell>
          <cell r="S1311">
            <v>2.8586999999999998</v>
          </cell>
          <cell r="T1311">
            <v>0</v>
          </cell>
          <cell r="V1311">
            <v>1.2999999999999999E-2</v>
          </cell>
          <cell r="W1311">
            <v>219.9</v>
          </cell>
        </row>
        <row r="1312">
          <cell r="F1312" t="str">
            <v/>
          </cell>
          <cell r="G1312" t="str">
            <v>0000900504-MFGDEP</v>
          </cell>
          <cell r="H1312" t="str">
            <v>STD</v>
          </cell>
          <cell r="I1312">
            <v>1.2999999999999999E-2</v>
          </cell>
          <cell r="J1312">
            <v>324.45</v>
          </cell>
          <cell r="K1312">
            <v>4.2178499999999994</v>
          </cell>
          <cell r="L1312" t="str">
            <v>cc</v>
          </cell>
          <cell r="M1312" t="str">
            <v>6002293UKM1</v>
          </cell>
          <cell r="N1312" t="str">
            <v>UKM1</v>
          </cell>
          <cell r="O1312" t="e">
            <v>#N/A</v>
          </cell>
          <cell r="R1312">
            <v>4.2178499999999994</v>
          </cell>
          <cell r="S1312">
            <v>4.2178499999999994</v>
          </cell>
          <cell r="T1312">
            <v>0</v>
          </cell>
          <cell r="V1312">
            <v>1.2999999999999999E-2</v>
          </cell>
          <cell r="W1312">
            <v>324.45</v>
          </cell>
        </row>
        <row r="1313">
          <cell r="F1313" t="str">
            <v/>
          </cell>
          <cell r="G1313" t="str">
            <v>0000900505-MFGOVH</v>
          </cell>
          <cell r="H1313" t="str">
            <v>STD</v>
          </cell>
          <cell r="I1313">
            <v>1.2999999999999999E-2</v>
          </cell>
          <cell r="J1313">
            <v>292.08999999999997</v>
          </cell>
          <cell r="K1313">
            <v>3.7971699999999995</v>
          </cell>
          <cell r="L1313" t="str">
            <v>cc</v>
          </cell>
          <cell r="M1313" t="str">
            <v>6002293UKM1</v>
          </cell>
          <cell r="N1313" t="str">
            <v>UKM1</v>
          </cell>
          <cell r="O1313" t="e">
            <v>#N/A</v>
          </cell>
          <cell r="R1313">
            <v>3.7971699999999995</v>
          </cell>
          <cell r="S1313">
            <v>3.7971699999999995</v>
          </cell>
          <cell r="T1313">
            <v>0</v>
          </cell>
          <cell r="V1313">
            <v>1.2999999999999999E-2</v>
          </cell>
          <cell r="W1313">
            <v>292.08999999999997</v>
          </cell>
        </row>
        <row r="1314">
          <cell r="F1314">
            <v>4000145</v>
          </cell>
          <cell r="G1314" t="str">
            <v>CMEA (COCAMIDE MEA)</v>
          </cell>
          <cell r="H1314" t="str">
            <v>KG</v>
          </cell>
          <cell r="I1314">
            <v>0.02</v>
          </cell>
          <cell r="J1314">
            <v>161.15</v>
          </cell>
          <cell r="K1314">
            <v>3.2230000000000003</v>
          </cell>
          <cell r="L1314" t="str">
            <v>RM</v>
          </cell>
          <cell r="M1314" t="str">
            <v>6002293UKM1</v>
          </cell>
          <cell r="N1314" t="str">
            <v>4000145UKM1</v>
          </cell>
          <cell r="O1314" t="e">
            <v>#N/A</v>
          </cell>
          <cell r="P1314">
            <v>3.2230000000000003</v>
          </cell>
          <cell r="S1314">
            <v>3.2230000000000003</v>
          </cell>
          <cell r="T1314">
            <v>0</v>
          </cell>
          <cell r="V1314">
            <v>0.02</v>
          </cell>
          <cell r="W1314">
            <v>154.66359477911647</v>
          </cell>
        </row>
        <row r="1315">
          <cell r="F1315">
            <v>4000108</v>
          </cell>
          <cell r="G1315" t="str">
            <v>DM WATER</v>
          </cell>
          <cell r="H1315" t="str">
            <v>KG</v>
          </cell>
          <cell r="I1315">
            <v>0.27400000000000002</v>
          </cell>
          <cell r="J1315">
            <v>0.45</v>
          </cell>
          <cell r="K1315">
            <v>0.12330000000000001</v>
          </cell>
          <cell r="L1315" t="str">
            <v>RM</v>
          </cell>
          <cell r="M1315" t="str">
            <v>6002332UKM1</v>
          </cell>
          <cell r="N1315" t="str">
            <v>4000108UKM1</v>
          </cell>
          <cell r="O1315" t="e">
            <v>#N/A</v>
          </cell>
          <cell r="P1315">
            <v>0.12330000000000001</v>
          </cell>
          <cell r="S1315">
            <v>0.12330000000000001</v>
          </cell>
          <cell r="T1315">
            <v>0</v>
          </cell>
          <cell r="V1315">
            <v>0.27400000000000002</v>
          </cell>
          <cell r="W1315">
            <v>0.45</v>
          </cell>
        </row>
        <row r="1316">
          <cell r="F1316">
            <v>4000241</v>
          </cell>
          <cell r="G1316" t="str">
            <v>AQUACID 600-S</v>
          </cell>
          <cell r="H1316" t="str">
            <v>KG</v>
          </cell>
          <cell r="I1316">
            <v>1.4999999999999999E-2</v>
          </cell>
          <cell r="J1316">
            <v>353.46</v>
          </cell>
          <cell r="K1316">
            <v>5.3018999999999998</v>
          </cell>
          <cell r="L1316" t="str">
            <v>RM</v>
          </cell>
          <cell r="M1316" t="str">
            <v>6002332UKM1</v>
          </cell>
          <cell r="N1316" t="str">
            <v>4000241UKM1</v>
          </cell>
          <cell r="O1316" t="e">
            <v>#N/A</v>
          </cell>
          <cell r="P1316">
            <v>5.3018999999999998</v>
          </cell>
          <cell r="S1316">
            <v>5.3018999999999998</v>
          </cell>
          <cell r="T1316">
            <v>0</v>
          </cell>
          <cell r="V1316">
            <v>1.4999999999999999E-2</v>
          </cell>
          <cell r="W1316">
            <v>340.65856491228072</v>
          </cell>
        </row>
        <row r="1317">
          <cell r="F1317">
            <v>4000287</v>
          </cell>
          <cell r="G1317" t="str">
            <v>PYRIDINE-2,6 DICARBOXYLIC ACID</v>
          </cell>
          <cell r="H1317" t="str">
            <v>KG</v>
          </cell>
          <cell r="I1317">
            <v>1E-3</v>
          </cell>
          <cell r="J1317">
            <v>3237.03</v>
          </cell>
          <cell r="K1317">
            <v>3.2370300000000003</v>
          </cell>
          <cell r="L1317" t="str">
            <v>RM</v>
          </cell>
          <cell r="M1317" t="str">
            <v>6002332UKM1</v>
          </cell>
          <cell r="N1317" t="str">
            <v>4000287UKM1</v>
          </cell>
          <cell r="O1317" t="e">
            <v>#N/A</v>
          </cell>
          <cell r="P1317">
            <v>3.2370300000000003</v>
          </cell>
          <cell r="S1317">
            <v>3.2370300000000003</v>
          </cell>
          <cell r="T1317">
            <v>0</v>
          </cell>
          <cell r="V1317">
            <v>1E-3</v>
          </cell>
          <cell r="W1317">
            <v>3260.1314000000002</v>
          </cell>
        </row>
        <row r="1318">
          <cell r="F1318">
            <v>4000198</v>
          </cell>
          <cell r="G1318" t="str">
            <v>MONOETHANOLAMINE (MEA)</v>
          </cell>
          <cell r="H1318" t="str">
            <v>KG</v>
          </cell>
          <cell r="I1318">
            <v>1E-3</v>
          </cell>
          <cell r="J1318">
            <v>130.96</v>
          </cell>
          <cell r="K1318">
            <v>0.13096000000000002</v>
          </cell>
          <cell r="L1318" t="str">
            <v>RM</v>
          </cell>
          <cell r="M1318" t="str">
            <v>6002332UKM1</v>
          </cell>
          <cell r="N1318" t="str">
            <v>4000198UKM1</v>
          </cell>
          <cell r="O1318" t="e">
            <v>#N/A</v>
          </cell>
          <cell r="P1318">
            <v>0.13096000000000002</v>
          </cell>
          <cell r="S1318">
            <v>0.13096000000000002</v>
          </cell>
          <cell r="T1318">
            <v>0</v>
          </cell>
          <cell r="V1318">
            <v>1E-3</v>
          </cell>
          <cell r="W1318">
            <v>167.96</v>
          </cell>
        </row>
        <row r="1319">
          <cell r="F1319">
            <v>6000523</v>
          </cell>
          <cell r="G1319" t="str">
            <v>SLES 70% 1 MOLE - PREPROCESSING ASSAM</v>
          </cell>
          <cell r="H1319" t="str">
            <v>KG</v>
          </cell>
          <cell r="I1319">
            <v>0.5</v>
          </cell>
          <cell r="J1319">
            <v>35.919999999999995</v>
          </cell>
          <cell r="K1319">
            <v>17.959999999999997</v>
          </cell>
          <cell r="L1319" t="str">
            <v>SFG</v>
          </cell>
          <cell r="M1319" t="str">
            <v>6002332UKM1</v>
          </cell>
          <cell r="N1319" t="str">
            <v>6000523UKM1</v>
          </cell>
          <cell r="O1319" t="str">
            <v>6000523UKM1</v>
          </cell>
          <cell r="P1319">
            <v>17.88</v>
          </cell>
          <cell r="Q1319">
            <v>0</v>
          </cell>
          <cell r="R1319">
            <v>0.08</v>
          </cell>
          <cell r="S1319">
            <v>17.959999999999997</v>
          </cell>
          <cell r="T1319">
            <v>0</v>
          </cell>
          <cell r="V1319">
            <v>0.5</v>
          </cell>
          <cell r="W1319">
            <v>35.125840200535961</v>
          </cell>
        </row>
        <row r="1320">
          <cell r="F1320">
            <v>4000180</v>
          </cell>
          <cell r="G1320" t="str">
            <v>EGDS (GLYCOL DISTEARATE) / Cutina AGS</v>
          </cell>
          <cell r="H1320" t="str">
            <v>KG</v>
          </cell>
          <cell r="I1320">
            <v>5.0000000000000001E-3</v>
          </cell>
          <cell r="J1320">
            <v>203.66</v>
          </cell>
          <cell r="K1320">
            <v>1.0183</v>
          </cell>
          <cell r="L1320" t="str">
            <v>RM</v>
          </cell>
          <cell r="M1320" t="str">
            <v>6002332UKM1</v>
          </cell>
          <cell r="N1320" t="str">
            <v>4000180UKM1</v>
          </cell>
          <cell r="O1320" t="e">
            <v>#N/A</v>
          </cell>
          <cell r="P1320">
            <v>1.0183</v>
          </cell>
          <cell r="S1320">
            <v>1.0183</v>
          </cell>
          <cell r="T1320">
            <v>0</v>
          </cell>
          <cell r="V1320">
            <v>5.0000000000000001E-3</v>
          </cell>
          <cell r="W1320">
            <v>161.68768</v>
          </cell>
        </row>
        <row r="1321">
          <cell r="F1321">
            <v>4000145</v>
          </cell>
          <cell r="G1321" t="str">
            <v>CMEA (COCAMIDE MEA)</v>
          </cell>
          <cell r="H1321" t="str">
            <v>KG</v>
          </cell>
          <cell r="I1321">
            <v>0.02</v>
          </cell>
          <cell r="J1321">
            <v>156.77000000000001</v>
          </cell>
          <cell r="K1321">
            <v>3.1354000000000002</v>
          </cell>
          <cell r="L1321" t="str">
            <v>RM</v>
          </cell>
          <cell r="M1321" t="str">
            <v>6002332UKM1</v>
          </cell>
          <cell r="N1321" t="str">
            <v>4000145UKM1</v>
          </cell>
          <cell r="O1321" t="e">
            <v>#N/A</v>
          </cell>
          <cell r="P1321">
            <v>3.1354000000000002</v>
          </cell>
          <cell r="S1321">
            <v>3.1354000000000002</v>
          </cell>
          <cell r="T1321">
            <v>0</v>
          </cell>
          <cell r="V1321">
            <v>0.02</v>
          </cell>
          <cell r="W1321">
            <v>154.66359477911647</v>
          </cell>
        </row>
        <row r="1322">
          <cell r="F1322">
            <v>4000373</v>
          </cell>
          <cell r="G1322" t="str">
            <v>HYDROGEN PEROXIDE (H2O2) 50%</v>
          </cell>
          <cell r="H1322" t="str">
            <v>KG</v>
          </cell>
          <cell r="I1322">
            <v>0.12</v>
          </cell>
          <cell r="J1322">
            <v>61.62</v>
          </cell>
          <cell r="K1322">
            <v>7.3943999999999992</v>
          </cell>
          <cell r="L1322" t="str">
            <v>RM</v>
          </cell>
          <cell r="M1322" t="str">
            <v>6002332UKM1</v>
          </cell>
          <cell r="N1322" t="str">
            <v>4000373UKM1</v>
          </cell>
          <cell r="O1322" t="e">
            <v>#N/A</v>
          </cell>
          <cell r="P1322">
            <v>7.3943999999999992</v>
          </cell>
          <cell r="S1322">
            <v>7.3943999999999992</v>
          </cell>
          <cell r="T1322">
            <v>0</v>
          </cell>
          <cell r="V1322">
            <v>0.12</v>
          </cell>
          <cell r="W1322">
            <v>50</v>
          </cell>
        </row>
        <row r="1323">
          <cell r="F1323">
            <v>4000310</v>
          </cell>
          <cell r="G1323" t="str">
            <v>ACULYN 33</v>
          </cell>
          <cell r="H1323" t="str">
            <v>KG</v>
          </cell>
          <cell r="I1323">
            <v>6.5000000000000002E-2</v>
          </cell>
          <cell r="J1323">
            <v>391.06</v>
          </cell>
          <cell r="K1323">
            <v>25.418900000000001</v>
          </cell>
          <cell r="L1323" t="str">
            <v>RM</v>
          </cell>
          <cell r="M1323" t="str">
            <v>6002332UKM1</v>
          </cell>
          <cell r="N1323" t="str">
            <v>4000310UKM1</v>
          </cell>
          <cell r="O1323" t="e">
            <v>#N/A</v>
          </cell>
          <cell r="P1323">
            <v>25.418900000000001</v>
          </cell>
          <cell r="S1323">
            <v>25.418900000000001</v>
          </cell>
          <cell r="T1323">
            <v>0</v>
          </cell>
          <cell r="V1323">
            <v>6.5000000000000002E-2</v>
          </cell>
          <cell r="W1323">
            <v>429.84619479166673</v>
          </cell>
        </row>
        <row r="1324">
          <cell r="F1324" t="str">
            <v/>
          </cell>
          <cell r="G1324" t="str">
            <v>0000900501-MFPOWR</v>
          </cell>
          <cell r="H1324" t="str">
            <v>KWH</v>
          </cell>
          <cell r="I1324">
            <v>0.4</v>
          </cell>
          <cell r="J1324">
            <v>8.25</v>
          </cell>
          <cell r="K1324">
            <v>3.3000000000000003</v>
          </cell>
          <cell r="L1324" t="str">
            <v>cc</v>
          </cell>
          <cell r="M1324" t="str">
            <v>6002332UKM1</v>
          </cell>
          <cell r="N1324" t="str">
            <v>UKM1</v>
          </cell>
          <cell r="O1324" t="e">
            <v>#N/A</v>
          </cell>
          <cell r="R1324">
            <v>3.3000000000000003</v>
          </cell>
          <cell r="S1324">
            <v>3.3000000000000003</v>
          </cell>
          <cell r="T1324">
            <v>0</v>
          </cell>
          <cell r="V1324">
            <v>0.4</v>
          </cell>
          <cell r="W1324">
            <v>8.25</v>
          </cell>
        </row>
        <row r="1325">
          <cell r="F1325" t="str">
            <v/>
          </cell>
          <cell r="G1325" t="str">
            <v>0000900502-MFMAND</v>
          </cell>
          <cell r="H1325" t="str">
            <v>MD</v>
          </cell>
          <cell r="I1325">
            <v>5.0000000000000001E-3</v>
          </cell>
          <cell r="J1325">
            <v>440</v>
          </cell>
          <cell r="K1325">
            <v>2.2000000000000002</v>
          </cell>
          <cell r="L1325" t="str">
            <v>cc</v>
          </cell>
          <cell r="M1325" t="str">
            <v>6002332UKM1</v>
          </cell>
          <cell r="N1325" t="str">
            <v>UKM1</v>
          </cell>
          <cell r="O1325" t="e">
            <v>#N/A</v>
          </cell>
          <cell r="R1325">
            <v>2.2000000000000002</v>
          </cell>
          <cell r="S1325">
            <v>2.2000000000000002</v>
          </cell>
          <cell r="T1325">
            <v>0</v>
          </cell>
          <cell r="V1325">
            <v>5.0000000000000001E-3</v>
          </cell>
          <cell r="W1325">
            <v>440</v>
          </cell>
        </row>
        <row r="1326">
          <cell r="F1326" t="str">
            <v/>
          </cell>
          <cell r="G1326" t="str">
            <v>0000900503-MFGUTY</v>
          </cell>
          <cell r="H1326" t="str">
            <v>STD</v>
          </cell>
          <cell r="I1326">
            <v>0.02</v>
          </cell>
          <cell r="J1326">
            <v>219.9</v>
          </cell>
          <cell r="K1326">
            <v>4.3980000000000006</v>
          </cell>
          <cell r="L1326" t="str">
            <v>cc</v>
          </cell>
          <cell r="M1326" t="str">
            <v>6002332UKM1</v>
          </cell>
          <cell r="N1326" t="str">
            <v>UKM1</v>
          </cell>
          <cell r="O1326" t="e">
            <v>#N/A</v>
          </cell>
          <cell r="R1326">
            <v>4.3980000000000006</v>
          </cell>
          <cell r="S1326">
            <v>4.3980000000000006</v>
          </cell>
          <cell r="T1326">
            <v>0</v>
          </cell>
          <cell r="V1326">
            <v>0.02</v>
          </cell>
          <cell r="W1326">
            <v>219.9</v>
          </cell>
        </row>
        <row r="1327">
          <cell r="F1327" t="str">
            <v/>
          </cell>
          <cell r="G1327" t="str">
            <v>0000900504-MFGDEP</v>
          </cell>
          <cell r="H1327" t="str">
            <v>STD</v>
          </cell>
          <cell r="I1327">
            <v>0.02</v>
          </cell>
          <cell r="J1327">
            <v>324.45</v>
          </cell>
          <cell r="K1327">
            <v>6.4889999999999999</v>
          </cell>
          <cell r="L1327" t="str">
            <v>cc</v>
          </cell>
          <cell r="M1327" t="str">
            <v>6002332UKM1</v>
          </cell>
          <cell r="N1327" t="str">
            <v>UKM1</v>
          </cell>
          <cell r="O1327" t="e">
            <v>#N/A</v>
          </cell>
          <cell r="R1327">
            <v>6.4889999999999999</v>
          </cell>
          <cell r="S1327">
            <v>6.4889999999999999</v>
          </cell>
          <cell r="T1327">
            <v>0</v>
          </cell>
          <cell r="V1327">
            <v>0.02</v>
          </cell>
          <cell r="W1327">
            <v>324.45</v>
          </cell>
        </row>
        <row r="1328">
          <cell r="F1328" t="str">
            <v/>
          </cell>
          <cell r="G1328" t="str">
            <v>0000900505-MFGOVH</v>
          </cell>
          <cell r="H1328" t="str">
            <v>STD</v>
          </cell>
          <cell r="I1328">
            <v>0.02</v>
          </cell>
          <cell r="J1328">
            <v>292.08999999999997</v>
          </cell>
          <cell r="K1328">
            <v>5.8417999999999992</v>
          </cell>
          <cell r="L1328" t="str">
            <v>cc</v>
          </cell>
          <cell r="M1328" t="str">
            <v>6002332UKM1</v>
          </cell>
          <cell r="N1328" t="str">
            <v>UKM1</v>
          </cell>
          <cell r="O1328" t="e">
            <v>#N/A</v>
          </cell>
          <cell r="R1328">
            <v>5.8417999999999992</v>
          </cell>
          <cell r="S1328">
            <v>5.8417999999999992</v>
          </cell>
          <cell r="T1328">
            <v>0</v>
          </cell>
          <cell r="V1328">
            <v>0.02</v>
          </cell>
          <cell r="W1328">
            <v>292.08999999999997</v>
          </cell>
        </row>
        <row r="1329">
          <cell r="F1329">
            <v>4000198</v>
          </cell>
          <cell r="G1329" t="str">
            <v>MONOETHANOLAMINE (MEA)</v>
          </cell>
          <cell r="H1329" t="str">
            <v>KG</v>
          </cell>
          <cell r="I1329">
            <v>7.0026727758686527E-2</v>
          </cell>
          <cell r="J1329">
            <v>130.94999999999999</v>
          </cell>
          <cell r="K1329">
            <v>9.17</v>
          </cell>
          <cell r="L1329" t="str">
            <v>RM</v>
          </cell>
          <cell r="M1329" t="str">
            <v>6002333UKM1</v>
          </cell>
          <cell r="N1329" t="str">
            <v>4000198UKM1</v>
          </cell>
          <cell r="O1329" t="e">
            <v>#N/A</v>
          </cell>
          <cell r="P1329">
            <v>9.17</v>
          </cell>
          <cell r="S1329">
            <v>9.17</v>
          </cell>
          <cell r="T1329">
            <v>0</v>
          </cell>
          <cell r="V1329">
            <v>7.0026727758686527E-2</v>
          </cell>
          <cell r="W1329">
            <v>167.96</v>
          </cell>
        </row>
        <row r="1330">
          <cell r="F1330">
            <v>4000325</v>
          </cell>
          <cell r="G1330" t="str">
            <v>M-AMINO PHENOL (MAP)</v>
          </cell>
          <cell r="H1330" t="str">
            <v>KG</v>
          </cell>
          <cell r="I1330">
            <v>1.4997575822873458E-2</v>
          </cell>
          <cell r="J1330">
            <v>1856.3</v>
          </cell>
          <cell r="K1330">
            <v>27.84</v>
          </cell>
          <cell r="L1330" t="str">
            <v>RM</v>
          </cell>
          <cell r="M1330" t="str">
            <v>6002333UKM1</v>
          </cell>
          <cell r="N1330" t="str">
            <v>4000325UKM1</v>
          </cell>
          <cell r="O1330" t="e">
            <v>#N/A</v>
          </cell>
          <cell r="P1330">
            <v>27.84</v>
          </cell>
          <cell r="S1330">
            <v>27.84</v>
          </cell>
          <cell r="T1330">
            <v>0</v>
          </cell>
          <cell r="V1330">
            <v>1.4997575822873458E-2</v>
          </cell>
          <cell r="W1330">
            <v>1858.8824625</v>
          </cell>
        </row>
        <row r="1331">
          <cell r="F1331">
            <v>4000227</v>
          </cell>
          <cell r="G1331" t="str">
            <v>2,4-DIAMINOPHENOXYETHANOL HCL (DPE 2HCL)</v>
          </cell>
          <cell r="H1331" t="str">
            <v>KG</v>
          </cell>
          <cell r="I1331">
            <v>1.1998671996970835E-2</v>
          </cell>
          <cell r="J1331">
            <v>3644.57</v>
          </cell>
          <cell r="K1331">
            <v>43.73</v>
          </cell>
          <cell r="L1331" t="str">
            <v>RM</v>
          </cell>
          <cell r="M1331" t="str">
            <v>6002333UKM1</v>
          </cell>
          <cell r="N1331" t="str">
            <v>4000227UKM1</v>
          </cell>
          <cell r="O1331" t="e">
            <v>#N/A</v>
          </cell>
          <cell r="P1331">
            <v>43.73</v>
          </cell>
          <cell r="S1331">
            <v>43.73</v>
          </cell>
          <cell r="T1331">
            <v>0</v>
          </cell>
          <cell r="V1331">
            <v>1.1998671996970835E-2</v>
          </cell>
          <cell r="W1331">
            <v>3453.1894017094019</v>
          </cell>
        </row>
        <row r="1332">
          <cell r="F1332">
            <v>4000102</v>
          </cell>
          <cell r="G1332" t="str">
            <v>RESORCINOL</v>
          </cell>
          <cell r="H1332" t="str">
            <v>KG</v>
          </cell>
          <cell r="I1332">
            <v>1.4999932856164477E-2</v>
          </cell>
          <cell r="J1332">
            <v>744.67</v>
          </cell>
          <cell r="K1332">
            <v>11.17</v>
          </cell>
          <cell r="L1332" t="str">
            <v>RM</v>
          </cell>
          <cell r="M1332" t="str">
            <v>6002333UKM1</v>
          </cell>
          <cell r="N1332" t="str">
            <v>4000102UKM1</v>
          </cell>
          <cell r="O1332" t="e">
            <v>#N/A</v>
          </cell>
          <cell r="P1332">
            <v>11.17</v>
          </cell>
          <cell r="S1332">
            <v>11.17</v>
          </cell>
          <cell r="T1332">
            <v>0</v>
          </cell>
          <cell r="V1332">
            <v>1.4999932856164477E-2</v>
          </cell>
          <cell r="W1332">
            <v>743.12336764705879</v>
          </cell>
        </row>
        <row r="1333">
          <cell r="F1333">
            <v>4000481</v>
          </cell>
          <cell r="G1333" t="str">
            <v>PPDA FOR CREAM COLOR</v>
          </cell>
          <cell r="H1333" t="str">
            <v>KG</v>
          </cell>
          <cell r="I1333">
            <v>4.0005387931034482E-2</v>
          </cell>
          <cell r="J1333">
            <v>742.4</v>
          </cell>
          <cell r="K1333">
            <v>29.7</v>
          </cell>
          <cell r="L1333" t="str">
            <v>RM</v>
          </cell>
          <cell r="M1333" t="str">
            <v>6002333UKM1</v>
          </cell>
          <cell r="N1333" t="str">
            <v>4000481UKM1</v>
          </cell>
          <cell r="O1333" t="e">
            <v>#N/A</v>
          </cell>
          <cell r="P1333">
            <v>29.7</v>
          </cell>
          <cell r="S1333">
            <v>29.7</v>
          </cell>
          <cell r="T1333">
            <v>0</v>
          </cell>
          <cell r="V1333">
            <v>4.0005387931034482E-2</v>
          </cell>
          <cell r="W1333">
            <v>548.30137550085863</v>
          </cell>
        </row>
        <row r="1334">
          <cell r="F1334">
            <v>4000105</v>
          </cell>
          <cell r="G1334" t="str">
            <v>SODIUM SULPHITE</v>
          </cell>
          <cell r="H1334" t="str">
            <v>KG</v>
          </cell>
          <cell r="I1334">
            <v>5.0267379679144386E-3</v>
          </cell>
          <cell r="J1334">
            <v>93.5</v>
          </cell>
          <cell r="K1334">
            <v>0.47000000000000003</v>
          </cell>
          <cell r="L1334" t="str">
            <v>RM</v>
          </cell>
          <cell r="M1334" t="str">
            <v>6002333UKM1</v>
          </cell>
          <cell r="N1334" t="str">
            <v>4000105UKM1</v>
          </cell>
          <cell r="O1334" t="e">
            <v>#N/A</v>
          </cell>
          <cell r="P1334">
            <v>0.47000000000000003</v>
          </cell>
          <cell r="S1334">
            <v>0.47000000000000003</v>
          </cell>
          <cell r="T1334">
            <v>0</v>
          </cell>
          <cell r="V1334">
            <v>5.0267379679144386E-3</v>
          </cell>
          <cell r="W1334">
            <v>108.43813658536585</v>
          </cell>
        </row>
        <row r="1335">
          <cell r="F1335">
            <v>4000243</v>
          </cell>
          <cell r="G1335" t="str">
            <v>ASCORBIC ACID</v>
          </cell>
          <cell r="H1335" t="str">
            <v>KG</v>
          </cell>
          <cell r="I1335">
            <v>1.9962007791622396E-3</v>
          </cell>
          <cell r="J1335">
            <v>1242.3599999999999</v>
          </cell>
          <cell r="K1335">
            <v>2.4799999999999995</v>
          </cell>
          <cell r="L1335" t="str">
            <v>RM</v>
          </cell>
          <cell r="M1335" t="str">
            <v>6002333UKM1</v>
          </cell>
          <cell r="N1335" t="str">
            <v>4000243UKM1</v>
          </cell>
          <cell r="O1335" t="e">
            <v>#N/A</v>
          </cell>
          <cell r="P1335">
            <v>2.4799999999999995</v>
          </cell>
          <cell r="S1335">
            <v>2.4799999999999995</v>
          </cell>
          <cell r="T1335">
            <v>0</v>
          </cell>
          <cell r="V1335">
            <v>1.9962007791622396E-3</v>
          </cell>
          <cell r="W1335">
            <v>1265.340148148148</v>
          </cell>
        </row>
        <row r="1336">
          <cell r="F1336">
            <v>4000165</v>
          </cell>
          <cell r="G1336" t="str">
            <v>CARBOPOL ETD 2020</v>
          </cell>
          <cell r="H1336" t="str">
            <v>KG</v>
          </cell>
          <cell r="I1336">
            <v>7.1997166244257664E-3</v>
          </cell>
          <cell r="J1336">
            <v>3641.81</v>
          </cell>
          <cell r="K1336">
            <v>26.22</v>
          </cell>
          <cell r="L1336" t="str">
            <v>RM</v>
          </cell>
          <cell r="M1336" t="str">
            <v>6002333UKM1</v>
          </cell>
          <cell r="N1336" t="str">
            <v>4000165UKM1</v>
          </cell>
          <cell r="O1336" t="e">
            <v>#N/A</v>
          </cell>
          <cell r="P1336">
            <v>26.22</v>
          </cell>
          <cell r="S1336">
            <v>26.22</v>
          </cell>
          <cell r="T1336">
            <v>0</v>
          </cell>
          <cell r="V1336">
            <v>7.1997166244257664E-3</v>
          </cell>
          <cell r="W1336">
            <v>3754.4170362318841</v>
          </cell>
        </row>
        <row r="1337">
          <cell r="F1337">
            <v>4000160</v>
          </cell>
          <cell r="G1337" t="str">
            <v>PLANTACRE 1200 (LAURYL GLUCOSIDE)</v>
          </cell>
          <cell r="H1337" t="str">
            <v>KG</v>
          </cell>
          <cell r="I1337">
            <v>4.9981350242446841E-2</v>
          </cell>
          <cell r="J1337">
            <v>160.86000000000001</v>
          </cell>
          <cell r="K1337">
            <v>8.0399999999999991</v>
          </cell>
          <cell r="L1337" t="str">
            <v>RM</v>
          </cell>
          <cell r="M1337" t="str">
            <v>6002333UKM1</v>
          </cell>
          <cell r="N1337" t="str">
            <v>4000160UKM1</v>
          </cell>
          <cell r="O1337" t="e">
            <v>#N/A</v>
          </cell>
          <cell r="P1337">
            <v>8.0399999999999991</v>
          </cell>
          <cell r="S1337">
            <v>8.0399999999999991</v>
          </cell>
          <cell r="T1337">
            <v>0</v>
          </cell>
          <cell r="V1337">
            <v>4.9981350242446841E-2</v>
          </cell>
          <cell r="W1337">
            <v>156.8451225</v>
          </cell>
        </row>
        <row r="1338">
          <cell r="F1338">
            <v>4000145</v>
          </cell>
          <cell r="G1338" t="str">
            <v>CMEA (COCAMIDE MEA)</v>
          </cell>
          <cell r="H1338" t="str">
            <v>KG</v>
          </cell>
          <cell r="I1338">
            <v>3.5019455252918288E-2</v>
          </cell>
          <cell r="J1338">
            <v>156.77000000000001</v>
          </cell>
          <cell r="K1338">
            <v>5.49</v>
          </cell>
          <cell r="L1338" t="str">
            <v>RM</v>
          </cell>
          <cell r="M1338" t="str">
            <v>6002333UKM1</v>
          </cell>
          <cell r="N1338" t="str">
            <v>4000145UKM1</v>
          </cell>
          <cell r="O1338" t="e">
            <v>#N/A</v>
          </cell>
          <cell r="P1338">
            <v>5.49</v>
          </cell>
          <cell r="S1338">
            <v>5.49</v>
          </cell>
          <cell r="T1338">
            <v>0</v>
          </cell>
          <cell r="V1338">
            <v>3.5019455252918288E-2</v>
          </cell>
          <cell r="W1338">
            <v>154.66359477911647</v>
          </cell>
        </row>
        <row r="1339">
          <cell r="F1339" t="str">
            <v/>
          </cell>
          <cell r="G1339" t="str">
            <v>0000900505-MFGOVH</v>
          </cell>
          <cell r="H1339" t="str">
            <v>STD</v>
          </cell>
          <cell r="I1339">
            <v>1.9993837515834161E-2</v>
          </cell>
          <cell r="J1339">
            <v>292.08999999999997</v>
          </cell>
          <cell r="K1339">
            <v>5.84</v>
          </cell>
          <cell r="L1339" t="str">
            <v>cc</v>
          </cell>
          <cell r="M1339" t="str">
            <v>6002333UKM1</v>
          </cell>
          <cell r="N1339" t="str">
            <v>UKM1</v>
          </cell>
          <cell r="O1339" t="e">
            <v>#N/A</v>
          </cell>
          <cell r="R1339">
            <v>5.84</v>
          </cell>
          <cell r="S1339">
            <v>5.84</v>
          </cell>
          <cell r="T1339">
            <v>0</v>
          </cell>
          <cell r="V1339">
            <v>1.9993837515834161E-2</v>
          </cell>
          <cell r="W1339">
            <v>292.08999999999997</v>
          </cell>
        </row>
        <row r="1340">
          <cell r="F1340" t="str">
            <v/>
          </cell>
          <cell r="G1340" t="str">
            <v>0000900504-MFGDEP</v>
          </cell>
          <cell r="H1340" t="str">
            <v>STD</v>
          </cell>
          <cell r="I1340">
            <v>2.000308213900447E-2</v>
          </cell>
          <cell r="J1340">
            <v>324.45</v>
          </cell>
          <cell r="K1340">
            <v>6.49</v>
          </cell>
          <cell r="L1340" t="str">
            <v>cc</v>
          </cell>
          <cell r="M1340" t="str">
            <v>6002333UKM1</v>
          </cell>
          <cell r="N1340" t="str">
            <v>UKM1</v>
          </cell>
          <cell r="O1340" t="e">
            <v>#N/A</v>
          </cell>
          <cell r="R1340">
            <v>6.49</v>
          </cell>
          <cell r="S1340">
            <v>6.49</v>
          </cell>
          <cell r="T1340">
            <v>0</v>
          </cell>
          <cell r="V1340">
            <v>2.000308213900447E-2</v>
          </cell>
          <cell r="W1340">
            <v>324.45</v>
          </cell>
        </row>
        <row r="1341">
          <cell r="F1341" t="str">
            <v/>
          </cell>
          <cell r="G1341" t="str">
            <v>0000900503-MFGUTY</v>
          </cell>
          <cell r="H1341" t="str">
            <v>STD</v>
          </cell>
          <cell r="I1341">
            <v>2.0009095043201457E-2</v>
          </cell>
          <cell r="J1341">
            <v>219.9</v>
          </cell>
          <cell r="K1341">
            <v>4.4000000000000004</v>
          </cell>
          <cell r="L1341" t="str">
            <v>cc</v>
          </cell>
          <cell r="M1341" t="str">
            <v>6002333UKM1</v>
          </cell>
          <cell r="N1341" t="str">
            <v>UKM1</v>
          </cell>
          <cell r="O1341" t="e">
            <v>#N/A</v>
          </cell>
          <cell r="R1341">
            <v>4.4000000000000004</v>
          </cell>
          <cell r="S1341">
            <v>4.4000000000000004</v>
          </cell>
          <cell r="T1341">
            <v>0</v>
          </cell>
          <cell r="V1341">
            <v>2.0009095043201457E-2</v>
          </cell>
          <cell r="W1341">
            <v>219.9</v>
          </cell>
        </row>
        <row r="1342">
          <cell r="F1342" t="str">
            <v/>
          </cell>
          <cell r="G1342" t="str">
            <v>0000900501-MFPOWR</v>
          </cell>
          <cell r="H1342" t="str">
            <v>KWH</v>
          </cell>
          <cell r="I1342">
            <v>0.39999999999999997</v>
          </cell>
          <cell r="J1342">
            <v>8.25</v>
          </cell>
          <cell r="K1342">
            <v>3.3</v>
          </cell>
          <cell r="L1342" t="str">
            <v>cc</v>
          </cell>
          <cell r="M1342" t="str">
            <v>6002333UKM1</v>
          </cell>
          <cell r="N1342" t="str">
            <v>UKM1</v>
          </cell>
          <cell r="O1342" t="e">
            <v>#N/A</v>
          </cell>
          <cell r="R1342">
            <v>3.3</v>
          </cell>
          <cell r="S1342">
            <v>3.3</v>
          </cell>
          <cell r="T1342">
            <v>0</v>
          </cell>
          <cell r="V1342">
            <v>0.39999999999999997</v>
          </cell>
          <cell r="W1342">
            <v>8.25</v>
          </cell>
        </row>
        <row r="1343">
          <cell r="F1343" t="str">
            <v/>
          </cell>
          <cell r="G1343" t="str">
            <v>0000900502-MFMAND</v>
          </cell>
          <cell r="H1343" t="str">
            <v>MD</v>
          </cell>
          <cell r="I1343">
            <v>5.0000000000000001E-3</v>
          </cell>
          <cell r="J1343">
            <v>440</v>
          </cell>
          <cell r="K1343">
            <v>2.2000000000000002</v>
          </cell>
          <cell r="L1343" t="str">
            <v>cc</v>
          </cell>
          <cell r="M1343" t="str">
            <v>6002333UKM1</v>
          </cell>
          <cell r="N1343" t="str">
            <v>UKM1</v>
          </cell>
          <cell r="O1343" t="e">
            <v>#N/A</v>
          </cell>
          <cell r="R1343">
            <v>2.2000000000000002</v>
          </cell>
          <cell r="S1343">
            <v>2.2000000000000002</v>
          </cell>
          <cell r="T1343">
            <v>0</v>
          </cell>
          <cell r="V1343">
            <v>5.0000000000000001E-3</v>
          </cell>
          <cell r="W1343">
            <v>440</v>
          </cell>
        </row>
        <row r="1344">
          <cell r="F1344">
            <v>4000199</v>
          </cell>
          <cell r="G1344" t="str">
            <v>NATROSOL 330 CS</v>
          </cell>
          <cell r="H1344" t="str">
            <v>KG</v>
          </cell>
          <cell r="I1344">
            <v>5.0133432057630311E-4</v>
          </cell>
          <cell r="J1344">
            <v>2593.08</v>
          </cell>
          <cell r="K1344">
            <v>1.3</v>
          </cell>
          <cell r="L1344" t="str">
            <v>RM</v>
          </cell>
          <cell r="M1344" t="str">
            <v>6002333UKM1</v>
          </cell>
          <cell r="N1344" t="str">
            <v>4000199UKM1</v>
          </cell>
          <cell r="O1344" t="e">
            <v>#N/A</v>
          </cell>
          <cell r="P1344">
            <v>1.3</v>
          </cell>
          <cell r="S1344">
            <v>1.3</v>
          </cell>
          <cell r="T1344">
            <v>0</v>
          </cell>
          <cell r="V1344">
            <v>5.0133432057630311E-4</v>
          </cell>
          <cell r="W1344">
            <v>2915.6460000000002</v>
          </cell>
        </row>
        <row r="1345">
          <cell r="F1345">
            <v>4000138</v>
          </cell>
          <cell r="G1345" t="str">
            <v>SALCARE SC 60</v>
          </cell>
          <cell r="H1345" t="str">
            <v>KG</v>
          </cell>
          <cell r="I1345">
            <v>4.9983913223330425E-4</v>
          </cell>
          <cell r="J1345">
            <v>1740.56</v>
          </cell>
          <cell r="K1345">
            <v>0.87</v>
          </cell>
          <cell r="L1345" t="str">
            <v>RM</v>
          </cell>
          <cell r="M1345" t="str">
            <v>6002333UKM1</v>
          </cell>
          <cell r="N1345" t="str">
            <v>4000138UKM1</v>
          </cell>
          <cell r="O1345" t="e">
            <v>#N/A</v>
          </cell>
          <cell r="P1345">
            <v>0.87</v>
          </cell>
          <cell r="S1345">
            <v>0.87</v>
          </cell>
          <cell r="T1345">
            <v>0</v>
          </cell>
          <cell r="V1345">
            <v>4.9983913223330425E-4</v>
          </cell>
          <cell r="W1345">
            <v>1778.5074999999999</v>
          </cell>
        </row>
        <row r="1346">
          <cell r="F1346">
            <v>4000521</v>
          </cell>
          <cell r="G1346" t="str">
            <v>MERQUAT 2003PR</v>
          </cell>
          <cell r="H1346" t="str">
            <v>KG</v>
          </cell>
          <cell r="I1346">
            <v>2.4990741629747487E-3</v>
          </cell>
          <cell r="J1346">
            <v>3645.35</v>
          </cell>
          <cell r="K1346">
            <v>9.11</v>
          </cell>
          <cell r="L1346" t="str">
            <v>RM</v>
          </cell>
          <cell r="M1346" t="str">
            <v>6002333UKM1</v>
          </cell>
          <cell r="N1346" t="str">
            <v>4000521UKM1</v>
          </cell>
          <cell r="O1346" t="e">
            <v>#N/A</v>
          </cell>
          <cell r="P1346">
            <v>9.11</v>
          </cell>
          <cell r="S1346">
            <v>9.11</v>
          </cell>
          <cell r="T1346">
            <v>0</v>
          </cell>
          <cell r="V1346">
            <v>2.4990741629747487E-3</v>
          </cell>
          <cell r="W1346">
            <v>3898.9395331032997</v>
          </cell>
        </row>
        <row r="1347">
          <cell r="F1347">
            <v>4000108</v>
          </cell>
          <cell r="G1347" t="str">
            <v>DM WATER</v>
          </cell>
          <cell r="H1347" t="str">
            <v>KG</v>
          </cell>
          <cell r="I1347">
            <v>0.73333333333333339</v>
          </cell>
          <cell r="J1347">
            <v>0.45</v>
          </cell>
          <cell r="K1347">
            <v>0.33</v>
          </cell>
          <cell r="L1347" t="str">
            <v>RM</v>
          </cell>
          <cell r="M1347" t="str">
            <v>6002333UKM1</v>
          </cell>
          <cell r="N1347" t="str">
            <v>4000108UKM1</v>
          </cell>
          <cell r="O1347" t="e">
            <v>#N/A</v>
          </cell>
          <cell r="P1347">
            <v>0.33</v>
          </cell>
          <cell r="S1347">
            <v>0.33</v>
          </cell>
          <cell r="T1347">
            <v>0</v>
          </cell>
          <cell r="V1347">
            <v>0.73333333333333339</v>
          </cell>
          <cell r="W1347">
            <v>0.45</v>
          </cell>
        </row>
        <row r="1348">
          <cell r="F1348">
            <v>4000183</v>
          </cell>
          <cell r="G1348" t="str">
            <v>HYDROVANCE</v>
          </cell>
          <cell r="H1348" t="str">
            <v>KG</v>
          </cell>
          <cell r="I1348">
            <v>9.999092170620047E-3</v>
          </cell>
          <cell r="J1348">
            <v>771.07</v>
          </cell>
          <cell r="K1348">
            <v>7.71</v>
          </cell>
          <cell r="L1348" t="str">
            <v>RM</v>
          </cell>
          <cell r="M1348" t="str">
            <v>6002333UKM1</v>
          </cell>
          <cell r="N1348" t="str">
            <v>4000183UKM1</v>
          </cell>
          <cell r="O1348" t="e">
            <v>#N/A</v>
          </cell>
          <cell r="P1348">
            <v>7.71</v>
          </cell>
          <cell r="S1348">
            <v>7.71</v>
          </cell>
          <cell r="T1348">
            <v>0</v>
          </cell>
          <cell r="V1348">
            <v>9.999092170620047E-3</v>
          </cell>
          <cell r="W1348">
            <v>771.41347339539436</v>
          </cell>
        </row>
        <row r="1349">
          <cell r="F1349">
            <v>4001565</v>
          </cell>
          <cell r="G1349" t="str">
            <v>Fragrance Mighty Splash</v>
          </cell>
          <cell r="H1349" t="str">
            <v>KG</v>
          </cell>
          <cell r="I1349">
            <v>5.0025165098296397E-3</v>
          </cell>
          <cell r="J1349">
            <v>1311.34</v>
          </cell>
          <cell r="K1349">
            <v>6.56</v>
          </cell>
          <cell r="L1349" t="str">
            <v>RM</v>
          </cell>
          <cell r="M1349" t="str">
            <v>6002333UKM1</v>
          </cell>
          <cell r="N1349" t="str">
            <v>4001565UKM1</v>
          </cell>
          <cell r="O1349" t="e">
            <v>#N/A</v>
          </cell>
          <cell r="P1349">
            <v>6.56</v>
          </cell>
          <cell r="S1349">
            <v>6.56</v>
          </cell>
          <cell r="T1349">
            <v>0</v>
          </cell>
          <cell r="V1349">
            <v>5.0025165098296397E-3</v>
          </cell>
          <cell r="W1349">
            <v>1375.5</v>
          </cell>
        </row>
        <row r="1350">
          <cell r="F1350">
            <v>4000469</v>
          </cell>
          <cell r="G1350" t="str">
            <v>FENUGREEK/METHI PG EXTRACT</v>
          </cell>
          <cell r="H1350" t="str">
            <v>KG</v>
          </cell>
          <cell r="I1350">
            <v>9.6704604626943403E-5</v>
          </cell>
          <cell r="J1350">
            <v>1344.3</v>
          </cell>
          <cell r="K1350">
            <v>0.13</v>
          </cell>
          <cell r="L1350" t="str">
            <v>RM</v>
          </cell>
          <cell r="M1350" t="str">
            <v>6002333UKM1</v>
          </cell>
          <cell r="N1350" t="str">
            <v>4000469UKM1</v>
          </cell>
          <cell r="O1350" t="e">
            <v>#N/A</v>
          </cell>
          <cell r="P1350">
            <v>0.13</v>
          </cell>
          <cell r="S1350">
            <v>0.13</v>
          </cell>
          <cell r="T1350">
            <v>0</v>
          </cell>
          <cell r="V1350">
            <v>9.6704604626943403E-5</v>
          </cell>
          <cell r="W1350">
            <v>1347.85</v>
          </cell>
        </row>
        <row r="1351">
          <cell r="F1351">
            <v>4000483</v>
          </cell>
          <cell r="G1351" t="str">
            <v>KARISALAI/BHRINGARAJ EXTRACT</v>
          </cell>
          <cell r="H1351" t="str">
            <v>KG</v>
          </cell>
          <cell r="I1351">
            <v>9.6061479346781954E-5</v>
          </cell>
          <cell r="J1351">
            <v>832.8</v>
          </cell>
          <cell r="K1351">
            <v>0.08</v>
          </cell>
          <cell r="L1351" t="str">
            <v>RM</v>
          </cell>
          <cell r="M1351" t="str">
            <v>6002333UKM1</v>
          </cell>
          <cell r="N1351" t="str">
            <v>4000483UKM1</v>
          </cell>
          <cell r="O1351" t="e">
            <v>#N/A</v>
          </cell>
          <cell r="P1351">
            <v>0.08</v>
          </cell>
          <cell r="S1351">
            <v>0.08</v>
          </cell>
          <cell r="T1351">
            <v>0</v>
          </cell>
          <cell r="V1351">
            <v>9.6061479346781954E-5</v>
          </cell>
          <cell r="W1351">
            <v>776.22</v>
          </cell>
        </row>
        <row r="1352">
          <cell r="F1352">
            <v>4000206</v>
          </cell>
          <cell r="G1352" t="str">
            <v>HIBISCUS AQ-PG EXTRACT</v>
          </cell>
          <cell r="H1352" t="str">
            <v>KG</v>
          </cell>
          <cell r="I1352">
            <v>9.6283458501829398E-5</v>
          </cell>
          <cell r="J1352">
            <v>519.29999999999995</v>
          </cell>
          <cell r="K1352">
            <v>0.05</v>
          </cell>
          <cell r="L1352" t="str">
            <v>RM</v>
          </cell>
          <cell r="M1352" t="str">
            <v>6002333UKM1</v>
          </cell>
          <cell r="N1352" t="str">
            <v>4000206UKM1</v>
          </cell>
          <cell r="O1352" t="e">
            <v>#N/A</v>
          </cell>
          <cell r="P1352">
            <v>0.05</v>
          </cell>
          <cell r="S1352">
            <v>0.05</v>
          </cell>
          <cell r="T1352">
            <v>0</v>
          </cell>
          <cell r="V1352">
            <v>9.6283458501829398E-5</v>
          </cell>
          <cell r="W1352">
            <v>528.2714285714286</v>
          </cell>
        </row>
        <row r="1353">
          <cell r="F1353">
            <v>4000344</v>
          </cell>
          <cell r="G1353" t="str">
            <v>HENNA PG EXTRACT</v>
          </cell>
          <cell r="H1353" t="str">
            <v>KG</v>
          </cell>
          <cell r="I1353">
            <v>1.0072337698013003E-4</v>
          </cell>
          <cell r="J1353">
            <v>1092.0999999999999</v>
          </cell>
          <cell r="K1353">
            <v>0.11</v>
          </cell>
          <cell r="L1353" t="str">
            <v>RM</v>
          </cell>
          <cell r="M1353" t="str">
            <v>6002333UKM1</v>
          </cell>
          <cell r="N1353" t="str">
            <v>4000344UKM1</v>
          </cell>
          <cell r="O1353" t="e">
            <v>#N/A</v>
          </cell>
          <cell r="P1353">
            <v>0.11</v>
          </cell>
          <cell r="S1353">
            <v>0.11</v>
          </cell>
          <cell r="T1353">
            <v>0</v>
          </cell>
          <cell r="V1353">
            <v>1.0072337698013003E-4</v>
          </cell>
          <cell r="W1353">
            <v>997.85</v>
          </cell>
        </row>
        <row r="1354">
          <cell r="F1354">
            <v>4000205</v>
          </cell>
          <cell r="G1354" t="str">
            <v>AMLA PG EXTRACT</v>
          </cell>
          <cell r="H1354" t="str">
            <v>KG</v>
          </cell>
          <cell r="I1354">
            <v>1.014906438312718E-4</v>
          </cell>
          <cell r="J1354">
            <v>1576.5</v>
          </cell>
          <cell r="K1354">
            <v>0.16</v>
          </cell>
          <cell r="L1354" t="str">
            <v>RM</v>
          </cell>
          <cell r="M1354" t="str">
            <v>6002333UKM1</v>
          </cell>
          <cell r="N1354" t="str">
            <v>4000205UKM1</v>
          </cell>
          <cell r="O1354" t="e">
            <v>#N/A</v>
          </cell>
          <cell r="P1354">
            <v>0.16</v>
          </cell>
          <cell r="S1354">
            <v>0.16</v>
          </cell>
          <cell r="T1354">
            <v>0</v>
          </cell>
          <cell r="V1354">
            <v>1.014906438312718E-4</v>
          </cell>
          <cell r="W1354">
            <v>1026.4100000000001</v>
          </cell>
        </row>
        <row r="1355">
          <cell r="F1355" t="str">
            <v/>
          </cell>
          <cell r="G1355" t="str">
            <v>0000900501-MFPOWR</v>
          </cell>
          <cell r="H1355" t="str">
            <v>KWH</v>
          </cell>
          <cell r="I1355">
            <v>0.12</v>
          </cell>
          <cell r="J1355">
            <v>8.25</v>
          </cell>
          <cell r="K1355">
            <v>0.99</v>
          </cell>
          <cell r="L1355" t="str">
            <v>cc</v>
          </cell>
          <cell r="M1355" t="str">
            <v>6002352UKM1</v>
          </cell>
          <cell r="N1355" t="str">
            <v>UKM1</v>
          </cell>
          <cell r="O1355" t="e">
            <v>#N/A</v>
          </cell>
          <cell r="R1355">
            <v>0.99</v>
          </cell>
          <cell r="S1355">
            <v>0.99</v>
          </cell>
          <cell r="T1355">
            <v>0</v>
          </cell>
          <cell r="V1355">
            <v>0.12</v>
          </cell>
          <cell r="W1355">
            <v>8.25</v>
          </cell>
        </row>
        <row r="1356">
          <cell r="F1356" t="str">
            <v/>
          </cell>
          <cell r="G1356" t="str">
            <v>0000900502-MFMAND</v>
          </cell>
          <cell r="H1356" t="str">
            <v>MD</v>
          </cell>
          <cell r="I1356">
            <v>6.0000000000000001E-3</v>
          </cell>
          <cell r="J1356">
            <v>440</v>
          </cell>
          <cell r="K1356">
            <v>2.64</v>
          </cell>
          <cell r="L1356" t="str">
            <v>cc</v>
          </cell>
          <cell r="M1356" t="str">
            <v>6002352UKM1</v>
          </cell>
          <cell r="N1356" t="str">
            <v>UKM1</v>
          </cell>
          <cell r="O1356" t="e">
            <v>#N/A</v>
          </cell>
          <cell r="R1356">
            <v>2.64</v>
          </cell>
          <cell r="S1356">
            <v>2.64</v>
          </cell>
          <cell r="T1356">
            <v>0</v>
          </cell>
          <cell r="V1356">
            <v>6.0000000000000001E-3</v>
          </cell>
          <cell r="W1356">
            <v>440</v>
          </cell>
        </row>
        <row r="1357">
          <cell r="F1357" t="str">
            <v/>
          </cell>
          <cell r="G1357" t="str">
            <v>0000900503-MFGUTY</v>
          </cell>
          <cell r="H1357" t="str">
            <v>STD</v>
          </cell>
          <cell r="I1357">
            <v>8.0036380172805819E-3</v>
          </cell>
          <cell r="J1357">
            <v>219.9</v>
          </cell>
          <cell r="K1357">
            <v>1.76</v>
          </cell>
          <cell r="L1357" t="str">
            <v>cc</v>
          </cell>
          <cell r="M1357" t="str">
            <v>6002352UKM1</v>
          </cell>
          <cell r="N1357" t="str">
            <v>UKM1</v>
          </cell>
          <cell r="O1357" t="e">
            <v>#N/A</v>
          </cell>
          <cell r="R1357">
            <v>1.76</v>
          </cell>
          <cell r="S1357">
            <v>1.76</v>
          </cell>
          <cell r="T1357">
            <v>0</v>
          </cell>
          <cell r="V1357">
            <v>8.0036380172805819E-3</v>
          </cell>
          <cell r="W1357">
            <v>219.9</v>
          </cell>
        </row>
        <row r="1358">
          <cell r="F1358" t="str">
            <v/>
          </cell>
          <cell r="G1358" t="str">
            <v>0000900504-MFGDEP</v>
          </cell>
          <cell r="H1358" t="str">
            <v>STD</v>
          </cell>
          <cell r="I1358">
            <v>8.0135614116196643E-3</v>
          </cell>
          <cell r="J1358">
            <v>324.45</v>
          </cell>
          <cell r="K1358">
            <v>2.6</v>
          </cell>
          <cell r="L1358" t="str">
            <v>cc</v>
          </cell>
          <cell r="M1358" t="str">
            <v>6002352UKM1</v>
          </cell>
          <cell r="N1358" t="str">
            <v>UKM1</v>
          </cell>
          <cell r="O1358" t="e">
            <v>#N/A</v>
          </cell>
          <cell r="R1358">
            <v>2.6</v>
          </cell>
          <cell r="S1358">
            <v>2.6</v>
          </cell>
          <cell r="T1358">
            <v>0</v>
          </cell>
          <cell r="V1358">
            <v>8.0135614116196643E-3</v>
          </cell>
          <cell r="W1358">
            <v>324.45</v>
          </cell>
        </row>
        <row r="1359">
          <cell r="F1359" t="str">
            <v/>
          </cell>
          <cell r="G1359" t="str">
            <v>0000900505-MFGOVH</v>
          </cell>
          <cell r="H1359" t="str">
            <v>STD</v>
          </cell>
          <cell r="I1359">
            <v>8.0112294155910858E-3</v>
          </cell>
          <cell r="J1359">
            <v>292.08999999999997</v>
          </cell>
          <cell r="K1359">
            <v>2.34</v>
          </cell>
          <cell r="L1359" t="str">
            <v>cc</v>
          </cell>
          <cell r="M1359" t="str">
            <v>6002352UKM1</v>
          </cell>
          <cell r="N1359" t="str">
            <v>UKM1</v>
          </cell>
          <cell r="O1359" t="e">
            <v>#N/A</v>
          </cell>
          <cell r="R1359">
            <v>2.34</v>
          </cell>
          <cell r="S1359">
            <v>2.34</v>
          </cell>
          <cell r="T1359">
            <v>0</v>
          </cell>
          <cell r="V1359">
            <v>8.0112294155910858E-3</v>
          </cell>
          <cell r="W1359">
            <v>292.08999999999997</v>
          </cell>
        </row>
        <row r="1360">
          <cell r="F1360">
            <v>4000182</v>
          </cell>
          <cell r="G1360" t="str">
            <v>CETOSTEARYL ALCOHOL C1618(CSA)</v>
          </cell>
          <cell r="H1360" t="str">
            <v>KG</v>
          </cell>
          <cell r="I1360">
            <v>2.5000000000000001E-2</v>
          </cell>
          <cell r="J1360">
            <v>207.6</v>
          </cell>
          <cell r="K1360">
            <v>5.19</v>
          </cell>
          <cell r="L1360" t="str">
            <v>RM</v>
          </cell>
          <cell r="M1360" t="str">
            <v>6002352UKM1</v>
          </cell>
          <cell r="N1360" t="str">
            <v>4000182UKM1</v>
          </cell>
          <cell r="O1360" t="e">
            <v>#N/A</v>
          </cell>
          <cell r="P1360">
            <v>5.19</v>
          </cell>
          <cell r="S1360">
            <v>5.19</v>
          </cell>
          <cell r="T1360">
            <v>0</v>
          </cell>
          <cell r="V1360">
            <v>2.5000000000000001E-2</v>
          </cell>
          <cell r="W1360">
            <v>192.63366800804829</v>
          </cell>
        </row>
        <row r="1361">
          <cell r="F1361">
            <v>4000197</v>
          </cell>
          <cell r="G1361" t="str">
            <v>LAURYL ALCOHOL (C1218)</v>
          </cell>
          <cell r="H1361" t="str">
            <v>KG</v>
          </cell>
          <cell r="I1361">
            <v>6.3179176143543089E-3</v>
          </cell>
          <cell r="J1361">
            <v>237.42</v>
          </cell>
          <cell r="K1361">
            <v>1.5</v>
          </cell>
          <cell r="L1361" t="str">
            <v>RM</v>
          </cell>
          <cell r="M1361" t="str">
            <v>6002352UKM1</v>
          </cell>
          <cell r="N1361" t="str">
            <v>4000197UKM1</v>
          </cell>
          <cell r="O1361" t="e">
            <v>#N/A</v>
          </cell>
          <cell r="P1361">
            <v>1.5</v>
          </cell>
          <cell r="S1361">
            <v>1.5</v>
          </cell>
          <cell r="T1361">
            <v>0</v>
          </cell>
          <cell r="V1361">
            <v>6.3179176143543089E-3</v>
          </cell>
          <cell r="W1361">
            <v>213.46471428571428</v>
          </cell>
        </row>
        <row r="1362">
          <cell r="F1362">
            <v>4000162</v>
          </cell>
          <cell r="G1362" t="str">
            <v>SLES 28%</v>
          </cell>
          <cell r="H1362" t="str">
            <v>KG</v>
          </cell>
          <cell r="I1362">
            <v>2.0009306654257795E-2</v>
          </cell>
          <cell r="J1362">
            <v>64.47</v>
          </cell>
          <cell r="K1362">
            <v>1.29</v>
          </cell>
          <cell r="L1362" t="str">
            <v>RM</v>
          </cell>
          <cell r="M1362" t="str">
            <v>6002352UKM1</v>
          </cell>
          <cell r="N1362" t="str">
            <v>4000162UKM1</v>
          </cell>
          <cell r="O1362" t="e">
            <v>#N/A</v>
          </cell>
          <cell r="P1362">
            <v>1.29</v>
          </cell>
          <cell r="S1362">
            <v>1.29</v>
          </cell>
          <cell r="T1362">
            <v>0</v>
          </cell>
          <cell r="V1362">
            <v>2.0009306654257795E-2</v>
          </cell>
          <cell r="W1362">
            <v>62.439437499999997</v>
          </cell>
        </row>
        <row r="1363">
          <cell r="F1363">
            <v>4000241</v>
          </cell>
          <cell r="G1363" t="str">
            <v>AQUACID 600-S</v>
          </cell>
          <cell r="H1363" t="str">
            <v>KG</v>
          </cell>
          <cell r="I1363">
            <v>1.4994624568550897E-2</v>
          </cell>
          <cell r="J1363">
            <v>353.46</v>
          </cell>
          <cell r="K1363">
            <v>5.3</v>
          </cell>
          <cell r="L1363" t="str">
            <v>RM</v>
          </cell>
          <cell r="M1363" t="str">
            <v>6002352UKM1</v>
          </cell>
          <cell r="N1363" t="str">
            <v>4000241UKM1</v>
          </cell>
          <cell r="O1363" t="e">
            <v>#N/A</v>
          </cell>
          <cell r="P1363">
            <v>5.3</v>
          </cell>
          <cell r="S1363">
            <v>5.3</v>
          </cell>
          <cell r="T1363">
            <v>0</v>
          </cell>
          <cell r="V1363">
            <v>1.4994624568550897E-2</v>
          </cell>
          <cell r="W1363">
            <v>340.65856491228072</v>
          </cell>
        </row>
        <row r="1364">
          <cell r="F1364">
            <v>4000287</v>
          </cell>
          <cell r="G1364" t="str">
            <v>PYRIDINE-2,6 DICARBOXYLIC ACID</v>
          </cell>
          <cell r="H1364" t="str">
            <v>KG</v>
          </cell>
          <cell r="I1364">
            <v>1.0009205998109372E-3</v>
          </cell>
          <cell r="J1364">
            <v>3237.02</v>
          </cell>
          <cell r="K1364">
            <v>3.24</v>
          </cell>
          <cell r="L1364" t="str">
            <v>RM</v>
          </cell>
          <cell r="M1364" t="str">
            <v>6002352UKM1</v>
          </cell>
          <cell r="N1364" t="str">
            <v>4000287UKM1</v>
          </cell>
          <cell r="O1364" t="e">
            <v>#N/A</v>
          </cell>
          <cell r="P1364">
            <v>3.24</v>
          </cell>
          <cell r="S1364">
            <v>3.24</v>
          </cell>
          <cell r="T1364">
            <v>0</v>
          </cell>
          <cell r="V1364">
            <v>1.0009205998109372E-3</v>
          </cell>
          <cell r="W1364">
            <v>3260.1314000000002</v>
          </cell>
        </row>
        <row r="1365">
          <cell r="F1365">
            <v>4000256</v>
          </cell>
          <cell r="G1365" t="str">
            <v>DC DLUID 1500</v>
          </cell>
          <cell r="H1365" t="str">
            <v>KG</v>
          </cell>
          <cell r="I1365">
            <v>7.0191857744501644E-4</v>
          </cell>
          <cell r="J1365">
            <v>2350.6999999999998</v>
          </cell>
          <cell r="K1365">
            <v>1.6500000000000001</v>
          </cell>
          <cell r="L1365" t="str">
            <v>RM</v>
          </cell>
          <cell r="M1365" t="str">
            <v>6002352UKM1</v>
          </cell>
          <cell r="N1365" t="str">
            <v>4000256UKM1</v>
          </cell>
          <cell r="O1365" t="e">
            <v>#N/A</v>
          </cell>
          <cell r="P1365">
            <v>1.6500000000000001</v>
          </cell>
          <cell r="S1365">
            <v>1.6500000000000001</v>
          </cell>
          <cell r="T1365">
            <v>0</v>
          </cell>
          <cell r="V1365">
            <v>7.0191857744501644E-4</v>
          </cell>
          <cell r="W1365">
            <v>2400</v>
          </cell>
        </row>
        <row r="1366">
          <cell r="F1366">
            <v>4000373</v>
          </cell>
          <cell r="G1366" t="str">
            <v>HYDROGEN PEROXIDE (H2O2) 50%</v>
          </cell>
          <cell r="H1366" t="str">
            <v>KG</v>
          </cell>
          <cell r="I1366">
            <v>0.17997403440441415</v>
          </cell>
          <cell r="J1366">
            <v>61.62</v>
          </cell>
          <cell r="K1366">
            <v>11.09</v>
          </cell>
          <cell r="L1366" t="str">
            <v>RM</v>
          </cell>
          <cell r="M1366" t="str">
            <v>6002352UKM1</v>
          </cell>
          <cell r="N1366" t="str">
            <v>4000373UKM1</v>
          </cell>
          <cell r="O1366" t="e">
            <v>#N/A</v>
          </cell>
          <cell r="P1366">
            <v>11.09</v>
          </cell>
          <cell r="S1366">
            <v>11.09</v>
          </cell>
          <cell r="T1366">
            <v>0</v>
          </cell>
          <cell r="V1366">
            <v>0.17997403440441415</v>
          </cell>
          <cell r="W1366">
            <v>50</v>
          </cell>
        </row>
        <row r="1367">
          <cell r="F1367">
            <v>4000198</v>
          </cell>
          <cell r="G1367" t="str">
            <v>MONOETHANOLAMINE (MEA)</v>
          </cell>
          <cell r="H1367" t="str">
            <v>KG</v>
          </cell>
          <cell r="I1367">
            <v>3.283696067201222E-3</v>
          </cell>
          <cell r="J1367">
            <v>130.94999999999999</v>
          </cell>
          <cell r="K1367">
            <v>0.43</v>
          </cell>
          <cell r="L1367" t="str">
            <v>RM</v>
          </cell>
          <cell r="M1367" t="str">
            <v>6002352UKM1</v>
          </cell>
          <cell r="N1367" t="str">
            <v>4000198UKM1</v>
          </cell>
          <cell r="O1367" t="e">
            <v>#N/A</v>
          </cell>
          <cell r="P1367">
            <v>0.43</v>
          </cell>
          <cell r="S1367">
            <v>0.43</v>
          </cell>
          <cell r="T1367">
            <v>0</v>
          </cell>
          <cell r="V1367">
            <v>3.283696067201222E-3</v>
          </cell>
          <cell r="W1367">
            <v>167.96</v>
          </cell>
        </row>
        <row r="1368">
          <cell r="F1368">
            <v>4000108</v>
          </cell>
          <cell r="G1368" t="str">
            <v>DM WATER</v>
          </cell>
          <cell r="H1368" t="str">
            <v>KG</v>
          </cell>
          <cell r="I1368">
            <v>0.75555555555555554</v>
          </cell>
          <cell r="J1368">
            <v>0.45</v>
          </cell>
          <cell r="K1368">
            <v>0.34</v>
          </cell>
          <cell r="L1368" t="str">
            <v>RM</v>
          </cell>
          <cell r="M1368" t="str">
            <v>6002352UKM1</v>
          </cell>
          <cell r="N1368" t="str">
            <v>4000108UKM1</v>
          </cell>
          <cell r="O1368" t="e">
            <v>#N/A</v>
          </cell>
          <cell r="P1368">
            <v>0.34</v>
          </cell>
          <cell r="S1368">
            <v>0.34</v>
          </cell>
          <cell r="T1368">
            <v>0</v>
          </cell>
          <cell r="V1368">
            <v>0.75555555555555554</v>
          </cell>
          <cell r="W1368">
            <v>0.45</v>
          </cell>
        </row>
        <row r="1369">
          <cell r="F1369">
            <v>5000409</v>
          </cell>
          <cell r="G1369" t="str">
            <v>CONTAINER SPINZ TALC LL FRESHNESS 50G</v>
          </cell>
          <cell r="H1369" t="str">
            <v>ST</v>
          </cell>
          <cell r="I1369">
            <v>1</v>
          </cell>
          <cell r="J1369">
            <v>2.2200000000000002</v>
          </cell>
          <cell r="K1369">
            <v>2.2200000000000002</v>
          </cell>
          <cell r="L1369" t="str">
            <v>PM</v>
          </cell>
          <cell r="M1369" t="str">
            <v>6002687UKM1</v>
          </cell>
          <cell r="N1369" t="str">
            <v>5000409UKM1</v>
          </cell>
          <cell r="O1369" t="e">
            <v>#N/A</v>
          </cell>
          <cell r="Q1369">
            <v>2.2200000000000002</v>
          </cell>
          <cell r="S1369">
            <v>2.2200000000000002</v>
          </cell>
          <cell r="T1369">
            <v>0</v>
          </cell>
          <cell r="V1369">
            <v>1</v>
          </cell>
          <cell r="W1369">
            <v>2.4688400000000001</v>
          </cell>
        </row>
        <row r="1370">
          <cell r="F1370" t="str">
            <v/>
          </cell>
          <cell r="G1370" t="str">
            <v>0000900505-MFGOVH</v>
          </cell>
          <cell r="H1370" t="str">
            <v>STD</v>
          </cell>
          <cell r="I1370">
            <v>3.7660914817858125E-4</v>
          </cell>
          <cell r="J1370">
            <v>292.08</v>
          </cell>
          <cell r="K1370">
            <v>0.11</v>
          </cell>
          <cell r="L1370" t="str">
            <v>cc</v>
          </cell>
          <cell r="M1370" t="str">
            <v>6002687UKM1</v>
          </cell>
          <cell r="N1370" t="str">
            <v>UKM1</v>
          </cell>
          <cell r="O1370" t="e">
            <v>#N/A</v>
          </cell>
          <cell r="R1370">
            <v>0.11</v>
          </cell>
          <cell r="S1370">
            <v>0.11</v>
          </cell>
          <cell r="T1370">
            <v>0</v>
          </cell>
          <cell r="V1370">
            <v>3.7660914817858125E-4</v>
          </cell>
          <cell r="W1370">
            <v>292.08</v>
          </cell>
        </row>
        <row r="1371">
          <cell r="F1371" t="str">
            <v/>
          </cell>
          <cell r="G1371" t="str">
            <v>0000900504-MFGDEP</v>
          </cell>
          <cell r="H1371" t="str">
            <v>STD</v>
          </cell>
          <cell r="I1371">
            <v>3.838034926117828E-4</v>
          </cell>
          <cell r="J1371">
            <v>104.22</v>
          </cell>
          <cell r="K1371">
            <v>0.04</v>
          </cell>
          <cell r="L1371" t="str">
            <v>cc</v>
          </cell>
          <cell r="M1371" t="str">
            <v>6002687UKM1</v>
          </cell>
          <cell r="N1371" t="str">
            <v>UKM1</v>
          </cell>
          <cell r="O1371" t="e">
            <v>#N/A</v>
          </cell>
          <cell r="R1371">
            <v>0.04</v>
          </cell>
          <cell r="S1371">
            <v>0.04</v>
          </cell>
          <cell r="T1371">
            <v>0</v>
          </cell>
          <cell r="V1371">
            <v>3.838034926117828E-4</v>
          </cell>
          <cell r="W1371">
            <v>104.22</v>
          </cell>
        </row>
        <row r="1372">
          <cell r="F1372" t="str">
            <v/>
          </cell>
          <cell r="G1372" t="str">
            <v>0000900503-MFGUTY</v>
          </cell>
          <cell r="H1372" t="str">
            <v>STD</v>
          </cell>
          <cell r="I1372">
            <v>2.868617326448652E-4</v>
          </cell>
          <cell r="J1372">
            <v>34.86</v>
          </cell>
          <cell r="K1372">
            <v>0.01</v>
          </cell>
          <cell r="L1372" t="str">
            <v>cc</v>
          </cell>
          <cell r="M1372" t="str">
            <v>6002687UKM1</v>
          </cell>
          <cell r="N1372" t="str">
            <v>UKM1</v>
          </cell>
          <cell r="O1372" t="e">
            <v>#N/A</v>
          </cell>
          <cell r="R1372">
            <v>0.01</v>
          </cell>
          <cell r="S1372">
            <v>0.01</v>
          </cell>
          <cell r="T1372">
            <v>0</v>
          </cell>
          <cell r="V1372">
            <v>2.868617326448652E-4</v>
          </cell>
          <cell r="W1372">
            <v>34.86</v>
          </cell>
        </row>
        <row r="1373">
          <cell r="F1373" t="str">
            <v/>
          </cell>
          <cell r="G1373" t="str">
            <v>0000900502-MFMAND</v>
          </cell>
          <cell r="H1373" t="str">
            <v>MD</v>
          </cell>
          <cell r="I1373">
            <v>4.0909090909090908E-4</v>
          </cell>
          <cell r="J1373">
            <v>440</v>
          </cell>
          <cell r="K1373">
            <v>0.18</v>
          </cell>
          <cell r="L1373" t="str">
            <v>cc</v>
          </cell>
          <cell r="M1373" t="str">
            <v>6002687UKM1</v>
          </cell>
          <cell r="N1373" t="str">
            <v>UKM1</v>
          </cell>
          <cell r="O1373" t="e">
            <v>#N/A</v>
          </cell>
          <cell r="R1373">
            <v>0.18</v>
          </cell>
          <cell r="S1373">
            <v>0.18</v>
          </cell>
          <cell r="T1373">
            <v>0</v>
          </cell>
          <cell r="V1373">
            <v>4.0909090909090908E-4</v>
          </cell>
          <cell r="W1373">
            <v>440</v>
          </cell>
        </row>
        <row r="1374">
          <cell r="F1374">
            <v>5007071</v>
          </cell>
          <cell r="G1374" t="str">
            <v>SHRINK SLEEVE SPINZTALC ENCHANTE 50G ND</v>
          </cell>
          <cell r="H1374" t="str">
            <v>ST</v>
          </cell>
          <cell r="I1374">
            <v>1.02</v>
          </cell>
          <cell r="J1374">
            <v>0.5</v>
          </cell>
          <cell r="K1374">
            <v>0.51</v>
          </cell>
          <cell r="L1374" t="str">
            <v>PM</v>
          </cell>
          <cell r="M1374" t="str">
            <v>6002687UKM1</v>
          </cell>
          <cell r="N1374" t="str">
            <v>5007071UKM1</v>
          </cell>
          <cell r="O1374" t="e">
            <v>#N/A</v>
          </cell>
          <cell r="Q1374">
            <v>0.51</v>
          </cell>
          <cell r="S1374">
            <v>0.51</v>
          </cell>
          <cell r="T1374">
            <v>0</v>
          </cell>
          <cell r="V1374">
            <v>1.02</v>
          </cell>
          <cell r="W1374">
            <v>1.0282</v>
          </cell>
        </row>
        <row r="1375">
          <cell r="F1375" t="str">
            <v/>
          </cell>
          <cell r="G1375" t="str">
            <v>0000900501-MFPOWR</v>
          </cell>
          <cell r="H1375" t="str">
            <v>KWH</v>
          </cell>
          <cell r="I1375">
            <v>4.8484848484848485E-3</v>
          </cell>
          <cell r="J1375">
            <v>8.25</v>
          </cell>
          <cell r="K1375">
            <v>0.04</v>
          </cell>
          <cell r="L1375" t="str">
            <v>cc</v>
          </cell>
          <cell r="M1375" t="str">
            <v>6002687UKM1</v>
          </cell>
          <cell r="N1375" t="str">
            <v>UKM1</v>
          </cell>
          <cell r="O1375" t="e">
            <v>#N/A</v>
          </cell>
          <cell r="R1375">
            <v>0.04</v>
          </cell>
          <cell r="S1375">
            <v>0.04</v>
          </cell>
          <cell r="T1375">
            <v>0</v>
          </cell>
          <cell r="V1375">
            <v>4.8484848484848485E-3</v>
          </cell>
          <cell r="W1375">
            <v>8.25</v>
          </cell>
        </row>
        <row r="1376">
          <cell r="F1376" t="str">
            <v/>
          </cell>
          <cell r="G1376" t="str">
            <v>0000900501-MFPOWR</v>
          </cell>
          <cell r="H1376" t="str">
            <v>KWH</v>
          </cell>
          <cell r="I1376">
            <v>4.8484848484848485E-3</v>
          </cell>
          <cell r="J1376">
            <v>8.25</v>
          </cell>
          <cell r="K1376">
            <v>0.04</v>
          </cell>
          <cell r="L1376" t="str">
            <v>cc</v>
          </cell>
          <cell r="M1376" t="str">
            <v>6002688UKM1</v>
          </cell>
          <cell r="N1376" t="str">
            <v>UKM1</v>
          </cell>
          <cell r="O1376" t="e">
            <v>#N/A</v>
          </cell>
          <cell r="R1376">
            <v>0.04</v>
          </cell>
          <cell r="S1376">
            <v>0.04</v>
          </cell>
          <cell r="T1376">
            <v>0</v>
          </cell>
          <cell r="V1376">
            <v>4.8484848484848485E-3</v>
          </cell>
          <cell r="W1376">
            <v>8.25</v>
          </cell>
        </row>
        <row r="1377">
          <cell r="F1377" t="str">
            <v/>
          </cell>
          <cell r="G1377" t="str">
            <v>0000900502-MFMAND</v>
          </cell>
          <cell r="H1377" t="str">
            <v>MD</v>
          </cell>
          <cell r="I1377">
            <v>4.0909090909090908E-4</v>
          </cell>
          <cell r="J1377">
            <v>440</v>
          </cell>
          <cell r="K1377">
            <v>0.18</v>
          </cell>
          <cell r="L1377" t="str">
            <v>cc</v>
          </cell>
          <cell r="M1377" t="str">
            <v>6002688UKM1</v>
          </cell>
          <cell r="N1377" t="str">
            <v>UKM1</v>
          </cell>
          <cell r="O1377" t="e">
            <v>#N/A</v>
          </cell>
          <cell r="R1377">
            <v>0.18</v>
          </cell>
          <cell r="S1377">
            <v>0.18</v>
          </cell>
          <cell r="T1377">
            <v>0</v>
          </cell>
          <cell r="V1377">
            <v>4.0909090909090908E-4</v>
          </cell>
          <cell r="W1377">
            <v>440</v>
          </cell>
        </row>
        <row r="1378">
          <cell r="F1378" t="str">
            <v/>
          </cell>
          <cell r="G1378" t="str">
            <v>0000900503-MFGUTY</v>
          </cell>
          <cell r="H1378" t="str">
            <v>STD</v>
          </cell>
          <cell r="I1378">
            <v>2.868617326448652E-4</v>
          </cell>
          <cell r="J1378">
            <v>34.86</v>
          </cell>
          <cell r="K1378">
            <v>0.01</v>
          </cell>
          <cell r="L1378" t="str">
            <v>cc</v>
          </cell>
          <cell r="M1378" t="str">
            <v>6002688UKM1</v>
          </cell>
          <cell r="N1378" t="str">
            <v>UKM1</v>
          </cell>
          <cell r="O1378" t="e">
            <v>#N/A</v>
          </cell>
          <cell r="R1378">
            <v>0.01</v>
          </cell>
          <cell r="S1378">
            <v>0.01</v>
          </cell>
          <cell r="T1378">
            <v>0</v>
          </cell>
          <cell r="V1378">
            <v>2.868617326448652E-4</v>
          </cell>
          <cell r="W1378">
            <v>34.86</v>
          </cell>
        </row>
        <row r="1379">
          <cell r="F1379">
            <v>5007073</v>
          </cell>
          <cell r="G1379" t="str">
            <v>SHRINK SLEEVE SPINZTALC ENCHANTE 100G ND</v>
          </cell>
          <cell r="H1379" t="str">
            <v>ST</v>
          </cell>
          <cell r="I1379">
            <v>1.019047619047619</v>
          </cell>
          <cell r="J1379">
            <v>1.05</v>
          </cell>
          <cell r="K1379">
            <v>1.07</v>
          </cell>
          <cell r="L1379" t="str">
            <v>PM</v>
          </cell>
          <cell r="M1379" t="str">
            <v>6002688UKM1</v>
          </cell>
          <cell r="N1379" t="str">
            <v>5007073UKM1</v>
          </cell>
          <cell r="O1379" t="e">
            <v>#N/A</v>
          </cell>
          <cell r="Q1379">
            <v>1.07</v>
          </cell>
          <cell r="S1379">
            <v>1.07</v>
          </cell>
          <cell r="T1379">
            <v>0</v>
          </cell>
          <cell r="V1379">
            <v>1.019047619047619</v>
          </cell>
          <cell r="W1379">
            <v>1.7808000000000002</v>
          </cell>
        </row>
        <row r="1380">
          <cell r="F1380">
            <v>5000410</v>
          </cell>
          <cell r="G1380" t="str">
            <v>CONTAINER SPINZ TALC LL FRESHNESS 100G</v>
          </cell>
          <cell r="H1380" t="str">
            <v>ST</v>
          </cell>
          <cell r="I1380">
            <v>1</v>
          </cell>
          <cell r="J1380">
            <v>3.15</v>
          </cell>
          <cell r="K1380">
            <v>3.15</v>
          </cell>
          <cell r="L1380" t="str">
            <v>PM</v>
          </cell>
          <cell r="M1380" t="str">
            <v>6002688UKM1</v>
          </cell>
          <cell r="N1380" t="str">
            <v>5000410UKM1</v>
          </cell>
          <cell r="O1380" t="e">
            <v>#N/A</v>
          </cell>
          <cell r="Q1380">
            <v>3.15</v>
          </cell>
          <cell r="S1380">
            <v>3.15</v>
          </cell>
          <cell r="T1380">
            <v>0</v>
          </cell>
          <cell r="V1380">
            <v>1</v>
          </cell>
          <cell r="W1380">
            <v>3.4852800000000004</v>
          </cell>
        </row>
        <row r="1381">
          <cell r="F1381" t="str">
            <v/>
          </cell>
          <cell r="G1381" t="str">
            <v>0000900505-MFGOVH</v>
          </cell>
          <cell r="H1381" t="str">
            <v>STD</v>
          </cell>
          <cell r="I1381">
            <v>3.7660914817858125E-4</v>
          </cell>
          <cell r="J1381">
            <v>292.08</v>
          </cell>
          <cell r="K1381">
            <v>0.11</v>
          </cell>
          <cell r="L1381" t="str">
            <v>cc</v>
          </cell>
          <cell r="M1381" t="str">
            <v>6002688UKM1</v>
          </cell>
          <cell r="N1381" t="str">
            <v>UKM1</v>
          </cell>
          <cell r="O1381" t="e">
            <v>#N/A</v>
          </cell>
          <cell r="R1381">
            <v>0.11</v>
          </cell>
          <cell r="S1381">
            <v>0.11</v>
          </cell>
          <cell r="T1381">
            <v>0</v>
          </cell>
          <cell r="V1381">
            <v>3.7660914817858125E-4</v>
          </cell>
          <cell r="W1381">
            <v>292.08</v>
          </cell>
        </row>
        <row r="1382">
          <cell r="F1382" t="str">
            <v/>
          </cell>
          <cell r="G1382" t="str">
            <v>0000900504-MFGDEP</v>
          </cell>
          <cell r="H1382" t="str">
            <v>STD</v>
          </cell>
          <cell r="I1382">
            <v>3.838034926117828E-4</v>
          </cell>
          <cell r="J1382">
            <v>104.22</v>
          </cell>
          <cell r="K1382">
            <v>0.04</v>
          </cell>
          <cell r="L1382" t="str">
            <v>cc</v>
          </cell>
          <cell r="M1382" t="str">
            <v>6002688UKM1</v>
          </cell>
          <cell r="N1382" t="str">
            <v>UKM1</v>
          </cell>
          <cell r="O1382" t="e">
            <v>#N/A</v>
          </cell>
          <cell r="R1382">
            <v>0.04</v>
          </cell>
          <cell r="S1382">
            <v>0.04</v>
          </cell>
          <cell r="T1382">
            <v>0</v>
          </cell>
          <cell r="V1382">
            <v>3.838034926117828E-4</v>
          </cell>
          <cell r="W1382">
            <v>104.22</v>
          </cell>
        </row>
        <row r="1383">
          <cell r="F1383">
            <v>5007070</v>
          </cell>
          <cell r="G1383" t="str">
            <v>SHRINK SLEEVE SPINZTALC EXOTIC 50G ND</v>
          </cell>
          <cell r="H1383" t="str">
            <v>ST</v>
          </cell>
          <cell r="I1383">
            <v>1.02</v>
          </cell>
          <cell r="J1383">
            <v>0.76</v>
          </cell>
          <cell r="K1383">
            <v>0.7752</v>
          </cell>
          <cell r="L1383" t="str">
            <v>PM</v>
          </cell>
          <cell r="M1383" t="str">
            <v>6002690UKM1</v>
          </cell>
          <cell r="N1383" t="str">
            <v>5007070UKM1</v>
          </cell>
          <cell r="O1383" t="e">
            <v>#N/A</v>
          </cell>
          <cell r="Q1383">
            <v>0.7752</v>
          </cell>
          <cell r="S1383">
            <v>0.7752</v>
          </cell>
          <cell r="T1383">
            <v>0</v>
          </cell>
          <cell r="V1383">
            <v>1.02</v>
          </cell>
          <cell r="W1383">
            <v>1.0282</v>
          </cell>
        </row>
        <row r="1384">
          <cell r="F1384">
            <v>5000409</v>
          </cell>
          <cell r="G1384" t="str">
            <v>CONTAINER SPINZ TALC LL FRESHNESS 50G</v>
          </cell>
          <cell r="H1384" t="str">
            <v>ST</v>
          </cell>
          <cell r="I1384">
            <v>1</v>
          </cell>
          <cell r="J1384">
            <v>2.2200000000000002</v>
          </cell>
          <cell r="K1384">
            <v>2.2200000000000002</v>
          </cell>
          <cell r="L1384" t="str">
            <v>PM</v>
          </cell>
          <cell r="M1384" t="str">
            <v>6002690UKM1</v>
          </cell>
          <cell r="N1384" t="str">
            <v>5000409UKM1</v>
          </cell>
          <cell r="O1384" t="e">
            <v>#N/A</v>
          </cell>
          <cell r="Q1384">
            <v>2.2200000000000002</v>
          </cell>
          <cell r="S1384">
            <v>2.2200000000000002</v>
          </cell>
          <cell r="T1384">
            <v>0</v>
          </cell>
          <cell r="V1384">
            <v>1</v>
          </cell>
          <cell r="W1384">
            <v>2.4688400000000001</v>
          </cell>
        </row>
        <row r="1385">
          <cell r="F1385" t="str">
            <v/>
          </cell>
          <cell r="G1385" t="str">
            <v>0000900505-MFGOVH</v>
          </cell>
          <cell r="H1385" t="str">
            <v>STD</v>
          </cell>
          <cell r="I1385">
            <v>3.7660914817858125E-4</v>
          </cell>
          <cell r="J1385">
            <v>292.08</v>
          </cell>
          <cell r="K1385">
            <v>0.11</v>
          </cell>
          <cell r="L1385" t="str">
            <v>cc</v>
          </cell>
          <cell r="M1385" t="str">
            <v>6002690UKM1</v>
          </cell>
          <cell r="N1385" t="str">
            <v>UKM1</v>
          </cell>
          <cell r="O1385" t="e">
            <v>#N/A</v>
          </cell>
          <cell r="R1385">
            <v>0.11</v>
          </cell>
          <cell r="S1385">
            <v>0.11</v>
          </cell>
          <cell r="T1385">
            <v>0</v>
          </cell>
          <cell r="V1385">
            <v>3.7660914817858125E-4</v>
          </cell>
          <cell r="W1385">
            <v>292.08</v>
          </cell>
        </row>
        <row r="1386">
          <cell r="F1386" t="str">
            <v/>
          </cell>
          <cell r="G1386" t="str">
            <v>0000900504-MFGDEP</v>
          </cell>
          <cell r="H1386" t="str">
            <v>STD</v>
          </cell>
          <cell r="I1386">
            <v>3.838034926117828E-4</v>
          </cell>
          <cell r="J1386">
            <v>104.22</v>
          </cell>
          <cell r="K1386">
            <v>0.04</v>
          </cell>
          <cell r="L1386" t="str">
            <v>cc</v>
          </cell>
          <cell r="M1386" t="str">
            <v>6002690UKM1</v>
          </cell>
          <cell r="N1386" t="str">
            <v>UKM1</v>
          </cell>
          <cell r="O1386" t="e">
            <v>#N/A</v>
          </cell>
          <cell r="R1386">
            <v>0.04</v>
          </cell>
          <cell r="S1386">
            <v>0.04</v>
          </cell>
          <cell r="T1386">
            <v>0</v>
          </cell>
          <cell r="V1386">
            <v>3.838034926117828E-4</v>
          </cell>
          <cell r="W1386">
            <v>104.22</v>
          </cell>
        </row>
        <row r="1387">
          <cell r="F1387" t="str">
            <v/>
          </cell>
          <cell r="G1387" t="str">
            <v>0000900503-MFGUTY</v>
          </cell>
          <cell r="H1387" t="str">
            <v>STD</v>
          </cell>
          <cell r="I1387">
            <v>2.868617326448652E-4</v>
          </cell>
          <cell r="J1387">
            <v>34.86</v>
          </cell>
          <cell r="K1387">
            <v>0.01</v>
          </cell>
          <cell r="L1387" t="str">
            <v>cc</v>
          </cell>
          <cell r="M1387" t="str">
            <v>6002690UKM1</v>
          </cell>
          <cell r="N1387" t="str">
            <v>UKM1</v>
          </cell>
          <cell r="O1387" t="e">
            <v>#N/A</v>
          </cell>
          <cell r="R1387">
            <v>0.01</v>
          </cell>
          <cell r="S1387">
            <v>0.01</v>
          </cell>
          <cell r="T1387">
            <v>0</v>
          </cell>
          <cell r="V1387">
            <v>2.868617326448652E-4</v>
          </cell>
          <cell r="W1387">
            <v>34.86</v>
          </cell>
        </row>
        <row r="1388">
          <cell r="F1388" t="str">
            <v/>
          </cell>
          <cell r="G1388" t="str">
            <v>0000900502-MFMAND</v>
          </cell>
          <cell r="H1388" t="str">
            <v>MD</v>
          </cell>
          <cell r="I1388">
            <v>4.0909090909090908E-4</v>
          </cell>
          <cell r="J1388">
            <v>440</v>
          </cell>
          <cell r="K1388">
            <v>0.18</v>
          </cell>
          <cell r="L1388" t="str">
            <v>cc</v>
          </cell>
          <cell r="M1388" t="str">
            <v>6002690UKM1</v>
          </cell>
          <cell r="N1388" t="str">
            <v>UKM1</v>
          </cell>
          <cell r="O1388" t="e">
            <v>#N/A</v>
          </cell>
          <cell r="R1388">
            <v>0.18</v>
          </cell>
          <cell r="S1388">
            <v>0.18</v>
          </cell>
          <cell r="T1388">
            <v>0</v>
          </cell>
          <cell r="V1388">
            <v>4.0909090909090908E-4</v>
          </cell>
          <cell r="W1388">
            <v>440</v>
          </cell>
        </row>
        <row r="1389">
          <cell r="F1389" t="str">
            <v/>
          </cell>
          <cell r="G1389" t="str">
            <v>0000900501-MFPOWR</v>
          </cell>
          <cell r="H1389" t="str">
            <v>KWH</v>
          </cell>
          <cell r="I1389">
            <v>4.8484848484848485E-3</v>
          </cell>
          <cell r="J1389">
            <v>8.25</v>
          </cell>
          <cell r="K1389">
            <v>0.04</v>
          </cell>
          <cell r="L1389" t="str">
            <v>cc</v>
          </cell>
          <cell r="M1389" t="str">
            <v>6002690UKM1</v>
          </cell>
          <cell r="N1389" t="str">
            <v>UKM1</v>
          </cell>
          <cell r="O1389" t="e">
            <v>#N/A</v>
          </cell>
          <cell r="R1389">
            <v>0.04</v>
          </cell>
          <cell r="S1389">
            <v>0.04</v>
          </cell>
          <cell r="T1389">
            <v>0</v>
          </cell>
          <cell r="V1389">
            <v>4.8484848484848485E-3</v>
          </cell>
          <cell r="W1389">
            <v>8.25</v>
          </cell>
        </row>
        <row r="1390">
          <cell r="F1390" t="str">
            <v/>
          </cell>
          <cell r="G1390" t="str">
            <v>0000900501-MFPOWR</v>
          </cell>
          <cell r="H1390" t="str">
            <v>KWH</v>
          </cell>
          <cell r="I1390">
            <v>4.8484848484848485E-3</v>
          </cell>
          <cell r="J1390">
            <v>8.25</v>
          </cell>
          <cell r="K1390">
            <v>0.04</v>
          </cell>
          <cell r="L1390" t="str">
            <v>cc</v>
          </cell>
          <cell r="M1390" t="str">
            <v>6002691UKM1</v>
          </cell>
          <cell r="N1390" t="str">
            <v>UKM1</v>
          </cell>
          <cell r="O1390" t="e">
            <v>#N/A</v>
          </cell>
          <cell r="R1390">
            <v>0.04</v>
          </cell>
          <cell r="S1390">
            <v>0.04</v>
          </cell>
          <cell r="T1390">
            <v>0</v>
          </cell>
          <cell r="V1390">
            <v>4.8484848484848485E-3</v>
          </cell>
          <cell r="W1390">
            <v>8.25</v>
          </cell>
        </row>
        <row r="1391">
          <cell r="F1391" t="str">
            <v/>
          </cell>
          <cell r="G1391" t="str">
            <v>0000900502-MFMAND</v>
          </cell>
          <cell r="H1391" t="str">
            <v>MD</v>
          </cell>
          <cell r="I1391">
            <v>4.0909090909090908E-4</v>
          </cell>
          <cell r="J1391">
            <v>440</v>
          </cell>
          <cell r="K1391">
            <v>0.18</v>
          </cell>
          <cell r="L1391" t="str">
            <v>cc</v>
          </cell>
          <cell r="M1391" t="str">
            <v>6002691UKM1</v>
          </cell>
          <cell r="N1391" t="str">
            <v>UKM1</v>
          </cell>
          <cell r="O1391" t="e">
            <v>#N/A</v>
          </cell>
          <cell r="R1391">
            <v>0.18</v>
          </cell>
          <cell r="S1391">
            <v>0.18</v>
          </cell>
          <cell r="T1391">
            <v>0</v>
          </cell>
          <cell r="V1391">
            <v>4.0909090909090908E-4</v>
          </cell>
          <cell r="W1391">
            <v>440</v>
          </cell>
        </row>
        <row r="1392">
          <cell r="F1392" t="str">
            <v/>
          </cell>
          <cell r="G1392" t="str">
            <v>0000900503-MFGUTY</v>
          </cell>
          <cell r="H1392" t="str">
            <v>STD</v>
          </cell>
          <cell r="I1392">
            <v>2.868617326448652E-4</v>
          </cell>
          <cell r="J1392">
            <v>34.86</v>
          </cell>
          <cell r="K1392">
            <v>0.01</v>
          </cell>
          <cell r="L1392" t="str">
            <v>cc</v>
          </cell>
          <cell r="M1392" t="str">
            <v>6002691UKM1</v>
          </cell>
          <cell r="N1392" t="str">
            <v>UKM1</v>
          </cell>
          <cell r="O1392" t="e">
            <v>#N/A</v>
          </cell>
          <cell r="R1392">
            <v>0.01</v>
          </cell>
          <cell r="S1392">
            <v>0.01</v>
          </cell>
          <cell r="T1392">
            <v>0</v>
          </cell>
          <cell r="V1392">
            <v>2.868617326448652E-4</v>
          </cell>
          <cell r="W1392">
            <v>34.86</v>
          </cell>
        </row>
        <row r="1393">
          <cell r="F1393" t="str">
            <v/>
          </cell>
          <cell r="G1393" t="str">
            <v>0000900504-MFGDEP</v>
          </cell>
          <cell r="H1393" t="str">
            <v>STD</v>
          </cell>
          <cell r="I1393">
            <v>3.838034926117828E-4</v>
          </cell>
          <cell r="J1393">
            <v>104.22</v>
          </cell>
          <cell r="K1393">
            <v>0.04</v>
          </cell>
          <cell r="L1393" t="str">
            <v>cc</v>
          </cell>
          <cell r="M1393" t="str">
            <v>6002691UKM1</v>
          </cell>
          <cell r="N1393" t="str">
            <v>UKM1</v>
          </cell>
          <cell r="O1393" t="e">
            <v>#N/A</v>
          </cell>
          <cell r="R1393">
            <v>0.04</v>
          </cell>
          <cell r="S1393">
            <v>0.04</v>
          </cell>
          <cell r="T1393">
            <v>0</v>
          </cell>
          <cell r="V1393">
            <v>3.838034926117828E-4</v>
          </cell>
          <cell r="W1393">
            <v>104.22</v>
          </cell>
        </row>
        <row r="1394">
          <cell r="F1394" t="str">
            <v/>
          </cell>
          <cell r="G1394" t="str">
            <v>0000900505-MFGOVH</v>
          </cell>
          <cell r="H1394" t="str">
            <v>STD</v>
          </cell>
          <cell r="I1394">
            <v>3.7660914817858125E-4</v>
          </cell>
          <cell r="J1394">
            <v>292.08</v>
          </cell>
          <cell r="K1394">
            <v>0.11</v>
          </cell>
          <cell r="L1394" t="str">
            <v>cc</v>
          </cell>
          <cell r="M1394" t="str">
            <v>6002691UKM1</v>
          </cell>
          <cell r="N1394" t="str">
            <v>UKM1</v>
          </cell>
          <cell r="O1394" t="e">
            <v>#N/A</v>
          </cell>
          <cell r="R1394">
            <v>0.11</v>
          </cell>
          <cell r="S1394">
            <v>0.11</v>
          </cell>
          <cell r="T1394">
            <v>0</v>
          </cell>
          <cell r="V1394">
            <v>3.7660914817858125E-4</v>
          </cell>
          <cell r="W1394">
            <v>292.08</v>
          </cell>
        </row>
        <row r="1395">
          <cell r="F1395">
            <v>5000410</v>
          </cell>
          <cell r="G1395" t="str">
            <v>CONTAINER SPINZ TALC LL FRESHNESS 100G</v>
          </cell>
          <cell r="H1395" t="str">
            <v>ST</v>
          </cell>
          <cell r="I1395">
            <v>1</v>
          </cell>
          <cell r="J1395">
            <v>3.15</v>
          </cell>
          <cell r="K1395">
            <v>3.15</v>
          </cell>
          <cell r="L1395" t="str">
            <v>PM</v>
          </cell>
          <cell r="M1395" t="str">
            <v>6002691UKM1</v>
          </cell>
          <cell r="N1395" t="str">
            <v>5000410UKM1</v>
          </cell>
          <cell r="O1395" t="e">
            <v>#N/A</v>
          </cell>
          <cell r="Q1395">
            <v>3.15</v>
          </cell>
          <cell r="S1395">
            <v>3.15</v>
          </cell>
          <cell r="T1395">
            <v>0</v>
          </cell>
          <cell r="V1395">
            <v>1</v>
          </cell>
          <cell r="W1395">
            <v>3.4852800000000004</v>
          </cell>
        </row>
        <row r="1396">
          <cell r="F1396">
            <v>5007072</v>
          </cell>
          <cell r="G1396" t="str">
            <v>SHRINK SLEEVE SPINZTALC EXOTIC 100G ND</v>
          </cell>
          <cell r="H1396" t="str">
            <v>ST</v>
          </cell>
          <cell r="I1396">
            <v>1.02</v>
          </cell>
          <cell r="J1396">
            <v>0.81</v>
          </cell>
          <cell r="K1396">
            <v>0.82620000000000005</v>
          </cell>
          <cell r="L1396" t="str">
            <v>PM</v>
          </cell>
          <cell r="M1396" t="str">
            <v>6002691UKM1</v>
          </cell>
          <cell r="N1396" t="str">
            <v>5007072UKM1</v>
          </cell>
          <cell r="O1396" t="e">
            <v>#N/A</v>
          </cell>
          <cell r="Q1396">
            <v>0.82620000000000005</v>
          </cell>
          <cell r="S1396">
            <v>0.82620000000000005</v>
          </cell>
          <cell r="T1396">
            <v>0</v>
          </cell>
          <cell r="V1396">
            <v>1.02</v>
          </cell>
          <cell r="W1396">
            <v>1.0282</v>
          </cell>
        </row>
        <row r="1397">
          <cell r="F1397" t="str">
            <v>QCC0750NC01I</v>
          </cell>
          <cell r="G1397" t="str">
            <v>CHIC HR CONDIT NOURISH CARE 750ML 12P QS</v>
          </cell>
          <cell r="H1397" t="str">
            <v>ST</v>
          </cell>
          <cell r="I1397">
            <v>-2.5000000000000001E-2</v>
          </cell>
          <cell r="J1397">
            <v>0</v>
          </cell>
          <cell r="K1397">
            <v>0</v>
          </cell>
          <cell r="L1397" t="str">
            <v>RM</v>
          </cell>
          <cell r="M1397" t="str">
            <v>CC0750NC01IUKM1</v>
          </cell>
          <cell r="N1397" t="str">
            <v>QCC0750NC01IUKM1</v>
          </cell>
          <cell r="O1397" t="e">
            <v>#N/A</v>
          </cell>
          <cell r="P1397">
            <v>0</v>
          </cell>
          <cell r="S1397">
            <v>0</v>
          </cell>
          <cell r="T1397">
            <v>0</v>
          </cell>
          <cell r="V1397">
            <v>-2.5000000000000001E-2</v>
          </cell>
          <cell r="W1397">
            <v>0</v>
          </cell>
        </row>
        <row r="1398">
          <cell r="F1398">
            <v>5000283</v>
          </cell>
          <cell r="G1398" t="str">
            <v>BOPP TAPE (60MM X 65M)</v>
          </cell>
          <cell r="H1398" t="str">
            <v>ROL</v>
          </cell>
          <cell r="I1398">
            <v>2.0141655599822932E-2</v>
          </cell>
          <cell r="J1398">
            <v>45.18</v>
          </cell>
          <cell r="K1398">
            <v>0.91</v>
          </cell>
          <cell r="L1398" t="str">
            <v>PM</v>
          </cell>
          <cell r="M1398" t="str">
            <v>CC0750NC01IUKM1</v>
          </cell>
          <cell r="N1398" t="str">
            <v>5000283UKM1</v>
          </cell>
          <cell r="O1398" t="e">
            <v>#N/A</v>
          </cell>
          <cell r="Q1398">
            <v>0.91</v>
          </cell>
          <cell r="S1398">
            <v>0.91</v>
          </cell>
          <cell r="T1398">
            <v>0</v>
          </cell>
          <cell r="V1398">
            <v>2.0141655599822932E-2</v>
          </cell>
          <cell r="W1398">
            <v>47.7</v>
          </cell>
        </row>
        <row r="1399">
          <cell r="F1399">
            <v>5004861</v>
          </cell>
          <cell r="G1399" t="str">
            <v>CFC CHIC SHAMPOO IB  750MLX12PC</v>
          </cell>
          <cell r="H1399" t="str">
            <v>ST</v>
          </cell>
          <cell r="I1399">
            <v>1.0050357805459849</v>
          </cell>
          <cell r="J1399">
            <v>37.729999999999997</v>
          </cell>
          <cell r="K1399">
            <v>37.920000000000009</v>
          </cell>
          <cell r="L1399" t="str">
            <v>PM</v>
          </cell>
          <cell r="M1399" t="str">
            <v>CC0750NC01IUKM1</v>
          </cell>
          <cell r="N1399" t="str">
            <v>5004861UKM1</v>
          </cell>
          <cell r="O1399" t="e">
            <v>#N/A</v>
          </cell>
          <cell r="Q1399">
            <v>37.920000000000009</v>
          </cell>
          <cell r="S1399">
            <v>37.920000000000009</v>
          </cell>
          <cell r="T1399">
            <v>0</v>
          </cell>
          <cell r="V1399">
            <v>1.0050357805459849</v>
          </cell>
          <cell r="W1399">
            <v>37.729999999999997</v>
          </cell>
        </row>
        <row r="1400">
          <cell r="F1400">
            <v>5004871</v>
          </cell>
          <cell r="G1400" t="str">
            <v>CAP TURQU CHIC CONDIT NOURISH CARE 750ML</v>
          </cell>
          <cell r="H1400" t="str">
            <v>ST</v>
          </cell>
          <cell r="I1400">
            <v>12.059782608695652</v>
          </cell>
          <cell r="J1400">
            <v>1.84</v>
          </cell>
          <cell r="K1400">
            <v>22.19</v>
          </cell>
          <cell r="L1400" t="str">
            <v>PM</v>
          </cell>
          <cell r="M1400" t="str">
            <v>CC0750NC01IUKM1</v>
          </cell>
          <cell r="N1400" t="str">
            <v>5004871UKM1</v>
          </cell>
          <cell r="O1400" t="e">
            <v>#N/A</v>
          </cell>
          <cell r="Q1400">
            <v>22.19</v>
          </cell>
          <cell r="S1400">
            <v>22.19</v>
          </cell>
          <cell r="T1400">
            <v>0</v>
          </cell>
          <cell r="V1400">
            <v>12.059782608695652</v>
          </cell>
          <cell r="W1400">
            <v>1.84</v>
          </cell>
        </row>
        <row r="1401">
          <cell r="F1401">
            <v>6001965</v>
          </cell>
          <cell r="G1401" t="str">
            <v>LABCONT CHIC CONDITION NOURISHCARE 750ML</v>
          </cell>
          <cell r="H1401" t="str">
            <v>ST</v>
          </cell>
          <cell r="I1401">
            <v>11.996598639455783</v>
          </cell>
          <cell r="J1401">
            <v>11.739903713892707</v>
          </cell>
          <cell r="K1401">
            <v>140.83891292142715</v>
          </cell>
          <cell r="L1401" t="str">
            <v>SFG</v>
          </cell>
          <cell r="M1401" t="str">
            <v>CC0750NC01IUKM1</v>
          </cell>
          <cell r="N1401" t="str">
            <v>6001965UKM1</v>
          </cell>
          <cell r="O1401" t="str">
            <v>6001965UKM1</v>
          </cell>
          <cell r="P1401">
            <v>0</v>
          </cell>
          <cell r="Q1401">
            <v>127.32533035772768</v>
          </cell>
          <cell r="R1401">
            <v>13.513582563699485</v>
          </cell>
          <cell r="S1401">
            <v>140.83891292142715</v>
          </cell>
          <cell r="T1401">
            <v>0</v>
          </cell>
          <cell r="V1401">
            <v>11.996598639455783</v>
          </cell>
          <cell r="W1401">
            <v>11.739903713892707</v>
          </cell>
        </row>
        <row r="1402">
          <cell r="F1402">
            <v>6001945</v>
          </cell>
          <cell r="G1402" t="str">
            <v>CHIC CONDITIONER NOURISHING CARE - IB</v>
          </cell>
          <cell r="H1402" t="str">
            <v>KG</v>
          </cell>
          <cell r="I1402">
            <v>9.501864677677144</v>
          </cell>
          <cell r="J1402">
            <v>37.550000000000004</v>
          </cell>
          <cell r="K1402">
            <v>356.79501864677678</v>
          </cell>
          <cell r="L1402" t="str">
            <v>SFG</v>
          </cell>
          <cell r="M1402" t="str">
            <v>CC0750NC01IUKM1</v>
          </cell>
          <cell r="N1402" t="str">
            <v>6001945UKM1</v>
          </cell>
          <cell r="O1402" t="str">
            <v>6001945UKM1</v>
          </cell>
          <cell r="P1402">
            <v>346.81806073521574</v>
          </cell>
          <cell r="Q1402">
            <v>0</v>
          </cell>
          <cell r="R1402">
            <v>9.9769579115610014</v>
          </cell>
          <cell r="S1402">
            <v>356.79501864677673</v>
          </cell>
          <cell r="T1402">
            <v>0</v>
          </cell>
          <cell r="V1402">
            <v>9.501864677677144</v>
          </cell>
          <cell r="W1402">
            <v>35.645936269769912</v>
          </cell>
        </row>
        <row r="1403">
          <cell r="F1403" t="str">
            <v/>
          </cell>
          <cell r="G1403" t="str">
            <v>0000900505-MFGOVH</v>
          </cell>
          <cell r="H1403" t="str">
            <v>STD</v>
          </cell>
          <cell r="I1403">
            <v>2.9990756273751244E-2</v>
          </cell>
          <cell r="J1403">
            <v>292.08999999999997</v>
          </cell>
          <cell r="K1403">
            <v>8.76</v>
          </cell>
          <cell r="L1403" t="str">
            <v>cc</v>
          </cell>
          <cell r="M1403" t="str">
            <v>CC0750NC01IUKM1</v>
          </cell>
          <cell r="N1403" t="str">
            <v>UKM1</v>
          </cell>
          <cell r="O1403" t="e">
            <v>#N/A</v>
          </cell>
          <cell r="R1403">
            <v>8.76</v>
          </cell>
          <cell r="S1403">
            <v>8.76</v>
          </cell>
          <cell r="T1403">
            <v>0</v>
          </cell>
          <cell r="V1403">
            <v>2.9990756273751244E-2</v>
          </cell>
          <cell r="W1403">
            <v>292.08999999999997</v>
          </cell>
        </row>
        <row r="1404">
          <cell r="F1404" t="str">
            <v/>
          </cell>
          <cell r="G1404" t="str">
            <v>0000900504-MFGDEP</v>
          </cell>
          <cell r="H1404" t="str">
            <v>STD</v>
          </cell>
          <cell r="I1404">
            <v>3.0035505229824393E-2</v>
          </cell>
          <cell r="J1404">
            <v>104.21</v>
          </cell>
          <cell r="K1404">
            <v>3.13</v>
          </cell>
          <cell r="L1404" t="str">
            <v>cc</v>
          </cell>
          <cell r="M1404" t="str">
            <v>CC0750NC01IUKM1</v>
          </cell>
          <cell r="N1404" t="str">
            <v>UKM1</v>
          </cell>
          <cell r="O1404" t="e">
            <v>#N/A</v>
          </cell>
          <cell r="R1404">
            <v>3.13</v>
          </cell>
          <cell r="S1404">
            <v>3.13</v>
          </cell>
          <cell r="T1404">
            <v>0</v>
          </cell>
          <cell r="V1404">
            <v>3.0035505229824393E-2</v>
          </cell>
          <cell r="W1404">
            <v>104.21</v>
          </cell>
        </row>
        <row r="1405">
          <cell r="F1405" t="str">
            <v/>
          </cell>
          <cell r="G1405" t="str">
            <v>0000900503-MFGUTY</v>
          </cell>
          <cell r="H1405" t="str">
            <v>STD</v>
          </cell>
          <cell r="I1405">
            <v>3.0111843991970179E-2</v>
          </cell>
          <cell r="J1405">
            <v>34.869999999999997</v>
          </cell>
          <cell r="K1405">
            <v>1.05</v>
          </cell>
          <cell r="L1405" t="str">
            <v>cc</v>
          </cell>
          <cell r="M1405" t="str">
            <v>CC0750NC01IUKM1</v>
          </cell>
          <cell r="N1405" t="str">
            <v>UKM1</v>
          </cell>
          <cell r="O1405" t="e">
            <v>#N/A</v>
          </cell>
          <cell r="R1405">
            <v>1.05</v>
          </cell>
          <cell r="S1405">
            <v>1.05</v>
          </cell>
          <cell r="T1405">
            <v>0</v>
          </cell>
          <cell r="V1405">
            <v>3.0111843991970179E-2</v>
          </cell>
          <cell r="W1405">
            <v>34.869999999999997</v>
          </cell>
        </row>
        <row r="1406">
          <cell r="F1406" t="str">
            <v/>
          </cell>
          <cell r="G1406" t="str">
            <v>0000900502-MFMAND</v>
          </cell>
          <cell r="H1406" t="str">
            <v>MD</v>
          </cell>
          <cell r="I1406">
            <v>5.1000000000000004E-2</v>
          </cell>
          <cell r="J1406">
            <v>440</v>
          </cell>
          <cell r="K1406">
            <v>22.44</v>
          </cell>
          <cell r="L1406" t="str">
            <v>cc</v>
          </cell>
          <cell r="M1406" t="str">
            <v>CC0750NC01IUKM1</v>
          </cell>
          <cell r="N1406" t="str">
            <v>UKM1</v>
          </cell>
          <cell r="O1406" t="e">
            <v>#N/A</v>
          </cell>
          <cell r="R1406">
            <v>22.44</v>
          </cell>
          <cell r="S1406">
            <v>22.44</v>
          </cell>
          <cell r="T1406">
            <v>0</v>
          </cell>
          <cell r="V1406">
            <v>5.1000000000000004E-2</v>
          </cell>
          <cell r="W1406">
            <v>440</v>
          </cell>
        </row>
        <row r="1407">
          <cell r="F1407" t="str">
            <v/>
          </cell>
          <cell r="G1407" t="str">
            <v>0000900501-MFPOWR</v>
          </cell>
          <cell r="H1407" t="str">
            <v>KWH</v>
          </cell>
          <cell r="I1407">
            <v>0.20969696969696969</v>
          </cell>
          <cell r="J1407">
            <v>8.25</v>
          </cell>
          <cell r="K1407">
            <v>1.73</v>
          </cell>
          <cell r="L1407" t="str">
            <v>cc</v>
          </cell>
          <cell r="M1407" t="str">
            <v>CC0750NC01IUKM1</v>
          </cell>
          <cell r="N1407" t="str">
            <v>UKM1</v>
          </cell>
          <cell r="O1407" t="e">
            <v>#N/A</v>
          </cell>
          <cell r="R1407">
            <v>1.73</v>
          </cell>
          <cell r="S1407">
            <v>1.73</v>
          </cell>
          <cell r="T1407">
            <v>0</v>
          </cell>
          <cell r="V1407">
            <v>0.20969696969696969</v>
          </cell>
          <cell r="W1407">
            <v>8.25</v>
          </cell>
        </row>
        <row r="1408">
          <cell r="F1408" t="str">
            <v/>
          </cell>
          <cell r="G1408" t="str">
            <v>0000900503-MFGUTY</v>
          </cell>
          <cell r="H1408" t="str">
            <v>STD</v>
          </cell>
          <cell r="I1408">
            <v>0.03</v>
          </cell>
          <cell r="J1408">
            <v>34.869999999999997</v>
          </cell>
          <cell r="K1408">
            <v>1.0460999999999998</v>
          </cell>
          <cell r="L1408" t="str">
            <v>cc</v>
          </cell>
          <cell r="M1408" t="str">
            <v>CC0750NC02IUKM1</v>
          </cell>
          <cell r="N1408" t="str">
            <v>UKM1</v>
          </cell>
          <cell r="O1408" t="e">
            <v>#N/A</v>
          </cell>
          <cell r="R1408">
            <v>1.0460999999999998</v>
          </cell>
          <cell r="S1408">
            <v>1.0460999999999998</v>
          </cell>
          <cell r="T1408">
            <v>0</v>
          </cell>
          <cell r="V1408">
            <v>0.03</v>
          </cell>
          <cell r="W1408">
            <v>34.869999999999997</v>
          </cell>
        </row>
        <row r="1409">
          <cell r="F1409" t="str">
            <v/>
          </cell>
          <cell r="G1409" t="str">
            <v>0000900502-MFMAND</v>
          </cell>
          <cell r="H1409" t="str">
            <v>MD</v>
          </cell>
          <cell r="I1409">
            <v>5.0999999999999997E-2</v>
          </cell>
          <cell r="J1409">
            <v>440</v>
          </cell>
          <cell r="K1409">
            <v>22.439999999999998</v>
          </cell>
          <cell r="L1409" t="str">
            <v>cc</v>
          </cell>
          <cell r="M1409" t="str">
            <v>CC0750NC02IUKM1</v>
          </cell>
          <cell r="N1409" t="str">
            <v>UKM1</v>
          </cell>
          <cell r="O1409" t="e">
            <v>#N/A</v>
          </cell>
          <cell r="R1409">
            <v>22.439999999999998</v>
          </cell>
          <cell r="S1409">
            <v>22.439999999999998</v>
          </cell>
          <cell r="T1409">
            <v>0</v>
          </cell>
          <cell r="V1409">
            <v>5.0999999999999997E-2</v>
          </cell>
          <cell r="W1409">
            <v>440</v>
          </cell>
        </row>
        <row r="1410">
          <cell r="F1410" t="str">
            <v/>
          </cell>
          <cell r="G1410" t="str">
            <v>0000900501-MFPOWR</v>
          </cell>
          <cell r="H1410" t="str">
            <v>KWH</v>
          </cell>
          <cell r="I1410">
            <v>0.21</v>
          </cell>
          <cell r="J1410">
            <v>8.25</v>
          </cell>
          <cell r="K1410">
            <v>1.7324999999999999</v>
          </cell>
          <cell r="L1410" t="str">
            <v>cc</v>
          </cell>
          <cell r="M1410" t="str">
            <v>CC0750NC02IUKM1</v>
          </cell>
          <cell r="N1410" t="str">
            <v>UKM1</v>
          </cell>
          <cell r="O1410" t="e">
            <v>#N/A</v>
          </cell>
          <cell r="R1410">
            <v>1.7324999999999999</v>
          </cell>
          <cell r="S1410">
            <v>1.7324999999999999</v>
          </cell>
          <cell r="T1410">
            <v>0</v>
          </cell>
          <cell r="V1410">
            <v>0.21</v>
          </cell>
          <cell r="W1410">
            <v>8.25</v>
          </cell>
        </row>
        <row r="1411">
          <cell r="F1411" t="str">
            <v>QCC0750NC02I</v>
          </cell>
          <cell r="G1411" t="str">
            <v>CHIC HR CONDT NOURICARE ARBIC750ML QS IB</v>
          </cell>
          <cell r="H1411" t="str">
            <v>ST</v>
          </cell>
          <cell r="I1411">
            <v>-2.5000000000000001E-2</v>
          </cell>
          <cell r="J1411">
            <v>0</v>
          </cell>
          <cell r="K1411">
            <v>0</v>
          </cell>
          <cell r="L1411" t="str">
            <v>RM</v>
          </cell>
          <cell r="M1411" t="str">
            <v>CC0750NC02IUKM1</v>
          </cell>
          <cell r="N1411" t="str">
            <v>QCC0750NC02IUKM1</v>
          </cell>
          <cell r="O1411" t="e">
            <v>#N/A</v>
          </cell>
          <cell r="P1411">
            <v>0</v>
          </cell>
          <cell r="S1411">
            <v>0</v>
          </cell>
          <cell r="T1411">
            <v>0</v>
          </cell>
          <cell r="V1411">
            <v>-2.5000000000000001E-2</v>
          </cell>
          <cell r="W1411">
            <v>0</v>
          </cell>
        </row>
        <row r="1412">
          <cell r="F1412">
            <v>5000283</v>
          </cell>
          <cell r="G1412" t="str">
            <v>BOPP TAPE (60MM X 65M)</v>
          </cell>
          <cell r="H1412" t="str">
            <v>ROL</v>
          </cell>
          <cell r="I1412">
            <v>0.02</v>
          </cell>
          <cell r="J1412">
            <v>45.18</v>
          </cell>
          <cell r="K1412">
            <v>0.90359999999999996</v>
          </cell>
          <cell r="L1412" t="str">
            <v>PM</v>
          </cell>
          <cell r="M1412" t="str">
            <v>CC0750NC02IUKM1</v>
          </cell>
          <cell r="N1412" t="str">
            <v>5000283UKM1</v>
          </cell>
          <cell r="O1412" t="e">
            <v>#N/A</v>
          </cell>
          <cell r="Q1412">
            <v>0.90359999999999996</v>
          </cell>
          <cell r="S1412">
            <v>0.90359999999999996</v>
          </cell>
          <cell r="T1412">
            <v>0</v>
          </cell>
          <cell r="V1412">
            <v>0.02</v>
          </cell>
          <cell r="W1412">
            <v>47.7</v>
          </cell>
        </row>
        <row r="1413">
          <cell r="F1413">
            <v>5004874</v>
          </cell>
          <cell r="G1413" t="str">
            <v>CFC CHIC CONDIT NOURISH CARE 750MLX12PC</v>
          </cell>
          <cell r="H1413" t="str">
            <v>ST</v>
          </cell>
          <cell r="I1413">
            <v>1.0049999999999999</v>
          </cell>
          <cell r="J1413">
            <v>36.79</v>
          </cell>
          <cell r="K1413">
            <v>36.973949999999995</v>
          </cell>
          <cell r="L1413" t="str">
            <v>PM</v>
          </cell>
          <cell r="M1413" t="str">
            <v>CC0750NC02IUKM1</v>
          </cell>
          <cell r="N1413" t="str">
            <v>5004874UKM1</v>
          </cell>
          <cell r="O1413" t="e">
            <v>#N/A</v>
          </cell>
          <cell r="Q1413">
            <v>36.973949999999995</v>
          </cell>
          <cell r="S1413">
            <v>36.973949999999995</v>
          </cell>
          <cell r="T1413">
            <v>0</v>
          </cell>
          <cell r="V1413">
            <v>1.0049999999999999</v>
          </cell>
          <cell r="W1413">
            <v>36.79</v>
          </cell>
        </row>
        <row r="1414">
          <cell r="F1414">
            <v>5004871</v>
          </cell>
          <cell r="G1414" t="str">
            <v>CAP TURQU CHIC CONDIT NOURISH CARE 750ML</v>
          </cell>
          <cell r="H1414" t="str">
            <v>ST</v>
          </cell>
          <cell r="I1414">
            <v>12.06</v>
          </cell>
          <cell r="J1414">
            <v>1.84</v>
          </cell>
          <cell r="K1414">
            <v>22.1904</v>
          </cell>
          <cell r="L1414" t="str">
            <v>PM</v>
          </cell>
          <cell r="M1414" t="str">
            <v>CC0750NC02IUKM1</v>
          </cell>
          <cell r="N1414" t="str">
            <v>5004871UKM1</v>
          </cell>
          <cell r="O1414" t="e">
            <v>#N/A</v>
          </cell>
          <cell r="Q1414">
            <v>22.1904</v>
          </cell>
          <cell r="S1414">
            <v>22.1904</v>
          </cell>
          <cell r="T1414">
            <v>0</v>
          </cell>
          <cell r="V1414">
            <v>12.06</v>
          </cell>
          <cell r="W1414">
            <v>1.84</v>
          </cell>
        </row>
        <row r="1415">
          <cell r="F1415" t="str">
            <v/>
          </cell>
          <cell r="G1415" t="str">
            <v>0000900504-MFGDEP</v>
          </cell>
          <cell r="H1415" t="str">
            <v>STD</v>
          </cell>
          <cell r="I1415">
            <v>0.03</v>
          </cell>
          <cell r="J1415">
            <v>104.21</v>
          </cell>
          <cell r="K1415">
            <v>3.1262999999999996</v>
          </cell>
          <cell r="L1415" t="str">
            <v>cc</v>
          </cell>
          <cell r="M1415" t="str">
            <v>CC0750NC02IUKM1</v>
          </cell>
          <cell r="N1415" t="str">
            <v>UKM1</v>
          </cell>
          <cell r="O1415" t="e">
            <v>#N/A</v>
          </cell>
          <cell r="R1415">
            <v>3.1262999999999996</v>
          </cell>
          <cell r="S1415">
            <v>3.1262999999999996</v>
          </cell>
          <cell r="T1415">
            <v>0</v>
          </cell>
          <cell r="V1415">
            <v>0.03</v>
          </cell>
          <cell r="W1415">
            <v>104.21</v>
          </cell>
        </row>
        <row r="1416">
          <cell r="F1416" t="str">
            <v/>
          </cell>
          <cell r="G1416" t="str">
            <v>0000900505-MFGOVH</v>
          </cell>
          <cell r="H1416" t="str">
            <v>STD</v>
          </cell>
          <cell r="I1416">
            <v>0.03</v>
          </cell>
          <cell r="J1416">
            <v>292.08999999999997</v>
          </cell>
          <cell r="K1416">
            <v>8.7626999999999988</v>
          </cell>
          <cell r="L1416" t="str">
            <v>cc</v>
          </cell>
          <cell r="M1416" t="str">
            <v>CC0750NC02IUKM1</v>
          </cell>
          <cell r="N1416" t="str">
            <v>UKM1</v>
          </cell>
          <cell r="O1416" t="e">
            <v>#N/A</v>
          </cell>
          <cell r="R1416">
            <v>8.7626999999999988</v>
          </cell>
          <cell r="S1416">
            <v>8.7626999999999988</v>
          </cell>
          <cell r="T1416">
            <v>0</v>
          </cell>
          <cell r="V1416">
            <v>0.03</v>
          </cell>
          <cell r="W1416">
            <v>292.08999999999997</v>
          </cell>
        </row>
        <row r="1417">
          <cell r="F1417">
            <v>6001945</v>
          </cell>
          <cell r="G1417" t="str">
            <v>CHIC CONDITIONER NOURISHING CARE - IB</v>
          </cell>
          <cell r="H1417" t="str">
            <v>KG</v>
          </cell>
          <cell r="I1417">
            <v>9.5020000000000007</v>
          </cell>
          <cell r="J1417">
            <v>37.550000000000004</v>
          </cell>
          <cell r="K1417">
            <v>356.80010000000004</v>
          </cell>
          <cell r="L1417" t="str">
            <v>SFG</v>
          </cell>
          <cell r="M1417" t="str">
            <v>CC0750NC02IUKM1</v>
          </cell>
          <cell r="N1417" t="str">
            <v>6001945UKM1</v>
          </cell>
          <cell r="O1417" t="str">
            <v>6001945UKM1</v>
          </cell>
          <cell r="P1417">
            <v>346.82300000000004</v>
          </cell>
          <cell r="Q1417">
            <v>0</v>
          </cell>
          <cell r="R1417">
            <v>9.9771000000000019</v>
          </cell>
          <cell r="S1417">
            <v>356.80010000000004</v>
          </cell>
          <cell r="T1417">
            <v>0</v>
          </cell>
          <cell r="V1417">
            <v>9.5020000000000007</v>
          </cell>
          <cell r="W1417">
            <v>35.645936269769912</v>
          </cell>
        </row>
        <row r="1418">
          <cell r="F1418">
            <v>6002071</v>
          </cell>
          <cell r="G1418" t="str">
            <v>LABCONT CHIC CONDIT NORSHCRE ARBIC 750ML</v>
          </cell>
          <cell r="H1418" t="str">
            <v>ST</v>
          </cell>
          <cell r="I1418">
            <v>12</v>
          </cell>
          <cell r="J1418">
            <v>11.919958734525448</v>
          </cell>
          <cell r="K1418">
            <v>143.03950481430536</v>
          </cell>
          <cell r="L1418" t="str">
            <v>SFG</v>
          </cell>
          <cell r="M1418" t="str">
            <v>CC0750NC02IUKM1</v>
          </cell>
          <cell r="N1418" t="str">
            <v>6002071UKM1</v>
          </cell>
          <cell r="O1418" t="str">
            <v>6002071UKM1</v>
          </cell>
          <cell r="P1418">
            <v>0</v>
          </cell>
          <cell r="Q1418">
            <v>126.92632737276477</v>
          </cell>
          <cell r="R1418">
            <v>16.113177441540579</v>
          </cell>
          <cell r="S1418">
            <v>143.03950481430536</v>
          </cell>
          <cell r="T1418">
            <v>0</v>
          </cell>
          <cell r="V1418">
            <v>12</v>
          </cell>
          <cell r="W1418">
            <v>11.919958734525448</v>
          </cell>
        </row>
        <row r="1419">
          <cell r="F1419" t="str">
            <v>QCE0015BLK01R</v>
          </cell>
          <cell r="G1419" t="str">
            <v>CHIK EASYHAIR CLRSH NAT BLK 15ML 144P QS</v>
          </cell>
          <cell r="H1419" t="str">
            <v>ST</v>
          </cell>
          <cell r="I1419">
            <v>-1.4999999999999999E-2</v>
          </cell>
          <cell r="J1419">
            <v>0</v>
          </cell>
          <cell r="K1419">
            <v>0</v>
          </cell>
          <cell r="L1419" t="str">
            <v>RM</v>
          </cell>
          <cell r="M1419" t="str">
            <v>CE0015BLK01RUKM1</v>
          </cell>
          <cell r="N1419" t="str">
            <v>QCE0015BLK01RUKM1</v>
          </cell>
          <cell r="O1419" t="e">
            <v>#N/A</v>
          </cell>
          <cell r="P1419">
            <v>0</v>
          </cell>
          <cell r="S1419">
            <v>0</v>
          </cell>
          <cell r="T1419">
            <v>0</v>
          </cell>
          <cell r="V1419">
            <v>-1.4999999999999999E-2</v>
          </cell>
          <cell r="W1419">
            <v>0</v>
          </cell>
        </row>
        <row r="1420">
          <cell r="F1420">
            <v>5004256</v>
          </cell>
          <cell r="G1420" t="str">
            <v>DEVLAM CHIK EASY HCSH 15ML-PUFING ISSUE</v>
          </cell>
          <cell r="H1420" t="str">
            <v>KG</v>
          </cell>
          <cell r="I1420">
            <v>0.10301059061520763</v>
          </cell>
          <cell r="J1420">
            <v>252.11</v>
          </cell>
          <cell r="K1420">
            <v>25.97</v>
          </cell>
          <cell r="L1420" t="str">
            <v>PM</v>
          </cell>
          <cell r="M1420" t="str">
            <v>CE0015BLK01RUKM1</v>
          </cell>
          <cell r="N1420" t="str">
            <v>5004256UKM1</v>
          </cell>
          <cell r="O1420" t="e">
            <v>#N/A</v>
          </cell>
          <cell r="Q1420">
            <v>25.97</v>
          </cell>
          <cell r="S1420">
            <v>25.97</v>
          </cell>
          <cell r="T1420">
            <v>0</v>
          </cell>
          <cell r="V1420">
            <v>0.10301059061520763</v>
          </cell>
          <cell r="W1420">
            <v>259.65000000000003</v>
          </cell>
        </row>
        <row r="1421">
          <cell r="F1421">
            <v>6002332</v>
          </cell>
          <cell r="G1421" t="str">
            <v>CHIK HAIRCOLOR DEVELOPER 12ML NF Y21</v>
          </cell>
          <cell r="H1421" t="str">
            <v>KG</v>
          </cell>
          <cell r="I1421">
            <v>1.1512575687005124</v>
          </cell>
          <cell r="J1421">
            <v>85.948990000000009</v>
          </cell>
          <cell r="K1421">
            <v>98.949425259664665</v>
          </cell>
          <cell r="L1421" t="str">
            <v>SFG</v>
          </cell>
          <cell r="M1421" t="str">
            <v>CE0015BLK01RUKM1</v>
          </cell>
          <cell r="N1421" t="str">
            <v>6002332UKM1</v>
          </cell>
          <cell r="O1421" t="str">
            <v>6002332UKM1</v>
          </cell>
          <cell r="P1421">
            <v>73.266250411038655</v>
          </cell>
          <cell r="Q1421">
            <v>0</v>
          </cell>
          <cell r="R1421">
            <v>25.683174848625992</v>
          </cell>
          <cell r="S1421">
            <v>98.94942525966465</v>
          </cell>
          <cell r="T1421">
            <v>0</v>
          </cell>
          <cell r="V1421">
            <v>1.1512575687005124</v>
          </cell>
          <cell r="W1421">
            <v>86.294702930992855</v>
          </cell>
        </row>
        <row r="1422">
          <cell r="F1422">
            <v>6002333</v>
          </cell>
          <cell r="G1422" t="str">
            <v>CHIK HAIRCOLOR NATURALBLACK 12ML NF Y21</v>
          </cell>
          <cell r="H1422" t="str">
            <v>KG</v>
          </cell>
          <cell r="I1422">
            <v>1.1595604808414726</v>
          </cell>
          <cell r="J1422">
            <v>212.9500000000001</v>
          </cell>
          <cell r="K1422">
            <v>246.92840439519171</v>
          </cell>
          <cell r="L1422" t="str">
            <v>SFG</v>
          </cell>
          <cell r="M1422" t="str">
            <v>CE0015BLK01RUKM1</v>
          </cell>
          <cell r="N1422" t="str">
            <v>6002333UKM1</v>
          </cell>
          <cell r="O1422" t="str">
            <v>6002333UKM1</v>
          </cell>
          <cell r="P1422">
            <v>221.15137490608575</v>
          </cell>
          <cell r="Q1422">
            <v>0</v>
          </cell>
          <cell r="R1422">
            <v>25.777029489105935</v>
          </cell>
          <cell r="S1422">
            <v>246.92840439519168</v>
          </cell>
          <cell r="T1422">
            <v>0</v>
          </cell>
          <cell r="V1422">
            <v>1.1595604808414726</v>
          </cell>
          <cell r="W1422">
            <v>207.22245013147693</v>
          </cell>
        </row>
        <row r="1423">
          <cell r="F1423">
            <v>5003407</v>
          </cell>
          <cell r="G1423" t="str">
            <v>LEAFLET INDICA PWD/HERBAL - 12 LANGUAGES</v>
          </cell>
          <cell r="H1423" t="str">
            <v>ST</v>
          </cell>
          <cell r="I1423">
            <v>145.07777777777775</v>
          </cell>
          <cell r="J1423">
            <v>0.9</v>
          </cell>
          <cell r="K1423">
            <v>130.57</v>
          </cell>
          <cell r="L1423" t="str">
            <v>PM</v>
          </cell>
          <cell r="M1423" t="str">
            <v>CE0015BLK01RUKM1</v>
          </cell>
          <cell r="N1423" t="str">
            <v>5003407UKM1</v>
          </cell>
          <cell r="O1423" t="e">
            <v>#N/A</v>
          </cell>
          <cell r="Q1423">
            <v>130.57</v>
          </cell>
          <cell r="S1423">
            <v>130.57</v>
          </cell>
          <cell r="T1423">
            <v>0</v>
          </cell>
          <cell r="V1423">
            <v>145.07777777777775</v>
          </cell>
          <cell r="W1423">
            <v>0.95355000000000001</v>
          </cell>
        </row>
        <row r="1424">
          <cell r="F1424">
            <v>5000282</v>
          </cell>
          <cell r="G1424" t="str">
            <v>BOPP TAPE (60MM X 650M)</v>
          </cell>
          <cell r="H1424" t="str">
            <v>ROL</v>
          </cell>
          <cell r="I1424">
            <v>1.6155555555555555E-2</v>
          </cell>
          <cell r="J1424">
            <v>450</v>
          </cell>
          <cell r="K1424">
            <v>7.27</v>
          </cell>
          <cell r="L1424" t="str">
            <v>PM</v>
          </cell>
          <cell r="M1424" t="str">
            <v>CE0015BLK01RUKM1</v>
          </cell>
          <cell r="N1424" t="str">
            <v>5000282UKM1</v>
          </cell>
          <cell r="O1424" t="e">
            <v>#N/A</v>
          </cell>
          <cell r="Q1424">
            <v>7.27</v>
          </cell>
          <cell r="S1424">
            <v>7.27</v>
          </cell>
          <cell r="T1424">
            <v>0</v>
          </cell>
          <cell r="V1424">
            <v>1.6155555555555555E-2</v>
          </cell>
          <cell r="W1424">
            <v>477</v>
          </cell>
        </row>
        <row r="1425">
          <cell r="F1425">
            <v>5002840</v>
          </cell>
          <cell r="G1425" t="str">
            <v>CFC SET CHIK HAIR COLOUR SHAMP BLK 15ML</v>
          </cell>
          <cell r="H1425" t="str">
            <v>ST</v>
          </cell>
          <cell r="I1425">
            <v>1.0047233468286101</v>
          </cell>
          <cell r="J1425">
            <v>14.82</v>
          </cell>
          <cell r="K1425">
            <v>14.890000000000002</v>
          </cell>
          <cell r="L1425" t="str">
            <v>PM</v>
          </cell>
          <cell r="M1425" t="str">
            <v>CE0015BLK01RUKM1</v>
          </cell>
          <cell r="N1425" t="str">
            <v>5002840UKM1</v>
          </cell>
          <cell r="O1425" t="e">
            <v>#N/A</v>
          </cell>
          <cell r="Q1425">
            <v>14.890000000000002</v>
          </cell>
          <cell r="S1425">
            <v>14.890000000000002</v>
          </cell>
          <cell r="T1425">
            <v>0</v>
          </cell>
          <cell r="V1425">
            <v>1.0047233468286101</v>
          </cell>
          <cell r="W1425">
            <v>15.672150000000002</v>
          </cell>
        </row>
        <row r="1426">
          <cell r="F1426">
            <v>5002839</v>
          </cell>
          <cell r="G1426" t="str">
            <v>FLOWWRAPE CHIK HAIR COLOUR SHAM BLK 15ML</v>
          </cell>
          <cell r="H1426" t="str">
            <v>KG</v>
          </cell>
          <cell r="I1426">
            <v>0.27509948233968373</v>
          </cell>
          <cell r="J1426">
            <v>283.97000000000003</v>
          </cell>
          <cell r="K1426">
            <v>78.11999999999999</v>
          </cell>
          <cell r="L1426" t="str">
            <v>PM</v>
          </cell>
          <cell r="M1426" t="str">
            <v>CE0015BLK01RUKM1</v>
          </cell>
          <cell r="N1426" t="str">
            <v>5002839UKM1</v>
          </cell>
          <cell r="O1426" t="e">
            <v>#N/A</v>
          </cell>
          <cell r="Q1426">
            <v>78.11999999999999</v>
          </cell>
          <cell r="S1426">
            <v>78.11999999999999</v>
          </cell>
          <cell r="T1426">
            <v>0</v>
          </cell>
          <cell r="V1426">
            <v>0.27509948233968373</v>
          </cell>
          <cell r="W1426">
            <v>302.76877500000001</v>
          </cell>
        </row>
        <row r="1427">
          <cell r="F1427">
            <v>5000718</v>
          </cell>
          <cell r="G1427" t="str">
            <v>MIDDLE LAMINATE INDICA EASY HAIR COLOR</v>
          </cell>
          <cell r="H1427" t="str">
            <v>KG</v>
          </cell>
          <cell r="I1427">
            <v>0.16170100369783411</v>
          </cell>
          <cell r="J1427">
            <v>378.6</v>
          </cell>
          <cell r="K1427">
            <v>61.22</v>
          </cell>
          <cell r="L1427" t="str">
            <v>PM</v>
          </cell>
          <cell r="M1427" t="str">
            <v>CE0015BLK01RUKM1</v>
          </cell>
          <cell r="N1427" t="str">
            <v>5000718UKM1</v>
          </cell>
          <cell r="O1427" t="e">
            <v>#N/A</v>
          </cell>
          <cell r="Q1427">
            <v>61.22</v>
          </cell>
          <cell r="S1427">
            <v>61.22</v>
          </cell>
          <cell r="T1427">
            <v>0</v>
          </cell>
          <cell r="V1427">
            <v>0.16170100369783411</v>
          </cell>
          <cell r="W1427">
            <v>406.25122500000003</v>
          </cell>
        </row>
        <row r="1428">
          <cell r="F1428">
            <v>5004257</v>
          </cell>
          <cell r="G1428" t="str">
            <v>OUTLAM CHIK EASY BLKSH 15ML-PUFING ISSUE</v>
          </cell>
          <cell r="H1428" t="str">
            <v>KG</v>
          </cell>
          <cell r="I1428">
            <v>0.12704613095238096</v>
          </cell>
          <cell r="J1428">
            <v>376.32</v>
          </cell>
          <cell r="K1428">
            <v>47.81</v>
          </cell>
          <cell r="L1428" t="str">
            <v>PM</v>
          </cell>
          <cell r="M1428" t="str">
            <v>CE0015BLK01RUKM1</v>
          </cell>
          <cell r="N1428" t="str">
            <v>5004257UKM1</v>
          </cell>
          <cell r="O1428" t="e">
            <v>#N/A</v>
          </cell>
          <cell r="Q1428">
            <v>47.81</v>
          </cell>
          <cell r="S1428">
            <v>47.81</v>
          </cell>
          <cell r="T1428">
            <v>0</v>
          </cell>
          <cell r="V1428">
            <v>0.12704613095238096</v>
          </cell>
          <cell r="W1428">
            <v>430.96500000000009</v>
          </cell>
        </row>
        <row r="1429">
          <cell r="F1429" t="str">
            <v/>
          </cell>
          <cell r="G1429" t="str">
            <v>0000900505-MFGOVH</v>
          </cell>
          <cell r="H1429" t="str">
            <v>STD</v>
          </cell>
          <cell r="I1429">
            <v>1.8008148173508168E-2</v>
          </cell>
          <cell r="J1429">
            <v>292.08999999999997</v>
          </cell>
          <cell r="K1429">
            <v>5.2600000000000007</v>
          </cell>
          <cell r="L1429" t="str">
            <v>cc</v>
          </cell>
          <cell r="M1429" t="str">
            <v>CE0015BLK01RUKM1</v>
          </cell>
          <cell r="N1429" t="str">
            <v>UKM1</v>
          </cell>
          <cell r="O1429" t="e">
            <v>#N/A</v>
          </cell>
          <cell r="R1429">
            <v>5.2600000000000007</v>
          </cell>
          <cell r="S1429">
            <v>5.2600000000000007</v>
          </cell>
          <cell r="T1429">
            <v>0</v>
          </cell>
          <cell r="V1429">
            <v>1.8008148173508168E-2</v>
          </cell>
          <cell r="W1429">
            <v>292.08999999999997</v>
          </cell>
        </row>
        <row r="1430">
          <cell r="F1430" t="str">
            <v/>
          </cell>
          <cell r="G1430" t="str">
            <v>0000900501-MFPOWR</v>
          </cell>
          <cell r="H1430" t="str">
            <v>KWH</v>
          </cell>
          <cell r="I1430">
            <v>0.21575757575757576</v>
          </cell>
          <cell r="J1430">
            <v>8.25</v>
          </cell>
          <cell r="K1430">
            <v>1.78</v>
          </cell>
          <cell r="L1430" t="str">
            <v>cc</v>
          </cell>
          <cell r="M1430" t="str">
            <v>CE0015BLK01RUKM1</v>
          </cell>
          <cell r="N1430" t="str">
            <v>UKM1</v>
          </cell>
          <cell r="O1430" t="e">
            <v>#N/A</v>
          </cell>
          <cell r="R1430">
            <v>1.78</v>
          </cell>
          <cell r="S1430">
            <v>1.78</v>
          </cell>
          <cell r="T1430">
            <v>0</v>
          </cell>
          <cell r="V1430">
            <v>0.21575757575757576</v>
          </cell>
          <cell r="W1430">
            <v>8.25</v>
          </cell>
        </row>
        <row r="1431">
          <cell r="F1431" t="str">
            <v/>
          </cell>
          <cell r="G1431" t="str">
            <v>0000900504-MFGDEP</v>
          </cell>
          <cell r="H1431" t="str">
            <v>STD</v>
          </cell>
          <cell r="I1431">
            <v>1.8000816231343281E-2</v>
          </cell>
          <cell r="J1431">
            <v>686.08</v>
          </cell>
          <cell r="K1431">
            <v>12.349999999999998</v>
          </cell>
          <cell r="L1431" t="str">
            <v>cc</v>
          </cell>
          <cell r="M1431" t="str">
            <v>CE0015BLK01RUKM1</v>
          </cell>
          <cell r="N1431" t="str">
            <v>UKM1</v>
          </cell>
          <cell r="O1431" t="e">
            <v>#N/A</v>
          </cell>
          <cell r="R1431">
            <v>12.349999999999998</v>
          </cell>
          <cell r="S1431">
            <v>12.349999999999998</v>
          </cell>
          <cell r="T1431">
            <v>0</v>
          </cell>
          <cell r="V1431">
            <v>1.8000816231343281E-2</v>
          </cell>
          <cell r="W1431">
            <v>686.08</v>
          </cell>
        </row>
        <row r="1432">
          <cell r="F1432" t="str">
            <v/>
          </cell>
          <cell r="G1432" t="str">
            <v>0000900503-MFGUTY</v>
          </cell>
          <cell r="H1432" t="str">
            <v>STD</v>
          </cell>
          <cell r="I1432">
            <v>1.800889189037087E-2</v>
          </cell>
          <cell r="J1432">
            <v>533.07000000000005</v>
          </cell>
          <cell r="K1432">
            <v>9.6</v>
          </cell>
          <cell r="L1432" t="str">
            <v>cc</v>
          </cell>
          <cell r="M1432" t="str">
            <v>CE0015BLK01RUKM1</v>
          </cell>
          <cell r="N1432" t="str">
            <v>UKM1</v>
          </cell>
          <cell r="O1432" t="e">
            <v>#N/A</v>
          </cell>
          <cell r="R1432">
            <v>9.6</v>
          </cell>
          <cell r="S1432">
            <v>9.6</v>
          </cell>
          <cell r="T1432">
            <v>0</v>
          </cell>
          <cell r="V1432">
            <v>1.800889189037087E-2</v>
          </cell>
          <cell r="W1432">
            <v>533.07000000000005</v>
          </cell>
        </row>
        <row r="1433">
          <cell r="F1433" t="str">
            <v/>
          </cell>
          <cell r="G1433" t="str">
            <v>0000900502-MFMAND</v>
          </cell>
          <cell r="H1433" t="str">
            <v>MD</v>
          </cell>
          <cell r="I1433">
            <v>6.3E-2</v>
          </cell>
          <cell r="J1433">
            <v>440</v>
          </cell>
          <cell r="K1433">
            <v>27.72</v>
          </cell>
          <cell r="L1433" t="str">
            <v>cc</v>
          </cell>
          <cell r="M1433" t="str">
            <v>CE0015BLK01RUKM1</v>
          </cell>
          <cell r="N1433" t="str">
            <v>UKM1</v>
          </cell>
          <cell r="O1433" t="e">
            <v>#N/A</v>
          </cell>
          <cell r="R1433">
            <v>27.72</v>
          </cell>
          <cell r="S1433">
            <v>27.72</v>
          </cell>
          <cell r="T1433">
            <v>0</v>
          </cell>
          <cell r="V1433">
            <v>6.3E-2</v>
          </cell>
          <cell r="W1433">
            <v>440</v>
          </cell>
        </row>
        <row r="1434">
          <cell r="F1434">
            <v>6002064</v>
          </cell>
          <cell r="G1434" t="str">
            <v>CONT LAB CHIC HW ARABIC MST SHIELD750ML</v>
          </cell>
          <cell r="H1434" t="str">
            <v>ST</v>
          </cell>
          <cell r="I1434">
            <v>12</v>
          </cell>
          <cell r="J1434">
            <v>10.58897</v>
          </cell>
          <cell r="K1434">
            <v>127.06764</v>
          </cell>
          <cell r="L1434" t="str">
            <v>SFG</v>
          </cell>
          <cell r="M1434" t="str">
            <v>CHW0750MS02IUKM1</v>
          </cell>
          <cell r="N1434" t="str">
            <v>6002064UKM1</v>
          </cell>
          <cell r="O1434" t="str">
            <v>6002064UKM1</v>
          </cell>
          <cell r="P1434">
            <v>0</v>
          </cell>
          <cell r="Q1434">
            <v>111.04571999999999</v>
          </cell>
          <cell r="R1434">
            <v>16.021919999999998</v>
          </cell>
          <cell r="S1434">
            <v>127.06763999999998</v>
          </cell>
          <cell r="T1434">
            <v>0</v>
          </cell>
          <cell r="V1434">
            <v>12</v>
          </cell>
          <cell r="W1434">
            <v>10.58897</v>
          </cell>
        </row>
        <row r="1435">
          <cell r="F1435" t="str">
            <v>QCHW0750MS02I</v>
          </cell>
          <cell r="G1435" t="str">
            <v>CHIC HANDWASH MOISTSHLD ARBIC750ML12P QS</v>
          </cell>
          <cell r="H1435" t="str">
            <v>ST</v>
          </cell>
          <cell r="I1435">
            <v>-1.2E-2</v>
          </cell>
          <cell r="J1435">
            <v>0</v>
          </cell>
          <cell r="K1435">
            <v>0</v>
          </cell>
          <cell r="L1435" t="str">
            <v>RM</v>
          </cell>
          <cell r="M1435" t="str">
            <v>CHW0750MS02IUKM1</v>
          </cell>
          <cell r="N1435" t="str">
            <v>QCHW0750MS02IUKM1</v>
          </cell>
          <cell r="O1435" t="e">
            <v>#N/A</v>
          </cell>
          <cell r="P1435">
            <v>0</v>
          </cell>
          <cell r="S1435">
            <v>0</v>
          </cell>
          <cell r="T1435">
            <v>0</v>
          </cell>
          <cell r="V1435">
            <v>-1.2E-2</v>
          </cell>
          <cell r="W1435">
            <v>0</v>
          </cell>
        </row>
        <row r="1436">
          <cell r="F1436">
            <v>5005038</v>
          </cell>
          <cell r="G1436" t="str">
            <v>PUMP HAND WASH -750ML-IB</v>
          </cell>
          <cell r="H1436" t="str">
            <v>ST</v>
          </cell>
          <cell r="I1436">
            <v>12.06</v>
          </cell>
          <cell r="J1436">
            <v>7.5</v>
          </cell>
          <cell r="K1436">
            <v>90.45</v>
          </cell>
          <cell r="L1436" t="str">
            <v>PM</v>
          </cell>
          <cell r="M1436" t="str">
            <v>CHW0750MS02IUKM1</v>
          </cell>
          <cell r="N1436" t="str">
            <v>5005038UKM1</v>
          </cell>
          <cell r="O1436" t="e">
            <v>#N/A</v>
          </cell>
          <cell r="Q1436">
            <v>90.45</v>
          </cell>
          <cell r="S1436">
            <v>90.45</v>
          </cell>
          <cell r="T1436">
            <v>0</v>
          </cell>
          <cell r="V1436">
            <v>12.06</v>
          </cell>
          <cell r="W1436">
            <v>7.5</v>
          </cell>
        </row>
        <row r="1437">
          <cell r="F1437">
            <v>5000283</v>
          </cell>
          <cell r="G1437" t="str">
            <v>BOPP TAPE (60MM X 65M)</v>
          </cell>
          <cell r="H1437" t="str">
            <v>ROL</v>
          </cell>
          <cell r="I1437">
            <v>2.1999999999999999E-2</v>
          </cell>
          <cell r="J1437">
            <v>45.18</v>
          </cell>
          <cell r="K1437">
            <v>0.99395999999999995</v>
          </cell>
          <cell r="L1437" t="str">
            <v>PM</v>
          </cell>
          <cell r="M1437" t="str">
            <v>CHW0750MS02IUKM1</v>
          </cell>
          <cell r="N1437" t="str">
            <v>5000283UKM1</v>
          </cell>
          <cell r="O1437" t="e">
            <v>#N/A</v>
          </cell>
          <cell r="Q1437">
            <v>0.99395999999999995</v>
          </cell>
          <cell r="S1437">
            <v>0.99395999999999995</v>
          </cell>
          <cell r="T1437">
            <v>0</v>
          </cell>
          <cell r="V1437">
            <v>2.1999999999999999E-2</v>
          </cell>
          <cell r="W1437">
            <v>47.7</v>
          </cell>
        </row>
        <row r="1438">
          <cell r="F1438">
            <v>5005005</v>
          </cell>
          <cell r="G1438" t="str">
            <v>CFC CHIC HAND WASH 750MLX12PC</v>
          </cell>
          <cell r="H1438" t="str">
            <v>ST</v>
          </cell>
          <cell r="I1438">
            <v>1</v>
          </cell>
          <cell r="J1438">
            <v>69.239999999999995</v>
          </cell>
          <cell r="K1438">
            <v>69.239999999999995</v>
          </cell>
          <cell r="L1438" t="str">
            <v>PM</v>
          </cell>
          <cell r="M1438" t="str">
            <v>CHW0750MS02IUKM1</v>
          </cell>
          <cell r="N1438" t="str">
            <v>5005005UKM1</v>
          </cell>
          <cell r="O1438" t="e">
            <v>#N/A</v>
          </cell>
          <cell r="Q1438">
            <v>69.239999999999995</v>
          </cell>
          <cell r="S1438">
            <v>69.239999999999995</v>
          </cell>
          <cell r="T1438">
            <v>0</v>
          </cell>
          <cell r="V1438">
            <v>1</v>
          </cell>
          <cell r="W1438">
            <v>69.239999999999995</v>
          </cell>
        </row>
        <row r="1439">
          <cell r="F1439">
            <v>6001997</v>
          </cell>
          <cell r="G1439" t="str">
            <v>CHIC HAND WASH MOISTURE SHIELD BULK</v>
          </cell>
          <cell r="H1439" t="str">
            <v>KG</v>
          </cell>
          <cell r="I1439">
            <v>9.27</v>
          </cell>
          <cell r="J1439">
            <v>23.718630000000001</v>
          </cell>
          <cell r="K1439">
            <v>219.8717001</v>
          </cell>
          <cell r="L1439" t="str">
            <v>SFG</v>
          </cell>
          <cell r="M1439" t="str">
            <v>CHW0750MS02IUKM1</v>
          </cell>
          <cell r="N1439" t="str">
            <v>6001997UKM1</v>
          </cell>
          <cell r="O1439" t="str">
            <v>6001997UKM1</v>
          </cell>
          <cell r="P1439">
            <v>209.56429439999999</v>
          </cell>
          <cell r="Q1439">
            <v>0</v>
          </cell>
          <cell r="R1439">
            <v>10.3074057</v>
          </cell>
          <cell r="S1439">
            <v>219.8717001</v>
          </cell>
          <cell r="T1439">
            <v>0</v>
          </cell>
          <cell r="V1439">
            <v>9.27</v>
          </cell>
          <cell r="W1439">
            <v>22.90222525524716</v>
          </cell>
        </row>
        <row r="1440">
          <cell r="F1440" t="str">
            <v/>
          </cell>
          <cell r="G1440" t="str">
            <v>0000900505-MFGOVH</v>
          </cell>
          <cell r="H1440" t="str">
            <v>STD</v>
          </cell>
          <cell r="I1440">
            <v>0.03</v>
          </cell>
          <cell r="J1440">
            <v>292.08999999999997</v>
          </cell>
          <cell r="K1440">
            <v>8.7626999999999988</v>
          </cell>
          <cell r="L1440" t="str">
            <v>cc</v>
          </cell>
          <cell r="M1440" t="str">
            <v>CHW0750MS02IUKM1</v>
          </cell>
          <cell r="N1440" t="str">
            <v>UKM1</v>
          </cell>
          <cell r="O1440" t="e">
            <v>#N/A</v>
          </cell>
          <cell r="R1440">
            <v>8.7626999999999988</v>
          </cell>
          <cell r="S1440">
            <v>8.7626999999999988</v>
          </cell>
          <cell r="T1440">
            <v>0</v>
          </cell>
          <cell r="V1440">
            <v>0.03</v>
          </cell>
          <cell r="W1440">
            <v>292.08999999999997</v>
          </cell>
        </row>
        <row r="1441">
          <cell r="F1441" t="str">
            <v/>
          </cell>
          <cell r="G1441" t="str">
            <v>0000900504-MFGDEP</v>
          </cell>
          <cell r="H1441" t="str">
            <v>STD</v>
          </cell>
          <cell r="I1441">
            <v>0.03</v>
          </cell>
          <cell r="J1441">
            <v>104.21</v>
          </cell>
          <cell r="K1441">
            <v>3.1262999999999996</v>
          </cell>
          <cell r="L1441" t="str">
            <v>cc</v>
          </cell>
          <cell r="M1441" t="str">
            <v>CHW0750MS02IUKM1</v>
          </cell>
          <cell r="N1441" t="str">
            <v>UKM1</v>
          </cell>
          <cell r="O1441" t="e">
            <v>#N/A</v>
          </cell>
          <cell r="R1441">
            <v>3.1262999999999996</v>
          </cell>
          <cell r="S1441">
            <v>3.1262999999999996</v>
          </cell>
          <cell r="T1441">
            <v>0</v>
          </cell>
          <cell r="V1441">
            <v>0.03</v>
          </cell>
          <cell r="W1441">
            <v>104.21</v>
          </cell>
        </row>
        <row r="1442">
          <cell r="F1442" t="str">
            <v/>
          </cell>
          <cell r="G1442" t="str">
            <v>0000900503-MFGUTY</v>
          </cell>
          <cell r="H1442" t="str">
            <v>STD</v>
          </cell>
          <cell r="I1442">
            <v>0.03</v>
          </cell>
          <cell r="J1442">
            <v>34.869999999999997</v>
          </cell>
          <cell r="K1442">
            <v>1.0460999999999998</v>
          </cell>
          <cell r="L1442" t="str">
            <v>cc</v>
          </cell>
          <cell r="M1442" t="str">
            <v>CHW0750MS02IUKM1</v>
          </cell>
          <cell r="N1442" t="str">
            <v>UKM1</v>
          </cell>
          <cell r="O1442" t="e">
            <v>#N/A</v>
          </cell>
          <cell r="R1442">
            <v>1.0460999999999998</v>
          </cell>
          <cell r="S1442">
            <v>1.0460999999999998</v>
          </cell>
          <cell r="T1442">
            <v>0</v>
          </cell>
          <cell r="V1442">
            <v>0.03</v>
          </cell>
          <cell r="W1442">
            <v>34.869999999999997</v>
          </cell>
        </row>
        <row r="1443">
          <cell r="F1443" t="str">
            <v/>
          </cell>
          <cell r="G1443" t="str">
            <v>0000900502-MFMAND</v>
          </cell>
          <cell r="H1443" t="str">
            <v>MD</v>
          </cell>
          <cell r="I1443">
            <v>5.0999999999999997E-2</v>
          </cell>
          <cell r="J1443">
            <v>440</v>
          </cell>
          <cell r="K1443">
            <v>22.439999999999998</v>
          </cell>
          <cell r="L1443" t="str">
            <v>cc</v>
          </cell>
          <cell r="M1443" t="str">
            <v>CHW0750MS02IUKM1</v>
          </cell>
          <cell r="N1443" t="str">
            <v>UKM1</v>
          </cell>
          <cell r="O1443" t="e">
            <v>#N/A</v>
          </cell>
          <cell r="R1443">
            <v>22.439999999999998</v>
          </cell>
          <cell r="S1443">
            <v>22.439999999999998</v>
          </cell>
          <cell r="T1443">
            <v>0</v>
          </cell>
          <cell r="V1443">
            <v>5.0999999999999997E-2</v>
          </cell>
          <cell r="W1443">
            <v>440</v>
          </cell>
        </row>
        <row r="1444">
          <cell r="F1444" t="str">
            <v/>
          </cell>
          <cell r="G1444" t="str">
            <v>0000900501-MFPOWR</v>
          </cell>
          <cell r="H1444" t="str">
            <v>KWH</v>
          </cell>
          <cell r="I1444">
            <v>0.21</v>
          </cell>
          <cell r="J1444">
            <v>8.25</v>
          </cell>
          <cell r="K1444">
            <v>1.7324999999999999</v>
          </cell>
          <cell r="L1444" t="str">
            <v>cc</v>
          </cell>
          <cell r="M1444" t="str">
            <v>CHW0750MS02IUKM1</v>
          </cell>
          <cell r="N1444" t="str">
            <v>UKM1</v>
          </cell>
          <cell r="O1444" t="e">
            <v>#N/A</v>
          </cell>
          <cell r="R1444">
            <v>1.7324999999999999</v>
          </cell>
          <cell r="S1444">
            <v>1.7324999999999999</v>
          </cell>
          <cell r="T1444">
            <v>0</v>
          </cell>
          <cell r="V1444">
            <v>0.21</v>
          </cell>
          <cell r="W1444">
            <v>8.25</v>
          </cell>
        </row>
        <row r="1445">
          <cell r="F1445" t="str">
            <v/>
          </cell>
          <cell r="G1445" t="str">
            <v>0000900503-MFGUTY</v>
          </cell>
          <cell r="H1445" t="str">
            <v>STD</v>
          </cell>
          <cell r="I1445">
            <v>0.03</v>
          </cell>
          <cell r="J1445">
            <v>34.869999999999997</v>
          </cell>
          <cell r="K1445">
            <v>1.0460999999999998</v>
          </cell>
          <cell r="L1445" t="str">
            <v>cc</v>
          </cell>
          <cell r="M1445" t="str">
            <v>CHW0750MST01IUKM1</v>
          </cell>
          <cell r="N1445" t="str">
            <v>UKM1</v>
          </cell>
          <cell r="O1445" t="e">
            <v>#N/A</v>
          </cell>
          <cell r="R1445">
            <v>1.0460999999999998</v>
          </cell>
          <cell r="S1445">
            <v>1.0460999999999998</v>
          </cell>
          <cell r="T1445">
            <v>0</v>
          </cell>
          <cell r="V1445">
            <v>0.03</v>
          </cell>
          <cell r="W1445">
            <v>34.869999999999997</v>
          </cell>
        </row>
        <row r="1446">
          <cell r="F1446" t="str">
            <v/>
          </cell>
          <cell r="G1446" t="str">
            <v>0000900502-MFMAND</v>
          </cell>
          <cell r="H1446" t="str">
            <v>MD</v>
          </cell>
          <cell r="I1446">
            <v>5.0999999999999997E-2</v>
          </cell>
          <cell r="J1446">
            <v>440</v>
          </cell>
          <cell r="K1446">
            <v>22.439999999999998</v>
          </cell>
          <cell r="L1446" t="str">
            <v>cc</v>
          </cell>
          <cell r="M1446" t="str">
            <v>CHW0750MST01IUKM1</v>
          </cell>
          <cell r="N1446" t="str">
            <v>UKM1</v>
          </cell>
          <cell r="O1446" t="e">
            <v>#N/A</v>
          </cell>
          <cell r="R1446">
            <v>22.439999999999998</v>
          </cell>
          <cell r="S1446">
            <v>22.439999999999998</v>
          </cell>
          <cell r="T1446">
            <v>0</v>
          </cell>
          <cell r="V1446">
            <v>5.0999999999999997E-2</v>
          </cell>
          <cell r="W1446">
            <v>440</v>
          </cell>
        </row>
        <row r="1447">
          <cell r="F1447" t="str">
            <v/>
          </cell>
          <cell r="G1447" t="str">
            <v>0000900501-MFPOWR</v>
          </cell>
          <cell r="H1447" t="str">
            <v>KWH</v>
          </cell>
          <cell r="I1447">
            <v>0.21</v>
          </cell>
          <cell r="J1447">
            <v>8.25</v>
          </cell>
          <cell r="K1447">
            <v>1.7324999999999999</v>
          </cell>
          <cell r="L1447" t="str">
            <v>cc</v>
          </cell>
          <cell r="M1447" t="str">
            <v>CHW0750MST01IUKM1</v>
          </cell>
          <cell r="N1447" t="str">
            <v>UKM1</v>
          </cell>
          <cell r="O1447" t="e">
            <v>#N/A</v>
          </cell>
          <cell r="R1447">
            <v>1.7324999999999999</v>
          </cell>
          <cell r="S1447">
            <v>1.7324999999999999</v>
          </cell>
          <cell r="T1447">
            <v>0</v>
          </cell>
          <cell r="V1447">
            <v>0.21</v>
          </cell>
          <cell r="W1447">
            <v>8.25</v>
          </cell>
        </row>
        <row r="1448">
          <cell r="F1448" t="str">
            <v/>
          </cell>
          <cell r="G1448" t="str">
            <v>0000900504-MFGDEP</v>
          </cell>
          <cell r="H1448" t="str">
            <v>STD</v>
          </cell>
          <cell r="I1448">
            <v>0.03</v>
          </cell>
          <cell r="J1448">
            <v>104.21</v>
          </cell>
          <cell r="K1448">
            <v>3.1262999999999996</v>
          </cell>
          <cell r="L1448" t="str">
            <v>cc</v>
          </cell>
          <cell r="M1448" t="str">
            <v>CHW0750MST01IUKM1</v>
          </cell>
          <cell r="N1448" t="str">
            <v>UKM1</v>
          </cell>
          <cell r="O1448" t="e">
            <v>#N/A</v>
          </cell>
          <cell r="R1448">
            <v>3.1262999999999996</v>
          </cell>
          <cell r="S1448">
            <v>3.1262999999999996</v>
          </cell>
          <cell r="T1448">
            <v>0</v>
          </cell>
          <cell r="V1448">
            <v>0.03</v>
          </cell>
          <cell r="W1448">
            <v>104.21</v>
          </cell>
        </row>
        <row r="1449">
          <cell r="F1449" t="str">
            <v/>
          </cell>
          <cell r="G1449" t="str">
            <v>0000900505-MFGOVH</v>
          </cell>
          <cell r="H1449" t="str">
            <v>STD</v>
          </cell>
          <cell r="I1449">
            <v>0.03</v>
          </cell>
          <cell r="J1449">
            <v>292.08999999999997</v>
          </cell>
          <cell r="K1449">
            <v>8.7626999999999988</v>
          </cell>
          <cell r="L1449" t="str">
            <v>cc</v>
          </cell>
          <cell r="M1449" t="str">
            <v>CHW0750MST01IUKM1</v>
          </cell>
          <cell r="N1449" t="str">
            <v>UKM1</v>
          </cell>
          <cell r="O1449" t="e">
            <v>#N/A</v>
          </cell>
          <cell r="R1449">
            <v>8.7626999999999988</v>
          </cell>
          <cell r="S1449">
            <v>8.7626999999999988</v>
          </cell>
          <cell r="T1449">
            <v>0</v>
          </cell>
          <cell r="V1449">
            <v>0.03</v>
          </cell>
          <cell r="W1449">
            <v>292.08999999999997</v>
          </cell>
        </row>
        <row r="1450">
          <cell r="F1450">
            <v>6001997</v>
          </cell>
          <cell r="G1450" t="str">
            <v>CHIC HAND WASH MOISTURE SHIELD BULK</v>
          </cell>
          <cell r="H1450" t="str">
            <v>KG</v>
          </cell>
          <cell r="I1450">
            <v>9.27</v>
          </cell>
          <cell r="J1450">
            <v>23.718630000000001</v>
          </cell>
          <cell r="K1450">
            <v>219.8717001</v>
          </cell>
          <cell r="L1450" t="str">
            <v>SFG</v>
          </cell>
          <cell r="M1450" t="str">
            <v>CHW0750MST01IUKM1</v>
          </cell>
          <cell r="N1450" t="str">
            <v>6001997UKM1</v>
          </cell>
          <cell r="O1450" t="str">
            <v>6001997UKM1</v>
          </cell>
          <cell r="P1450">
            <v>209.56429439999999</v>
          </cell>
          <cell r="Q1450">
            <v>0</v>
          </cell>
          <cell r="R1450">
            <v>10.3074057</v>
          </cell>
          <cell r="S1450">
            <v>219.8717001</v>
          </cell>
          <cell r="T1450">
            <v>0</v>
          </cell>
          <cell r="V1450">
            <v>9.27</v>
          </cell>
          <cell r="W1450">
            <v>22.90222525524716</v>
          </cell>
        </row>
        <row r="1451">
          <cell r="F1451">
            <v>5005005</v>
          </cell>
          <cell r="G1451" t="str">
            <v>CFC CHIC HAND WASH 750MLX12PC</v>
          </cell>
          <cell r="H1451" t="str">
            <v>ST</v>
          </cell>
          <cell r="I1451">
            <v>1.0049999999999999</v>
          </cell>
          <cell r="J1451">
            <v>69.239999999999995</v>
          </cell>
          <cell r="K1451">
            <v>69.586199999999991</v>
          </cell>
          <cell r="L1451" t="str">
            <v>PM</v>
          </cell>
          <cell r="M1451" t="str">
            <v>CHW0750MST01IUKM1</v>
          </cell>
          <cell r="N1451" t="str">
            <v>5005005UKM1</v>
          </cell>
          <cell r="O1451" t="e">
            <v>#N/A</v>
          </cell>
          <cell r="Q1451">
            <v>69.586199999999991</v>
          </cell>
          <cell r="S1451">
            <v>69.586199999999991</v>
          </cell>
          <cell r="T1451">
            <v>0</v>
          </cell>
          <cell r="V1451">
            <v>1.0049999999999999</v>
          </cell>
          <cell r="W1451">
            <v>69.239999999999995</v>
          </cell>
        </row>
        <row r="1452">
          <cell r="F1452">
            <v>5000283</v>
          </cell>
          <cell r="G1452" t="str">
            <v>BOPP TAPE (60MM X 65M)</v>
          </cell>
          <cell r="H1452" t="str">
            <v>ROL</v>
          </cell>
          <cell r="I1452">
            <v>2.1999999999999999E-2</v>
          </cell>
          <cell r="J1452">
            <v>45.18</v>
          </cell>
          <cell r="K1452">
            <v>0.99395999999999995</v>
          </cell>
          <cell r="L1452" t="str">
            <v>PM</v>
          </cell>
          <cell r="M1452" t="str">
            <v>CHW0750MST01IUKM1</v>
          </cell>
          <cell r="N1452" t="str">
            <v>5000283UKM1</v>
          </cell>
          <cell r="O1452" t="e">
            <v>#N/A</v>
          </cell>
          <cell r="Q1452">
            <v>0.99395999999999995</v>
          </cell>
          <cell r="S1452">
            <v>0.99395999999999995</v>
          </cell>
          <cell r="T1452">
            <v>0</v>
          </cell>
          <cell r="V1452">
            <v>2.1999999999999999E-2</v>
          </cell>
          <cell r="W1452">
            <v>47.7</v>
          </cell>
        </row>
        <row r="1453">
          <cell r="F1453">
            <v>5005038</v>
          </cell>
          <cell r="G1453" t="str">
            <v>PUMP HAND WASH -750ML-IB</v>
          </cell>
          <cell r="H1453" t="str">
            <v>ST</v>
          </cell>
          <cell r="I1453">
            <v>12.06</v>
          </cell>
          <cell r="J1453">
            <v>7.5</v>
          </cell>
          <cell r="K1453">
            <v>90.45</v>
          </cell>
          <cell r="L1453" t="str">
            <v>PM</v>
          </cell>
          <cell r="M1453" t="str">
            <v>CHW0750MST01IUKM1</v>
          </cell>
          <cell r="N1453" t="str">
            <v>5005038UKM1</v>
          </cell>
          <cell r="O1453" t="e">
            <v>#N/A</v>
          </cell>
          <cell r="Q1453">
            <v>90.45</v>
          </cell>
          <cell r="S1453">
            <v>90.45</v>
          </cell>
          <cell r="T1453">
            <v>0</v>
          </cell>
          <cell r="V1453">
            <v>12.06</v>
          </cell>
          <cell r="W1453">
            <v>7.5</v>
          </cell>
        </row>
        <row r="1454">
          <cell r="F1454">
            <v>6002021</v>
          </cell>
          <cell r="G1454" t="str">
            <v>CONT LABEL CHIC HANDWASH MSTSHIELD 750ML</v>
          </cell>
          <cell r="H1454" t="str">
            <v>ST</v>
          </cell>
          <cell r="I1454">
            <v>12</v>
          </cell>
          <cell r="J1454">
            <v>10.345369999999999</v>
          </cell>
          <cell r="K1454">
            <v>124.14443999999999</v>
          </cell>
          <cell r="L1454" t="str">
            <v>SFG</v>
          </cell>
          <cell r="M1454" t="str">
            <v>CHW0750MST01IUKM1</v>
          </cell>
          <cell r="N1454" t="str">
            <v>6002021UKM1</v>
          </cell>
          <cell r="O1454" t="str">
            <v>6002021UKM1</v>
          </cell>
          <cell r="P1454">
            <v>0</v>
          </cell>
          <cell r="Q1454">
            <v>108.12252000000001</v>
          </cell>
          <cell r="R1454">
            <v>16.021920000000001</v>
          </cell>
          <cell r="S1454">
            <v>124.14444</v>
          </cell>
          <cell r="T1454">
            <v>0</v>
          </cell>
          <cell r="V1454">
            <v>12</v>
          </cell>
          <cell r="W1454">
            <v>10.345369999999999</v>
          </cell>
        </row>
        <row r="1455">
          <cell r="F1455" t="str">
            <v>QCHW0750MS01I</v>
          </cell>
          <cell r="G1455" t="str">
            <v>CHIC HANDWASH MOISTURE SHLD 750ML QS IB</v>
          </cell>
          <cell r="H1455" t="str">
            <v>ST</v>
          </cell>
          <cell r="I1455">
            <v>-1.2E-2</v>
          </cell>
          <cell r="J1455">
            <v>0</v>
          </cell>
          <cell r="K1455">
            <v>0</v>
          </cell>
          <cell r="L1455" t="str">
            <v>RM</v>
          </cell>
          <cell r="M1455" t="str">
            <v>CHW0750MST01IUKM1</v>
          </cell>
          <cell r="N1455" t="str">
            <v>QCHW0750MS01IUKM1</v>
          </cell>
          <cell r="O1455" t="e">
            <v>#N/A</v>
          </cell>
          <cell r="P1455">
            <v>0</v>
          </cell>
          <cell r="S1455">
            <v>0</v>
          </cell>
          <cell r="T1455">
            <v>0</v>
          </cell>
          <cell r="V1455">
            <v>-1.2E-2</v>
          </cell>
          <cell r="W1455">
            <v>0</v>
          </cell>
        </row>
        <row r="1456">
          <cell r="F1456" t="str">
            <v/>
          </cell>
          <cell r="G1456" t="str">
            <v>0000900501-MFPOWR</v>
          </cell>
          <cell r="H1456" t="str">
            <v>KWH</v>
          </cell>
          <cell r="I1456">
            <v>0.21</v>
          </cell>
          <cell r="J1456">
            <v>8.25</v>
          </cell>
          <cell r="K1456">
            <v>1.7324999999999999</v>
          </cell>
          <cell r="L1456" t="str">
            <v>cc</v>
          </cell>
          <cell r="M1456" t="str">
            <v>CHW0750PRT01IUKM1</v>
          </cell>
          <cell r="N1456" t="str">
            <v>UKM1</v>
          </cell>
          <cell r="O1456" t="e">
            <v>#N/A</v>
          </cell>
          <cell r="R1456">
            <v>1.7324999999999999</v>
          </cell>
          <cell r="S1456">
            <v>1.7324999999999999</v>
          </cell>
          <cell r="T1456">
            <v>0</v>
          </cell>
          <cell r="V1456">
            <v>0.21</v>
          </cell>
          <cell r="W1456">
            <v>8.25</v>
          </cell>
        </row>
        <row r="1457">
          <cell r="F1457" t="str">
            <v/>
          </cell>
          <cell r="G1457" t="str">
            <v>0000900502-MFMAND</v>
          </cell>
          <cell r="H1457" t="str">
            <v>MD</v>
          </cell>
          <cell r="I1457">
            <v>5.0999999999999997E-2</v>
          </cell>
          <cell r="J1457">
            <v>440</v>
          </cell>
          <cell r="K1457">
            <v>22.439999999999998</v>
          </cell>
          <cell r="L1457" t="str">
            <v>cc</v>
          </cell>
          <cell r="M1457" t="str">
            <v>CHW0750PRT01IUKM1</v>
          </cell>
          <cell r="N1457" t="str">
            <v>UKM1</v>
          </cell>
          <cell r="O1457" t="e">
            <v>#N/A</v>
          </cell>
          <cell r="R1457">
            <v>22.439999999999998</v>
          </cell>
          <cell r="S1457">
            <v>22.439999999999998</v>
          </cell>
          <cell r="T1457">
            <v>0</v>
          </cell>
          <cell r="V1457">
            <v>5.0999999999999997E-2</v>
          </cell>
          <cell r="W1457">
            <v>440</v>
          </cell>
        </row>
        <row r="1458">
          <cell r="F1458" t="str">
            <v/>
          </cell>
          <cell r="G1458" t="str">
            <v>0000900503-MFGUTY</v>
          </cell>
          <cell r="H1458" t="str">
            <v>STD</v>
          </cell>
          <cell r="I1458">
            <v>0.03</v>
          </cell>
          <cell r="J1458">
            <v>34.869999999999997</v>
          </cell>
          <cell r="K1458">
            <v>1.0460999999999998</v>
          </cell>
          <cell r="L1458" t="str">
            <v>cc</v>
          </cell>
          <cell r="M1458" t="str">
            <v>CHW0750PRT01IUKM1</v>
          </cell>
          <cell r="N1458" t="str">
            <v>UKM1</v>
          </cell>
          <cell r="O1458" t="e">
            <v>#N/A</v>
          </cell>
          <cell r="R1458">
            <v>1.0460999999999998</v>
          </cell>
          <cell r="S1458">
            <v>1.0460999999999998</v>
          </cell>
          <cell r="T1458">
            <v>0</v>
          </cell>
          <cell r="V1458">
            <v>0.03</v>
          </cell>
          <cell r="W1458">
            <v>34.869999999999997</v>
          </cell>
        </row>
        <row r="1459">
          <cell r="F1459" t="str">
            <v/>
          </cell>
          <cell r="G1459" t="str">
            <v>0000900504-MFGDEP</v>
          </cell>
          <cell r="H1459" t="str">
            <v>STD</v>
          </cell>
          <cell r="I1459">
            <v>0.03</v>
          </cell>
          <cell r="J1459">
            <v>104.21</v>
          </cell>
          <cell r="K1459">
            <v>3.1262999999999996</v>
          </cell>
          <cell r="L1459" t="str">
            <v>cc</v>
          </cell>
          <cell r="M1459" t="str">
            <v>CHW0750PRT01IUKM1</v>
          </cell>
          <cell r="N1459" t="str">
            <v>UKM1</v>
          </cell>
          <cell r="O1459" t="e">
            <v>#N/A</v>
          </cell>
          <cell r="R1459">
            <v>3.1262999999999996</v>
          </cell>
          <cell r="S1459">
            <v>3.1262999999999996</v>
          </cell>
          <cell r="T1459">
            <v>0</v>
          </cell>
          <cell r="V1459">
            <v>0.03</v>
          </cell>
          <cell r="W1459">
            <v>104.21</v>
          </cell>
        </row>
        <row r="1460">
          <cell r="F1460" t="str">
            <v/>
          </cell>
          <cell r="G1460" t="str">
            <v>0000900505-MFGOVH</v>
          </cell>
          <cell r="H1460" t="str">
            <v>STD</v>
          </cell>
          <cell r="I1460">
            <v>0.03</v>
          </cell>
          <cell r="J1460">
            <v>292.08999999999997</v>
          </cell>
          <cell r="K1460">
            <v>8.7626999999999988</v>
          </cell>
          <cell r="L1460" t="str">
            <v>cc</v>
          </cell>
          <cell r="M1460" t="str">
            <v>CHW0750PRT01IUKM1</v>
          </cell>
          <cell r="N1460" t="str">
            <v>UKM1</v>
          </cell>
          <cell r="O1460" t="e">
            <v>#N/A</v>
          </cell>
          <cell r="R1460">
            <v>8.7626999999999988</v>
          </cell>
          <cell r="S1460">
            <v>8.7626999999999988</v>
          </cell>
          <cell r="T1460">
            <v>0</v>
          </cell>
          <cell r="V1460">
            <v>0.03</v>
          </cell>
          <cell r="W1460">
            <v>292.08999999999997</v>
          </cell>
        </row>
        <row r="1461">
          <cell r="F1461">
            <v>6001996</v>
          </cell>
          <cell r="G1461" t="str">
            <v>CHIC HAND WASH  PROTECTION SHIELD BULK</v>
          </cell>
          <cell r="H1461" t="str">
            <v>KG</v>
          </cell>
          <cell r="I1461">
            <v>9.27</v>
          </cell>
          <cell r="J1461">
            <v>23.808479999999999</v>
          </cell>
          <cell r="K1461">
            <v>220.7046096</v>
          </cell>
          <cell r="L1461" t="str">
            <v>SFG</v>
          </cell>
          <cell r="M1461" t="str">
            <v>CHW0750PRT01IUKM1</v>
          </cell>
          <cell r="N1461" t="str">
            <v>6001996UKM1</v>
          </cell>
          <cell r="O1461" t="str">
            <v>6001996UKM1</v>
          </cell>
          <cell r="P1461">
            <v>210.39720389999999</v>
          </cell>
          <cell r="Q1461">
            <v>0</v>
          </cell>
          <cell r="R1461">
            <v>10.307405699999999</v>
          </cell>
          <cell r="S1461">
            <v>220.7046096</v>
          </cell>
          <cell r="T1461">
            <v>0</v>
          </cell>
          <cell r="V1461">
            <v>9.27</v>
          </cell>
          <cell r="W1461">
            <v>23.171535255247154</v>
          </cell>
        </row>
        <row r="1462">
          <cell r="F1462">
            <v>5005005</v>
          </cell>
          <cell r="G1462" t="str">
            <v>CFC CHIC HAND WASH 750MLX12PC</v>
          </cell>
          <cell r="H1462" t="str">
            <v>ST</v>
          </cell>
          <cell r="I1462">
            <v>1.0049999999999999</v>
          </cell>
          <cell r="J1462">
            <v>69.239999999999995</v>
          </cell>
          <cell r="K1462">
            <v>69.586199999999991</v>
          </cell>
          <cell r="L1462" t="str">
            <v>PM</v>
          </cell>
          <cell r="M1462" t="str">
            <v>CHW0750PRT01IUKM1</v>
          </cell>
          <cell r="N1462" t="str">
            <v>5005005UKM1</v>
          </cell>
          <cell r="O1462" t="e">
            <v>#N/A</v>
          </cell>
          <cell r="Q1462">
            <v>69.586199999999991</v>
          </cell>
          <cell r="S1462">
            <v>69.586199999999991</v>
          </cell>
          <cell r="T1462">
            <v>0</v>
          </cell>
          <cell r="V1462">
            <v>1.0049999999999999</v>
          </cell>
          <cell r="W1462">
            <v>69.239999999999995</v>
          </cell>
        </row>
        <row r="1463">
          <cell r="F1463">
            <v>5000283</v>
          </cell>
          <cell r="G1463" t="str">
            <v>BOPP TAPE (60MM X 65M)</v>
          </cell>
          <cell r="H1463" t="str">
            <v>ROL</v>
          </cell>
          <cell r="I1463">
            <v>2.1999999999999999E-2</v>
          </cell>
          <cell r="J1463">
            <v>45.18</v>
          </cell>
          <cell r="K1463">
            <v>0.99395999999999995</v>
          </cell>
          <cell r="L1463" t="str">
            <v>PM</v>
          </cell>
          <cell r="M1463" t="str">
            <v>CHW0750PRT01IUKM1</v>
          </cell>
          <cell r="N1463" t="str">
            <v>5000283UKM1</v>
          </cell>
          <cell r="O1463" t="e">
            <v>#N/A</v>
          </cell>
          <cell r="Q1463">
            <v>0.99395999999999995</v>
          </cell>
          <cell r="S1463">
            <v>0.99395999999999995</v>
          </cell>
          <cell r="T1463">
            <v>0</v>
          </cell>
          <cell r="V1463">
            <v>2.1999999999999999E-2</v>
          </cell>
          <cell r="W1463">
            <v>47.7</v>
          </cell>
        </row>
        <row r="1464">
          <cell r="F1464">
            <v>5005038</v>
          </cell>
          <cell r="G1464" t="str">
            <v>PUMP HAND WASH -750ML-IB</v>
          </cell>
          <cell r="H1464" t="str">
            <v>ST</v>
          </cell>
          <cell r="I1464">
            <v>12.06</v>
          </cell>
          <cell r="J1464">
            <v>7.5</v>
          </cell>
          <cell r="K1464">
            <v>90.45</v>
          </cell>
          <cell r="L1464" t="str">
            <v>PM</v>
          </cell>
          <cell r="M1464" t="str">
            <v>CHW0750PRT01IUKM1</v>
          </cell>
          <cell r="N1464" t="str">
            <v>5005038UKM1</v>
          </cell>
          <cell r="O1464" t="e">
            <v>#N/A</v>
          </cell>
          <cell r="Q1464">
            <v>90.45</v>
          </cell>
          <cell r="S1464">
            <v>90.45</v>
          </cell>
          <cell r="T1464">
            <v>0</v>
          </cell>
          <cell r="V1464">
            <v>12.06</v>
          </cell>
          <cell r="W1464">
            <v>7.5</v>
          </cell>
        </row>
        <row r="1465">
          <cell r="F1465">
            <v>6002020</v>
          </cell>
          <cell r="G1465" t="str">
            <v>CONT LABEL CHIC HANDWASH PRTSHIELD 750ML</v>
          </cell>
          <cell r="H1465" t="str">
            <v>ST</v>
          </cell>
          <cell r="I1465">
            <v>12</v>
          </cell>
          <cell r="J1465">
            <v>10.335219999999998</v>
          </cell>
          <cell r="K1465">
            <v>124.02263999999997</v>
          </cell>
          <cell r="L1465" t="str">
            <v>SFG</v>
          </cell>
          <cell r="M1465" t="str">
            <v>CHW0750PRT01IUKM1</v>
          </cell>
          <cell r="N1465" t="str">
            <v>6002020UKM1</v>
          </cell>
          <cell r="O1465" t="str">
            <v>6002020UKM1</v>
          </cell>
          <cell r="P1465">
            <v>0</v>
          </cell>
          <cell r="Q1465">
            <v>108.00072</v>
          </cell>
          <cell r="R1465">
            <v>16.021920000000001</v>
          </cell>
          <cell r="S1465">
            <v>124.02264</v>
          </cell>
          <cell r="T1465">
            <v>0</v>
          </cell>
          <cell r="V1465">
            <v>12</v>
          </cell>
          <cell r="W1465">
            <v>10.335219999999998</v>
          </cell>
        </row>
        <row r="1466">
          <cell r="F1466" t="str">
            <v>QCHW0750PS01I</v>
          </cell>
          <cell r="G1466" t="str">
            <v>CHIC HANDWASH  PROTECN SHLD 750ML QS IB</v>
          </cell>
          <cell r="H1466" t="str">
            <v>ST</v>
          </cell>
          <cell r="I1466">
            <v>-1.2E-2</v>
          </cell>
          <cell r="J1466">
            <v>0</v>
          </cell>
          <cell r="K1466">
            <v>0</v>
          </cell>
          <cell r="L1466" t="str">
            <v>RM</v>
          </cell>
          <cell r="M1466" t="str">
            <v>CHW0750PRT01IUKM1</v>
          </cell>
          <cell r="N1466" t="str">
            <v>QCHW0750PS01IUKM1</v>
          </cell>
          <cell r="O1466" t="e">
            <v>#N/A</v>
          </cell>
          <cell r="P1466">
            <v>0</v>
          </cell>
          <cell r="S1466">
            <v>0</v>
          </cell>
          <cell r="T1466">
            <v>0</v>
          </cell>
          <cell r="V1466">
            <v>-1.2E-2</v>
          </cell>
          <cell r="W1466">
            <v>0</v>
          </cell>
        </row>
        <row r="1467">
          <cell r="F1467" t="str">
            <v>QCHW0750PS02I</v>
          </cell>
          <cell r="G1467" t="str">
            <v>CHIC HANDWASH  PROTSHLD ARBIC750ML12P QS</v>
          </cell>
          <cell r="H1467" t="str">
            <v>ST</v>
          </cell>
          <cell r="I1467">
            <v>-1.2E-2</v>
          </cell>
          <cell r="J1467">
            <v>0</v>
          </cell>
          <cell r="K1467">
            <v>0</v>
          </cell>
          <cell r="L1467" t="str">
            <v>RM</v>
          </cell>
          <cell r="M1467" t="str">
            <v>CHW0750PS02IUKM1</v>
          </cell>
          <cell r="N1467" t="str">
            <v>QCHW0750PS02IUKM1</v>
          </cell>
          <cell r="O1467" t="e">
            <v>#N/A</v>
          </cell>
          <cell r="P1467">
            <v>0</v>
          </cell>
          <cell r="S1467">
            <v>0</v>
          </cell>
          <cell r="T1467">
            <v>0</v>
          </cell>
          <cell r="V1467">
            <v>-1.2E-2</v>
          </cell>
          <cell r="W1467">
            <v>0</v>
          </cell>
        </row>
        <row r="1468">
          <cell r="F1468">
            <v>6002063</v>
          </cell>
          <cell r="G1468" t="str">
            <v>CONT LAB CHIC HW ARABIC PRT SHIELD750ML</v>
          </cell>
          <cell r="H1468" t="str">
            <v>ST</v>
          </cell>
          <cell r="I1468">
            <v>12</v>
          </cell>
          <cell r="J1468">
            <v>10.588969999999998</v>
          </cell>
          <cell r="K1468">
            <v>127.06763999999998</v>
          </cell>
          <cell r="L1468" t="str">
            <v>SFG</v>
          </cell>
          <cell r="M1468" t="str">
            <v>CHW0750PS02IUKM1</v>
          </cell>
          <cell r="N1468" t="str">
            <v>6002063UKM1</v>
          </cell>
          <cell r="O1468" t="str">
            <v>6002063UKM1</v>
          </cell>
          <cell r="P1468">
            <v>0</v>
          </cell>
          <cell r="Q1468">
            <v>111.04571999999999</v>
          </cell>
          <cell r="R1468">
            <v>16.021920000000001</v>
          </cell>
          <cell r="S1468">
            <v>127.06763999999998</v>
          </cell>
          <cell r="T1468">
            <v>0</v>
          </cell>
          <cell r="V1468">
            <v>12</v>
          </cell>
          <cell r="W1468">
            <v>10.588969999999998</v>
          </cell>
        </row>
        <row r="1469">
          <cell r="F1469">
            <v>5005038</v>
          </cell>
          <cell r="G1469" t="str">
            <v>PUMP HAND WASH -750ML-IB</v>
          </cell>
          <cell r="H1469" t="str">
            <v>ST</v>
          </cell>
          <cell r="I1469">
            <v>12.06</v>
          </cell>
          <cell r="J1469">
            <v>7.5</v>
          </cell>
          <cell r="K1469">
            <v>90.45</v>
          </cell>
          <cell r="L1469" t="str">
            <v>PM</v>
          </cell>
          <cell r="M1469" t="str">
            <v>CHW0750PS02IUKM1</v>
          </cell>
          <cell r="N1469" t="str">
            <v>5005038UKM1</v>
          </cell>
          <cell r="O1469" t="e">
            <v>#N/A</v>
          </cell>
          <cell r="Q1469">
            <v>90.45</v>
          </cell>
          <cell r="S1469">
            <v>90.45</v>
          </cell>
          <cell r="T1469">
            <v>0</v>
          </cell>
          <cell r="V1469">
            <v>12.06</v>
          </cell>
          <cell r="W1469">
            <v>7.5</v>
          </cell>
        </row>
        <row r="1470">
          <cell r="F1470">
            <v>5000283</v>
          </cell>
          <cell r="G1470" t="str">
            <v>BOPP TAPE (60MM X 65M)</v>
          </cell>
          <cell r="H1470" t="str">
            <v>ROL</v>
          </cell>
          <cell r="I1470">
            <v>2.1999999999999999E-2</v>
          </cell>
          <cell r="J1470">
            <v>45.18</v>
          </cell>
          <cell r="K1470">
            <v>0.99395999999999995</v>
          </cell>
          <cell r="L1470" t="str">
            <v>PM</v>
          </cell>
          <cell r="M1470" t="str">
            <v>CHW0750PS02IUKM1</v>
          </cell>
          <cell r="N1470" t="str">
            <v>5000283UKM1</v>
          </cell>
          <cell r="O1470" t="e">
            <v>#N/A</v>
          </cell>
          <cell r="Q1470">
            <v>0.99395999999999995</v>
          </cell>
          <cell r="S1470">
            <v>0.99395999999999995</v>
          </cell>
          <cell r="T1470">
            <v>0</v>
          </cell>
          <cell r="V1470">
            <v>2.1999999999999999E-2</v>
          </cell>
          <cell r="W1470">
            <v>47.7</v>
          </cell>
        </row>
        <row r="1471">
          <cell r="F1471">
            <v>5005005</v>
          </cell>
          <cell r="G1471" t="str">
            <v>CFC CHIC HAND WASH 750MLX12PC</v>
          </cell>
          <cell r="H1471" t="str">
            <v>ST</v>
          </cell>
          <cell r="I1471">
            <v>1.0049999999999999</v>
          </cell>
          <cell r="J1471">
            <v>69.239999999999995</v>
          </cell>
          <cell r="K1471">
            <v>69.586199999999991</v>
          </cell>
          <cell r="L1471" t="str">
            <v>PM</v>
          </cell>
          <cell r="M1471" t="str">
            <v>CHW0750PS02IUKM1</v>
          </cell>
          <cell r="N1471" t="str">
            <v>5005005UKM1</v>
          </cell>
          <cell r="O1471" t="e">
            <v>#N/A</v>
          </cell>
          <cell r="Q1471">
            <v>69.586199999999991</v>
          </cell>
          <cell r="S1471">
            <v>69.586199999999991</v>
          </cell>
          <cell r="T1471">
            <v>0</v>
          </cell>
          <cell r="V1471">
            <v>1.0049999999999999</v>
          </cell>
          <cell r="W1471">
            <v>69.239999999999995</v>
          </cell>
        </row>
        <row r="1472">
          <cell r="F1472">
            <v>6001996</v>
          </cell>
          <cell r="G1472" t="str">
            <v>CHIC HAND WASH  PROTECTION SHIELD BULK</v>
          </cell>
          <cell r="H1472" t="str">
            <v>KG</v>
          </cell>
          <cell r="I1472">
            <v>9.27</v>
          </cell>
          <cell r="J1472">
            <v>23.808479999999999</v>
          </cell>
          <cell r="K1472">
            <v>220.7046096</v>
          </cell>
          <cell r="L1472" t="str">
            <v>SFG</v>
          </cell>
          <cell r="M1472" t="str">
            <v>CHW0750PS02IUKM1</v>
          </cell>
          <cell r="N1472" t="str">
            <v>6001996UKM1</v>
          </cell>
          <cell r="O1472" t="str">
            <v>6001996UKM1</v>
          </cell>
          <cell r="P1472">
            <v>210.39720389999999</v>
          </cell>
          <cell r="Q1472">
            <v>0</v>
          </cell>
          <cell r="R1472">
            <v>10.307405699999999</v>
          </cell>
          <cell r="S1472">
            <v>220.7046096</v>
          </cell>
          <cell r="T1472">
            <v>0</v>
          </cell>
          <cell r="V1472">
            <v>9.27</v>
          </cell>
          <cell r="W1472">
            <v>23.171535255247154</v>
          </cell>
        </row>
        <row r="1473">
          <cell r="F1473" t="str">
            <v/>
          </cell>
          <cell r="G1473" t="str">
            <v>0000900505-MFGOVH</v>
          </cell>
          <cell r="H1473" t="str">
            <v>STD</v>
          </cell>
          <cell r="I1473">
            <v>0.03</v>
          </cell>
          <cell r="J1473">
            <v>292.08999999999997</v>
          </cell>
          <cell r="K1473">
            <v>8.7626999999999988</v>
          </cell>
          <cell r="L1473" t="str">
            <v>cc</v>
          </cell>
          <cell r="M1473" t="str">
            <v>CHW0750PS02IUKM1</v>
          </cell>
          <cell r="N1473" t="str">
            <v>UKM1</v>
          </cell>
          <cell r="O1473" t="e">
            <v>#N/A</v>
          </cell>
          <cell r="R1473">
            <v>8.7626999999999988</v>
          </cell>
          <cell r="S1473">
            <v>8.7626999999999988</v>
          </cell>
          <cell r="T1473">
            <v>0</v>
          </cell>
          <cell r="V1473">
            <v>0.03</v>
          </cell>
          <cell r="W1473">
            <v>292.08999999999997</v>
          </cell>
        </row>
        <row r="1474">
          <cell r="F1474" t="str">
            <v/>
          </cell>
          <cell r="G1474" t="str">
            <v>0000900504-MFGDEP</v>
          </cell>
          <cell r="H1474" t="str">
            <v>STD</v>
          </cell>
          <cell r="I1474">
            <v>0.03</v>
          </cell>
          <cell r="J1474">
            <v>104.21</v>
          </cell>
          <cell r="K1474">
            <v>3.1262999999999996</v>
          </cell>
          <cell r="L1474" t="str">
            <v>cc</v>
          </cell>
          <cell r="M1474" t="str">
            <v>CHW0750PS02IUKM1</v>
          </cell>
          <cell r="N1474" t="str">
            <v>UKM1</v>
          </cell>
          <cell r="O1474" t="e">
            <v>#N/A</v>
          </cell>
          <cell r="R1474">
            <v>3.1262999999999996</v>
          </cell>
          <cell r="S1474">
            <v>3.1262999999999996</v>
          </cell>
          <cell r="T1474">
            <v>0</v>
          </cell>
          <cell r="V1474">
            <v>0.03</v>
          </cell>
          <cell r="W1474">
            <v>104.21</v>
          </cell>
        </row>
        <row r="1475">
          <cell r="F1475" t="str">
            <v/>
          </cell>
          <cell r="G1475" t="str">
            <v>0000900501-MFPOWR</v>
          </cell>
          <cell r="H1475" t="str">
            <v>KWH</v>
          </cell>
          <cell r="I1475">
            <v>0.21</v>
          </cell>
          <cell r="J1475">
            <v>8.25</v>
          </cell>
          <cell r="K1475">
            <v>1.7324999999999999</v>
          </cell>
          <cell r="L1475" t="str">
            <v>cc</v>
          </cell>
          <cell r="M1475" t="str">
            <v>CHW0750PS02IUKM1</v>
          </cell>
          <cell r="N1475" t="str">
            <v>UKM1</v>
          </cell>
          <cell r="O1475" t="e">
            <v>#N/A</v>
          </cell>
          <cell r="R1475">
            <v>1.7324999999999999</v>
          </cell>
          <cell r="S1475">
            <v>1.7324999999999999</v>
          </cell>
          <cell r="T1475">
            <v>0</v>
          </cell>
          <cell r="V1475">
            <v>0.21</v>
          </cell>
          <cell r="W1475">
            <v>8.25</v>
          </cell>
        </row>
        <row r="1476">
          <cell r="F1476" t="str">
            <v/>
          </cell>
          <cell r="G1476" t="str">
            <v>0000900502-MFMAND</v>
          </cell>
          <cell r="H1476" t="str">
            <v>MD</v>
          </cell>
          <cell r="I1476">
            <v>5.0999999999999997E-2</v>
          </cell>
          <cell r="J1476">
            <v>440</v>
          </cell>
          <cell r="K1476">
            <v>22.439999999999998</v>
          </cell>
          <cell r="L1476" t="str">
            <v>cc</v>
          </cell>
          <cell r="M1476" t="str">
            <v>CHW0750PS02IUKM1</v>
          </cell>
          <cell r="N1476" t="str">
            <v>UKM1</v>
          </cell>
          <cell r="O1476" t="e">
            <v>#N/A</v>
          </cell>
          <cell r="R1476">
            <v>22.439999999999998</v>
          </cell>
          <cell r="S1476">
            <v>22.439999999999998</v>
          </cell>
          <cell r="T1476">
            <v>0</v>
          </cell>
          <cell r="V1476">
            <v>5.0999999999999997E-2</v>
          </cell>
          <cell r="W1476">
            <v>440</v>
          </cell>
        </row>
        <row r="1477">
          <cell r="F1477" t="str">
            <v/>
          </cell>
          <cell r="G1477" t="str">
            <v>0000900503-MFGUTY</v>
          </cell>
          <cell r="H1477" t="str">
            <v>STD</v>
          </cell>
          <cell r="I1477">
            <v>0.03</v>
          </cell>
          <cell r="J1477">
            <v>34.869999999999997</v>
          </cell>
          <cell r="K1477">
            <v>1.0460999999999998</v>
          </cell>
          <cell r="L1477" t="str">
            <v>cc</v>
          </cell>
          <cell r="M1477" t="str">
            <v>CHW0750PS02IUKM1</v>
          </cell>
          <cell r="N1477" t="str">
            <v>UKM1</v>
          </cell>
          <cell r="O1477" t="e">
            <v>#N/A</v>
          </cell>
          <cell r="R1477">
            <v>1.0460999999999998</v>
          </cell>
          <cell r="S1477">
            <v>1.0460999999999998</v>
          </cell>
          <cell r="T1477">
            <v>0</v>
          </cell>
          <cell r="V1477">
            <v>0.03</v>
          </cell>
          <cell r="W1477">
            <v>34.869999999999997</v>
          </cell>
        </row>
        <row r="1478">
          <cell r="F1478" t="str">
            <v>QCS0003BLK06S</v>
          </cell>
          <cell r="G1478" t="str">
            <v>CHIK BLK HFP PROSOL 3G 23%EX  RL22 QS</v>
          </cell>
          <cell r="H1478" t="str">
            <v>ST</v>
          </cell>
          <cell r="I1478">
            <v>-2.4E-2</v>
          </cell>
          <cell r="J1478">
            <v>0</v>
          </cell>
          <cell r="K1478">
            <v>0</v>
          </cell>
          <cell r="L1478" t="str">
            <v>RM</v>
          </cell>
          <cell r="M1478" t="str">
            <v>CS0003BLK06SUKM1</v>
          </cell>
          <cell r="N1478" t="str">
            <v>QCS0003BLK06SUKM1</v>
          </cell>
          <cell r="O1478" t="e">
            <v>#N/A</v>
          </cell>
          <cell r="P1478">
            <v>0</v>
          </cell>
          <cell r="S1478">
            <v>0</v>
          </cell>
          <cell r="T1478">
            <v>0</v>
          </cell>
          <cell r="V1478">
            <v>-2.4E-2</v>
          </cell>
          <cell r="W1478">
            <v>0</v>
          </cell>
        </row>
        <row r="1479">
          <cell r="F1479">
            <v>5000283</v>
          </cell>
          <cell r="G1479" t="str">
            <v>BOPP TAPE (60MM X 65M)</v>
          </cell>
          <cell r="H1479" t="str">
            <v>ROL</v>
          </cell>
          <cell r="I1479">
            <v>6.6622399291721993E-2</v>
          </cell>
          <cell r="J1479">
            <v>45.18</v>
          </cell>
          <cell r="K1479">
            <v>3.01</v>
          </cell>
          <cell r="L1479" t="str">
            <v>PM</v>
          </cell>
          <cell r="M1479" t="str">
            <v>CS0003BLK06SUKM1</v>
          </cell>
          <cell r="N1479" t="str">
            <v>5000283UKM1</v>
          </cell>
          <cell r="O1479" t="e">
            <v>#N/A</v>
          </cell>
          <cell r="Q1479">
            <v>3.01</v>
          </cell>
          <cell r="S1479">
            <v>3.01</v>
          </cell>
          <cell r="T1479">
            <v>0</v>
          </cell>
          <cell r="V1479">
            <v>6.6622399291721993E-2</v>
          </cell>
          <cell r="W1479">
            <v>47.7</v>
          </cell>
        </row>
        <row r="1480">
          <cell r="F1480">
            <v>5000282</v>
          </cell>
          <cell r="G1480" t="str">
            <v>BOPP TAPE (60MM X 650M)</v>
          </cell>
          <cell r="H1480" t="str">
            <v>ROL</v>
          </cell>
          <cell r="I1480">
            <v>2.0222222222222221E-3</v>
          </cell>
          <cell r="J1480">
            <v>450</v>
          </cell>
          <cell r="K1480">
            <v>0.90999999999999992</v>
          </cell>
          <cell r="L1480" t="str">
            <v>PM</v>
          </cell>
          <cell r="M1480" t="str">
            <v>CS0003BLK06SUKM1</v>
          </cell>
          <cell r="N1480" t="str">
            <v>5000282UKM1</v>
          </cell>
          <cell r="O1480" t="e">
            <v>#N/A</v>
          </cell>
          <cell r="Q1480">
            <v>0.90999999999999992</v>
          </cell>
          <cell r="S1480">
            <v>0.90999999999999992</v>
          </cell>
          <cell r="T1480">
            <v>0</v>
          </cell>
          <cell r="V1480">
            <v>2.0222222222222221E-3</v>
          </cell>
          <cell r="W1480">
            <v>477</v>
          </cell>
        </row>
        <row r="1481">
          <cell r="F1481">
            <v>5007118</v>
          </cell>
          <cell r="G1481" t="str">
            <v>CFC OUT CHIK PR HFP BLACK 3G 23% 4800PC</v>
          </cell>
          <cell r="H1481" t="str">
            <v>ST</v>
          </cell>
          <cell r="I1481">
            <v>1.0050065876152832</v>
          </cell>
          <cell r="J1481">
            <v>37.950000000000003</v>
          </cell>
          <cell r="K1481">
            <v>38.14</v>
          </cell>
          <cell r="L1481" t="str">
            <v>PM</v>
          </cell>
          <cell r="M1481" t="str">
            <v>CS0003BLK06SUKM1</v>
          </cell>
          <cell r="N1481" t="str">
            <v>5007118UKM1</v>
          </cell>
          <cell r="O1481" t="e">
            <v>#N/A</v>
          </cell>
          <cell r="Q1481">
            <v>38.14</v>
          </cell>
          <cell r="S1481">
            <v>38.14</v>
          </cell>
          <cell r="T1481">
            <v>0</v>
          </cell>
          <cell r="V1481">
            <v>1.0050065876152832</v>
          </cell>
          <cell r="W1481">
            <v>40.132125000000009</v>
          </cell>
        </row>
        <row r="1482">
          <cell r="F1482">
            <v>5007119</v>
          </cell>
          <cell r="G1482" t="str">
            <v>CFC INER CHIK PR HFP BLACK 3G 23% 1200PC</v>
          </cell>
          <cell r="H1482" t="str">
            <v>ST</v>
          </cell>
          <cell r="I1482">
            <v>4.0199619771863118</v>
          </cell>
          <cell r="J1482">
            <v>10.52</v>
          </cell>
          <cell r="K1482">
            <v>42.29</v>
          </cell>
          <cell r="L1482" t="str">
            <v>PM</v>
          </cell>
          <cell r="M1482" t="str">
            <v>CS0003BLK06SUKM1</v>
          </cell>
          <cell r="N1482" t="str">
            <v>5007119UKM1</v>
          </cell>
          <cell r="O1482" t="e">
            <v>#N/A</v>
          </cell>
          <cell r="Q1482">
            <v>42.29</v>
          </cell>
          <cell r="S1482">
            <v>42.29</v>
          </cell>
          <cell r="T1482">
            <v>0</v>
          </cell>
          <cell r="V1482">
            <v>4.0199619771863118</v>
          </cell>
          <cell r="W1482">
            <v>11.124900000000002</v>
          </cell>
        </row>
        <row r="1483">
          <cell r="F1483">
            <v>5007113</v>
          </cell>
          <cell r="G1483" t="str">
            <v>LAM CHIK BLK HFP PROSOL 3GM 23% XTRA RL2</v>
          </cell>
          <cell r="H1483" t="str">
            <v>KG</v>
          </cell>
          <cell r="I1483">
            <v>1.2251391068626052</v>
          </cell>
          <cell r="J1483">
            <v>210.27</v>
          </cell>
          <cell r="K1483">
            <v>257.61</v>
          </cell>
          <cell r="L1483" t="str">
            <v>PM</v>
          </cell>
          <cell r="M1483" t="str">
            <v>CS0003BLK06SUKM1</v>
          </cell>
          <cell r="N1483" t="str">
            <v>5007113UKM1</v>
          </cell>
          <cell r="O1483" t="e">
            <v>#N/A</v>
          </cell>
          <cell r="Q1483">
            <v>257.61</v>
          </cell>
          <cell r="S1483">
            <v>257.61</v>
          </cell>
          <cell r="T1483">
            <v>0</v>
          </cell>
          <cell r="V1483">
            <v>1.2251391068626052</v>
          </cell>
          <cell r="W1483">
            <v>222.36052500000002</v>
          </cell>
        </row>
        <row r="1484">
          <cell r="F1484">
            <v>6001970</v>
          </cell>
          <cell r="G1484" t="str">
            <v>CHIK HFP PROSOL BLK 50PS NEWFRMLT - BULK</v>
          </cell>
          <cell r="H1484" t="str">
            <v>KG</v>
          </cell>
          <cell r="I1484">
            <v>18.065610025801696</v>
          </cell>
          <cell r="J1484">
            <v>27.13</v>
          </cell>
          <cell r="K1484">
            <v>490.12</v>
          </cell>
          <cell r="L1484" t="str">
            <v>SFG</v>
          </cell>
          <cell r="M1484" t="str">
            <v>CS0003BLK06SUKM1</v>
          </cell>
          <cell r="N1484" t="str">
            <v>6001970UKM1</v>
          </cell>
          <cell r="O1484" t="str">
            <v>6001970UKM1</v>
          </cell>
          <cell r="P1484">
            <v>462.95197804516243</v>
          </cell>
          <cell r="Q1484">
            <v>0</v>
          </cell>
          <cell r="R1484">
            <v>27.168021954837592</v>
          </cell>
          <cell r="S1484">
            <v>490.12</v>
          </cell>
          <cell r="T1484">
            <v>0</v>
          </cell>
          <cell r="V1484">
            <v>18.065610025801696</v>
          </cell>
          <cell r="W1484">
            <v>26.920686416694089</v>
          </cell>
        </row>
        <row r="1485">
          <cell r="F1485" t="str">
            <v/>
          </cell>
          <cell r="G1485" t="str">
            <v>0000900505-MFGOVH</v>
          </cell>
          <cell r="H1485" t="str">
            <v>STD</v>
          </cell>
          <cell r="I1485">
            <v>0.19606970454312031</v>
          </cell>
          <cell r="J1485">
            <v>292.08999999999997</v>
          </cell>
          <cell r="K1485">
            <v>57.27</v>
          </cell>
          <cell r="L1485" t="str">
            <v>cc</v>
          </cell>
          <cell r="M1485" t="str">
            <v>CS0003BLK06SUKM1</v>
          </cell>
          <cell r="N1485" t="str">
            <v>UKM1</v>
          </cell>
          <cell r="O1485" t="e">
            <v>#N/A</v>
          </cell>
          <cell r="R1485">
            <v>57.27</v>
          </cell>
          <cell r="S1485">
            <v>57.27</v>
          </cell>
          <cell r="T1485">
            <v>0</v>
          </cell>
          <cell r="V1485">
            <v>0.19606970454312031</v>
          </cell>
          <cell r="W1485">
            <v>292.08999999999997</v>
          </cell>
        </row>
        <row r="1486">
          <cell r="F1486" t="str">
            <v/>
          </cell>
          <cell r="G1486" t="str">
            <v>0000900504-MFGDEP</v>
          </cell>
          <cell r="H1486" t="str">
            <v>STD</v>
          </cell>
          <cell r="I1486">
            <v>0.19606777203950349</v>
          </cell>
          <cell r="J1486">
            <v>110.37</v>
          </cell>
          <cell r="K1486">
            <v>21.64</v>
          </cell>
          <cell r="L1486" t="str">
            <v>cc</v>
          </cell>
          <cell r="M1486" t="str">
            <v>CS0003BLK06SUKM1</v>
          </cell>
          <cell r="N1486" t="str">
            <v>UKM1</v>
          </cell>
          <cell r="O1486" t="e">
            <v>#N/A</v>
          </cell>
          <cell r="R1486">
            <v>21.64</v>
          </cell>
          <cell r="S1486">
            <v>21.64</v>
          </cell>
          <cell r="T1486">
            <v>0</v>
          </cell>
          <cell r="V1486">
            <v>0.19606777203950349</v>
          </cell>
          <cell r="W1486">
            <v>110.37</v>
          </cell>
        </row>
        <row r="1487">
          <cell r="F1487" t="str">
            <v/>
          </cell>
          <cell r="G1487" t="str">
            <v>0000900503-MFGUTY</v>
          </cell>
          <cell r="H1487" t="str">
            <v>STD</v>
          </cell>
          <cell r="I1487">
            <v>0.19608295817461235</v>
          </cell>
          <cell r="J1487">
            <v>259.89</v>
          </cell>
          <cell r="K1487">
            <v>50.96</v>
          </cell>
          <cell r="L1487" t="str">
            <v>cc</v>
          </cell>
          <cell r="M1487" t="str">
            <v>CS0003BLK06SUKM1</v>
          </cell>
          <cell r="N1487" t="str">
            <v>UKM1</v>
          </cell>
          <cell r="O1487" t="e">
            <v>#N/A</v>
          </cell>
          <cell r="R1487">
            <v>50.96</v>
          </cell>
          <cell r="S1487">
            <v>50.96</v>
          </cell>
          <cell r="T1487">
            <v>0</v>
          </cell>
          <cell r="V1487">
            <v>0.19608295817461235</v>
          </cell>
          <cell r="W1487">
            <v>259.89</v>
          </cell>
        </row>
        <row r="1488">
          <cell r="F1488" t="str">
            <v/>
          </cell>
          <cell r="G1488" t="str">
            <v>0000900502-MFMAND</v>
          </cell>
          <cell r="H1488" t="str">
            <v>MD</v>
          </cell>
          <cell r="I1488">
            <v>5.7999999999999996E-2</v>
          </cell>
          <cell r="J1488">
            <v>440</v>
          </cell>
          <cell r="K1488">
            <v>25.52</v>
          </cell>
          <cell r="L1488" t="str">
            <v>cc</v>
          </cell>
          <cell r="M1488" t="str">
            <v>CS0003BLK06SUKM1</v>
          </cell>
          <cell r="N1488" t="str">
            <v>UKM1</v>
          </cell>
          <cell r="O1488" t="e">
            <v>#N/A</v>
          </cell>
          <cell r="R1488">
            <v>25.52</v>
          </cell>
          <cell r="S1488">
            <v>25.52</v>
          </cell>
          <cell r="T1488">
            <v>0</v>
          </cell>
          <cell r="V1488">
            <v>5.7999999999999996E-2</v>
          </cell>
          <cell r="W1488">
            <v>440</v>
          </cell>
        </row>
        <row r="1489">
          <cell r="F1489" t="str">
            <v/>
          </cell>
          <cell r="G1489" t="str">
            <v>0000900501-MFPOWR</v>
          </cell>
          <cell r="H1489" t="str">
            <v>KWH</v>
          </cell>
          <cell r="I1489">
            <v>2.7454545454545451</v>
          </cell>
          <cell r="J1489">
            <v>8.25</v>
          </cell>
          <cell r="K1489">
            <v>22.65</v>
          </cell>
          <cell r="L1489" t="str">
            <v>cc</v>
          </cell>
          <cell r="M1489" t="str">
            <v>CS0003BLK06SUKM1</v>
          </cell>
          <cell r="N1489" t="str">
            <v>UKM1</v>
          </cell>
          <cell r="O1489" t="e">
            <v>#N/A</v>
          </cell>
          <cell r="R1489">
            <v>22.65</v>
          </cell>
          <cell r="S1489">
            <v>22.65</v>
          </cell>
          <cell r="T1489">
            <v>0</v>
          </cell>
          <cell r="V1489">
            <v>2.7454545454545451</v>
          </cell>
          <cell r="W1489">
            <v>8.25</v>
          </cell>
        </row>
        <row r="1490">
          <cell r="F1490" t="str">
            <v>QCS0750DC01I</v>
          </cell>
          <cell r="G1490" t="str">
            <v>CHIC SH DAILYCARE CLN&amp;HTHY HR 750ML QS</v>
          </cell>
          <cell r="H1490" t="str">
            <v>ST</v>
          </cell>
          <cell r="I1490">
            <v>-2.5000000000000001E-2</v>
          </cell>
          <cell r="J1490">
            <v>0</v>
          </cell>
          <cell r="K1490">
            <v>0</v>
          </cell>
          <cell r="L1490" t="str">
            <v>RM</v>
          </cell>
          <cell r="M1490" t="str">
            <v>CS0750DC01IUKM1</v>
          </cell>
          <cell r="N1490" t="str">
            <v>QCS0750DC01IUKM1</v>
          </cell>
          <cell r="O1490" t="e">
            <v>#N/A</v>
          </cell>
          <cell r="P1490">
            <v>0</v>
          </cell>
          <cell r="S1490">
            <v>0</v>
          </cell>
          <cell r="T1490">
            <v>0</v>
          </cell>
          <cell r="V1490">
            <v>-2.5000000000000001E-2</v>
          </cell>
          <cell r="W1490">
            <v>0</v>
          </cell>
        </row>
        <row r="1491">
          <cell r="F1491">
            <v>5000283</v>
          </cell>
          <cell r="G1491" t="str">
            <v>BOPP TAPE (60MM X 65M)</v>
          </cell>
          <cell r="H1491" t="str">
            <v>ROL</v>
          </cell>
          <cell r="I1491">
            <v>2.0141655599822932E-2</v>
          </cell>
          <cell r="J1491">
            <v>45.18</v>
          </cell>
          <cell r="K1491">
            <v>0.91</v>
          </cell>
          <cell r="L1491" t="str">
            <v>PM</v>
          </cell>
          <cell r="M1491" t="str">
            <v>CS0750DC01IUKM1</v>
          </cell>
          <cell r="N1491" t="str">
            <v>5000283UKM1</v>
          </cell>
          <cell r="O1491" t="e">
            <v>#N/A</v>
          </cell>
          <cell r="Q1491">
            <v>0.91</v>
          </cell>
          <cell r="S1491">
            <v>0.91</v>
          </cell>
          <cell r="T1491">
            <v>0</v>
          </cell>
          <cell r="V1491">
            <v>2.0141655599822932E-2</v>
          </cell>
          <cell r="W1491">
            <v>47.7</v>
          </cell>
        </row>
        <row r="1492">
          <cell r="F1492">
            <v>5004861</v>
          </cell>
          <cell r="G1492" t="str">
            <v>CFC CHIC SHAMPOO IB  750MLX12PC</v>
          </cell>
          <cell r="H1492" t="str">
            <v>ST</v>
          </cell>
          <cell r="I1492">
            <v>1.0050357805459849</v>
          </cell>
          <cell r="J1492">
            <v>37.729999999999997</v>
          </cell>
          <cell r="K1492">
            <v>37.920000000000009</v>
          </cell>
          <cell r="L1492" t="str">
            <v>PM</v>
          </cell>
          <cell r="M1492" t="str">
            <v>CS0750DC01IUKM1</v>
          </cell>
          <cell r="N1492" t="str">
            <v>5004861UKM1</v>
          </cell>
          <cell r="O1492" t="e">
            <v>#N/A</v>
          </cell>
          <cell r="Q1492">
            <v>37.920000000000009</v>
          </cell>
          <cell r="S1492">
            <v>37.920000000000009</v>
          </cell>
          <cell r="T1492">
            <v>0</v>
          </cell>
          <cell r="V1492">
            <v>1.0050357805459849</v>
          </cell>
          <cell r="W1492">
            <v>37.729999999999997</v>
          </cell>
        </row>
        <row r="1493">
          <cell r="F1493">
            <v>5004858</v>
          </cell>
          <cell r="G1493" t="str">
            <v>CAP ORANGE CHIC SHAMPOO DAILY CARE 750ML</v>
          </cell>
          <cell r="H1493" t="str">
            <v>ST</v>
          </cell>
          <cell r="I1493">
            <v>12.058201058201059</v>
          </cell>
          <cell r="J1493">
            <v>1.89</v>
          </cell>
          <cell r="K1493">
            <v>22.79</v>
          </cell>
          <cell r="L1493" t="str">
            <v>PM</v>
          </cell>
          <cell r="M1493" t="str">
            <v>CS0750DC01IUKM1</v>
          </cell>
          <cell r="N1493" t="str">
            <v>5004858UKM1</v>
          </cell>
          <cell r="O1493" t="e">
            <v>#N/A</v>
          </cell>
          <cell r="Q1493">
            <v>22.79</v>
          </cell>
          <cell r="S1493">
            <v>22.79</v>
          </cell>
          <cell r="T1493">
            <v>0</v>
          </cell>
          <cell r="V1493">
            <v>12.058201058201059</v>
          </cell>
          <cell r="W1493">
            <v>1.89</v>
          </cell>
        </row>
        <row r="1494">
          <cell r="F1494">
            <v>6001962</v>
          </cell>
          <cell r="G1494" t="str">
            <v>LABCONT CHIC SHAMPOO DAILY CARE 750ML</v>
          </cell>
          <cell r="H1494" t="str">
            <v>ST</v>
          </cell>
          <cell r="I1494">
            <v>12</v>
          </cell>
          <cell r="J1494">
            <v>13.119499999999999</v>
          </cell>
          <cell r="K1494">
            <v>157.43399999999997</v>
          </cell>
          <cell r="L1494" t="str">
            <v>SFG</v>
          </cell>
          <cell r="M1494" t="str">
            <v>CS0750DC01IUKM1</v>
          </cell>
          <cell r="N1494" t="str">
            <v>6001962UKM1</v>
          </cell>
          <cell r="O1494" t="str">
            <v>6001962UKM1</v>
          </cell>
          <cell r="P1494">
            <v>0</v>
          </cell>
          <cell r="Q1494">
            <v>143.53859999999997</v>
          </cell>
          <cell r="R1494">
            <v>13.8954</v>
          </cell>
          <cell r="S1494">
            <v>157.43399999999997</v>
          </cell>
          <cell r="T1494">
            <v>0</v>
          </cell>
          <cell r="V1494">
            <v>12</v>
          </cell>
          <cell r="W1494">
            <v>13.119499999999999</v>
          </cell>
        </row>
        <row r="1495">
          <cell r="F1495">
            <v>6001942</v>
          </cell>
          <cell r="G1495" t="str">
            <v>CHIC SHAMPOO DAILY CARE BULK - IB</v>
          </cell>
          <cell r="H1495" t="str">
            <v>KG</v>
          </cell>
          <cell r="I1495">
            <v>9.5022935779816518</v>
          </cell>
          <cell r="J1495">
            <v>30.54</v>
          </cell>
          <cell r="K1495">
            <v>290.20004587155961</v>
          </cell>
          <cell r="L1495" t="str">
            <v>SFG</v>
          </cell>
          <cell r="M1495" t="str">
            <v>CS0750DC01IUKM1</v>
          </cell>
          <cell r="N1495" t="str">
            <v>6001942UKM1</v>
          </cell>
          <cell r="O1495" t="str">
            <v>6001942UKM1</v>
          </cell>
          <cell r="P1495">
            <v>279.81334060399263</v>
          </cell>
          <cell r="Q1495">
            <v>0</v>
          </cell>
          <cell r="R1495">
            <v>10.386705267567072</v>
          </cell>
          <cell r="S1495">
            <v>290.20004587155972</v>
          </cell>
          <cell r="T1495">
            <v>0</v>
          </cell>
          <cell r="V1495">
            <v>9.5022935779816518</v>
          </cell>
          <cell r="W1495">
            <v>30.449610716650518</v>
          </cell>
        </row>
        <row r="1496">
          <cell r="F1496" t="str">
            <v/>
          </cell>
          <cell r="G1496" t="str">
            <v>0000900505-MFGOVH</v>
          </cell>
          <cell r="H1496" t="str">
            <v>STD</v>
          </cell>
          <cell r="I1496">
            <v>2.9990756273751244E-2</v>
          </cell>
          <cell r="J1496">
            <v>292.08999999999997</v>
          </cell>
          <cell r="K1496">
            <v>8.76</v>
          </cell>
          <cell r="L1496" t="str">
            <v>cc</v>
          </cell>
          <cell r="M1496" t="str">
            <v>CS0750DC01IUKM1</v>
          </cell>
          <cell r="N1496" t="str">
            <v>UKM1</v>
          </cell>
          <cell r="O1496" t="e">
            <v>#N/A</v>
          </cell>
          <cell r="R1496">
            <v>8.76</v>
          </cell>
          <cell r="S1496">
            <v>8.76</v>
          </cell>
          <cell r="T1496">
            <v>0</v>
          </cell>
          <cell r="V1496">
            <v>2.9990756273751244E-2</v>
          </cell>
          <cell r="W1496">
            <v>292.08999999999997</v>
          </cell>
        </row>
        <row r="1497">
          <cell r="F1497" t="str">
            <v/>
          </cell>
          <cell r="G1497" t="str">
            <v>0000900504-MFGDEP</v>
          </cell>
          <cell r="H1497" t="str">
            <v>STD</v>
          </cell>
          <cell r="I1497">
            <v>3.0035505229824393E-2</v>
          </cell>
          <cell r="J1497">
            <v>104.21</v>
          </cell>
          <cell r="K1497">
            <v>3.13</v>
          </cell>
          <cell r="L1497" t="str">
            <v>cc</v>
          </cell>
          <cell r="M1497" t="str">
            <v>CS0750DC01IUKM1</v>
          </cell>
          <cell r="N1497" t="str">
            <v>UKM1</v>
          </cell>
          <cell r="O1497" t="e">
            <v>#N/A</v>
          </cell>
          <cell r="R1497">
            <v>3.13</v>
          </cell>
          <cell r="S1497">
            <v>3.13</v>
          </cell>
          <cell r="T1497">
            <v>0</v>
          </cell>
          <cell r="V1497">
            <v>3.0035505229824393E-2</v>
          </cell>
          <cell r="W1497">
            <v>104.21</v>
          </cell>
        </row>
        <row r="1498">
          <cell r="F1498" t="str">
            <v/>
          </cell>
          <cell r="G1498" t="str">
            <v>0000900503-MFGUTY</v>
          </cell>
          <cell r="H1498" t="str">
            <v>STD</v>
          </cell>
          <cell r="I1498">
            <v>3.0111843991970179E-2</v>
          </cell>
          <cell r="J1498">
            <v>34.869999999999997</v>
          </cell>
          <cell r="K1498">
            <v>1.05</v>
          </cell>
          <cell r="L1498" t="str">
            <v>cc</v>
          </cell>
          <cell r="M1498" t="str">
            <v>CS0750DC01IUKM1</v>
          </cell>
          <cell r="N1498" t="str">
            <v>UKM1</v>
          </cell>
          <cell r="O1498" t="e">
            <v>#N/A</v>
          </cell>
          <cell r="R1498">
            <v>1.05</v>
          </cell>
          <cell r="S1498">
            <v>1.05</v>
          </cell>
          <cell r="T1498">
            <v>0</v>
          </cell>
          <cell r="V1498">
            <v>3.0111843991970179E-2</v>
          </cell>
          <cell r="W1498">
            <v>34.869999999999997</v>
          </cell>
        </row>
        <row r="1499">
          <cell r="F1499" t="str">
            <v/>
          </cell>
          <cell r="G1499" t="str">
            <v>0000900502-MFMAND</v>
          </cell>
          <cell r="H1499" t="str">
            <v>MD</v>
          </cell>
          <cell r="I1499">
            <v>5.1000000000000004E-2</v>
          </cell>
          <cell r="J1499">
            <v>440</v>
          </cell>
          <cell r="K1499">
            <v>22.44</v>
          </cell>
          <cell r="L1499" t="str">
            <v>cc</v>
          </cell>
          <cell r="M1499" t="str">
            <v>CS0750DC01IUKM1</v>
          </cell>
          <cell r="N1499" t="str">
            <v>UKM1</v>
          </cell>
          <cell r="O1499" t="e">
            <v>#N/A</v>
          </cell>
          <cell r="R1499">
            <v>22.44</v>
          </cell>
          <cell r="S1499">
            <v>22.44</v>
          </cell>
          <cell r="T1499">
            <v>0</v>
          </cell>
          <cell r="V1499">
            <v>5.1000000000000004E-2</v>
          </cell>
          <cell r="W1499">
            <v>440</v>
          </cell>
        </row>
        <row r="1500">
          <cell r="F1500" t="str">
            <v/>
          </cell>
          <cell r="G1500" t="str">
            <v>0000900501-MFPOWR</v>
          </cell>
          <cell r="H1500" t="str">
            <v>KWH</v>
          </cell>
          <cell r="I1500">
            <v>0.20969696969696969</v>
          </cell>
          <cell r="J1500">
            <v>8.25</v>
          </cell>
          <cell r="K1500">
            <v>1.73</v>
          </cell>
          <cell r="L1500" t="str">
            <v>cc</v>
          </cell>
          <cell r="M1500" t="str">
            <v>CS0750DC01IUKM1</v>
          </cell>
          <cell r="N1500" t="str">
            <v>UKM1</v>
          </cell>
          <cell r="O1500" t="e">
            <v>#N/A</v>
          </cell>
          <cell r="R1500">
            <v>1.73</v>
          </cell>
          <cell r="S1500">
            <v>1.73</v>
          </cell>
          <cell r="T1500">
            <v>0</v>
          </cell>
          <cell r="V1500">
            <v>0.20969696969696969</v>
          </cell>
          <cell r="W1500">
            <v>8.25</v>
          </cell>
        </row>
        <row r="1501">
          <cell r="F1501" t="str">
            <v>QCS0750DC02I</v>
          </cell>
          <cell r="G1501" t="str">
            <v>CHIC SHDALYCARE CN&amp;HT HR ARBIC750M12P QS</v>
          </cell>
          <cell r="H1501" t="str">
            <v>ST</v>
          </cell>
          <cell r="I1501">
            <v>-2.5000000000000001E-2</v>
          </cell>
          <cell r="J1501">
            <v>0</v>
          </cell>
          <cell r="K1501">
            <v>0</v>
          </cell>
          <cell r="L1501" t="str">
            <v>RM</v>
          </cell>
          <cell r="M1501" t="str">
            <v>CS0750DC02IUKM1</v>
          </cell>
          <cell r="N1501" t="str">
            <v>QCS0750DC02IUKM1</v>
          </cell>
          <cell r="O1501" t="e">
            <v>#N/A</v>
          </cell>
          <cell r="P1501">
            <v>0</v>
          </cell>
          <cell r="S1501">
            <v>0</v>
          </cell>
          <cell r="T1501">
            <v>0</v>
          </cell>
          <cell r="V1501">
            <v>-2.5000000000000001E-2</v>
          </cell>
          <cell r="W1501">
            <v>0</v>
          </cell>
        </row>
        <row r="1502">
          <cell r="F1502">
            <v>5000283</v>
          </cell>
          <cell r="G1502" t="str">
            <v>BOPP TAPE (60MM X 65M)</v>
          </cell>
          <cell r="H1502" t="str">
            <v>ROL</v>
          </cell>
          <cell r="I1502">
            <v>2.0141655599822932E-2</v>
          </cell>
          <cell r="J1502">
            <v>45.18</v>
          </cell>
          <cell r="K1502">
            <v>0.91</v>
          </cell>
          <cell r="L1502" t="str">
            <v>PM</v>
          </cell>
          <cell r="M1502" t="str">
            <v>CS0750DC02IUKM1</v>
          </cell>
          <cell r="N1502" t="str">
            <v>5000283UKM1</v>
          </cell>
          <cell r="O1502" t="e">
            <v>#N/A</v>
          </cell>
          <cell r="Q1502">
            <v>0.91</v>
          </cell>
          <cell r="S1502">
            <v>0.91</v>
          </cell>
          <cell r="T1502">
            <v>0</v>
          </cell>
          <cell r="V1502">
            <v>2.0141655599822932E-2</v>
          </cell>
          <cell r="W1502">
            <v>47.7</v>
          </cell>
        </row>
        <row r="1503">
          <cell r="F1503">
            <v>5004861</v>
          </cell>
          <cell r="G1503" t="str">
            <v>CFC CHIC SHAMPOO IB  750MLX12PC</v>
          </cell>
          <cell r="H1503" t="str">
            <v>ST</v>
          </cell>
          <cell r="I1503">
            <v>1.0050357805459849</v>
          </cell>
          <cell r="J1503">
            <v>37.729999999999997</v>
          </cell>
          <cell r="K1503">
            <v>37.920000000000009</v>
          </cell>
          <cell r="L1503" t="str">
            <v>PM</v>
          </cell>
          <cell r="M1503" t="str">
            <v>CS0750DC02IUKM1</v>
          </cell>
          <cell r="N1503" t="str">
            <v>5004861UKM1</v>
          </cell>
          <cell r="O1503" t="e">
            <v>#N/A</v>
          </cell>
          <cell r="Q1503">
            <v>37.920000000000009</v>
          </cell>
          <cell r="S1503">
            <v>37.920000000000009</v>
          </cell>
          <cell r="T1503">
            <v>0</v>
          </cell>
          <cell r="V1503">
            <v>1.0050357805459849</v>
          </cell>
          <cell r="W1503">
            <v>37.729999999999997</v>
          </cell>
        </row>
        <row r="1504">
          <cell r="F1504">
            <v>5004858</v>
          </cell>
          <cell r="G1504" t="str">
            <v>CAP ORANGE CHIC SHAMPOO DAILY CARE 750ML</v>
          </cell>
          <cell r="H1504" t="str">
            <v>ST</v>
          </cell>
          <cell r="I1504">
            <v>12.058201058201059</v>
          </cell>
          <cell r="J1504">
            <v>1.89</v>
          </cell>
          <cell r="K1504">
            <v>22.79</v>
          </cell>
          <cell r="L1504" t="str">
            <v>PM</v>
          </cell>
          <cell r="M1504" t="str">
            <v>CS0750DC02IUKM1</v>
          </cell>
          <cell r="N1504" t="str">
            <v>5004858UKM1</v>
          </cell>
          <cell r="O1504" t="e">
            <v>#N/A</v>
          </cell>
          <cell r="Q1504">
            <v>22.79</v>
          </cell>
          <cell r="S1504">
            <v>22.79</v>
          </cell>
          <cell r="T1504">
            <v>0</v>
          </cell>
          <cell r="V1504">
            <v>12.058201058201059</v>
          </cell>
          <cell r="W1504">
            <v>1.89</v>
          </cell>
        </row>
        <row r="1505">
          <cell r="F1505">
            <v>6002116</v>
          </cell>
          <cell r="G1505" t="str">
            <v>LABCONT CHICSH DC CN&amp;HTY ARABIC 750ML IB</v>
          </cell>
          <cell r="H1505" t="str">
            <v>ST</v>
          </cell>
          <cell r="I1505">
            <v>12.000000000000002</v>
          </cell>
          <cell r="J1505">
            <v>13.270000000000001</v>
          </cell>
          <cell r="K1505">
            <v>159.24000000000004</v>
          </cell>
          <cell r="L1505" t="str">
            <v>SFG</v>
          </cell>
          <cell r="M1505" t="str">
            <v>CS0750DC02IUKM1</v>
          </cell>
          <cell r="N1505" t="str">
            <v>6002116UKM1</v>
          </cell>
          <cell r="O1505" t="str">
            <v>6002116UKM1</v>
          </cell>
          <cell r="P1505">
            <v>0</v>
          </cell>
          <cell r="Q1505">
            <v>143.11887468030693</v>
          </cell>
          <cell r="R1505">
            <v>16.121125319693096</v>
          </cell>
          <cell r="S1505">
            <v>159.24000000000004</v>
          </cell>
          <cell r="T1505">
            <v>0</v>
          </cell>
          <cell r="V1505">
            <v>12.000000000000002</v>
          </cell>
          <cell r="W1505">
            <v>13.270000000000001</v>
          </cell>
        </row>
        <row r="1506">
          <cell r="F1506">
            <v>6001942</v>
          </cell>
          <cell r="G1506" t="str">
            <v>CHIC SHAMPOO DAILY CARE BULK - IB</v>
          </cell>
          <cell r="H1506" t="str">
            <v>KG</v>
          </cell>
          <cell r="I1506">
            <v>9.409895150720839</v>
          </cell>
          <cell r="J1506">
            <v>30.54</v>
          </cell>
          <cell r="K1506">
            <v>287.37819790301444</v>
          </cell>
          <cell r="L1506" t="str">
            <v>SFG</v>
          </cell>
          <cell r="M1506" t="str">
            <v>CS0750DC02IUKM1</v>
          </cell>
          <cell r="N1506" t="str">
            <v>6001942UKM1</v>
          </cell>
          <cell r="O1506" t="str">
            <v>6001942UKM1</v>
          </cell>
          <cell r="P1506">
            <v>277.09249090741918</v>
          </cell>
          <cell r="Q1506">
            <v>0</v>
          </cell>
          <cell r="R1506">
            <v>10.28570699559528</v>
          </cell>
          <cell r="S1506">
            <v>287.37819790301444</v>
          </cell>
          <cell r="T1506">
            <v>0</v>
          </cell>
          <cell r="V1506">
            <v>9.409895150720839</v>
          </cell>
          <cell r="W1506">
            <v>30.449610716650518</v>
          </cell>
        </row>
        <row r="1507">
          <cell r="F1507" t="str">
            <v/>
          </cell>
          <cell r="G1507" t="str">
            <v>0000900505-MFGOVH</v>
          </cell>
          <cell r="H1507" t="str">
            <v>STD</v>
          </cell>
          <cell r="I1507">
            <v>2.9990756273751244E-2</v>
          </cell>
          <cell r="J1507">
            <v>292.08999999999997</v>
          </cell>
          <cell r="K1507">
            <v>8.76</v>
          </cell>
          <cell r="L1507" t="str">
            <v>cc</v>
          </cell>
          <cell r="M1507" t="str">
            <v>CS0750DC02IUKM1</v>
          </cell>
          <cell r="N1507" t="str">
            <v>UKM1</v>
          </cell>
          <cell r="O1507" t="e">
            <v>#N/A</v>
          </cell>
          <cell r="R1507">
            <v>8.76</v>
          </cell>
          <cell r="S1507">
            <v>8.76</v>
          </cell>
          <cell r="T1507">
            <v>0</v>
          </cell>
          <cell r="V1507">
            <v>2.9990756273751244E-2</v>
          </cell>
          <cell r="W1507">
            <v>292.08999999999997</v>
          </cell>
        </row>
        <row r="1508">
          <cell r="F1508" t="str">
            <v/>
          </cell>
          <cell r="G1508" t="str">
            <v>0000900504-MFGDEP</v>
          </cell>
          <cell r="H1508" t="str">
            <v>STD</v>
          </cell>
          <cell r="I1508">
            <v>3.0035505229824393E-2</v>
          </cell>
          <cell r="J1508">
            <v>104.21</v>
          </cell>
          <cell r="K1508">
            <v>3.13</v>
          </cell>
          <cell r="L1508" t="str">
            <v>cc</v>
          </cell>
          <cell r="M1508" t="str">
            <v>CS0750DC02IUKM1</v>
          </cell>
          <cell r="N1508" t="str">
            <v>UKM1</v>
          </cell>
          <cell r="O1508" t="e">
            <v>#N/A</v>
          </cell>
          <cell r="R1508">
            <v>3.13</v>
          </cell>
          <cell r="S1508">
            <v>3.13</v>
          </cell>
          <cell r="T1508">
            <v>0</v>
          </cell>
          <cell r="V1508">
            <v>3.0035505229824393E-2</v>
          </cell>
          <cell r="W1508">
            <v>104.21</v>
          </cell>
        </row>
        <row r="1509">
          <cell r="F1509" t="str">
            <v/>
          </cell>
          <cell r="G1509" t="str">
            <v>0000900503-MFGUTY</v>
          </cell>
          <cell r="H1509" t="str">
            <v>STD</v>
          </cell>
          <cell r="I1509">
            <v>3.0111843991970179E-2</v>
          </cell>
          <cell r="J1509">
            <v>34.869999999999997</v>
          </cell>
          <cell r="K1509">
            <v>1.05</v>
          </cell>
          <cell r="L1509" t="str">
            <v>cc</v>
          </cell>
          <cell r="M1509" t="str">
            <v>CS0750DC02IUKM1</v>
          </cell>
          <cell r="N1509" t="str">
            <v>UKM1</v>
          </cell>
          <cell r="O1509" t="e">
            <v>#N/A</v>
          </cell>
          <cell r="R1509">
            <v>1.05</v>
          </cell>
          <cell r="S1509">
            <v>1.05</v>
          </cell>
          <cell r="T1509">
            <v>0</v>
          </cell>
          <cell r="V1509">
            <v>3.0111843991970179E-2</v>
          </cell>
          <cell r="W1509">
            <v>34.869999999999997</v>
          </cell>
        </row>
        <row r="1510">
          <cell r="F1510" t="str">
            <v/>
          </cell>
          <cell r="G1510" t="str">
            <v>0000900502-MFMAND</v>
          </cell>
          <cell r="H1510" t="str">
            <v>MD</v>
          </cell>
          <cell r="I1510">
            <v>5.1000000000000004E-2</v>
          </cell>
          <cell r="J1510">
            <v>440</v>
          </cell>
          <cell r="K1510">
            <v>22.44</v>
          </cell>
          <cell r="L1510" t="str">
            <v>cc</v>
          </cell>
          <cell r="M1510" t="str">
            <v>CS0750DC02IUKM1</v>
          </cell>
          <cell r="N1510" t="str">
            <v>UKM1</v>
          </cell>
          <cell r="O1510" t="e">
            <v>#N/A</v>
          </cell>
          <cell r="R1510">
            <v>22.44</v>
          </cell>
          <cell r="S1510">
            <v>22.44</v>
          </cell>
          <cell r="T1510">
            <v>0</v>
          </cell>
          <cell r="V1510">
            <v>5.1000000000000004E-2</v>
          </cell>
          <cell r="W1510">
            <v>440</v>
          </cell>
        </row>
        <row r="1511">
          <cell r="F1511" t="str">
            <v/>
          </cell>
          <cell r="G1511" t="str">
            <v>0000900501-MFPOWR</v>
          </cell>
          <cell r="H1511" t="str">
            <v>KWH</v>
          </cell>
          <cell r="I1511">
            <v>0.20969696969696969</v>
          </cell>
          <cell r="J1511">
            <v>8.25</v>
          </cell>
          <cell r="K1511">
            <v>1.73</v>
          </cell>
          <cell r="L1511" t="str">
            <v>cc</v>
          </cell>
          <cell r="M1511" t="str">
            <v>CS0750DC02IUKM1</v>
          </cell>
          <cell r="N1511" t="str">
            <v>UKM1</v>
          </cell>
          <cell r="O1511" t="e">
            <v>#N/A</v>
          </cell>
          <cell r="R1511">
            <v>1.73</v>
          </cell>
          <cell r="S1511">
            <v>1.73</v>
          </cell>
          <cell r="T1511">
            <v>0</v>
          </cell>
          <cell r="V1511">
            <v>0.20969696969696969</v>
          </cell>
          <cell r="W1511">
            <v>8.25</v>
          </cell>
        </row>
        <row r="1512">
          <cell r="F1512" t="str">
            <v>QCS0750DR01I</v>
          </cell>
          <cell r="G1512" t="str">
            <v>CHIC SHAM DAMAGE REPAIR 750ML 12PC QS</v>
          </cell>
          <cell r="H1512" t="str">
            <v>ST</v>
          </cell>
          <cell r="I1512">
            <v>-2.5000000000000001E-2</v>
          </cell>
          <cell r="J1512">
            <v>0</v>
          </cell>
          <cell r="K1512">
            <v>0</v>
          </cell>
          <cell r="L1512" t="str">
            <v>RM</v>
          </cell>
          <cell r="M1512" t="str">
            <v>CS0750DR01IUKM1</v>
          </cell>
          <cell r="N1512" t="str">
            <v>QCS0750DR01IUKM1</v>
          </cell>
          <cell r="O1512" t="e">
            <v>#N/A</v>
          </cell>
          <cell r="P1512">
            <v>0</v>
          </cell>
          <cell r="S1512">
            <v>0</v>
          </cell>
          <cell r="T1512">
            <v>0</v>
          </cell>
          <cell r="V1512">
            <v>-2.5000000000000001E-2</v>
          </cell>
          <cell r="W1512">
            <v>0</v>
          </cell>
        </row>
        <row r="1513">
          <cell r="F1513">
            <v>5000283</v>
          </cell>
          <cell r="G1513" t="str">
            <v>BOPP TAPE (60MM X 65M)</v>
          </cell>
          <cell r="H1513" t="str">
            <v>ROL</v>
          </cell>
          <cell r="I1513">
            <v>2.0141655599822932E-2</v>
          </cell>
          <cell r="J1513">
            <v>45.18</v>
          </cell>
          <cell r="K1513">
            <v>0.91</v>
          </cell>
          <cell r="L1513" t="str">
            <v>PM</v>
          </cell>
          <cell r="M1513" t="str">
            <v>CS0750DR01IUKM1</v>
          </cell>
          <cell r="N1513" t="str">
            <v>5000283UKM1</v>
          </cell>
          <cell r="O1513" t="e">
            <v>#N/A</v>
          </cell>
          <cell r="Q1513">
            <v>0.91</v>
          </cell>
          <cell r="S1513">
            <v>0.91</v>
          </cell>
          <cell r="T1513">
            <v>0</v>
          </cell>
          <cell r="V1513">
            <v>2.0141655599822932E-2</v>
          </cell>
          <cell r="W1513">
            <v>47.7</v>
          </cell>
        </row>
        <row r="1514">
          <cell r="F1514">
            <v>5004861</v>
          </cell>
          <cell r="G1514" t="str">
            <v>CFC CHIC SHAMPOO IB  750MLX12PC</v>
          </cell>
          <cell r="H1514" t="str">
            <v>ST</v>
          </cell>
          <cell r="I1514">
            <v>1.0050357805459849</v>
          </cell>
          <cell r="J1514">
            <v>37.729999999999997</v>
          </cell>
          <cell r="K1514">
            <v>37.920000000000009</v>
          </cell>
          <cell r="L1514" t="str">
            <v>PM</v>
          </cell>
          <cell r="M1514" t="str">
            <v>CS0750DR01IUKM1</v>
          </cell>
          <cell r="N1514" t="str">
            <v>5004861UKM1</v>
          </cell>
          <cell r="O1514" t="e">
            <v>#N/A</v>
          </cell>
          <cell r="Q1514">
            <v>37.920000000000009</v>
          </cell>
          <cell r="S1514">
            <v>37.920000000000009</v>
          </cell>
          <cell r="T1514">
            <v>0</v>
          </cell>
          <cell r="V1514">
            <v>1.0050357805459849</v>
          </cell>
          <cell r="W1514">
            <v>37.729999999999997</v>
          </cell>
        </row>
        <row r="1515">
          <cell r="F1515">
            <v>5004862</v>
          </cell>
          <cell r="G1515" t="str">
            <v>CAP YELLOW CHIC SHAM DAMAGE REPAIR 750ML</v>
          </cell>
          <cell r="H1515" t="str">
            <v>ST</v>
          </cell>
          <cell r="I1515">
            <v>12.059782608695652</v>
          </cell>
          <cell r="J1515">
            <v>1.84</v>
          </cell>
          <cell r="K1515">
            <v>22.19</v>
          </cell>
          <cell r="L1515" t="str">
            <v>PM</v>
          </cell>
          <cell r="M1515" t="str">
            <v>CS0750DR01IUKM1</v>
          </cell>
          <cell r="N1515" t="str">
            <v>5004862UKM1</v>
          </cell>
          <cell r="O1515" t="e">
            <v>#N/A</v>
          </cell>
          <cell r="Q1515">
            <v>22.19</v>
          </cell>
          <cell r="S1515">
            <v>22.19</v>
          </cell>
          <cell r="T1515">
            <v>0</v>
          </cell>
          <cell r="V1515">
            <v>12.059782608695652</v>
          </cell>
          <cell r="W1515">
            <v>1.84</v>
          </cell>
        </row>
        <row r="1516">
          <cell r="F1516">
            <v>6001964</v>
          </cell>
          <cell r="G1516" t="str">
            <v>LABCONT CHIC SHAMPOO DAMAGE REPAIR 750ML</v>
          </cell>
          <cell r="H1516" t="str">
            <v>ST</v>
          </cell>
          <cell r="I1516">
            <v>12</v>
          </cell>
          <cell r="J1516">
            <v>13.09</v>
          </cell>
          <cell r="K1516">
            <v>157.07999999999998</v>
          </cell>
          <cell r="L1516" t="str">
            <v>SFG</v>
          </cell>
          <cell r="M1516" t="str">
            <v>CS0750DR01IUKM1</v>
          </cell>
          <cell r="N1516" t="str">
            <v>6001964UKM1</v>
          </cell>
          <cell r="O1516" t="str">
            <v>6001964UKM1</v>
          </cell>
          <cell r="P1516">
            <v>0</v>
          </cell>
          <cell r="Q1516">
            <v>143.5577493606138</v>
          </cell>
          <cell r="R1516">
            <v>13.52225063938619</v>
          </cell>
          <cell r="S1516">
            <v>157.07999999999998</v>
          </cell>
          <cell r="T1516">
            <v>0</v>
          </cell>
          <cell r="V1516">
            <v>12</v>
          </cell>
          <cell r="W1516">
            <v>13.09</v>
          </cell>
        </row>
        <row r="1517">
          <cell r="F1517">
            <v>6001944</v>
          </cell>
          <cell r="G1517" t="str">
            <v>CHIC SHAMPOO DAMAGE REPAIR BULK - IB</v>
          </cell>
          <cell r="H1517" t="str">
            <v>KG</v>
          </cell>
          <cell r="I1517">
            <v>9.5016350555918905</v>
          </cell>
          <cell r="J1517">
            <v>30.600000000000005</v>
          </cell>
          <cell r="K1517">
            <v>290.75003270111188</v>
          </cell>
          <cell r="L1517" t="str">
            <v>SFG</v>
          </cell>
          <cell r="M1517" t="str">
            <v>CS0750DR01IUKM1</v>
          </cell>
          <cell r="N1517" t="str">
            <v>6001944UKM1</v>
          </cell>
          <cell r="O1517" t="str">
            <v>6001944UKM1</v>
          </cell>
          <cell r="P1517">
            <v>280.36404724691602</v>
          </cell>
          <cell r="Q1517">
            <v>0</v>
          </cell>
          <cell r="R1517">
            <v>10.385985454195866</v>
          </cell>
          <cell r="S1517">
            <v>290.75003270111188</v>
          </cell>
          <cell r="T1517">
            <v>0</v>
          </cell>
          <cell r="V1517">
            <v>9.5016350555918905</v>
          </cell>
          <cell r="W1517">
            <v>30.508809696482281</v>
          </cell>
        </row>
        <row r="1518">
          <cell r="F1518" t="str">
            <v/>
          </cell>
          <cell r="G1518" t="str">
            <v>0000900505-MFGOVH</v>
          </cell>
          <cell r="H1518" t="str">
            <v>STD</v>
          </cell>
          <cell r="I1518">
            <v>2.9990756273751244E-2</v>
          </cell>
          <cell r="J1518">
            <v>292.08999999999997</v>
          </cell>
          <cell r="K1518">
            <v>8.76</v>
          </cell>
          <cell r="L1518" t="str">
            <v>cc</v>
          </cell>
          <cell r="M1518" t="str">
            <v>CS0750DR01IUKM1</v>
          </cell>
          <cell r="N1518" t="str">
            <v>UKM1</v>
          </cell>
          <cell r="O1518" t="e">
            <v>#N/A</v>
          </cell>
          <cell r="R1518">
            <v>8.76</v>
          </cell>
          <cell r="S1518">
            <v>8.76</v>
          </cell>
          <cell r="T1518">
            <v>0</v>
          </cell>
          <cell r="V1518">
            <v>2.9990756273751244E-2</v>
          </cell>
          <cell r="W1518">
            <v>292.08999999999997</v>
          </cell>
        </row>
        <row r="1519">
          <cell r="F1519" t="str">
            <v/>
          </cell>
          <cell r="G1519" t="str">
            <v>0000900504-MFGDEP</v>
          </cell>
          <cell r="H1519" t="str">
            <v>STD</v>
          </cell>
          <cell r="I1519">
            <v>3.0035505229824393E-2</v>
          </cell>
          <cell r="J1519">
            <v>104.21</v>
          </cell>
          <cell r="K1519">
            <v>3.13</v>
          </cell>
          <cell r="L1519" t="str">
            <v>cc</v>
          </cell>
          <cell r="M1519" t="str">
            <v>CS0750DR01IUKM1</v>
          </cell>
          <cell r="N1519" t="str">
            <v>UKM1</v>
          </cell>
          <cell r="O1519" t="e">
            <v>#N/A</v>
          </cell>
          <cell r="R1519">
            <v>3.13</v>
          </cell>
          <cell r="S1519">
            <v>3.13</v>
          </cell>
          <cell r="T1519">
            <v>0</v>
          </cell>
          <cell r="V1519">
            <v>3.0035505229824393E-2</v>
          </cell>
          <cell r="W1519">
            <v>104.21</v>
          </cell>
        </row>
        <row r="1520">
          <cell r="F1520" t="str">
            <v/>
          </cell>
          <cell r="G1520" t="str">
            <v>0000900503-MFGUTY</v>
          </cell>
          <cell r="H1520" t="str">
            <v>STD</v>
          </cell>
          <cell r="I1520">
            <v>3.0111843991970179E-2</v>
          </cell>
          <cell r="J1520">
            <v>34.869999999999997</v>
          </cell>
          <cell r="K1520">
            <v>1.05</v>
          </cell>
          <cell r="L1520" t="str">
            <v>cc</v>
          </cell>
          <cell r="M1520" t="str">
            <v>CS0750DR01IUKM1</v>
          </cell>
          <cell r="N1520" t="str">
            <v>UKM1</v>
          </cell>
          <cell r="O1520" t="e">
            <v>#N/A</v>
          </cell>
          <cell r="R1520">
            <v>1.05</v>
          </cell>
          <cell r="S1520">
            <v>1.05</v>
          </cell>
          <cell r="T1520">
            <v>0</v>
          </cell>
          <cell r="V1520">
            <v>3.0111843991970179E-2</v>
          </cell>
          <cell r="W1520">
            <v>34.869999999999997</v>
          </cell>
        </row>
        <row r="1521">
          <cell r="F1521" t="str">
            <v/>
          </cell>
          <cell r="G1521" t="str">
            <v>0000900502-MFMAND</v>
          </cell>
          <cell r="H1521" t="str">
            <v>MD</v>
          </cell>
          <cell r="I1521">
            <v>5.1000000000000004E-2</v>
          </cell>
          <cell r="J1521">
            <v>440</v>
          </cell>
          <cell r="K1521">
            <v>22.44</v>
          </cell>
          <cell r="L1521" t="str">
            <v>cc</v>
          </cell>
          <cell r="M1521" t="str">
            <v>CS0750DR01IUKM1</v>
          </cell>
          <cell r="N1521" t="str">
            <v>UKM1</v>
          </cell>
          <cell r="O1521" t="e">
            <v>#N/A</v>
          </cell>
          <cell r="R1521">
            <v>22.44</v>
          </cell>
          <cell r="S1521">
            <v>22.44</v>
          </cell>
          <cell r="T1521">
            <v>0</v>
          </cell>
          <cell r="V1521">
            <v>5.1000000000000004E-2</v>
          </cell>
          <cell r="W1521">
            <v>440</v>
          </cell>
        </row>
        <row r="1522">
          <cell r="F1522" t="str">
            <v/>
          </cell>
          <cell r="G1522" t="str">
            <v>0000900501-MFPOWR</v>
          </cell>
          <cell r="H1522" t="str">
            <v>KWH</v>
          </cell>
          <cell r="I1522">
            <v>0.20969696969696969</v>
          </cell>
          <cell r="J1522">
            <v>8.25</v>
          </cell>
          <cell r="K1522">
            <v>1.73</v>
          </cell>
          <cell r="L1522" t="str">
            <v>cc</v>
          </cell>
          <cell r="M1522" t="str">
            <v>CS0750DR01IUKM1</v>
          </cell>
          <cell r="N1522" t="str">
            <v>UKM1</v>
          </cell>
          <cell r="O1522" t="e">
            <v>#N/A</v>
          </cell>
          <cell r="R1522">
            <v>1.73</v>
          </cell>
          <cell r="S1522">
            <v>1.73</v>
          </cell>
          <cell r="T1522">
            <v>0</v>
          </cell>
          <cell r="V1522">
            <v>0.20969696969696969</v>
          </cell>
          <cell r="W1522">
            <v>8.25</v>
          </cell>
        </row>
        <row r="1523">
          <cell r="F1523" t="str">
            <v>QCS0750DR02I</v>
          </cell>
          <cell r="G1523" t="str">
            <v>CHIC SH DAM REPAIR ARBIC750ML12P IB QS</v>
          </cell>
          <cell r="H1523" t="str">
            <v>ST</v>
          </cell>
          <cell r="I1523">
            <v>-2.5000000000000001E-2</v>
          </cell>
          <cell r="J1523">
            <v>0</v>
          </cell>
          <cell r="K1523">
            <v>0</v>
          </cell>
          <cell r="L1523" t="str">
            <v>RM</v>
          </cell>
          <cell r="M1523" t="str">
            <v>CS0750DR02IUKM1</v>
          </cell>
          <cell r="N1523" t="str">
            <v>QCS0750DR02IUKM1</v>
          </cell>
          <cell r="O1523" t="e">
            <v>#N/A</v>
          </cell>
          <cell r="P1523">
            <v>0</v>
          </cell>
          <cell r="S1523">
            <v>0</v>
          </cell>
          <cell r="T1523">
            <v>0</v>
          </cell>
          <cell r="V1523">
            <v>-2.5000000000000001E-2</v>
          </cell>
          <cell r="W1523">
            <v>0</v>
          </cell>
        </row>
        <row r="1524">
          <cell r="F1524">
            <v>5000283</v>
          </cell>
          <cell r="G1524" t="str">
            <v>BOPP TAPE (60MM X 65M)</v>
          </cell>
          <cell r="H1524" t="str">
            <v>ROL</v>
          </cell>
          <cell r="I1524">
            <v>2.0141655599822932E-2</v>
          </cell>
          <cell r="J1524">
            <v>45.18</v>
          </cell>
          <cell r="K1524">
            <v>0.91</v>
          </cell>
          <cell r="L1524" t="str">
            <v>PM</v>
          </cell>
          <cell r="M1524" t="str">
            <v>CS0750DR02IUKM1</v>
          </cell>
          <cell r="N1524" t="str">
            <v>5000283UKM1</v>
          </cell>
          <cell r="O1524" t="e">
            <v>#N/A</v>
          </cell>
          <cell r="Q1524">
            <v>0.91</v>
          </cell>
          <cell r="S1524">
            <v>0.91</v>
          </cell>
          <cell r="T1524">
            <v>0</v>
          </cell>
          <cell r="V1524">
            <v>2.0141655599822932E-2</v>
          </cell>
          <cell r="W1524">
            <v>47.7</v>
          </cell>
        </row>
        <row r="1525">
          <cell r="F1525">
            <v>5004861</v>
          </cell>
          <cell r="G1525" t="str">
            <v>CFC CHIC SHAMPOO IB  750MLX12PC</v>
          </cell>
          <cell r="H1525" t="str">
            <v>ST</v>
          </cell>
          <cell r="I1525">
            <v>1.0050357805459849</v>
          </cell>
          <cell r="J1525">
            <v>37.729999999999997</v>
          </cell>
          <cell r="K1525">
            <v>37.920000000000009</v>
          </cell>
          <cell r="L1525" t="str">
            <v>PM</v>
          </cell>
          <cell r="M1525" t="str">
            <v>CS0750DR02IUKM1</v>
          </cell>
          <cell r="N1525" t="str">
            <v>5004861UKM1</v>
          </cell>
          <cell r="O1525" t="e">
            <v>#N/A</v>
          </cell>
          <cell r="Q1525">
            <v>37.920000000000009</v>
          </cell>
          <cell r="S1525">
            <v>37.920000000000009</v>
          </cell>
          <cell r="T1525">
            <v>0</v>
          </cell>
          <cell r="V1525">
            <v>1.0050357805459849</v>
          </cell>
          <cell r="W1525">
            <v>37.729999999999997</v>
          </cell>
        </row>
        <row r="1526">
          <cell r="F1526">
            <v>5004862</v>
          </cell>
          <cell r="G1526" t="str">
            <v>CAP YELLOW CHIC SHAM DAMAGE REPAIR 750ML</v>
          </cell>
          <cell r="H1526" t="str">
            <v>ST</v>
          </cell>
          <cell r="I1526">
            <v>12.059782608695652</v>
          </cell>
          <cell r="J1526">
            <v>1.84</v>
          </cell>
          <cell r="K1526">
            <v>22.19</v>
          </cell>
          <cell r="L1526" t="str">
            <v>PM</v>
          </cell>
          <cell r="M1526" t="str">
            <v>CS0750DR02IUKM1</v>
          </cell>
          <cell r="N1526" t="str">
            <v>5004862UKM1</v>
          </cell>
          <cell r="O1526" t="e">
            <v>#N/A</v>
          </cell>
          <cell r="Q1526">
            <v>22.19</v>
          </cell>
          <cell r="S1526">
            <v>22.19</v>
          </cell>
          <cell r="T1526">
            <v>0</v>
          </cell>
          <cell r="V1526">
            <v>12.059782608695652</v>
          </cell>
          <cell r="W1526">
            <v>1.84</v>
          </cell>
        </row>
        <row r="1527">
          <cell r="F1527">
            <v>6002115</v>
          </cell>
          <cell r="G1527" t="str">
            <v>LABCONT CHICSH DRPAIR PR ARABIC 750ML IB</v>
          </cell>
          <cell r="H1527" t="str">
            <v>ST</v>
          </cell>
          <cell r="I1527">
            <v>12.000000000000002</v>
          </cell>
          <cell r="J1527">
            <v>13.27</v>
          </cell>
          <cell r="K1527">
            <v>159.24</v>
          </cell>
          <cell r="L1527" t="str">
            <v>SFG</v>
          </cell>
          <cell r="M1527" t="str">
            <v>CS0750DR02IUKM1</v>
          </cell>
          <cell r="N1527" t="str">
            <v>6002115UKM1</v>
          </cell>
          <cell r="O1527" t="str">
            <v>6002115UKM1</v>
          </cell>
          <cell r="P1527">
            <v>0</v>
          </cell>
          <cell r="Q1527">
            <v>143.11887468030693</v>
          </cell>
          <cell r="R1527">
            <v>16.1211253196931</v>
          </cell>
          <cell r="S1527">
            <v>159.24000000000004</v>
          </cell>
          <cell r="T1527">
            <v>0</v>
          </cell>
          <cell r="V1527">
            <v>12.000000000000002</v>
          </cell>
          <cell r="W1527">
            <v>13.27</v>
          </cell>
        </row>
        <row r="1528">
          <cell r="F1528">
            <v>6001944</v>
          </cell>
          <cell r="G1528" t="str">
            <v>CHIC SHAMPOO DAMAGE REPAIR BULK - IB</v>
          </cell>
          <cell r="H1528" t="str">
            <v>KG</v>
          </cell>
          <cell r="I1528">
            <v>9.5016350555918905</v>
          </cell>
          <cell r="J1528">
            <v>30.600000000000005</v>
          </cell>
          <cell r="K1528">
            <v>290.75003270111188</v>
          </cell>
          <cell r="L1528" t="str">
            <v>SFG</v>
          </cell>
          <cell r="M1528" t="str">
            <v>CS0750DR02IUKM1</v>
          </cell>
          <cell r="N1528" t="str">
            <v>6001944UKM1</v>
          </cell>
          <cell r="O1528" t="str">
            <v>6001944UKM1</v>
          </cell>
          <cell r="P1528">
            <v>280.36404724691602</v>
          </cell>
          <cell r="Q1528">
            <v>0</v>
          </cell>
          <cell r="R1528">
            <v>10.385985454195866</v>
          </cell>
          <cell r="S1528">
            <v>290.75003270111188</v>
          </cell>
          <cell r="T1528">
            <v>0</v>
          </cell>
          <cell r="V1528">
            <v>9.5016350555918905</v>
          </cell>
          <cell r="W1528">
            <v>30.508809696482281</v>
          </cell>
        </row>
        <row r="1529">
          <cell r="F1529" t="str">
            <v/>
          </cell>
          <cell r="G1529" t="str">
            <v>0000900505-MFGOVH</v>
          </cell>
          <cell r="H1529" t="str">
            <v>STD</v>
          </cell>
          <cell r="I1529">
            <v>2.9990756273751244E-2</v>
          </cell>
          <cell r="J1529">
            <v>292.08999999999997</v>
          </cell>
          <cell r="K1529">
            <v>8.76</v>
          </cell>
          <cell r="L1529" t="str">
            <v>cc</v>
          </cell>
          <cell r="M1529" t="str">
            <v>CS0750DR02IUKM1</v>
          </cell>
          <cell r="N1529" t="str">
            <v>UKM1</v>
          </cell>
          <cell r="O1529" t="e">
            <v>#N/A</v>
          </cell>
          <cell r="R1529">
            <v>8.76</v>
          </cell>
          <cell r="S1529">
            <v>8.76</v>
          </cell>
          <cell r="T1529">
            <v>0</v>
          </cell>
          <cell r="V1529">
            <v>2.9990756273751244E-2</v>
          </cell>
          <cell r="W1529">
            <v>292.08999999999997</v>
          </cell>
        </row>
        <row r="1530">
          <cell r="F1530" t="str">
            <v/>
          </cell>
          <cell r="G1530" t="str">
            <v>0000900504-MFGDEP</v>
          </cell>
          <cell r="H1530" t="str">
            <v>STD</v>
          </cell>
          <cell r="I1530">
            <v>3.0035505229824393E-2</v>
          </cell>
          <cell r="J1530">
            <v>104.21</v>
          </cell>
          <cell r="K1530">
            <v>3.13</v>
          </cell>
          <cell r="L1530" t="str">
            <v>cc</v>
          </cell>
          <cell r="M1530" t="str">
            <v>CS0750DR02IUKM1</v>
          </cell>
          <cell r="N1530" t="str">
            <v>UKM1</v>
          </cell>
          <cell r="O1530" t="e">
            <v>#N/A</v>
          </cell>
          <cell r="R1530">
            <v>3.13</v>
          </cell>
          <cell r="S1530">
            <v>3.13</v>
          </cell>
          <cell r="T1530">
            <v>0</v>
          </cell>
          <cell r="V1530">
            <v>3.0035505229824393E-2</v>
          </cell>
          <cell r="W1530">
            <v>104.21</v>
          </cell>
        </row>
        <row r="1531">
          <cell r="F1531" t="str">
            <v/>
          </cell>
          <cell r="G1531" t="str">
            <v>0000900503-MFGUTY</v>
          </cell>
          <cell r="H1531" t="str">
            <v>STD</v>
          </cell>
          <cell r="I1531">
            <v>3.0111843991970179E-2</v>
          </cell>
          <cell r="J1531">
            <v>34.869999999999997</v>
          </cell>
          <cell r="K1531">
            <v>1.05</v>
          </cell>
          <cell r="L1531" t="str">
            <v>cc</v>
          </cell>
          <cell r="M1531" t="str">
            <v>CS0750DR02IUKM1</v>
          </cell>
          <cell r="N1531" t="str">
            <v>UKM1</v>
          </cell>
          <cell r="O1531" t="e">
            <v>#N/A</v>
          </cell>
          <cell r="R1531">
            <v>1.05</v>
          </cell>
          <cell r="S1531">
            <v>1.05</v>
          </cell>
          <cell r="T1531">
            <v>0</v>
          </cell>
          <cell r="V1531">
            <v>3.0111843991970179E-2</v>
          </cell>
          <cell r="W1531">
            <v>34.869999999999997</v>
          </cell>
        </row>
        <row r="1532">
          <cell r="F1532" t="str">
            <v/>
          </cell>
          <cell r="G1532" t="str">
            <v>0000900502-MFMAND</v>
          </cell>
          <cell r="H1532" t="str">
            <v>MD</v>
          </cell>
          <cell r="I1532">
            <v>5.1000000000000004E-2</v>
          </cell>
          <cell r="J1532">
            <v>440</v>
          </cell>
          <cell r="K1532">
            <v>22.44</v>
          </cell>
          <cell r="L1532" t="str">
            <v>cc</v>
          </cell>
          <cell r="M1532" t="str">
            <v>CS0750DR02IUKM1</v>
          </cell>
          <cell r="N1532" t="str">
            <v>UKM1</v>
          </cell>
          <cell r="O1532" t="e">
            <v>#N/A</v>
          </cell>
          <cell r="R1532">
            <v>22.44</v>
          </cell>
          <cell r="S1532">
            <v>22.44</v>
          </cell>
          <cell r="T1532">
            <v>0</v>
          </cell>
          <cell r="V1532">
            <v>5.1000000000000004E-2</v>
          </cell>
          <cell r="W1532">
            <v>440</v>
          </cell>
        </row>
        <row r="1533">
          <cell r="F1533" t="str">
            <v/>
          </cell>
          <cell r="G1533" t="str">
            <v>0000900501-MFPOWR</v>
          </cell>
          <cell r="H1533" t="str">
            <v>KWH</v>
          </cell>
          <cell r="I1533">
            <v>0.20969696969696969</v>
          </cell>
          <cell r="J1533">
            <v>8.25</v>
          </cell>
          <cell r="K1533">
            <v>1.73</v>
          </cell>
          <cell r="L1533" t="str">
            <v>cc</v>
          </cell>
          <cell r="M1533" t="str">
            <v>CS0750DR02IUKM1</v>
          </cell>
          <cell r="N1533" t="str">
            <v>UKM1</v>
          </cell>
          <cell r="O1533" t="e">
            <v>#N/A</v>
          </cell>
          <cell r="R1533">
            <v>1.73</v>
          </cell>
          <cell r="S1533">
            <v>1.73</v>
          </cell>
          <cell r="T1533">
            <v>0</v>
          </cell>
          <cell r="V1533">
            <v>0.20969696969696969</v>
          </cell>
          <cell r="W1533">
            <v>8.25</v>
          </cell>
        </row>
        <row r="1534">
          <cell r="F1534">
            <v>5000283</v>
          </cell>
          <cell r="G1534" t="str">
            <v>BOPP TAPE (60MM X 65M)</v>
          </cell>
          <cell r="H1534" t="str">
            <v>ROL</v>
          </cell>
          <cell r="I1534">
            <v>2.0141655599822932E-2</v>
          </cell>
          <cell r="J1534">
            <v>45.18</v>
          </cell>
          <cell r="K1534">
            <v>0.91</v>
          </cell>
          <cell r="L1534" t="str">
            <v>PM</v>
          </cell>
          <cell r="M1534" t="str">
            <v>CS0750HFP01IUKM1</v>
          </cell>
          <cell r="N1534" t="str">
            <v>5000283UKM1</v>
          </cell>
          <cell r="O1534" t="e">
            <v>#N/A</v>
          </cell>
          <cell r="Q1534">
            <v>0.91</v>
          </cell>
          <cell r="S1534">
            <v>0.91</v>
          </cell>
          <cell r="T1534">
            <v>0</v>
          </cell>
          <cell r="V1534">
            <v>2.0141655599822932E-2</v>
          </cell>
          <cell r="W1534">
            <v>47.7</v>
          </cell>
        </row>
        <row r="1535">
          <cell r="F1535">
            <v>5004861</v>
          </cell>
          <cell r="G1535" t="str">
            <v>CFC CHIC SHAMPOO IB  750MLX12PC</v>
          </cell>
          <cell r="H1535" t="str">
            <v>ST</v>
          </cell>
          <cell r="I1535">
            <v>1.0050357805459849</v>
          </cell>
          <cell r="J1535">
            <v>37.729999999999997</v>
          </cell>
          <cell r="K1535">
            <v>37.920000000000009</v>
          </cell>
          <cell r="L1535" t="str">
            <v>PM</v>
          </cell>
          <cell r="M1535" t="str">
            <v>CS0750HFP01IUKM1</v>
          </cell>
          <cell r="N1535" t="str">
            <v>5004861UKM1</v>
          </cell>
          <cell r="O1535" t="e">
            <v>#N/A</v>
          </cell>
          <cell r="Q1535">
            <v>37.920000000000009</v>
          </cell>
          <cell r="S1535">
            <v>37.920000000000009</v>
          </cell>
          <cell r="T1535">
            <v>0</v>
          </cell>
          <cell r="V1535">
            <v>1.0050357805459849</v>
          </cell>
          <cell r="W1535">
            <v>37.729999999999997</v>
          </cell>
        </row>
        <row r="1536">
          <cell r="F1536">
            <v>5004866</v>
          </cell>
          <cell r="G1536" t="str">
            <v>CAP GREEN CHIC SH HAIRFALL PREVENT 750ML</v>
          </cell>
          <cell r="H1536" t="str">
            <v>ST</v>
          </cell>
          <cell r="I1536">
            <v>12.061855670103093</v>
          </cell>
          <cell r="J1536">
            <v>1.94</v>
          </cell>
          <cell r="K1536">
            <v>23.4</v>
          </cell>
          <cell r="L1536" t="str">
            <v>PM</v>
          </cell>
          <cell r="M1536" t="str">
            <v>CS0750HFP01IUKM1</v>
          </cell>
          <cell r="N1536" t="str">
            <v>5004866UKM1</v>
          </cell>
          <cell r="O1536" t="e">
            <v>#N/A</v>
          </cell>
          <cell r="Q1536">
            <v>23.4</v>
          </cell>
          <cell r="S1536">
            <v>23.4</v>
          </cell>
          <cell r="T1536">
            <v>0</v>
          </cell>
          <cell r="V1536">
            <v>12.061855670103093</v>
          </cell>
          <cell r="W1536">
            <v>1.94</v>
          </cell>
        </row>
        <row r="1537">
          <cell r="F1537">
            <v>6001963</v>
          </cell>
          <cell r="G1537" t="str">
            <v>LABCONT CHIC SHAMP HAIRFALL PREVENT750ML</v>
          </cell>
          <cell r="H1537" t="str">
            <v>ST</v>
          </cell>
          <cell r="I1537">
            <v>12</v>
          </cell>
          <cell r="J1537">
            <v>13.119499999999999</v>
          </cell>
          <cell r="K1537">
            <v>157.43399999999997</v>
          </cell>
          <cell r="L1537" t="str">
            <v>SFG</v>
          </cell>
          <cell r="M1537" t="str">
            <v>CS0750HFP01IUKM1</v>
          </cell>
          <cell r="N1537" t="str">
            <v>6001963UKM1</v>
          </cell>
          <cell r="O1537" t="str">
            <v>6001963UKM1</v>
          </cell>
          <cell r="P1537">
            <v>0</v>
          </cell>
          <cell r="Q1537">
            <v>143.53859999999997</v>
          </cell>
          <cell r="R1537">
            <v>13.8954</v>
          </cell>
          <cell r="S1537">
            <v>157.43399999999997</v>
          </cell>
          <cell r="T1537">
            <v>0</v>
          </cell>
          <cell r="V1537">
            <v>12</v>
          </cell>
          <cell r="W1537">
            <v>13.119499999999999</v>
          </cell>
        </row>
        <row r="1538">
          <cell r="F1538">
            <v>6001943</v>
          </cell>
          <cell r="G1538" t="str">
            <v>CHIC SHAMPOO HAIRFALL PREVENT BULK - IB</v>
          </cell>
          <cell r="H1538" t="str">
            <v>KG</v>
          </cell>
          <cell r="I1538">
            <v>9.4102292768959419</v>
          </cell>
          <cell r="J1538">
            <v>28.370000000000005</v>
          </cell>
          <cell r="K1538">
            <v>266.96820458553793</v>
          </cell>
          <cell r="L1538" t="str">
            <v>SFG</v>
          </cell>
          <cell r="M1538" t="str">
            <v>CS0750HFP01IUKM1</v>
          </cell>
          <cell r="N1538" t="str">
            <v>6001943UKM1</v>
          </cell>
          <cell r="O1538" t="str">
            <v>6001943UKM1</v>
          </cell>
          <cell r="P1538">
            <v>256.68213236547609</v>
          </cell>
          <cell r="Q1538">
            <v>0</v>
          </cell>
          <cell r="R1538">
            <v>10.286072220061826</v>
          </cell>
          <cell r="S1538">
            <v>266.96820458553793</v>
          </cell>
          <cell r="T1538">
            <v>0</v>
          </cell>
          <cell r="V1538">
            <v>9.4102292768959419</v>
          </cell>
          <cell r="W1538">
            <v>28.279612883481096</v>
          </cell>
        </row>
        <row r="1539">
          <cell r="F1539" t="str">
            <v/>
          </cell>
          <cell r="G1539" t="str">
            <v>0000900505-MFGOVH</v>
          </cell>
          <cell r="H1539" t="str">
            <v>STD</v>
          </cell>
          <cell r="I1539">
            <v>2.9990756273751244E-2</v>
          </cell>
          <cell r="J1539">
            <v>292.08999999999997</v>
          </cell>
          <cell r="K1539">
            <v>8.76</v>
          </cell>
          <cell r="L1539" t="str">
            <v>cc</v>
          </cell>
          <cell r="M1539" t="str">
            <v>CS0750HFP01IUKM1</v>
          </cell>
          <cell r="N1539" t="str">
            <v>UKM1</v>
          </cell>
          <cell r="O1539" t="e">
            <v>#N/A</v>
          </cell>
          <cell r="R1539">
            <v>8.76</v>
          </cell>
          <cell r="S1539">
            <v>8.76</v>
          </cell>
          <cell r="T1539">
            <v>0</v>
          </cell>
          <cell r="V1539">
            <v>2.9990756273751244E-2</v>
          </cell>
          <cell r="W1539">
            <v>292.08999999999997</v>
          </cell>
        </row>
        <row r="1540">
          <cell r="F1540" t="str">
            <v>QCS0750HFP01I</v>
          </cell>
          <cell r="G1540" t="str">
            <v>CHIC SHAM HAIRFALL PREVENT 750ML 12PC QS</v>
          </cell>
          <cell r="H1540" t="str">
            <v>ST</v>
          </cell>
          <cell r="I1540">
            <v>-2.5000000000000001E-2</v>
          </cell>
          <cell r="J1540">
            <v>0</v>
          </cell>
          <cell r="K1540">
            <v>0</v>
          </cell>
          <cell r="L1540" t="str">
            <v>RM</v>
          </cell>
          <cell r="M1540" t="str">
            <v>CS0750HFP01IUKM1</v>
          </cell>
          <cell r="N1540" t="str">
            <v>QCS0750HFP01IUKM1</v>
          </cell>
          <cell r="O1540" t="e">
            <v>#N/A</v>
          </cell>
          <cell r="P1540">
            <v>0</v>
          </cell>
          <cell r="S1540">
            <v>0</v>
          </cell>
          <cell r="T1540">
            <v>0</v>
          </cell>
          <cell r="V1540">
            <v>-2.5000000000000001E-2</v>
          </cell>
          <cell r="W1540">
            <v>0</v>
          </cell>
        </row>
        <row r="1541">
          <cell r="F1541" t="str">
            <v/>
          </cell>
          <cell r="G1541" t="str">
            <v>0000900504-MFGDEP</v>
          </cell>
          <cell r="H1541" t="str">
            <v>STD</v>
          </cell>
          <cell r="I1541">
            <v>3.0035505229824393E-2</v>
          </cell>
          <cell r="J1541">
            <v>104.21</v>
          </cell>
          <cell r="K1541">
            <v>3.13</v>
          </cell>
          <cell r="L1541" t="str">
            <v>cc</v>
          </cell>
          <cell r="M1541" t="str">
            <v>CS0750HFP01IUKM1</v>
          </cell>
          <cell r="N1541" t="str">
            <v>UKM1</v>
          </cell>
          <cell r="O1541" t="e">
            <v>#N/A</v>
          </cell>
          <cell r="R1541">
            <v>3.13</v>
          </cell>
          <cell r="S1541">
            <v>3.13</v>
          </cell>
          <cell r="T1541">
            <v>0</v>
          </cell>
          <cell r="V1541">
            <v>3.0035505229824393E-2</v>
          </cell>
          <cell r="W1541">
            <v>104.21</v>
          </cell>
        </row>
        <row r="1542">
          <cell r="F1542" t="str">
            <v/>
          </cell>
          <cell r="G1542" t="str">
            <v>0000900503-MFGUTY</v>
          </cell>
          <cell r="H1542" t="str">
            <v>STD</v>
          </cell>
          <cell r="I1542">
            <v>3.0111843991970179E-2</v>
          </cell>
          <cell r="J1542">
            <v>34.869999999999997</v>
          </cell>
          <cell r="K1542">
            <v>1.05</v>
          </cell>
          <cell r="L1542" t="str">
            <v>cc</v>
          </cell>
          <cell r="M1542" t="str">
            <v>CS0750HFP01IUKM1</v>
          </cell>
          <cell r="N1542" t="str">
            <v>UKM1</v>
          </cell>
          <cell r="O1542" t="e">
            <v>#N/A</v>
          </cell>
          <cell r="R1542">
            <v>1.05</v>
          </cell>
          <cell r="S1542">
            <v>1.05</v>
          </cell>
          <cell r="T1542">
            <v>0</v>
          </cell>
          <cell r="V1542">
            <v>3.0111843991970179E-2</v>
          </cell>
          <cell r="W1542">
            <v>34.869999999999997</v>
          </cell>
        </row>
        <row r="1543">
          <cell r="F1543" t="str">
            <v/>
          </cell>
          <cell r="G1543" t="str">
            <v>0000900502-MFMAND</v>
          </cell>
          <cell r="H1543" t="str">
            <v>MD</v>
          </cell>
          <cell r="I1543">
            <v>5.1000000000000004E-2</v>
          </cell>
          <cell r="J1543">
            <v>440</v>
          </cell>
          <cell r="K1543">
            <v>22.44</v>
          </cell>
          <cell r="L1543" t="str">
            <v>cc</v>
          </cell>
          <cell r="M1543" t="str">
            <v>CS0750HFP01IUKM1</v>
          </cell>
          <cell r="N1543" t="str">
            <v>UKM1</v>
          </cell>
          <cell r="O1543" t="e">
            <v>#N/A</v>
          </cell>
          <cell r="R1543">
            <v>22.44</v>
          </cell>
          <cell r="S1543">
            <v>22.44</v>
          </cell>
          <cell r="T1543">
            <v>0</v>
          </cell>
          <cell r="V1543">
            <v>5.1000000000000004E-2</v>
          </cell>
          <cell r="W1543">
            <v>440</v>
          </cell>
        </row>
        <row r="1544">
          <cell r="F1544" t="str">
            <v/>
          </cell>
          <cell r="G1544" t="str">
            <v>0000900501-MFPOWR</v>
          </cell>
          <cell r="H1544" t="str">
            <v>KWH</v>
          </cell>
          <cell r="I1544">
            <v>0.20969696969696969</v>
          </cell>
          <cell r="J1544">
            <v>8.25</v>
          </cell>
          <cell r="K1544">
            <v>1.73</v>
          </cell>
          <cell r="L1544" t="str">
            <v>cc</v>
          </cell>
          <cell r="M1544" t="str">
            <v>CS0750HFP01IUKM1</v>
          </cell>
          <cell r="N1544" t="str">
            <v>UKM1</v>
          </cell>
          <cell r="O1544" t="e">
            <v>#N/A</v>
          </cell>
          <cell r="R1544">
            <v>1.73</v>
          </cell>
          <cell r="S1544">
            <v>1.73</v>
          </cell>
          <cell r="T1544">
            <v>0</v>
          </cell>
          <cell r="V1544">
            <v>0.20969696969696969</v>
          </cell>
          <cell r="W1544">
            <v>8.25</v>
          </cell>
        </row>
        <row r="1545">
          <cell r="F1545" t="str">
            <v/>
          </cell>
          <cell r="G1545" t="str">
            <v>0000900501-MFPOWR</v>
          </cell>
          <cell r="H1545" t="str">
            <v>KWH</v>
          </cell>
          <cell r="I1545">
            <v>0.20969696969696969</v>
          </cell>
          <cell r="J1545">
            <v>8.25</v>
          </cell>
          <cell r="K1545">
            <v>1.73</v>
          </cell>
          <cell r="L1545" t="str">
            <v>cc</v>
          </cell>
          <cell r="M1545" t="str">
            <v>CS0750HFP02IUKM1</v>
          </cell>
          <cell r="N1545" t="str">
            <v>UKM1</v>
          </cell>
          <cell r="O1545" t="e">
            <v>#N/A</v>
          </cell>
          <cell r="R1545">
            <v>1.73</v>
          </cell>
          <cell r="S1545">
            <v>1.73</v>
          </cell>
          <cell r="T1545">
            <v>0</v>
          </cell>
          <cell r="V1545">
            <v>0.20969696969696969</v>
          </cell>
          <cell r="W1545">
            <v>8.25</v>
          </cell>
        </row>
        <row r="1546">
          <cell r="F1546" t="str">
            <v/>
          </cell>
          <cell r="G1546" t="str">
            <v>0000900502-MFMAND</v>
          </cell>
          <cell r="H1546" t="str">
            <v>MD</v>
          </cell>
          <cell r="I1546">
            <v>5.1000000000000004E-2</v>
          </cell>
          <cell r="J1546">
            <v>440</v>
          </cell>
          <cell r="K1546">
            <v>22.44</v>
          </cell>
          <cell r="L1546" t="str">
            <v>cc</v>
          </cell>
          <cell r="M1546" t="str">
            <v>CS0750HFP02IUKM1</v>
          </cell>
          <cell r="N1546" t="str">
            <v>UKM1</v>
          </cell>
          <cell r="O1546" t="e">
            <v>#N/A</v>
          </cell>
          <cell r="R1546">
            <v>22.44</v>
          </cell>
          <cell r="S1546">
            <v>22.44</v>
          </cell>
          <cell r="T1546">
            <v>0</v>
          </cell>
          <cell r="V1546">
            <v>5.1000000000000004E-2</v>
          </cell>
          <cell r="W1546">
            <v>440</v>
          </cell>
        </row>
        <row r="1547">
          <cell r="F1547" t="str">
            <v/>
          </cell>
          <cell r="G1547" t="str">
            <v>0000900503-MFGUTY</v>
          </cell>
          <cell r="H1547" t="str">
            <v>STD</v>
          </cell>
          <cell r="I1547">
            <v>3.0111843991970179E-2</v>
          </cell>
          <cell r="J1547">
            <v>34.869999999999997</v>
          </cell>
          <cell r="K1547">
            <v>1.05</v>
          </cell>
          <cell r="L1547" t="str">
            <v>cc</v>
          </cell>
          <cell r="M1547" t="str">
            <v>CS0750HFP02IUKM1</v>
          </cell>
          <cell r="N1547" t="str">
            <v>UKM1</v>
          </cell>
          <cell r="O1547" t="e">
            <v>#N/A</v>
          </cell>
          <cell r="R1547">
            <v>1.05</v>
          </cell>
          <cell r="S1547">
            <v>1.05</v>
          </cell>
          <cell r="T1547">
            <v>0</v>
          </cell>
          <cell r="V1547">
            <v>3.0111843991970179E-2</v>
          </cell>
          <cell r="W1547">
            <v>34.869999999999997</v>
          </cell>
        </row>
        <row r="1548">
          <cell r="F1548" t="str">
            <v>QCS0750HFP02I</v>
          </cell>
          <cell r="G1548" t="str">
            <v>CHIC SH HAIRFAL PREV ARBIC750ML12P IB QS</v>
          </cell>
          <cell r="H1548" t="str">
            <v>ST</v>
          </cell>
          <cell r="I1548">
            <v>-2.5000000000000001E-2</v>
          </cell>
          <cell r="J1548">
            <v>0</v>
          </cell>
          <cell r="K1548">
            <v>0</v>
          </cell>
          <cell r="L1548" t="str">
            <v>RM</v>
          </cell>
          <cell r="M1548" t="str">
            <v>CS0750HFP02IUKM1</v>
          </cell>
          <cell r="N1548" t="str">
            <v>QCS0750HFP02IUKM1</v>
          </cell>
          <cell r="O1548" t="e">
            <v>#N/A</v>
          </cell>
          <cell r="P1548">
            <v>0</v>
          </cell>
          <cell r="S1548">
            <v>0</v>
          </cell>
          <cell r="T1548">
            <v>0</v>
          </cell>
          <cell r="V1548">
            <v>-2.5000000000000001E-2</v>
          </cell>
          <cell r="W1548">
            <v>0</v>
          </cell>
        </row>
        <row r="1549">
          <cell r="F1549">
            <v>5000283</v>
          </cell>
          <cell r="G1549" t="str">
            <v>BOPP TAPE (60MM X 65M)</v>
          </cell>
          <cell r="H1549" t="str">
            <v>ROL</v>
          </cell>
          <cell r="I1549">
            <v>2.0141655599822932E-2</v>
          </cell>
          <cell r="J1549">
            <v>45.18</v>
          </cell>
          <cell r="K1549">
            <v>0.91</v>
          </cell>
          <cell r="L1549" t="str">
            <v>PM</v>
          </cell>
          <cell r="M1549" t="str">
            <v>CS0750HFP02IUKM1</v>
          </cell>
          <cell r="N1549" t="str">
            <v>5000283UKM1</v>
          </cell>
          <cell r="O1549" t="e">
            <v>#N/A</v>
          </cell>
          <cell r="Q1549">
            <v>0.91</v>
          </cell>
          <cell r="S1549">
            <v>0.91</v>
          </cell>
          <cell r="T1549">
            <v>0</v>
          </cell>
          <cell r="V1549">
            <v>2.0141655599822932E-2</v>
          </cell>
          <cell r="W1549">
            <v>47.7</v>
          </cell>
        </row>
        <row r="1550">
          <cell r="F1550">
            <v>5004861</v>
          </cell>
          <cell r="G1550" t="str">
            <v>CFC CHIC SHAMPOO IB  750MLX12PC</v>
          </cell>
          <cell r="H1550" t="str">
            <v>ST</v>
          </cell>
          <cell r="I1550">
            <v>1.0050357805459849</v>
          </cell>
          <cell r="J1550">
            <v>37.729999999999997</v>
          </cell>
          <cell r="K1550">
            <v>37.920000000000009</v>
          </cell>
          <cell r="L1550" t="str">
            <v>PM</v>
          </cell>
          <cell r="M1550" t="str">
            <v>CS0750HFP02IUKM1</v>
          </cell>
          <cell r="N1550" t="str">
            <v>5004861UKM1</v>
          </cell>
          <cell r="O1550" t="e">
            <v>#N/A</v>
          </cell>
          <cell r="Q1550">
            <v>37.920000000000009</v>
          </cell>
          <cell r="S1550">
            <v>37.920000000000009</v>
          </cell>
          <cell r="T1550">
            <v>0</v>
          </cell>
          <cell r="V1550">
            <v>1.0050357805459849</v>
          </cell>
          <cell r="W1550">
            <v>37.729999999999997</v>
          </cell>
        </row>
        <row r="1551">
          <cell r="F1551">
            <v>5004866</v>
          </cell>
          <cell r="G1551" t="str">
            <v>CAP GREEN CHIC SH HAIRFALL PREVENT 750ML</v>
          </cell>
          <cell r="H1551" t="str">
            <v>ST</v>
          </cell>
          <cell r="I1551">
            <v>12.061855670103093</v>
          </cell>
          <cell r="J1551">
            <v>1.94</v>
          </cell>
          <cell r="K1551">
            <v>23.4</v>
          </cell>
          <cell r="L1551" t="str">
            <v>PM</v>
          </cell>
          <cell r="M1551" t="str">
            <v>CS0750HFP02IUKM1</v>
          </cell>
          <cell r="N1551" t="str">
            <v>5004866UKM1</v>
          </cell>
          <cell r="O1551" t="e">
            <v>#N/A</v>
          </cell>
          <cell r="Q1551">
            <v>23.4</v>
          </cell>
          <cell r="S1551">
            <v>23.4</v>
          </cell>
          <cell r="T1551">
            <v>0</v>
          </cell>
          <cell r="V1551">
            <v>12.061855670103093</v>
          </cell>
          <cell r="W1551">
            <v>1.94</v>
          </cell>
        </row>
        <row r="1552">
          <cell r="F1552">
            <v>6002114</v>
          </cell>
          <cell r="G1552" t="str">
            <v>LABCONT CHICSH HRFALL PR ARABIC 750ML IB</v>
          </cell>
          <cell r="H1552" t="str">
            <v>ST</v>
          </cell>
          <cell r="I1552">
            <v>12.000000000000002</v>
          </cell>
          <cell r="J1552">
            <v>13.27</v>
          </cell>
          <cell r="K1552">
            <v>159.24</v>
          </cell>
          <cell r="L1552" t="str">
            <v>SFG</v>
          </cell>
          <cell r="M1552" t="str">
            <v>CS0750HFP02IUKM1</v>
          </cell>
          <cell r="N1552" t="str">
            <v>6002114UKM1</v>
          </cell>
          <cell r="O1552" t="str">
            <v>6002114UKM1</v>
          </cell>
          <cell r="P1552">
            <v>0</v>
          </cell>
          <cell r="Q1552">
            <v>143.11887468030693</v>
          </cell>
          <cell r="R1552">
            <v>16.1211253196931</v>
          </cell>
          <cell r="S1552">
            <v>159.24000000000004</v>
          </cell>
          <cell r="T1552">
            <v>0</v>
          </cell>
          <cell r="V1552">
            <v>12.000000000000002</v>
          </cell>
          <cell r="W1552">
            <v>13.27</v>
          </cell>
        </row>
        <row r="1553">
          <cell r="F1553" t="str">
            <v/>
          </cell>
          <cell r="G1553" t="str">
            <v>0000900504-MFGDEP</v>
          </cell>
          <cell r="H1553" t="str">
            <v>STD</v>
          </cell>
          <cell r="I1553">
            <v>3.0035505229824393E-2</v>
          </cell>
          <cell r="J1553">
            <v>104.21</v>
          </cell>
          <cell r="K1553">
            <v>3.13</v>
          </cell>
          <cell r="L1553" t="str">
            <v>cc</v>
          </cell>
          <cell r="M1553" t="str">
            <v>CS0750HFP02IUKM1</v>
          </cell>
          <cell r="N1553" t="str">
            <v>UKM1</v>
          </cell>
          <cell r="O1553" t="e">
            <v>#N/A</v>
          </cell>
          <cell r="R1553">
            <v>3.13</v>
          </cell>
          <cell r="S1553">
            <v>3.13</v>
          </cell>
          <cell r="T1553">
            <v>0</v>
          </cell>
          <cell r="V1553">
            <v>3.0035505229824393E-2</v>
          </cell>
          <cell r="W1553">
            <v>104.21</v>
          </cell>
        </row>
        <row r="1554">
          <cell r="F1554" t="str">
            <v/>
          </cell>
          <cell r="G1554" t="str">
            <v>0000900505-MFGOVH</v>
          </cell>
          <cell r="H1554" t="str">
            <v>STD</v>
          </cell>
          <cell r="I1554">
            <v>2.9990756273751244E-2</v>
          </cell>
          <cell r="J1554">
            <v>292.08999999999997</v>
          </cell>
          <cell r="K1554">
            <v>8.76</v>
          </cell>
          <cell r="L1554" t="str">
            <v>cc</v>
          </cell>
          <cell r="M1554" t="str">
            <v>CS0750HFP02IUKM1</v>
          </cell>
          <cell r="N1554" t="str">
            <v>UKM1</v>
          </cell>
          <cell r="O1554" t="e">
            <v>#N/A</v>
          </cell>
          <cell r="R1554">
            <v>8.76</v>
          </cell>
          <cell r="S1554">
            <v>8.76</v>
          </cell>
          <cell r="T1554">
            <v>0</v>
          </cell>
          <cell r="V1554">
            <v>2.9990756273751244E-2</v>
          </cell>
          <cell r="W1554">
            <v>292.08999999999997</v>
          </cell>
        </row>
        <row r="1555">
          <cell r="F1555">
            <v>6001943</v>
          </cell>
          <cell r="G1555" t="str">
            <v>CHIC SHAMPOO HAIRFALL PREVENT BULK - IB</v>
          </cell>
          <cell r="H1555" t="str">
            <v>KG</v>
          </cell>
          <cell r="I1555">
            <v>9.5022927689594354</v>
          </cell>
          <cell r="J1555">
            <v>28.370000000000005</v>
          </cell>
          <cell r="K1555">
            <v>269.58004585537924</v>
          </cell>
          <cell r="L1555" t="str">
            <v>SFG</v>
          </cell>
          <cell r="M1555" t="str">
            <v>CS0750HFP02IUKM1</v>
          </cell>
          <cell r="N1555" t="str">
            <v>6001943UKM1</v>
          </cell>
          <cell r="O1555" t="str">
            <v>6001943UKM1</v>
          </cell>
          <cell r="P1555">
            <v>259.19334147213289</v>
          </cell>
          <cell r="Q1555">
            <v>0</v>
          </cell>
          <cell r="R1555">
            <v>10.386704383246329</v>
          </cell>
          <cell r="S1555">
            <v>269.58004585537924</v>
          </cell>
          <cell r="T1555">
            <v>0</v>
          </cell>
          <cell r="V1555">
            <v>9.5022927689594354</v>
          </cell>
          <cell r="W1555">
            <v>28.279612883481096</v>
          </cell>
        </row>
        <row r="1556">
          <cell r="F1556" t="str">
            <v/>
          </cell>
          <cell r="G1556" t="str">
            <v>0000900502-MFMAND</v>
          </cell>
          <cell r="H1556" t="str">
            <v>MD</v>
          </cell>
          <cell r="I1556">
            <v>6.3E-2</v>
          </cell>
          <cell r="J1556">
            <v>440</v>
          </cell>
          <cell r="K1556">
            <v>27.72</v>
          </cell>
          <cell r="L1556" t="str">
            <v>cc</v>
          </cell>
          <cell r="M1556" t="str">
            <v>IC0020BLK06RUKM1</v>
          </cell>
          <cell r="N1556" t="str">
            <v>UKM1</v>
          </cell>
          <cell r="O1556" t="e">
            <v>#N/A</v>
          </cell>
          <cell r="R1556">
            <v>27.72</v>
          </cell>
          <cell r="S1556">
            <v>27.72</v>
          </cell>
          <cell r="T1556">
            <v>0</v>
          </cell>
          <cell r="V1556">
            <v>6.3E-2</v>
          </cell>
          <cell r="W1556">
            <v>440</v>
          </cell>
        </row>
        <row r="1557">
          <cell r="F1557" t="str">
            <v/>
          </cell>
          <cell r="G1557" t="str">
            <v>0000900501-MFPOWR</v>
          </cell>
          <cell r="H1557" t="str">
            <v>KWH</v>
          </cell>
          <cell r="I1557">
            <v>0.216</v>
          </cell>
          <cell r="J1557">
            <v>8.25</v>
          </cell>
          <cell r="K1557">
            <v>1.782</v>
          </cell>
          <cell r="L1557" t="str">
            <v>cc</v>
          </cell>
          <cell r="M1557" t="str">
            <v>IC0020BLK06RUKM1</v>
          </cell>
          <cell r="N1557" t="str">
            <v>UKM1</v>
          </cell>
          <cell r="O1557" t="e">
            <v>#N/A</v>
          </cell>
          <cell r="R1557">
            <v>1.782</v>
          </cell>
          <cell r="S1557">
            <v>1.782</v>
          </cell>
          <cell r="T1557">
            <v>0</v>
          </cell>
          <cell r="V1557">
            <v>0.216</v>
          </cell>
          <cell r="W1557">
            <v>8.25</v>
          </cell>
        </row>
        <row r="1558">
          <cell r="F1558">
            <v>6000376</v>
          </cell>
          <cell r="G1558" t="str">
            <v>DEVELOPER INDICA CRM COLOR 9% SA NF</v>
          </cell>
          <cell r="H1558" t="str">
            <v>ST</v>
          </cell>
          <cell r="I1558">
            <v>144</v>
          </cell>
          <cell r="J1558">
            <v>1.420421417947447</v>
          </cell>
          <cell r="K1558">
            <v>204.54068418443237</v>
          </cell>
          <cell r="L1558" t="str">
            <v>SFG</v>
          </cell>
          <cell r="M1558" t="str">
            <v>IC0020BLK06RUKM1</v>
          </cell>
          <cell r="N1558" t="str">
            <v>6000376UKM1</v>
          </cell>
          <cell r="O1558" t="str">
            <v>6000376UKM1</v>
          </cell>
          <cell r="P1558">
            <v>91.117302925136343</v>
          </cell>
          <cell r="Q1558">
            <v>53.28</v>
          </cell>
          <cell r="R1558">
            <v>60.143381259295985</v>
          </cell>
          <cell r="S1558">
            <v>204.54068418443231</v>
          </cell>
          <cell r="T1558">
            <v>0</v>
          </cell>
          <cell r="V1558">
            <v>144</v>
          </cell>
          <cell r="W1558">
            <v>1.4004506930288847</v>
          </cell>
        </row>
        <row r="1559">
          <cell r="F1559">
            <v>6000269</v>
          </cell>
          <cell r="G1559" t="str">
            <v>BABYPOUCH INDICA CRM CLR NAT BLCK SA NF</v>
          </cell>
          <cell r="H1559" t="str">
            <v>ST</v>
          </cell>
          <cell r="I1559">
            <v>144</v>
          </cell>
          <cell r="J1559">
            <v>5.222269100000001</v>
          </cell>
          <cell r="K1559">
            <v>752.0067504000001</v>
          </cell>
          <cell r="L1559" t="str">
            <v>SFG</v>
          </cell>
          <cell r="M1559" t="str">
            <v>IC0020BLK06RUKM1</v>
          </cell>
          <cell r="N1559" t="str">
            <v>6000269UKM1</v>
          </cell>
          <cell r="O1559" t="str">
            <v>6000269UKM1</v>
          </cell>
          <cell r="P1559">
            <v>595.22609376000003</v>
          </cell>
          <cell r="Q1559">
            <v>109.41119999999999</v>
          </cell>
          <cell r="R1559">
            <v>47.369456640000003</v>
          </cell>
          <cell r="S1559">
            <v>752.00675039999999</v>
          </cell>
          <cell r="T1559">
            <v>0</v>
          </cell>
          <cell r="V1559">
            <v>144</v>
          </cell>
          <cell r="W1559">
            <v>5.064547477168011</v>
          </cell>
        </row>
        <row r="1560">
          <cell r="F1560">
            <v>5004712</v>
          </cell>
          <cell r="G1560" t="str">
            <v>LEAFLET IND CREAM / NIHIRA HENA PWD 10GM</v>
          </cell>
          <cell r="H1560" t="str">
            <v>ST</v>
          </cell>
          <cell r="I1560">
            <v>145.44</v>
          </cell>
          <cell r="J1560">
            <v>0.09</v>
          </cell>
          <cell r="K1560">
            <v>13.089599999999999</v>
          </cell>
          <cell r="L1560" t="str">
            <v>PM</v>
          </cell>
          <cell r="M1560" t="str">
            <v>IC0020BLK06RUKM1</v>
          </cell>
          <cell r="N1560" t="str">
            <v>5004712UKM1</v>
          </cell>
          <cell r="O1560" t="e">
            <v>#N/A</v>
          </cell>
          <cell r="Q1560">
            <v>13.089599999999999</v>
          </cell>
          <cell r="S1560">
            <v>13.089599999999999</v>
          </cell>
          <cell r="T1560">
            <v>0</v>
          </cell>
          <cell r="V1560">
            <v>145.44</v>
          </cell>
          <cell r="W1560">
            <v>9.5355000000000009E-2</v>
          </cell>
        </row>
        <row r="1561">
          <cell r="F1561">
            <v>5001904</v>
          </cell>
          <cell r="G1561" t="str">
            <v>FW LAMI IND CREME HAIRCLR NATBLK 20ML</v>
          </cell>
          <cell r="H1561" t="str">
            <v>KG</v>
          </cell>
          <cell r="I1561">
            <v>0.317</v>
          </cell>
          <cell r="J1561">
            <v>277.05</v>
          </cell>
          <cell r="K1561">
            <v>87.824849999999998</v>
          </cell>
          <cell r="L1561" t="str">
            <v>PM</v>
          </cell>
          <cell r="M1561" t="str">
            <v>IC0020BLK06RUKM1</v>
          </cell>
          <cell r="N1561" t="str">
            <v>5001904UKM1</v>
          </cell>
          <cell r="O1561" t="e">
            <v>#N/A</v>
          </cell>
          <cell r="Q1561">
            <v>87.824849999999998</v>
          </cell>
          <cell r="S1561">
            <v>87.824849999999998</v>
          </cell>
          <cell r="T1561">
            <v>0</v>
          </cell>
          <cell r="V1561">
            <v>0.317</v>
          </cell>
          <cell r="W1561">
            <v>297.39217500000001</v>
          </cell>
        </row>
        <row r="1562">
          <cell r="F1562">
            <v>5003153</v>
          </cell>
          <cell r="G1562" t="str">
            <v>CFC INDICA CREMCLR NAT BLACK 20 X 144pcs</v>
          </cell>
          <cell r="H1562" t="str">
            <v>ST</v>
          </cell>
          <cell r="I1562">
            <v>1.0049999999999999</v>
          </cell>
          <cell r="J1562">
            <v>26.78</v>
          </cell>
          <cell r="K1562">
            <v>26.913899999999998</v>
          </cell>
          <cell r="L1562" t="str">
            <v>PM</v>
          </cell>
          <cell r="M1562" t="str">
            <v>IC0020BLK06RUKM1</v>
          </cell>
          <cell r="N1562" t="str">
            <v>5003153UKM1</v>
          </cell>
          <cell r="O1562" t="e">
            <v>#N/A</v>
          </cell>
          <cell r="Q1562">
            <v>26.913899999999998</v>
          </cell>
          <cell r="S1562">
            <v>26.913899999999998</v>
          </cell>
          <cell r="T1562">
            <v>0</v>
          </cell>
          <cell r="V1562">
            <v>1.0049999999999999</v>
          </cell>
          <cell r="W1562">
            <v>28.319850000000006</v>
          </cell>
        </row>
        <row r="1563">
          <cell r="F1563" t="str">
            <v/>
          </cell>
          <cell r="G1563" t="str">
            <v>0000900505-MFGOVH</v>
          </cell>
          <cell r="H1563" t="str">
            <v>STD</v>
          </cell>
          <cell r="I1563">
            <v>1.7999999999999999E-2</v>
          </cell>
          <cell r="J1563">
            <v>292.08999999999997</v>
          </cell>
          <cell r="K1563">
            <v>5.2576199999999993</v>
          </cell>
          <cell r="L1563" t="str">
            <v>cc</v>
          </cell>
          <cell r="M1563" t="str">
            <v>IC0020BLK06RUKM1</v>
          </cell>
          <cell r="N1563" t="str">
            <v>UKM1</v>
          </cell>
          <cell r="O1563" t="e">
            <v>#N/A</v>
          </cell>
          <cell r="R1563">
            <v>5.2576199999999993</v>
          </cell>
          <cell r="S1563">
            <v>5.2576199999999993</v>
          </cell>
          <cell r="T1563">
            <v>0</v>
          </cell>
          <cell r="V1563">
            <v>1.7999999999999999E-2</v>
          </cell>
          <cell r="W1563">
            <v>292.08999999999997</v>
          </cell>
        </row>
        <row r="1564">
          <cell r="F1564" t="str">
            <v/>
          </cell>
          <cell r="G1564" t="str">
            <v>0000900504-MFGDEP</v>
          </cell>
          <cell r="H1564" t="str">
            <v>STD</v>
          </cell>
          <cell r="I1564">
            <v>1.7999999999999999E-2</v>
          </cell>
          <cell r="J1564">
            <v>686.08</v>
          </cell>
          <cell r="K1564">
            <v>12.34944</v>
          </cell>
          <cell r="L1564" t="str">
            <v>cc</v>
          </cell>
          <cell r="M1564" t="str">
            <v>IC0020BLK06RUKM1</v>
          </cell>
          <cell r="N1564" t="str">
            <v>UKM1</v>
          </cell>
          <cell r="O1564" t="e">
            <v>#N/A</v>
          </cell>
          <cell r="R1564">
            <v>12.34944</v>
          </cell>
          <cell r="S1564">
            <v>12.34944</v>
          </cell>
          <cell r="T1564">
            <v>0</v>
          </cell>
          <cell r="V1564">
            <v>1.7999999999999999E-2</v>
          </cell>
          <cell r="W1564">
            <v>686.08</v>
          </cell>
        </row>
        <row r="1565">
          <cell r="F1565" t="str">
            <v/>
          </cell>
          <cell r="G1565" t="str">
            <v>0000900503-MFGUTY</v>
          </cell>
          <cell r="H1565" t="str">
            <v>STD</v>
          </cell>
          <cell r="I1565">
            <v>1.7999999999999999E-2</v>
          </cell>
          <cell r="J1565">
            <v>533.07000000000005</v>
          </cell>
          <cell r="K1565">
            <v>9.5952599999999997</v>
          </cell>
          <cell r="L1565" t="str">
            <v>cc</v>
          </cell>
          <cell r="M1565" t="str">
            <v>IC0020BLK06RUKM1</v>
          </cell>
          <cell r="N1565" t="str">
            <v>UKM1</v>
          </cell>
          <cell r="O1565" t="e">
            <v>#N/A</v>
          </cell>
          <cell r="R1565">
            <v>9.5952599999999997</v>
          </cell>
          <cell r="S1565">
            <v>9.5952599999999997</v>
          </cell>
          <cell r="T1565">
            <v>0</v>
          </cell>
          <cell r="V1565">
            <v>1.7999999999999999E-2</v>
          </cell>
          <cell r="W1565">
            <v>533.07000000000005</v>
          </cell>
        </row>
        <row r="1566">
          <cell r="F1566">
            <v>5000282</v>
          </cell>
          <cell r="G1566" t="str">
            <v>BOPP TAPE (60MM X 650M)</v>
          </cell>
          <cell r="H1566" t="str">
            <v>ROL</v>
          </cell>
          <cell r="I1566">
            <v>2E-3</v>
          </cell>
          <cell r="J1566">
            <v>450</v>
          </cell>
          <cell r="K1566">
            <v>0.9</v>
          </cell>
          <cell r="L1566" t="str">
            <v>PM</v>
          </cell>
          <cell r="M1566" t="str">
            <v>IC0020BLK06RUKM1</v>
          </cell>
          <cell r="N1566" t="str">
            <v>5000282UKM1</v>
          </cell>
          <cell r="O1566" t="e">
            <v>#N/A</v>
          </cell>
          <cell r="Q1566">
            <v>0.9</v>
          </cell>
          <cell r="S1566">
            <v>0.9</v>
          </cell>
          <cell r="T1566">
            <v>0</v>
          </cell>
          <cell r="V1566">
            <v>2E-3</v>
          </cell>
          <cell r="W1566">
            <v>477</v>
          </cell>
        </row>
        <row r="1567">
          <cell r="F1567" t="str">
            <v/>
          </cell>
          <cell r="G1567" t="str">
            <v>0000900501-MFPOWR</v>
          </cell>
          <cell r="H1567" t="str">
            <v>KWH</v>
          </cell>
          <cell r="I1567">
            <v>0.21575757575757576</v>
          </cell>
          <cell r="J1567">
            <v>8.25</v>
          </cell>
          <cell r="K1567">
            <v>1.78</v>
          </cell>
          <cell r="L1567" t="str">
            <v>cc</v>
          </cell>
          <cell r="M1567" t="str">
            <v>IC0020GBLND01IUKM1</v>
          </cell>
          <cell r="N1567" t="str">
            <v>UKM1</v>
          </cell>
          <cell r="O1567" t="e">
            <v>#N/A</v>
          </cell>
          <cell r="R1567">
            <v>1.78</v>
          </cell>
          <cell r="S1567">
            <v>1.78</v>
          </cell>
          <cell r="T1567">
            <v>0</v>
          </cell>
          <cell r="V1567">
            <v>0.21575757575757576</v>
          </cell>
          <cell r="W1567">
            <v>8.25</v>
          </cell>
        </row>
        <row r="1568">
          <cell r="F1568" t="str">
            <v/>
          </cell>
          <cell r="G1568" t="str">
            <v>0000900502-MFMAND</v>
          </cell>
          <cell r="H1568" t="str">
            <v>MD</v>
          </cell>
          <cell r="I1568">
            <v>6.3E-2</v>
          </cell>
          <cell r="J1568">
            <v>440</v>
          </cell>
          <cell r="K1568">
            <v>27.72</v>
          </cell>
          <cell r="L1568" t="str">
            <v>cc</v>
          </cell>
          <cell r="M1568" t="str">
            <v>IC0020GBLND01IUKM1</v>
          </cell>
          <cell r="N1568" t="str">
            <v>UKM1</v>
          </cell>
          <cell r="O1568" t="e">
            <v>#N/A</v>
          </cell>
          <cell r="R1568">
            <v>27.72</v>
          </cell>
          <cell r="S1568">
            <v>27.72</v>
          </cell>
          <cell r="T1568">
            <v>0</v>
          </cell>
          <cell r="V1568">
            <v>6.3E-2</v>
          </cell>
          <cell r="W1568">
            <v>440</v>
          </cell>
        </row>
        <row r="1569">
          <cell r="F1569" t="str">
            <v/>
          </cell>
          <cell r="G1569" t="str">
            <v>0000900503-MFGUTY</v>
          </cell>
          <cell r="H1569" t="str">
            <v>STD</v>
          </cell>
          <cell r="I1569">
            <v>1.800889189037087E-2</v>
          </cell>
          <cell r="J1569">
            <v>533.07000000000005</v>
          </cell>
          <cell r="K1569">
            <v>9.6</v>
          </cell>
          <cell r="L1569" t="str">
            <v>cc</v>
          </cell>
          <cell r="M1569" t="str">
            <v>IC0020GBLND01IUKM1</v>
          </cell>
          <cell r="N1569" t="str">
            <v>UKM1</v>
          </cell>
          <cell r="O1569" t="e">
            <v>#N/A</v>
          </cell>
          <cell r="R1569">
            <v>9.6</v>
          </cell>
          <cell r="S1569">
            <v>9.6</v>
          </cell>
          <cell r="T1569">
            <v>0</v>
          </cell>
          <cell r="V1569">
            <v>1.800889189037087E-2</v>
          </cell>
          <cell r="W1569">
            <v>533.07000000000005</v>
          </cell>
        </row>
        <row r="1570">
          <cell r="F1570" t="str">
            <v/>
          </cell>
          <cell r="G1570" t="str">
            <v>0000900504-MFGDEP</v>
          </cell>
          <cell r="H1570" t="str">
            <v>STD</v>
          </cell>
          <cell r="I1570">
            <v>1.8000816231343281E-2</v>
          </cell>
          <cell r="J1570">
            <v>686.08</v>
          </cell>
          <cell r="K1570">
            <v>12.349999999999998</v>
          </cell>
          <cell r="L1570" t="str">
            <v>cc</v>
          </cell>
          <cell r="M1570" t="str">
            <v>IC0020GBLND01IUKM1</v>
          </cell>
          <cell r="N1570" t="str">
            <v>UKM1</v>
          </cell>
          <cell r="O1570" t="e">
            <v>#N/A</v>
          </cell>
          <cell r="R1570">
            <v>12.349999999999998</v>
          </cell>
          <cell r="S1570">
            <v>12.349999999999998</v>
          </cell>
          <cell r="T1570">
            <v>0</v>
          </cell>
          <cell r="V1570">
            <v>1.8000816231343281E-2</v>
          </cell>
          <cell r="W1570">
            <v>686.08</v>
          </cell>
        </row>
        <row r="1571">
          <cell r="F1571" t="str">
            <v/>
          </cell>
          <cell r="G1571" t="str">
            <v>0000900505-MFGOVH</v>
          </cell>
          <cell r="H1571" t="str">
            <v>STD</v>
          </cell>
          <cell r="I1571">
            <v>1.8008148173508168E-2</v>
          </cell>
          <cell r="J1571">
            <v>292.08999999999997</v>
          </cell>
          <cell r="K1571">
            <v>5.2600000000000007</v>
          </cell>
          <cell r="L1571" t="str">
            <v>cc</v>
          </cell>
          <cell r="M1571" t="str">
            <v>IC0020GBLND01IUKM1</v>
          </cell>
          <cell r="N1571" t="str">
            <v>UKM1</v>
          </cell>
          <cell r="O1571" t="e">
            <v>#N/A</v>
          </cell>
          <cell r="R1571">
            <v>5.2600000000000007</v>
          </cell>
          <cell r="S1571">
            <v>5.2600000000000007</v>
          </cell>
          <cell r="T1571">
            <v>0</v>
          </cell>
          <cell r="V1571">
            <v>1.8008148173508168E-2</v>
          </cell>
          <cell r="W1571">
            <v>292.08999999999997</v>
          </cell>
        </row>
        <row r="1572">
          <cell r="F1572">
            <v>5003153</v>
          </cell>
          <cell r="G1572" t="str">
            <v>CFC INDICA CREMCLR NAT BLACK 20 X 144pcs</v>
          </cell>
          <cell r="H1572" t="str">
            <v>ST</v>
          </cell>
          <cell r="I1572">
            <v>1.0048543689320388</v>
          </cell>
          <cell r="J1572">
            <v>26.78</v>
          </cell>
          <cell r="K1572">
            <v>26.91</v>
          </cell>
          <cell r="L1572" t="str">
            <v>PM</v>
          </cell>
          <cell r="M1572" t="str">
            <v>IC0020GBLND01IUKM1</v>
          </cell>
          <cell r="N1572" t="str">
            <v>5003153UKM1</v>
          </cell>
          <cell r="O1572" t="e">
            <v>#N/A</v>
          </cell>
          <cell r="Q1572">
            <v>26.91</v>
          </cell>
          <cell r="S1572">
            <v>26.91</v>
          </cell>
          <cell r="T1572">
            <v>0</v>
          </cell>
          <cell r="V1572">
            <v>1.0048543689320388</v>
          </cell>
          <cell r="W1572">
            <v>28.319850000000006</v>
          </cell>
        </row>
        <row r="1573">
          <cell r="F1573">
            <v>5004103</v>
          </cell>
          <cell r="G1573" t="str">
            <v>FW LAMI IND CREME HAIRCLR GLDBLND 20ML</v>
          </cell>
          <cell r="H1573" t="str">
            <v>KG</v>
          </cell>
          <cell r="I1573">
            <v>0.31288303130148271</v>
          </cell>
          <cell r="J1573">
            <v>303.5</v>
          </cell>
          <cell r="K1573">
            <v>94.960000000000008</v>
          </cell>
          <cell r="L1573" t="str">
            <v>PM</v>
          </cell>
          <cell r="M1573" t="str">
            <v>IC0020GBLND01IUKM1</v>
          </cell>
          <cell r="N1573" t="str">
            <v>5004103UKM1</v>
          </cell>
          <cell r="O1573" t="e">
            <v>#N/A</v>
          </cell>
          <cell r="Q1573">
            <v>94.960000000000008</v>
          </cell>
          <cell r="S1573">
            <v>94.960000000000008</v>
          </cell>
          <cell r="T1573">
            <v>0</v>
          </cell>
          <cell r="V1573">
            <v>0.31288303130148271</v>
          </cell>
          <cell r="W1573">
            <v>303.5</v>
          </cell>
        </row>
        <row r="1574">
          <cell r="F1574">
            <v>5001908</v>
          </cell>
          <cell r="G1574" t="str">
            <v>LEAFLET INDICA CREAM HAIRCOLOR</v>
          </cell>
          <cell r="H1574" t="str">
            <v>ST</v>
          </cell>
          <cell r="I1574">
            <v>144.72222222222223</v>
          </cell>
          <cell r="J1574">
            <v>0.36</v>
          </cell>
          <cell r="K1574">
            <v>52.1</v>
          </cell>
          <cell r="L1574" t="str">
            <v>PM</v>
          </cell>
          <cell r="M1574" t="str">
            <v>IC0020GBLND01IUKM1</v>
          </cell>
          <cell r="N1574" t="str">
            <v>5001908UKM1</v>
          </cell>
          <cell r="O1574" t="e">
            <v>#N/A</v>
          </cell>
          <cell r="Q1574">
            <v>52.1</v>
          </cell>
          <cell r="S1574">
            <v>52.1</v>
          </cell>
          <cell r="T1574">
            <v>0</v>
          </cell>
          <cell r="V1574">
            <v>144.72222222222223</v>
          </cell>
          <cell r="W1574">
            <v>0.36</v>
          </cell>
        </row>
        <row r="1575">
          <cell r="F1575">
            <v>6001717</v>
          </cell>
          <cell r="G1575" t="str">
            <v>BABYPOUCH INDICA CRM HAIR CLR GLD BLN</v>
          </cell>
          <cell r="H1575" t="str">
            <v>ST</v>
          </cell>
          <cell r="I1575">
            <v>147.2713567839196</v>
          </cell>
          <cell r="J1575">
            <v>3.9902093916491146</v>
          </cell>
          <cell r="K1575">
            <v>587.64355096010354</v>
          </cell>
          <cell r="L1575" t="str">
            <v>SFG</v>
          </cell>
          <cell r="M1575" t="str">
            <v>IC0020GBLND01IUKM1</v>
          </cell>
          <cell r="N1575" t="str">
            <v>6001717UKM1</v>
          </cell>
          <cell r="O1575" t="str">
            <v>6001717UKM1</v>
          </cell>
          <cell r="P1575">
            <v>429.2565003184676</v>
          </cell>
          <cell r="Q1575">
            <v>89.835527638190953</v>
          </cell>
          <cell r="R1575">
            <v>68.551523003444942</v>
          </cell>
          <cell r="S1575">
            <v>587.64355096010343</v>
          </cell>
          <cell r="T1575">
            <v>0</v>
          </cell>
          <cell r="V1575">
            <v>147.2713567839196</v>
          </cell>
          <cell r="W1575">
            <v>3.9885851238750534</v>
          </cell>
        </row>
        <row r="1576">
          <cell r="F1576">
            <v>6000376</v>
          </cell>
          <cell r="G1576" t="str">
            <v>DEVELOPER INDICA CRM COLOR 9% SA NF</v>
          </cell>
          <cell r="H1576" t="str">
            <v>ST</v>
          </cell>
          <cell r="I1576">
            <v>146.5625</v>
          </cell>
          <cell r="J1576">
            <v>1.420421417947447</v>
          </cell>
          <cell r="K1576">
            <v>208.1805140679227</v>
          </cell>
          <cell r="L1576" t="str">
            <v>SFG</v>
          </cell>
          <cell r="M1576" t="str">
            <v>IC0020GBLND01IUKM1</v>
          </cell>
          <cell r="N1576" t="str">
            <v>6000376UKM1</v>
          </cell>
          <cell r="O1576" t="str">
            <v>6000376UKM1</v>
          </cell>
          <cell r="P1576">
            <v>92.738747985870106</v>
          </cell>
          <cell r="Q1576">
            <v>54.228124999999999</v>
          </cell>
          <cell r="R1576">
            <v>61.213641082052554</v>
          </cell>
          <cell r="S1576">
            <v>208.18051406792267</v>
          </cell>
          <cell r="T1576">
            <v>0</v>
          </cell>
          <cell r="V1576">
            <v>146.5625</v>
          </cell>
          <cell r="W1576">
            <v>1.4004506930288847</v>
          </cell>
        </row>
        <row r="1577">
          <cell r="F1577">
            <v>5000282</v>
          </cell>
          <cell r="G1577" t="str">
            <v>BOPP TAPE (60MM X 650M)</v>
          </cell>
          <cell r="H1577" t="str">
            <v>ROL</v>
          </cell>
          <cell r="I1577">
            <v>2.1777777777777776E-3</v>
          </cell>
          <cell r="J1577">
            <v>450</v>
          </cell>
          <cell r="K1577">
            <v>0.97999999999999987</v>
          </cell>
          <cell r="L1577" t="str">
            <v>PM</v>
          </cell>
          <cell r="M1577" t="str">
            <v>IC0020GBLND01IUKM1</v>
          </cell>
          <cell r="N1577" t="str">
            <v>5000282UKM1</v>
          </cell>
          <cell r="O1577" t="e">
            <v>#N/A</v>
          </cell>
          <cell r="Q1577">
            <v>0.97999999999999987</v>
          </cell>
          <cell r="S1577">
            <v>0.97999999999999987</v>
          </cell>
          <cell r="T1577">
            <v>0</v>
          </cell>
          <cell r="V1577">
            <v>2.1777777777777776E-3</v>
          </cell>
          <cell r="W1577">
            <v>477</v>
          </cell>
        </row>
        <row r="1578">
          <cell r="F1578" t="str">
            <v/>
          </cell>
          <cell r="G1578" t="str">
            <v>0000900501-MFPOWR</v>
          </cell>
          <cell r="H1578" t="str">
            <v>KWH</v>
          </cell>
          <cell r="I1578">
            <v>0.21575757575757576</v>
          </cell>
          <cell r="J1578">
            <v>8.25</v>
          </cell>
          <cell r="K1578">
            <v>1.78</v>
          </cell>
          <cell r="L1578" t="str">
            <v>cc</v>
          </cell>
          <cell r="M1578" t="str">
            <v>IE0018BLK10RUKM1</v>
          </cell>
          <cell r="N1578" t="str">
            <v>UKM1</v>
          </cell>
          <cell r="O1578" t="e">
            <v>#N/A</v>
          </cell>
          <cell r="R1578">
            <v>1.78</v>
          </cell>
          <cell r="S1578">
            <v>1.78</v>
          </cell>
          <cell r="T1578">
            <v>0</v>
          </cell>
          <cell r="V1578">
            <v>0.21575757575757576</v>
          </cell>
          <cell r="W1578">
            <v>8.25</v>
          </cell>
        </row>
        <row r="1579">
          <cell r="F1579" t="str">
            <v/>
          </cell>
          <cell r="G1579" t="str">
            <v>0000900502-MFMAND</v>
          </cell>
          <cell r="H1579" t="str">
            <v>MD</v>
          </cell>
          <cell r="I1579">
            <v>6.3E-2</v>
          </cell>
          <cell r="J1579">
            <v>440</v>
          </cell>
          <cell r="K1579">
            <v>27.72</v>
          </cell>
          <cell r="L1579" t="str">
            <v>cc</v>
          </cell>
          <cell r="M1579" t="str">
            <v>IE0018BLK10RUKM1</v>
          </cell>
          <cell r="N1579" t="str">
            <v>UKM1</v>
          </cell>
          <cell r="O1579" t="e">
            <v>#N/A</v>
          </cell>
          <cell r="R1579">
            <v>27.72</v>
          </cell>
          <cell r="S1579">
            <v>27.72</v>
          </cell>
          <cell r="T1579">
            <v>0</v>
          </cell>
          <cell r="V1579">
            <v>6.3E-2</v>
          </cell>
          <cell r="W1579">
            <v>440</v>
          </cell>
        </row>
        <row r="1580">
          <cell r="F1580" t="str">
            <v/>
          </cell>
          <cell r="G1580" t="str">
            <v>0000900503-MFGUTY</v>
          </cell>
          <cell r="H1580" t="str">
            <v>STD</v>
          </cell>
          <cell r="I1580">
            <v>1.800889189037087E-2</v>
          </cell>
          <cell r="J1580">
            <v>533.07000000000005</v>
          </cell>
          <cell r="K1580">
            <v>9.6</v>
          </cell>
          <cell r="L1580" t="str">
            <v>cc</v>
          </cell>
          <cell r="M1580" t="str">
            <v>IE0018BLK10RUKM1</v>
          </cell>
          <cell r="N1580" t="str">
            <v>UKM1</v>
          </cell>
          <cell r="O1580" t="e">
            <v>#N/A</v>
          </cell>
          <cell r="R1580">
            <v>9.6</v>
          </cell>
          <cell r="S1580">
            <v>9.6</v>
          </cell>
          <cell r="T1580">
            <v>0</v>
          </cell>
          <cell r="V1580">
            <v>1.800889189037087E-2</v>
          </cell>
          <cell r="W1580">
            <v>533.07000000000005</v>
          </cell>
        </row>
        <row r="1581">
          <cell r="F1581" t="str">
            <v/>
          </cell>
          <cell r="G1581" t="str">
            <v>0000900504-MFGDEP</v>
          </cell>
          <cell r="H1581" t="str">
            <v>STD</v>
          </cell>
          <cell r="I1581">
            <v>1.8000816231343281E-2</v>
          </cell>
          <cell r="J1581">
            <v>686.08</v>
          </cell>
          <cell r="K1581">
            <v>12.349999999999998</v>
          </cell>
          <cell r="L1581" t="str">
            <v>cc</v>
          </cell>
          <cell r="M1581" t="str">
            <v>IE0018BLK10RUKM1</v>
          </cell>
          <cell r="N1581" t="str">
            <v>UKM1</v>
          </cell>
          <cell r="O1581" t="e">
            <v>#N/A</v>
          </cell>
          <cell r="R1581">
            <v>12.349999999999998</v>
          </cell>
          <cell r="S1581">
            <v>12.349999999999998</v>
          </cell>
          <cell r="T1581">
            <v>0</v>
          </cell>
          <cell r="V1581">
            <v>1.8000816231343281E-2</v>
          </cell>
          <cell r="W1581">
            <v>686.08</v>
          </cell>
        </row>
        <row r="1582">
          <cell r="F1582" t="str">
            <v/>
          </cell>
          <cell r="G1582" t="str">
            <v>0000900505-MFGOVH</v>
          </cell>
          <cell r="H1582" t="str">
            <v>STD</v>
          </cell>
          <cell r="I1582">
            <v>1.8008148173508168E-2</v>
          </cell>
          <cell r="J1582">
            <v>292.08999999999997</v>
          </cell>
          <cell r="K1582">
            <v>5.2600000000000007</v>
          </cell>
          <cell r="L1582" t="str">
            <v>cc</v>
          </cell>
          <cell r="M1582" t="str">
            <v>IE0018BLK10RUKM1</v>
          </cell>
          <cell r="N1582" t="str">
            <v>UKM1</v>
          </cell>
          <cell r="O1582" t="e">
            <v>#N/A</v>
          </cell>
          <cell r="R1582">
            <v>5.2600000000000007</v>
          </cell>
          <cell r="S1582">
            <v>5.2600000000000007</v>
          </cell>
          <cell r="T1582">
            <v>0</v>
          </cell>
          <cell r="V1582">
            <v>1.8008148173508168E-2</v>
          </cell>
          <cell r="W1582">
            <v>292.08999999999997</v>
          </cell>
        </row>
        <row r="1583">
          <cell r="F1583">
            <v>6002292</v>
          </cell>
          <cell r="G1583" t="str">
            <v>INDICA EASY HAIRCOLOR NATURALBLACK NF 2</v>
          </cell>
          <cell r="H1583" t="str">
            <v>KG</v>
          </cell>
          <cell r="I1583">
            <v>1.3478606872015728</v>
          </cell>
          <cell r="J1583">
            <v>213.61</v>
          </cell>
          <cell r="K1583">
            <v>287.91652139312799</v>
          </cell>
          <cell r="L1583" t="str">
            <v>SFG</v>
          </cell>
          <cell r="M1583" t="str">
            <v>IE0018BLK10RUKM1</v>
          </cell>
          <cell r="N1583" t="str">
            <v>6002292UKM1</v>
          </cell>
          <cell r="O1583" t="str">
            <v>6002292UKM1</v>
          </cell>
          <cell r="P1583">
            <v>257.95357831663705</v>
          </cell>
          <cell r="Q1583">
            <v>0</v>
          </cell>
          <cell r="R1583">
            <v>29.962943076490966</v>
          </cell>
          <cell r="S1583">
            <v>287.91652139312799</v>
          </cell>
          <cell r="T1583">
            <v>0</v>
          </cell>
          <cell r="V1583">
            <v>1.3478606872015728</v>
          </cell>
          <cell r="W1583">
            <v>207.65369377397099</v>
          </cell>
        </row>
        <row r="1584">
          <cell r="F1584">
            <v>6002293</v>
          </cell>
          <cell r="G1584" t="str">
            <v>INDICA EASY HAIRCOLOR DEVELOPER NF 2</v>
          </cell>
          <cell r="H1584" t="str">
            <v>KG</v>
          </cell>
          <cell r="I1584">
            <v>1.3413866868000504</v>
          </cell>
          <cell r="J1584">
            <v>79.410009999999986</v>
          </cell>
          <cell r="K1584">
            <v>106.51953021265885</v>
          </cell>
          <cell r="L1584" t="str">
            <v>SFG</v>
          </cell>
          <cell r="M1584" t="str">
            <v>IE0018BLK10RUKM1</v>
          </cell>
          <cell r="N1584" t="str">
            <v>6002293UKM1</v>
          </cell>
          <cell r="O1584" t="str">
            <v>6002293UKM1</v>
          </cell>
          <cell r="P1584">
            <v>85.481597005159173</v>
          </cell>
          <cell r="Q1584">
            <v>0</v>
          </cell>
          <cell r="R1584">
            <v>21.037933207499684</v>
          </cell>
          <cell r="S1584">
            <v>106.51953021265885</v>
          </cell>
          <cell r="T1584">
            <v>0</v>
          </cell>
          <cell r="V1584">
            <v>1.3413866868000504</v>
          </cell>
          <cell r="W1584">
            <v>79.669622930992858</v>
          </cell>
        </row>
        <row r="1585">
          <cell r="F1585">
            <v>5003298</v>
          </cell>
          <cell r="G1585" t="str">
            <v>OUTER LAM IN EASY BLK 18ML-PUFING ISSUE</v>
          </cell>
          <cell r="H1585" t="str">
            <v>KG</v>
          </cell>
          <cell r="I1585">
            <v>0.12582781456953643</v>
          </cell>
          <cell r="J1585">
            <v>389.58</v>
          </cell>
          <cell r="K1585">
            <v>49.02</v>
          </cell>
          <cell r="L1585" t="str">
            <v>PM</v>
          </cell>
          <cell r="M1585" t="str">
            <v>IE0018BLK10RUKM1</v>
          </cell>
          <cell r="N1585" t="str">
            <v>5003298UKM1</v>
          </cell>
          <cell r="O1585" t="e">
            <v>#N/A</v>
          </cell>
          <cell r="Q1585">
            <v>49.02</v>
          </cell>
          <cell r="S1585">
            <v>49.02</v>
          </cell>
          <cell r="T1585">
            <v>0</v>
          </cell>
          <cell r="V1585">
            <v>0.12582781456953643</v>
          </cell>
          <cell r="W1585">
            <v>413.85465000000005</v>
          </cell>
        </row>
        <row r="1586">
          <cell r="F1586">
            <v>5003299</v>
          </cell>
          <cell r="G1586" t="str">
            <v>Dev lam ind easy blk 18ml-puffing issue</v>
          </cell>
          <cell r="H1586" t="str">
            <v>KG</v>
          </cell>
          <cell r="I1586">
            <v>0.10529729729729731</v>
          </cell>
          <cell r="J1586">
            <v>231.25</v>
          </cell>
          <cell r="K1586">
            <v>24.35</v>
          </cell>
          <cell r="L1586" t="str">
            <v>PM</v>
          </cell>
          <cell r="M1586" t="str">
            <v>IE0018BLK10RUKM1</v>
          </cell>
          <cell r="N1586" t="str">
            <v>5003299UKM1</v>
          </cell>
          <cell r="O1586" t="e">
            <v>#N/A</v>
          </cell>
          <cell r="Q1586">
            <v>24.35</v>
          </cell>
          <cell r="S1586">
            <v>24.35</v>
          </cell>
          <cell r="T1586">
            <v>0</v>
          </cell>
          <cell r="V1586">
            <v>0.10529729729729731</v>
          </cell>
          <cell r="W1586">
            <v>261.00360000000001</v>
          </cell>
        </row>
        <row r="1587">
          <cell r="F1587">
            <v>5000718</v>
          </cell>
          <cell r="G1587" t="str">
            <v>MIDDLE LAMINATE INDICA EASY HAIR COLOR</v>
          </cell>
          <cell r="H1587" t="str">
            <v>KG</v>
          </cell>
          <cell r="I1587">
            <v>0.16130480718436344</v>
          </cell>
          <cell r="J1587">
            <v>378.6</v>
          </cell>
          <cell r="K1587">
            <v>61.07</v>
          </cell>
          <cell r="L1587" t="str">
            <v>PM</v>
          </cell>
          <cell r="M1587" t="str">
            <v>IE0018BLK10RUKM1</v>
          </cell>
          <cell r="N1587" t="str">
            <v>5000718UKM1</v>
          </cell>
          <cell r="O1587" t="e">
            <v>#N/A</v>
          </cell>
          <cell r="Q1587">
            <v>61.07</v>
          </cell>
          <cell r="S1587">
            <v>61.07</v>
          </cell>
          <cell r="T1587">
            <v>0</v>
          </cell>
          <cell r="V1587">
            <v>0.16130480718436344</v>
          </cell>
          <cell r="W1587">
            <v>406.25122500000003</v>
          </cell>
        </row>
        <row r="1588">
          <cell r="F1588">
            <v>5007643</v>
          </cell>
          <cell r="G1588" t="str">
            <v>FW LAM IND EASY HC NATBLACK 18M NSRL1022</v>
          </cell>
          <cell r="H1588" t="str">
            <v>KG</v>
          </cell>
          <cell r="I1588">
            <v>0.22178945434503033</v>
          </cell>
          <cell r="J1588">
            <v>272.14999999999998</v>
          </cell>
          <cell r="K1588">
            <v>60.36</v>
          </cell>
          <cell r="L1588" t="str">
            <v>PM</v>
          </cell>
          <cell r="M1588" t="str">
            <v>IE0018BLK10RUKM1</v>
          </cell>
          <cell r="N1588" t="str">
            <v>5007643UKM1</v>
          </cell>
          <cell r="O1588" t="e">
            <v>#N/A</v>
          </cell>
          <cell r="Q1588">
            <v>60.36</v>
          </cell>
          <cell r="S1588">
            <v>60.36</v>
          </cell>
          <cell r="T1588">
            <v>0</v>
          </cell>
          <cell r="V1588">
            <v>0.22178945434503033</v>
          </cell>
          <cell r="W1588">
            <v>287.79862500000002</v>
          </cell>
        </row>
        <row r="1589">
          <cell r="F1589">
            <v>5001966</v>
          </cell>
          <cell r="G1589" t="str">
            <v>CFC IND EASY HAIRCLR MINI NATBK18M144P N</v>
          </cell>
          <cell r="H1589" t="str">
            <v>ST</v>
          </cell>
          <cell r="I1589">
            <v>1.0047233468286101</v>
          </cell>
          <cell r="J1589">
            <v>14.82</v>
          </cell>
          <cell r="K1589">
            <v>14.890000000000002</v>
          </cell>
          <cell r="L1589" t="str">
            <v>PM</v>
          </cell>
          <cell r="M1589" t="str">
            <v>IE0018BLK10RUKM1</v>
          </cell>
          <cell r="N1589" t="str">
            <v>5001966UKM1</v>
          </cell>
          <cell r="O1589" t="e">
            <v>#N/A</v>
          </cell>
          <cell r="Q1589">
            <v>14.890000000000002</v>
          </cell>
          <cell r="S1589">
            <v>14.890000000000002</v>
          </cell>
          <cell r="T1589">
            <v>0</v>
          </cell>
          <cell r="V1589">
            <v>1.0047233468286101</v>
          </cell>
          <cell r="W1589">
            <v>15.672150000000002</v>
          </cell>
        </row>
        <row r="1590">
          <cell r="F1590">
            <v>5000283</v>
          </cell>
          <cell r="G1590" t="str">
            <v>BOPP TAPE (60MM X 65M)</v>
          </cell>
          <cell r="H1590" t="str">
            <v>ROL</v>
          </cell>
          <cell r="I1590">
            <v>2.5232403718459494E-2</v>
          </cell>
          <cell r="J1590">
            <v>45.18</v>
          </cell>
          <cell r="K1590">
            <v>1.1399999999999999</v>
          </cell>
          <cell r="L1590" t="str">
            <v>PM</v>
          </cell>
          <cell r="M1590" t="str">
            <v>IE0018BLK10RUKM1</v>
          </cell>
          <cell r="N1590" t="str">
            <v>5000283UKM1</v>
          </cell>
          <cell r="O1590" t="e">
            <v>#N/A</v>
          </cell>
          <cell r="Q1590">
            <v>1.1399999999999999</v>
          </cell>
          <cell r="S1590">
            <v>1.1399999999999999</v>
          </cell>
          <cell r="T1590">
            <v>0</v>
          </cell>
          <cell r="V1590">
            <v>2.5232403718459494E-2</v>
          </cell>
          <cell r="W1590">
            <v>47.7</v>
          </cell>
        </row>
        <row r="1591">
          <cell r="F1591">
            <v>5003407</v>
          </cell>
          <cell r="G1591" t="str">
            <v>LEAFLET INDICA PWD/HERBAL - 12 LANGUAGES</v>
          </cell>
          <cell r="H1591" t="str">
            <v>ST</v>
          </cell>
          <cell r="I1591">
            <v>145.07777777777775</v>
          </cell>
          <cell r="J1591">
            <v>0.9</v>
          </cell>
          <cell r="K1591">
            <v>130.57</v>
          </cell>
          <cell r="L1591" t="str">
            <v>PM</v>
          </cell>
          <cell r="M1591" t="str">
            <v>IE0018BLK10RUKM1</v>
          </cell>
          <cell r="N1591" t="str">
            <v>5003407UKM1</v>
          </cell>
          <cell r="O1591" t="e">
            <v>#N/A</v>
          </cell>
          <cell r="Q1591">
            <v>130.57</v>
          </cell>
          <cell r="S1591">
            <v>130.57</v>
          </cell>
          <cell r="T1591">
            <v>0</v>
          </cell>
          <cell r="V1591">
            <v>145.07777777777775</v>
          </cell>
          <cell r="W1591">
            <v>0.95355000000000001</v>
          </cell>
        </row>
        <row r="1592">
          <cell r="F1592">
            <v>5000283</v>
          </cell>
          <cell r="G1592" t="str">
            <v>BOPP TAPE (60MM X 65M)</v>
          </cell>
          <cell r="H1592" t="str">
            <v>ROL</v>
          </cell>
          <cell r="I1592">
            <v>1.4999999999999999E-2</v>
          </cell>
          <cell r="J1592">
            <v>45.18</v>
          </cell>
          <cell r="K1592">
            <v>0.67769999999999997</v>
          </cell>
          <cell r="L1592" t="str">
            <v>PM</v>
          </cell>
          <cell r="M1592" t="str">
            <v>IE0180BLK02RUKM1</v>
          </cell>
          <cell r="N1592" t="str">
            <v>5000283UKM1</v>
          </cell>
          <cell r="O1592" t="e">
            <v>#N/A</v>
          </cell>
          <cell r="Q1592">
            <v>0.67769999999999997</v>
          </cell>
          <cell r="S1592">
            <v>0.67769999999999997</v>
          </cell>
          <cell r="T1592">
            <v>0</v>
          </cell>
          <cell r="V1592">
            <v>1.4999999999999999E-2</v>
          </cell>
          <cell r="W1592">
            <v>47.7</v>
          </cell>
        </row>
        <row r="1593">
          <cell r="F1593">
            <v>5003941</v>
          </cell>
          <cell r="G1593" t="str">
            <v>SHRINSLVE INDICA EASY HCSH DIY NBLK 180M</v>
          </cell>
          <cell r="H1593" t="str">
            <v>ST</v>
          </cell>
          <cell r="I1593">
            <v>6.09</v>
          </cell>
          <cell r="J1593">
            <v>1.93</v>
          </cell>
          <cell r="K1593">
            <v>11.753699999999998</v>
          </cell>
          <cell r="L1593" t="str">
            <v>PM</v>
          </cell>
          <cell r="M1593" t="str">
            <v>IE0180BLK02RUKM1</v>
          </cell>
          <cell r="N1593" t="str">
            <v>5003941UKM1</v>
          </cell>
          <cell r="O1593" t="e">
            <v>#N/A</v>
          </cell>
          <cell r="Q1593">
            <v>11.753699999999998</v>
          </cell>
          <cell r="S1593">
            <v>11.753699999999998</v>
          </cell>
          <cell r="T1593">
            <v>0</v>
          </cell>
          <cell r="V1593">
            <v>6.09</v>
          </cell>
          <cell r="W1593">
            <v>1.93</v>
          </cell>
        </row>
        <row r="1594">
          <cell r="F1594">
            <v>5003227</v>
          </cell>
          <cell r="G1594" t="str">
            <v>PUMP INDICA EASY 200ML 2IN1 BOTTLE</v>
          </cell>
          <cell r="H1594" t="str">
            <v>ST</v>
          </cell>
          <cell r="I1594">
            <v>6.03</v>
          </cell>
          <cell r="J1594">
            <v>69.599999999999994</v>
          </cell>
          <cell r="K1594">
            <v>419.68799999999999</v>
          </cell>
          <cell r="L1594" t="str">
            <v>PM</v>
          </cell>
          <cell r="M1594" t="str">
            <v>IE0180BLK02RUKM1</v>
          </cell>
          <cell r="N1594" t="str">
            <v>5003227UKM1</v>
          </cell>
          <cell r="O1594" t="e">
            <v>#N/A</v>
          </cell>
          <cell r="Q1594">
            <v>419.68799999999999</v>
          </cell>
          <cell r="S1594">
            <v>419.68799999999999</v>
          </cell>
          <cell r="T1594">
            <v>0</v>
          </cell>
          <cell r="V1594">
            <v>6.03</v>
          </cell>
          <cell r="W1594">
            <v>69.599999999999994</v>
          </cell>
        </row>
        <row r="1595">
          <cell r="F1595">
            <v>5003939</v>
          </cell>
          <cell r="G1595" t="str">
            <v>MONOCARTON INDICAEASY HCSH NBLK DIY 180M</v>
          </cell>
          <cell r="H1595" t="str">
            <v>ST</v>
          </cell>
          <cell r="I1595">
            <v>6.03</v>
          </cell>
          <cell r="J1595">
            <v>10.95</v>
          </cell>
          <cell r="K1595">
            <v>66.028499999999994</v>
          </cell>
          <cell r="L1595" t="str">
            <v>PM</v>
          </cell>
          <cell r="M1595" t="str">
            <v>IE0180BLK02RUKM1</v>
          </cell>
          <cell r="N1595" t="str">
            <v>5003939UKM1</v>
          </cell>
          <cell r="O1595" t="e">
            <v>#N/A</v>
          </cell>
          <cell r="Q1595">
            <v>66.028499999999994</v>
          </cell>
          <cell r="S1595">
            <v>66.028499999999994</v>
          </cell>
          <cell r="T1595">
            <v>0</v>
          </cell>
          <cell r="V1595">
            <v>6.03</v>
          </cell>
          <cell r="W1595">
            <v>11.579625</v>
          </cell>
        </row>
        <row r="1596">
          <cell r="F1596">
            <v>5003938</v>
          </cell>
          <cell r="G1596" t="str">
            <v>CFC INDICA EASY HC SHAM DIY 180MLX6PC</v>
          </cell>
          <cell r="H1596" t="str">
            <v>ST</v>
          </cell>
          <cell r="I1596">
            <v>1.0049999999999999</v>
          </cell>
          <cell r="J1596">
            <v>15.42</v>
          </cell>
          <cell r="K1596">
            <v>15.497099999999998</v>
          </cell>
          <cell r="L1596" t="str">
            <v>PM</v>
          </cell>
          <cell r="M1596" t="str">
            <v>IE0180BLK02RUKM1</v>
          </cell>
          <cell r="N1596" t="str">
            <v>5003938UKM1</v>
          </cell>
          <cell r="O1596" t="e">
            <v>#N/A</v>
          </cell>
          <cell r="Q1596">
            <v>15.497099999999998</v>
          </cell>
          <cell r="S1596">
            <v>15.497099999999998</v>
          </cell>
          <cell r="T1596">
            <v>0</v>
          </cell>
          <cell r="V1596">
            <v>1.0049999999999999</v>
          </cell>
          <cell r="W1596">
            <v>16.306650000000001</v>
          </cell>
        </row>
        <row r="1597">
          <cell r="F1597">
            <v>6002292</v>
          </cell>
          <cell r="G1597" t="str">
            <v>INDICA EASY HAIRCOLOR NATURALBLACK NF 2</v>
          </cell>
          <cell r="H1597" t="str">
            <v>KG</v>
          </cell>
          <cell r="I1597">
            <v>0.56200000000000006</v>
          </cell>
          <cell r="J1597">
            <v>213.61</v>
          </cell>
          <cell r="K1597">
            <v>120.04882000000002</v>
          </cell>
          <cell r="L1597" t="str">
            <v>SFG</v>
          </cell>
          <cell r="M1597" t="str">
            <v>IE0180BLK02RUKM1</v>
          </cell>
          <cell r="N1597" t="str">
            <v>6002292UKM1</v>
          </cell>
          <cell r="O1597" t="str">
            <v>6002292UKM1</v>
          </cell>
          <cell r="P1597">
            <v>107.55556000000003</v>
          </cell>
          <cell r="Q1597">
            <v>0</v>
          </cell>
          <cell r="R1597">
            <v>12.493260000000001</v>
          </cell>
          <cell r="S1597">
            <v>120.04882000000003</v>
          </cell>
          <cell r="T1597">
            <v>0</v>
          </cell>
          <cell r="V1597">
            <v>0.56200000000000006</v>
          </cell>
          <cell r="W1597">
            <v>207.65369377397099</v>
          </cell>
        </row>
        <row r="1598">
          <cell r="F1598" t="str">
            <v/>
          </cell>
          <cell r="G1598" t="str">
            <v>0000900505-MFGOVH</v>
          </cell>
          <cell r="H1598" t="str">
            <v>STD</v>
          </cell>
          <cell r="I1598">
            <v>3.2000000000000001E-2</v>
          </cell>
          <cell r="J1598">
            <v>292.08999999999997</v>
          </cell>
          <cell r="K1598">
            <v>9.3468799999999987</v>
          </cell>
          <cell r="L1598" t="str">
            <v>cc</v>
          </cell>
          <cell r="M1598" t="str">
            <v>IE0180BLK02RUKM1</v>
          </cell>
          <cell r="N1598" t="str">
            <v>UKM1</v>
          </cell>
          <cell r="O1598" t="e">
            <v>#N/A</v>
          </cell>
          <cell r="R1598">
            <v>9.3468799999999987</v>
          </cell>
          <cell r="S1598">
            <v>9.3468799999999987</v>
          </cell>
          <cell r="T1598">
            <v>0</v>
          </cell>
          <cell r="V1598">
            <v>3.2000000000000001E-2</v>
          </cell>
          <cell r="W1598">
            <v>292.08999999999997</v>
          </cell>
        </row>
        <row r="1599">
          <cell r="F1599" t="str">
            <v/>
          </cell>
          <cell r="G1599" t="str">
            <v>0000900504-MFGDEP</v>
          </cell>
          <cell r="H1599" t="str">
            <v>STD</v>
          </cell>
          <cell r="I1599">
            <v>3.2000000000000001E-2</v>
          </cell>
          <cell r="J1599">
            <v>324.45</v>
          </cell>
          <cell r="K1599">
            <v>10.382400000000001</v>
          </cell>
          <cell r="L1599" t="str">
            <v>cc</v>
          </cell>
          <cell r="M1599" t="str">
            <v>IE0180BLK02RUKM1</v>
          </cell>
          <cell r="N1599" t="str">
            <v>UKM1</v>
          </cell>
          <cell r="O1599" t="e">
            <v>#N/A</v>
          </cell>
          <cell r="R1599">
            <v>10.382400000000001</v>
          </cell>
          <cell r="S1599">
            <v>10.382400000000001</v>
          </cell>
          <cell r="T1599">
            <v>0</v>
          </cell>
          <cell r="V1599">
            <v>3.2000000000000001E-2</v>
          </cell>
          <cell r="W1599">
            <v>324.45</v>
          </cell>
        </row>
        <row r="1600">
          <cell r="F1600">
            <v>4000184</v>
          </cell>
          <cell r="G1600" t="str">
            <v>LIGHT LIQUID PARAFFIN (LLP)</v>
          </cell>
          <cell r="H1600" t="str">
            <v>KG</v>
          </cell>
          <cell r="I1600">
            <v>6.0000000000000001E-3</v>
          </cell>
          <cell r="J1600">
            <v>111.13</v>
          </cell>
          <cell r="K1600">
            <v>0.66678000000000004</v>
          </cell>
          <cell r="L1600" t="str">
            <v>RM</v>
          </cell>
          <cell r="M1600" t="str">
            <v>IE0180BLK02RUKM1</v>
          </cell>
          <cell r="N1600" t="str">
            <v>4000184UKM1</v>
          </cell>
          <cell r="O1600" t="e">
            <v>#N/A</v>
          </cell>
          <cell r="P1600">
            <v>0.66678000000000004</v>
          </cell>
          <cell r="S1600">
            <v>0.66678000000000004</v>
          </cell>
          <cell r="T1600">
            <v>0</v>
          </cell>
          <cell r="V1600">
            <v>6.0000000000000001E-3</v>
          </cell>
          <cell r="W1600">
            <v>102.79748000000001</v>
          </cell>
        </row>
        <row r="1601">
          <cell r="F1601">
            <v>6002293</v>
          </cell>
          <cell r="G1601" t="str">
            <v>INDICA EASY HAIRCOLOR DEVELOPER NF 2</v>
          </cell>
          <cell r="H1601" t="str">
            <v>KG</v>
          </cell>
          <cell r="I1601">
            <v>0.56200000000000006</v>
          </cell>
          <cell r="J1601">
            <v>79.410009999999986</v>
          </cell>
          <cell r="K1601">
            <v>44.628425619999994</v>
          </cell>
          <cell r="L1601" t="str">
            <v>SFG</v>
          </cell>
          <cell r="M1601" t="str">
            <v>IE0180BLK02RUKM1</v>
          </cell>
          <cell r="N1601" t="str">
            <v>6002293UKM1</v>
          </cell>
          <cell r="O1601" t="str">
            <v>6002293UKM1</v>
          </cell>
          <cell r="P1601">
            <v>35.814174979999997</v>
          </cell>
          <cell r="Q1601">
            <v>0</v>
          </cell>
          <cell r="R1601">
            <v>8.8142506400000009</v>
          </cell>
          <cell r="S1601">
            <v>44.628425620000002</v>
          </cell>
          <cell r="T1601">
            <v>0</v>
          </cell>
          <cell r="V1601">
            <v>0.56200000000000006</v>
          </cell>
          <cell r="W1601">
            <v>79.669622930992858</v>
          </cell>
        </row>
        <row r="1602">
          <cell r="F1602">
            <v>5004294</v>
          </cell>
          <cell r="G1602" t="str">
            <v>LEAFLET W GLOUSE INDICA DIY PUMPPK  180M</v>
          </cell>
          <cell r="H1602" t="str">
            <v>ST</v>
          </cell>
          <cell r="I1602">
            <v>6.06</v>
          </cell>
          <cell r="J1602">
            <v>5.58</v>
          </cell>
          <cell r="K1602">
            <v>33.814799999999998</v>
          </cell>
          <cell r="L1602" t="str">
            <v>PM</v>
          </cell>
          <cell r="M1602" t="str">
            <v>IE0180BLK02RUKM1</v>
          </cell>
          <cell r="N1602" t="str">
            <v>5004294UKM1</v>
          </cell>
          <cell r="O1602" t="e">
            <v>#N/A</v>
          </cell>
          <cell r="Q1602">
            <v>33.814799999999998</v>
          </cell>
          <cell r="S1602">
            <v>33.814799999999998</v>
          </cell>
          <cell r="T1602">
            <v>0</v>
          </cell>
          <cell r="V1602">
            <v>6.06</v>
          </cell>
          <cell r="W1602">
            <v>5.58</v>
          </cell>
        </row>
        <row r="1603">
          <cell r="F1603">
            <v>5004286</v>
          </cell>
          <cell r="G1603" t="str">
            <v>LABEL BK INDICA DIY PUMP PACK 180ML</v>
          </cell>
          <cell r="H1603" t="str">
            <v>ST</v>
          </cell>
          <cell r="I1603">
            <v>6.09</v>
          </cell>
          <cell r="J1603">
            <v>1.87</v>
          </cell>
          <cell r="K1603">
            <v>11.388300000000001</v>
          </cell>
          <cell r="L1603" t="str">
            <v>PM</v>
          </cell>
          <cell r="M1603" t="str">
            <v>IE0180BLK02RUKM1</v>
          </cell>
          <cell r="N1603" t="str">
            <v>5004286UKM1</v>
          </cell>
          <cell r="O1603" t="e">
            <v>#N/A</v>
          </cell>
          <cell r="Q1603">
            <v>11.388300000000001</v>
          </cell>
          <cell r="S1603">
            <v>11.388300000000001</v>
          </cell>
          <cell r="T1603">
            <v>0</v>
          </cell>
          <cell r="V1603">
            <v>6.09</v>
          </cell>
          <cell r="W1603">
            <v>1.9775250000000004</v>
          </cell>
        </row>
        <row r="1604">
          <cell r="F1604">
            <v>5004285</v>
          </cell>
          <cell r="G1604" t="str">
            <v>LABEL FR INDICA DIY PUMP PACK 180ML</v>
          </cell>
          <cell r="H1604" t="str">
            <v>ST</v>
          </cell>
          <cell r="I1604">
            <v>6.09</v>
          </cell>
          <cell r="J1604">
            <v>1.87</v>
          </cell>
          <cell r="K1604">
            <v>11.388300000000001</v>
          </cell>
          <cell r="L1604" t="str">
            <v>PM</v>
          </cell>
          <cell r="M1604" t="str">
            <v>IE0180BLK02RUKM1</v>
          </cell>
          <cell r="N1604" t="str">
            <v>5004285UKM1</v>
          </cell>
          <cell r="O1604" t="e">
            <v>#N/A</v>
          </cell>
          <cell r="Q1604">
            <v>11.388300000000001</v>
          </cell>
          <cell r="S1604">
            <v>11.388300000000001</v>
          </cell>
          <cell r="T1604">
            <v>0</v>
          </cell>
          <cell r="V1604">
            <v>6.09</v>
          </cell>
          <cell r="W1604">
            <v>1.9775250000000004</v>
          </cell>
        </row>
        <row r="1605">
          <cell r="F1605" t="str">
            <v/>
          </cell>
          <cell r="G1605" t="str">
            <v>0000900501-MFPOWR</v>
          </cell>
          <cell r="H1605" t="str">
            <v>KWH</v>
          </cell>
          <cell r="I1605">
            <v>0.24</v>
          </cell>
          <cell r="J1605">
            <v>8.25</v>
          </cell>
          <cell r="K1605">
            <v>1.98</v>
          </cell>
          <cell r="L1605" t="str">
            <v>cc</v>
          </cell>
          <cell r="M1605" t="str">
            <v>IE0180BLK02RUKM1</v>
          </cell>
          <cell r="N1605" t="str">
            <v>UKM1</v>
          </cell>
          <cell r="O1605" t="e">
            <v>#N/A</v>
          </cell>
          <cell r="R1605">
            <v>1.98</v>
          </cell>
          <cell r="S1605">
            <v>1.98</v>
          </cell>
          <cell r="T1605">
            <v>0</v>
          </cell>
          <cell r="V1605">
            <v>0.24</v>
          </cell>
          <cell r="W1605">
            <v>8.25</v>
          </cell>
        </row>
        <row r="1606">
          <cell r="F1606" t="str">
            <v/>
          </cell>
          <cell r="G1606" t="str">
            <v>0000900503-MFGUTY</v>
          </cell>
          <cell r="H1606" t="str">
            <v>STD</v>
          </cell>
          <cell r="I1606">
            <v>3.2000000000000001E-2</v>
          </cell>
          <cell r="J1606">
            <v>219.9</v>
          </cell>
          <cell r="K1606">
            <v>7.0368000000000004</v>
          </cell>
          <cell r="L1606" t="str">
            <v>cc</v>
          </cell>
          <cell r="M1606" t="str">
            <v>IE0180BLK02RUKM1</v>
          </cell>
          <cell r="N1606" t="str">
            <v>UKM1</v>
          </cell>
          <cell r="O1606" t="e">
            <v>#N/A</v>
          </cell>
          <cell r="R1606">
            <v>7.0368000000000004</v>
          </cell>
          <cell r="S1606">
            <v>7.0368000000000004</v>
          </cell>
          <cell r="T1606">
            <v>0</v>
          </cell>
          <cell r="V1606">
            <v>3.2000000000000001E-2</v>
          </cell>
          <cell r="W1606">
            <v>219.9</v>
          </cell>
        </row>
        <row r="1607">
          <cell r="F1607" t="str">
            <v/>
          </cell>
          <cell r="G1607" t="str">
            <v>0000900502-MFMAND</v>
          </cell>
          <cell r="H1607" t="str">
            <v>MD</v>
          </cell>
          <cell r="I1607">
            <v>9.5000000000000001E-2</v>
          </cell>
          <cell r="J1607">
            <v>440</v>
          </cell>
          <cell r="K1607">
            <v>41.8</v>
          </cell>
          <cell r="L1607" t="str">
            <v>cc</v>
          </cell>
          <cell r="M1607" t="str">
            <v>IE0180BLK02RUKM1</v>
          </cell>
          <cell r="N1607" t="str">
            <v>UKM1</v>
          </cell>
          <cell r="O1607" t="e">
            <v>#N/A</v>
          </cell>
          <cell r="R1607">
            <v>41.8</v>
          </cell>
          <cell r="S1607">
            <v>41.8</v>
          </cell>
          <cell r="T1607">
            <v>0</v>
          </cell>
          <cell r="V1607">
            <v>9.5000000000000001E-2</v>
          </cell>
          <cell r="W1607">
            <v>440</v>
          </cell>
        </row>
        <row r="1608">
          <cell r="F1608" t="str">
            <v/>
          </cell>
          <cell r="G1608" t="str">
            <v>0000900501-MFPOWR</v>
          </cell>
          <cell r="H1608" t="str">
            <v>KWH</v>
          </cell>
          <cell r="I1608">
            <v>0.67151515151515151</v>
          </cell>
          <cell r="J1608">
            <v>8.25</v>
          </cell>
          <cell r="K1608">
            <v>5.54</v>
          </cell>
          <cell r="L1608" t="str">
            <v>cc</v>
          </cell>
          <cell r="M1608" t="str">
            <v>NYHW0180AVV01RUKM1</v>
          </cell>
          <cell r="N1608" t="str">
            <v>UKM1</v>
          </cell>
          <cell r="O1608" t="e">
            <v>#N/A</v>
          </cell>
          <cell r="R1608">
            <v>5.54</v>
          </cell>
          <cell r="S1608">
            <v>5.54</v>
          </cell>
          <cell r="T1608">
            <v>0</v>
          </cell>
          <cell r="V1608">
            <v>0.67151515151515151</v>
          </cell>
          <cell r="W1608">
            <v>8.25</v>
          </cell>
        </row>
        <row r="1609">
          <cell r="F1609" t="str">
            <v/>
          </cell>
          <cell r="G1609" t="str">
            <v>0000900502-MFMAND</v>
          </cell>
          <cell r="H1609" t="str">
            <v>MD</v>
          </cell>
          <cell r="I1609">
            <v>0.14000000000000001</v>
          </cell>
          <cell r="J1609">
            <v>440</v>
          </cell>
          <cell r="K1609">
            <v>61.600000000000009</v>
          </cell>
          <cell r="L1609" t="str">
            <v>cc</v>
          </cell>
          <cell r="M1609" t="str">
            <v>NYHW0180AVV01RUKM1</v>
          </cell>
          <cell r="N1609" t="str">
            <v>UKM1</v>
          </cell>
          <cell r="O1609" t="e">
            <v>#N/A</v>
          </cell>
          <cell r="R1609">
            <v>61.600000000000009</v>
          </cell>
          <cell r="S1609">
            <v>61.600000000000009</v>
          </cell>
          <cell r="T1609">
            <v>0</v>
          </cell>
          <cell r="V1609">
            <v>0.14000000000000001</v>
          </cell>
          <cell r="W1609">
            <v>440</v>
          </cell>
        </row>
        <row r="1610">
          <cell r="F1610" t="str">
            <v/>
          </cell>
          <cell r="G1610" t="str">
            <v>0000900503-MFGUTY</v>
          </cell>
          <cell r="H1610" t="str">
            <v>STD</v>
          </cell>
          <cell r="I1610">
            <v>8.4026383710926314E-2</v>
          </cell>
          <cell r="J1610">
            <v>34.869999999999997</v>
          </cell>
          <cell r="K1610">
            <v>2.93</v>
          </cell>
          <cell r="L1610" t="str">
            <v>cc</v>
          </cell>
          <cell r="M1610" t="str">
            <v>NYHW0180AVV01RUKM1</v>
          </cell>
          <cell r="N1610" t="str">
            <v>UKM1</v>
          </cell>
          <cell r="O1610" t="e">
            <v>#N/A</v>
          </cell>
          <cell r="R1610">
            <v>2.93</v>
          </cell>
          <cell r="S1610">
            <v>2.93</v>
          </cell>
          <cell r="T1610">
            <v>0</v>
          </cell>
          <cell r="V1610">
            <v>8.4026383710926314E-2</v>
          </cell>
          <cell r="W1610">
            <v>34.869999999999997</v>
          </cell>
        </row>
        <row r="1611">
          <cell r="F1611" t="str">
            <v/>
          </cell>
          <cell r="G1611" t="str">
            <v>0000900504-MFGDEP</v>
          </cell>
          <cell r="H1611" t="str">
            <v>STD</v>
          </cell>
          <cell r="I1611">
            <v>8.3965070530659255E-2</v>
          </cell>
          <cell r="J1611">
            <v>104.21</v>
          </cell>
          <cell r="K1611">
            <v>8.75</v>
          </cell>
          <cell r="L1611" t="str">
            <v>cc</v>
          </cell>
          <cell r="M1611" t="str">
            <v>NYHW0180AVV01RUKM1</v>
          </cell>
          <cell r="N1611" t="str">
            <v>UKM1</v>
          </cell>
          <cell r="O1611" t="e">
            <v>#N/A</v>
          </cell>
          <cell r="R1611">
            <v>8.75</v>
          </cell>
          <cell r="S1611">
            <v>8.75</v>
          </cell>
          <cell r="T1611">
            <v>0</v>
          </cell>
          <cell r="V1611">
            <v>8.3965070530659255E-2</v>
          </cell>
          <cell r="W1611">
            <v>104.21</v>
          </cell>
        </row>
        <row r="1612">
          <cell r="F1612" t="str">
            <v/>
          </cell>
          <cell r="G1612" t="str">
            <v>0000900505-MFGOVH</v>
          </cell>
          <cell r="H1612" t="str">
            <v>STD</v>
          </cell>
          <cell r="I1612">
            <v>8.4015200794275741E-2</v>
          </cell>
          <cell r="J1612">
            <v>292.08999999999997</v>
          </cell>
          <cell r="K1612">
            <v>24.54</v>
          </cell>
          <cell r="L1612" t="str">
            <v>cc</v>
          </cell>
          <cell r="M1612" t="str">
            <v>NYHW0180AVV01RUKM1</v>
          </cell>
          <cell r="N1612" t="str">
            <v>UKM1</v>
          </cell>
          <cell r="O1612" t="e">
            <v>#N/A</v>
          </cell>
          <cell r="R1612">
            <v>24.54</v>
          </cell>
          <cell r="S1612">
            <v>24.54</v>
          </cell>
          <cell r="T1612">
            <v>0</v>
          </cell>
          <cell r="V1612">
            <v>8.4015200794275741E-2</v>
          </cell>
          <cell r="W1612">
            <v>292.08999999999997</v>
          </cell>
        </row>
        <row r="1613">
          <cell r="F1613">
            <v>6001556</v>
          </cell>
          <cell r="G1613" t="str">
            <v>NYLE NAT LQD HAND SOAP ALOE VERA - DOM</v>
          </cell>
          <cell r="H1613" t="str">
            <v>KG</v>
          </cell>
          <cell r="I1613">
            <v>9.2560668498168504</v>
          </cell>
          <cell r="J1613">
            <v>87.38</v>
          </cell>
          <cell r="K1613">
            <v>808.79512133699632</v>
          </cell>
          <cell r="L1613" t="str">
            <v>SFG</v>
          </cell>
          <cell r="M1613" t="str">
            <v>NYHW0180AVV01RUKM1</v>
          </cell>
          <cell r="N1613" t="str">
            <v>6001556UKM1</v>
          </cell>
          <cell r="O1613" t="str">
            <v>6001556UKM1</v>
          </cell>
          <cell r="P1613">
            <v>799.07625114468851</v>
          </cell>
          <cell r="Q1613">
            <v>0</v>
          </cell>
          <cell r="R1613">
            <v>9.7188701923076941</v>
          </cell>
          <cell r="S1613">
            <v>808.7951213369962</v>
          </cell>
          <cell r="T1613">
            <v>0</v>
          </cell>
          <cell r="V1613">
            <v>9.2560668498168504</v>
          </cell>
          <cell r="W1613">
            <v>85.805393361442569</v>
          </cell>
        </row>
        <row r="1614">
          <cell r="F1614">
            <v>5000283</v>
          </cell>
          <cell r="G1614" t="str">
            <v>BOPP TAPE (60MM X 65M)</v>
          </cell>
          <cell r="H1614" t="str">
            <v>ROL</v>
          </cell>
          <cell r="I1614">
            <v>2.9216467463479417E-2</v>
          </cell>
          <cell r="J1614">
            <v>45.18</v>
          </cell>
          <cell r="K1614">
            <v>1.32</v>
          </cell>
          <cell r="L1614" t="str">
            <v>PM</v>
          </cell>
          <cell r="M1614" t="str">
            <v>NYHW0180AVV01RUKM1</v>
          </cell>
          <cell r="N1614" t="str">
            <v>5000283UKM1</v>
          </cell>
          <cell r="O1614" t="e">
            <v>#N/A</v>
          </cell>
          <cell r="Q1614">
            <v>1.32</v>
          </cell>
          <cell r="S1614">
            <v>1.32</v>
          </cell>
          <cell r="T1614">
            <v>0</v>
          </cell>
          <cell r="V1614">
            <v>2.9216467463479417E-2</v>
          </cell>
          <cell r="W1614">
            <v>47.7</v>
          </cell>
        </row>
        <row r="1615">
          <cell r="F1615">
            <v>5003631</v>
          </cell>
          <cell r="G1615" t="str">
            <v>CFC NYLE HANDSOAP ALOE VERA 180MX12PC SP</v>
          </cell>
          <cell r="H1615" t="str">
            <v>ST</v>
          </cell>
          <cell r="I1615">
            <v>1.0049830576041459</v>
          </cell>
          <cell r="J1615">
            <v>50.17</v>
          </cell>
          <cell r="K1615">
            <v>50.42</v>
          </cell>
          <cell r="L1615" t="str">
            <v>PM</v>
          </cell>
          <cell r="M1615" t="str">
            <v>NYHW0180AVV01RUKM1</v>
          </cell>
          <cell r="N1615" t="str">
            <v>5003631UKM1</v>
          </cell>
          <cell r="O1615" t="e">
            <v>#N/A</v>
          </cell>
          <cell r="Q1615">
            <v>50.42</v>
          </cell>
          <cell r="S1615">
            <v>50.42</v>
          </cell>
          <cell r="T1615">
            <v>0</v>
          </cell>
          <cell r="V1615">
            <v>1.0049830576041459</v>
          </cell>
          <cell r="W1615">
            <v>52.409700000000008</v>
          </cell>
        </row>
        <row r="1616">
          <cell r="F1616" t="str">
            <v>QNYHW0180AVV01R</v>
          </cell>
          <cell r="G1616" t="str">
            <v>NYLENAT HANDWASH ALOEVERA LQD 180ML - QS</v>
          </cell>
          <cell r="H1616" t="str">
            <v>ST</v>
          </cell>
          <cell r="I1616">
            <v>-1.2E-2</v>
          </cell>
          <cell r="J1616">
            <v>0</v>
          </cell>
          <cell r="K1616">
            <v>0</v>
          </cell>
          <cell r="L1616" t="str">
            <v>RM</v>
          </cell>
          <cell r="M1616" t="str">
            <v>NYHW0180AVV01RUKM1</v>
          </cell>
          <cell r="N1616" t="str">
            <v>QNYHW0180AVV01RUKM1</v>
          </cell>
          <cell r="O1616" t="e">
            <v>#N/A</v>
          </cell>
          <cell r="P1616">
            <v>0</v>
          </cell>
          <cell r="S1616">
            <v>0</v>
          </cell>
          <cell r="T1616">
            <v>0</v>
          </cell>
          <cell r="V1616">
            <v>-1.2E-2</v>
          </cell>
          <cell r="W1616">
            <v>0</v>
          </cell>
        </row>
        <row r="1617">
          <cell r="F1617">
            <v>5003633</v>
          </cell>
          <cell r="G1617" t="str">
            <v>STANDY POUCH NYLE HANDSOAP ALOVERA 180ML</v>
          </cell>
          <cell r="H1617" t="str">
            <v>ST</v>
          </cell>
          <cell r="I1617">
            <v>48.479768786127174</v>
          </cell>
          <cell r="J1617">
            <v>1.73</v>
          </cell>
          <cell r="K1617">
            <v>83.87</v>
          </cell>
          <cell r="L1617" t="str">
            <v>PM</v>
          </cell>
          <cell r="M1617" t="str">
            <v>NYHW0180AVV01RUKM1</v>
          </cell>
          <cell r="N1617" t="str">
            <v>5003633UKM1</v>
          </cell>
          <cell r="O1617" t="e">
            <v>#N/A</v>
          </cell>
          <cell r="Q1617">
            <v>83.87</v>
          </cell>
          <cell r="S1617">
            <v>83.87</v>
          </cell>
          <cell r="T1617">
            <v>0</v>
          </cell>
          <cell r="V1617">
            <v>48.479768786127174</v>
          </cell>
          <cell r="W1617">
            <v>1.73</v>
          </cell>
        </row>
        <row r="1618">
          <cell r="F1618">
            <v>5003632</v>
          </cell>
          <cell r="G1618" t="str">
            <v>POLY POUCH NYLE HANDSOAP ALOEVERA 180ML</v>
          </cell>
          <cell r="H1618" t="str">
            <v>ST</v>
          </cell>
          <cell r="I1618">
            <v>4.04</v>
          </cell>
          <cell r="J1618">
            <v>2</v>
          </cell>
          <cell r="K1618">
            <v>8.08</v>
          </cell>
          <cell r="L1618" t="str">
            <v>PM</v>
          </cell>
          <cell r="M1618" t="str">
            <v>NYHW0180AVV01RUKM1</v>
          </cell>
          <cell r="N1618" t="str">
            <v>5003632UKM1</v>
          </cell>
          <cell r="O1618" t="e">
            <v>#N/A</v>
          </cell>
          <cell r="Q1618">
            <v>8.08</v>
          </cell>
          <cell r="S1618">
            <v>8.08</v>
          </cell>
          <cell r="T1618">
            <v>0</v>
          </cell>
          <cell r="V1618">
            <v>4.04</v>
          </cell>
          <cell r="W1618">
            <v>2.1160000000000001</v>
          </cell>
        </row>
        <row r="1619">
          <cell r="F1619" t="str">
            <v>QNYHW0200AVV01R</v>
          </cell>
          <cell r="G1619" t="str">
            <v>NYLENAT HANDSOAP ALOEVERA LQD 180ML - QS</v>
          </cell>
          <cell r="H1619" t="str">
            <v>ST</v>
          </cell>
          <cell r="I1619">
            <v>-1.4999999999999999E-2</v>
          </cell>
          <cell r="J1619">
            <v>0</v>
          </cell>
          <cell r="K1619">
            <v>0</v>
          </cell>
          <cell r="L1619" t="str">
            <v>RM</v>
          </cell>
          <cell r="M1619" t="str">
            <v>NYHW0200AVV01RUKM1</v>
          </cell>
          <cell r="N1619" t="str">
            <v>QNYHW0200AVV01RUKM1</v>
          </cell>
          <cell r="O1619" t="e">
            <v>#N/A</v>
          </cell>
          <cell r="P1619">
            <v>0</v>
          </cell>
          <cell r="S1619">
            <v>0</v>
          </cell>
          <cell r="T1619">
            <v>0</v>
          </cell>
          <cell r="V1619">
            <v>-1.4999999999999999E-2</v>
          </cell>
          <cell r="W1619">
            <v>0</v>
          </cell>
        </row>
        <row r="1620">
          <cell r="F1620">
            <v>6001558</v>
          </cell>
          <cell r="G1620" t="str">
            <v>CONTLAB NYLE HAND SOAP ALOE VERA 200ML</v>
          </cell>
          <cell r="H1620" t="str">
            <v>ST</v>
          </cell>
          <cell r="I1620">
            <v>36</v>
          </cell>
          <cell r="J1620">
            <v>7.0061299999999997</v>
          </cell>
          <cell r="K1620">
            <v>252.22067999999999</v>
          </cell>
          <cell r="L1620" t="str">
            <v>SFG</v>
          </cell>
          <cell r="M1620" t="str">
            <v>NYHW0200AVV01RUKM1</v>
          </cell>
          <cell r="N1620" t="str">
            <v>6001558UKM1</v>
          </cell>
          <cell r="O1620" t="str">
            <v>6001558UKM1</v>
          </cell>
          <cell r="P1620">
            <v>0</v>
          </cell>
          <cell r="Q1620">
            <v>205.41419999999999</v>
          </cell>
          <cell r="R1620">
            <v>46.806480000000008</v>
          </cell>
          <cell r="S1620">
            <v>252.22068000000002</v>
          </cell>
          <cell r="T1620">
            <v>0</v>
          </cell>
          <cell r="V1620">
            <v>36</v>
          </cell>
          <cell r="W1620">
            <v>7.5449034750000008</v>
          </cell>
        </row>
        <row r="1621">
          <cell r="F1621">
            <v>5000281</v>
          </cell>
          <cell r="G1621" t="str">
            <v>SLEEVE FOR CHIK SATIN 200 ML (300 X 500)</v>
          </cell>
          <cell r="H1621" t="str">
            <v>KG</v>
          </cell>
          <cell r="I1621">
            <v>7.3999999999999996E-2</v>
          </cell>
          <cell r="J1621">
            <v>157.9</v>
          </cell>
          <cell r="K1621">
            <v>11.6846</v>
          </cell>
          <cell r="L1621" t="str">
            <v>PM</v>
          </cell>
          <cell r="M1621" t="str">
            <v>NYHW0200AVV01RUKM1</v>
          </cell>
          <cell r="N1621" t="str">
            <v>5000281UKM1</v>
          </cell>
          <cell r="O1621" t="e">
            <v>#N/A</v>
          </cell>
          <cell r="Q1621">
            <v>11.6846</v>
          </cell>
          <cell r="S1621">
            <v>11.6846</v>
          </cell>
          <cell r="T1621">
            <v>0</v>
          </cell>
          <cell r="V1621">
            <v>7.3999999999999996E-2</v>
          </cell>
          <cell r="W1621">
            <v>184.44</v>
          </cell>
        </row>
        <row r="1622">
          <cell r="F1622">
            <v>5003864</v>
          </cell>
          <cell r="G1622" t="str">
            <v>PUMP HAND WASH/SANITIZER - 200ML</v>
          </cell>
          <cell r="H1622" t="str">
            <v>ST</v>
          </cell>
          <cell r="I1622">
            <v>36.18</v>
          </cell>
          <cell r="J1622">
            <v>10.48</v>
          </cell>
          <cell r="K1622">
            <v>379.16640000000001</v>
          </cell>
          <cell r="L1622" t="str">
            <v>PM</v>
          </cell>
          <cell r="M1622" t="str">
            <v>NYHW0200AVV01RUKM1</v>
          </cell>
          <cell r="N1622" t="str">
            <v>5003864UKM1</v>
          </cell>
          <cell r="O1622" t="e">
            <v>#N/A</v>
          </cell>
          <cell r="Q1622">
            <v>379.16640000000001</v>
          </cell>
          <cell r="S1622">
            <v>379.16640000000001</v>
          </cell>
          <cell r="T1622">
            <v>0</v>
          </cell>
          <cell r="V1622">
            <v>36.18</v>
          </cell>
          <cell r="W1622">
            <v>10.48</v>
          </cell>
        </row>
        <row r="1623">
          <cell r="F1623">
            <v>5003622</v>
          </cell>
          <cell r="G1623" t="str">
            <v>CFC NYLE HAND SOAP ALOE VERA 200MLX36PCS</v>
          </cell>
          <cell r="H1623" t="str">
            <v>ST</v>
          </cell>
          <cell r="I1623">
            <v>1.0049999999999999</v>
          </cell>
          <cell r="J1623">
            <v>50.27</v>
          </cell>
          <cell r="K1623">
            <v>50.521349999999998</v>
          </cell>
          <cell r="L1623" t="str">
            <v>PM</v>
          </cell>
          <cell r="M1623" t="str">
            <v>NYHW0200AVV01RUKM1</v>
          </cell>
          <cell r="N1623" t="str">
            <v>5003622UKM1</v>
          </cell>
          <cell r="O1623" t="e">
            <v>#N/A</v>
          </cell>
          <cell r="Q1623">
            <v>50.521349999999998</v>
          </cell>
          <cell r="S1623">
            <v>50.521349999999998</v>
          </cell>
          <cell r="T1623">
            <v>0</v>
          </cell>
          <cell r="V1623">
            <v>1.0049999999999999</v>
          </cell>
          <cell r="W1623">
            <v>52.991324999999996</v>
          </cell>
        </row>
        <row r="1624">
          <cell r="F1624">
            <v>5000283</v>
          </cell>
          <cell r="G1624" t="str">
            <v>BOPP TAPE (60MM X 65M)</v>
          </cell>
          <cell r="H1624" t="str">
            <v>ROL</v>
          </cell>
          <cell r="I1624">
            <v>2.9000000000000001E-2</v>
          </cell>
          <cell r="J1624">
            <v>45.18</v>
          </cell>
          <cell r="K1624">
            <v>1.3102200000000002</v>
          </cell>
          <cell r="L1624" t="str">
            <v>PM</v>
          </cell>
          <cell r="M1624" t="str">
            <v>NYHW0200AVV01RUKM1</v>
          </cell>
          <cell r="N1624" t="str">
            <v>5000283UKM1</v>
          </cell>
          <cell r="O1624" t="e">
            <v>#N/A</v>
          </cell>
          <cell r="Q1624">
            <v>1.3102200000000002</v>
          </cell>
          <cell r="S1624">
            <v>1.3102200000000002</v>
          </cell>
          <cell r="T1624">
            <v>0</v>
          </cell>
          <cell r="V1624">
            <v>2.9000000000000001E-2</v>
          </cell>
          <cell r="W1624">
            <v>47.7</v>
          </cell>
        </row>
        <row r="1625">
          <cell r="F1625">
            <v>6001556</v>
          </cell>
          <cell r="G1625" t="str">
            <v>NYLE NAT LQD HAND SOAP ALOE VERA - DOM</v>
          </cell>
          <cell r="H1625" t="str">
            <v>KG</v>
          </cell>
          <cell r="I1625">
            <v>7.7130000000000001</v>
          </cell>
          <cell r="J1625">
            <v>87.38</v>
          </cell>
          <cell r="K1625">
            <v>673.96194000000003</v>
          </cell>
          <cell r="L1625" t="str">
            <v>SFG</v>
          </cell>
          <cell r="M1625" t="str">
            <v>NYHW0200AVV01RUKM1</v>
          </cell>
          <cell r="N1625" t="str">
            <v>6001556UKM1</v>
          </cell>
          <cell r="O1625" t="str">
            <v>6001556UKM1</v>
          </cell>
          <cell r="P1625">
            <v>665.86328999999989</v>
          </cell>
          <cell r="Q1625">
            <v>0</v>
          </cell>
          <cell r="R1625">
            <v>8.098650000000001</v>
          </cell>
          <cell r="S1625">
            <v>673.96193999999991</v>
          </cell>
          <cell r="T1625">
            <v>0</v>
          </cell>
          <cell r="V1625">
            <v>7.7130000000000001</v>
          </cell>
          <cell r="W1625">
            <v>85.805393361442569</v>
          </cell>
        </row>
        <row r="1626">
          <cell r="F1626" t="str">
            <v/>
          </cell>
          <cell r="G1626" t="str">
            <v>0000900505-MFGOVH</v>
          </cell>
          <cell r="H1626" t="str">
            <v>STD</v>
          </cell>
          <cell r="I1626">
            <v>7.1999999999999995E-2</v>
          </cell>
          <cell r="J1626">
            <v>292.08999999999997</v>
          </cell>
          <cell r="K1626">
            <v>21.030479999999997</v>
          </cell>
          <cell r="L1626" t="str">
            <v>cc</v>
          </cell>
          <cell r="M1626" t="str">
            <v>NYHW0200AVV01RUKM1</v>
          </cell>
          <cell r="N1626" t="str">
            <v>UKM1</v>
          </cell>
          <cell r="O1626" t="e">
            <v>#N/A</v>
          </cell>
          <cell r="R1626">
            <v>21.030479999999997</v>
          </cell>
          <cell r="S1626">
            <v>21.030479999999997</v>
          </cell>
          <cell r="T1626">
            <v>0</v>
          </cell>
          <cell r="V1626">
            <v>7.1999999999999995E-2</v>
          </cell>
          <cell r="W1626">
            <v>292.08999999999997</v>
          </cell>
        </row>
        <row r="1627">
          <cell r="F1627" t="str">
            <v/>
          </cell>
          <cell r="G1627" t="str">
            <v>0000900504-MFGDEP</v>
          </cell>
          <cell r="H1627" t="str">
            <v>STD</v>
          </cell>
          <cell r="I1627">
            <v>7.1999999999999995E-2</v>
          </cell>
          <cell r="J1627">
            <v>104.21</v>
          </cell>
          <cell r="K1627">
            <v>7.5031199999999991</v>
          </cell>
          <cell r="L1627" t="str">
            <v>cc</v>
          </cell>
          <cell r="M1627" t="str">
            <v>NYHW0200AVV01RUKM1</v>
          </cell>
          <cell r="N1627" t="str">
            <v>UKM1</v>
          </cell>
          <cell r="O1627" t="e">
            <v>#N/A</v>
          </cell>
          <cell r="R1627">
            <v>7.5031199999999991</v>
          </cell>
          <cell r="S1627">
            <v>7.5031199999999991</v>
          </cell>
          <cell r="T1627">
            <v>0</v>
          </cell>
          <cell r="V1627">
            <v>7.1999999999999995E-2</v>
          </cell>
          <cell r="W1627">
            <v>104.21</v>
          </cell>
        </row>
        <row r="1628">
          <cell r="F1628" t="str">
            <v/>
          </cell>
          <cell r="G1628" t="str">
            <v>0000900503-MFGUTY</v>
          </cell>
          <cell r="H1628" t="str">
            <v>STD</v>
          </cell>
          <cell r="I1628">
            <v>7.1999999999999995E-2</v>
          </cell>
          <cell r="J1628">
            <v>34.869999999999997</v>
          </cell>
          <cell r="K1628">
            <v>2.5106399999999995</v>
          </cell>
          <cell r="L1628" t="str">
            <v>cc</v>
          </cell>
          <cell r="M1628" t="str">
            <v>NYHW0200AVV01RUKM1</v>
          </cell>
          <cell r="N1628" t="str">
            <v>UKM1</v>
          </cell>
          <cell r="O1628" t="e">
            <v>#N/A</v>
          </cell>
          <cell r="R1628">
            <v>2.5106399999999995</v>
          </cell>
          <cell r="S1628">
            <v>2.5106399999999995</v>
          </cell>
          <cell r="T1628">
            <v>0</v>
          </cell>
          <cell r="V1628">
            <v>7.1999999999999995E-2</v>
          </cell>
          <cell r="W1628">
            <v>34.869999999999997</v>
          </cell>
        </row>
        <row r="1629">
          <cell r="F1629" t="str">
            <v/>
          </cell>
          <cell r="G1629" t="str">
            <v>0000900502-MFMAND</v>
          </cell>
          <cell r="H1629" t="str">
            <v>MD</v>
          </cell>
          <cell r="I1629">
            <v>0.125</v>
          </cell>
          <cell r="J1629">
            <v>440</v>
          </cell>
          <cell r="K1629">
            <v>55</v>
          </cell>
          <cell r="L1629" t="str">
            <v>cc</v>
          </cell>
          <cell r="M1629" t="str">
            <v>NYHW0200AVV01RUKM1</v>
          </cell>
          <cell r="N1629" t="str">
            <v>UKM1</v>
          </cell>
          <cell r="O1629" t="e">
            <v>#N/A</v>
          </cell>
          <cell r="R1629">
            <v>55</v>
          </cell>
          <cell r="S1629">
            <v>55</v>
          </cell>
          <cell r="T1629">
            <v>0</v>
          </cell>
          <cell r="V1629">
            <v>0.125</v>
          </cell>
          <cell r="W1629">
            <v>440</v>
          </cell>
        </row>
        <row r="1630">
          <cell r="F1630" t="str">
            <v/>
          </cell>
          <cell r="G1630" t="str">
            <v>0000900501-MFPOWR</v>
          </cell>
          <cell r="H1630" t="str">
            <v>KWH</v>
          </cell>
          <cell r="I1630">
            <v>0.5</v>
          </cell>
          <cell r="J1630">
            <v>8.25</v>
          </cell>
          <cell r="K1630">
            <v>4.125</v>
          </cell>
          <cell r="L1630" t="str">
            <v>cc</v>
          </cell>
          <cell r="M1630" t="str">
            <v>NYHW0200AVV01RUKM1</v>
          </cell>
          <cell r="N1630" t="str">
            <v>UKM1</v>
          </cell>
          <cell r="O1630" t="e">
            <v>#N/A</v>
          </cell>
          <cell r="R1630">
            <v>4.125</v>
          </cell>
          <cell r="S1630">
            <v>4.125</v>
          </cell>
          <cell r="T1630">
            <v>0</v>
          </cell>
          <cell r="V1630">
            <v>0.5</v>
          </cell>
          <cell r="W1630">
            <v>8.25</v>
          </cell>
        </row>
        <row r="1631">
          <cell r="F1631">
            <v>5000283</v>
          </cell>
          <cell r="G1631" t="str">
            <v>BOPP TAPE (60MM X 65M)</v>
          </cell>
          <cell r="H1631" t="str">
            <v>ROL</v>
          </cell>
          <cell r="I1631">
            <v>1.7000000000000001E-2</v>
          </cell>
          <cell r="J1631">
            <v>45.18</v>
          </cell>
          <cell r="K1631">
            <v>0.76806000000000008</v>
          </cell>
          <cell r="L1631" t="str">
            <v>PM</v>
          </cell>
          <cell r="M1631" t="str">
            <v>PRPS0250FL01RUKM1</v>
          </cell>
          <cell r="N1631" t="str">
            <v>5000283UKM1</v>
          </cell>
          <cell r="O1631" t="e">
            <v>#N/A</v>
          </cell>
          <cell r="Q1631">
            <v>0.76806000000000008</v>
          </cell>
          <cell r="S1631">
            <v>0.76806000000000008</v>
          </cell>
          <cell r="T1631">
            <v>0</v>
          </cell>
          <cell r="V1631">
            <v>1.7000000000000001E-2</v>
          </cell>
          <cell r="W1631">
            <v>47.7</v>
          </cell>
        </row>
        <row r="1632">
          <cell r="F1632">
            <v>5003863</v>
          </cell>
          <cell r="G1632" t="str">
            <v>TRIGGERPUMPSAAFOO VEG/MEAT WASH 500ML IB</v>
          </cell>
          <cell r="H1632" t="str">
            <v>ST</v>
          </cell>
          <cell r="I1632">
            <v>12.06</v>
          </cell>
          <cell r="J1632">
            <v>7.5</v>
          </cell>
          <cell r="K1632">
            <v>90.45</v>
          </cell>
          <cell r="L1632" t="str">
            <v>PM</v>
          </cell>
          <cell r="M1632" t="str">
            <v>PRPS0250FL01RUKM1</v>
          </cell>
          <cell r="N1632" t="str">
            <v>5003863UKM1</v>
          </cell>
          <cell r="O1632" t="e">
            <v>#N/A</v>
          </cell>
          <cell r="Q1632">
            <v>90.45</v>
          </cell>
          <cell r="S1632">
            <v>90.45</v>
          </cell>
          <cell r="T1632">
            <v>0</v>
          </cell>
          <cell r="V1632">
            <v>12.06</v>
          </cell>
          <cell r="W1632">
            <v>7.5</v>
          </cell>
        </row>
        <row r="1633">
          <cell r="F1633">
            <v>5004619</v>
          </cell>
          <cell r="G1633" t="str">
            <v>CFC PETTERATI PET SANITIZER 250MLX12PC</v>
          </cell>
          <cell r="H1633" t="str">
            <v>ST</v>
          </cell>
          <cell r="I1633">
            <v>1.0049999999999999</v>
          </cell>
          <cell r="J1633">
            <v>50.85</v>
          </cell>
          <cell r="K1633">
            <v>51.104249999999993</v>
          </cell>
          <cell r="L1633" t="str">
            <v>PM</v>
          </cell>
          <cell r="M1633" t="str">
            <v>PRPS0250FL01RUKM1</v>
          </cell>
          <cell r="N1633" t="str">
            <v>5004619UKM1</v>
          </cell>
          <cell r="O1633" t="e">
            <v>#N/A</v>
          </cell>
          <cell r="Q1633">
            <v>51.104249999999993</v>
          </cell>
          <cell r="S1633">
            <v>51.104249999999993</v>
          </cell>
          <cell r="T1633">
            <v>0</v>
          </cell>
          <cell r="V1633">
            <v>1.0049999999999999</v>
          </cell>
          <cell r="W1633">
            <v>39.952350000000003</v>
          </cell>
        </row>
        <row r="1634">
          <cell r="F1634">
            <v>6002018</v>
          </cell>
          <cell r="G1634" t="str">
            <v>LAB CONT PETTIRATI PET SANITIZER FLORAL</v>
          </cell>
          <cell r="H1634" t="str">
            <v>ST</v>
          </cell>
          <cell r="I1634">
            <v>12</v>
          </cell>
          <cell r="J1634">
            <v>12.257978999999999</v>
          </cell>
          <cell r="K1634">
            <v>147.09574799999999</v>
          </cell>
          <cell r="L1634" t="str">
            <v>SFG</v>
          </cell>
          <cell r="M1634" t="str">
            <v>PRPS0250FL01RUKM1</v>
          </cell>
          <cell r="N1634" t="str">
            <v>6002018UKM1</v>
          </cell>
          <cell r="O1634" t="str">
            <v>6002018UKM1</v>
          </cell>
          <cell r="P1634">
            <v>0</v>
          </cell>
          <cell r="Q1634">
            <v>131.47180799999998</v>
          </cell>
          <cell r="R1634">
            <v>15.623940000000001</v>
          </cell>
          <cell r="S1634">
            <v>147.09574799999999</v>
          </cell>
          <cell r="T1634">
            <v>0</v>
          </cell>
          <cell r="V1634">
            <v>12</v>
          </cell>
          <cell r="W1634">
            <v>13.101738514000001</v>
          </cell>
        </row>
        <row r="1635">
          <cell r="F1635">
            <v>6001876</v>
          </cell>
          <cell r="G1635" t="str">
            <v>PETTIRETI PET SANITIZER FLORAL BULK</v>
          </cell>
          <cell r="H1635" t="str">
            <v>KG</v>
          </cell>
          <cell r="I1635">
            <v>3.09</v>
          </cell>
          <cell r="J1635">
            <v>14.797609999999999</v>
          </cell>
          <cell r="K1635">
            <v>45.724614899999992</v>
          </cell>
          <cell r="L1635" t="str">
            <v>SFG</v>
          </cell>
          <cell r="M1635" t="str">
            <v>PRPS0250FL01RUKM1</v>
          </cell>
          <cell r="N1635" t="str">
            <v>6001876UKM1</v>
          </cell>
          <cell r="O1635" t="str">
            <v>6001876UKM1</v>
          </cell>
          <cell r="P1635">
            <v>41.102252999999997</v>
          </cell>
          <cell r="Q1635">
            <v>0</v>
          </cell>
          <cell r="R1635">
            <v>4.6223618999999996</v>
          </cell>
          <cell r="S1635">
            <v>45.724614899999999</v>
          </cell>
          <cell r="T1635">
            <v>0</v>
          </cell>
          <cell r="V1635">
            <v>3.09</v>
          </cell>
          <cell r="W1635">
            <v>15.106670000000001</v>
          </cell>
        </row>
        <row r="1636">
          <cell r="F1636" t="str">
            <v/>
          </cell>
          <cell r="G1636" t="str">
            <v>0000900505-MFGOVH</v>
          </cell>
          <cell r="H1636" t="str">
            <v>STD</v>
          </cell>
          <cell r="I1636">
            <v>1.4999999999999999E-2</v>
          </cell>
          <cell r="J1636">
            <v>292.08999999999997</v>
          </cell>
          <cell r="K1636">
            <v>4.3813499999999994</v>
          </cell>
          <cell r="L1636" t="str">
            <v>cc</v>
          </cell>
          <cell r="M1636" t="str">
            <v>PRPS0250FL01RUKM1</v>
          </cell>
          <cell r="N1636" t="str">
            <v>UKM1</v>
          </cell>
          <cell r="O1636" t="e">
            <v>#N/A</v>
          </cell>
          <cell r="R1636">
            <v>4.3813499999999994</v>
          </cell>
          <cell r="S1636">
            <v>4.3813499999999994</v>
          </cell>
          <cell r="T1636">
            <v>0</v>
          </cell>
          <cell r="V1636">
            <v>1.4999999999999999E-2</v>
          </cell>
          <cell r="W1636">
            <v>292.08999999999997</v>
          </cell>
        </row>
        <row r="1637">
          <cell r="F1637" t="str">
            <v/>
          </cell>
          <cell r="G1637" t="str">
            <v>0000900504-MFGDEP</v>
          </cell>
          <cell r="H1637" t="str">
            <v>STD</v>
          </cell>
          <cell r="I1637">
            <v>1.4999999999999999E-2</v>
          </cell>
          <cell r="J1637">
            <v>104.21</v>
          </cell>
          <cell r="K1637">
            <v>1.5631499999999998</v>
          </cell>
          <cell r="L1637" t="str">
            <v>cc</v>
          </cell>
          <cell r="M1637" t="str">
            <v>PRPS0250FL01RUKM1</v>
          </cell>
          <cell r="N1637" t="str">
            <v>UKM1</v>
          </cell>
          <cell r="O1637" t="e">
            <v>#N/A</v>
          </cell>
          <cell r="R1637">
            <v>1.5631499999999998</v>
          </cell>
          <cell r="S1637">
            <v>1.5631499999999998</v>
          </cell>
          <cell r="T1637">
            <v>0</v>
          </cell>
          <cell r="V1637">
            <v>1.4999999999999999E-2</v>
          </cell>
          <cell r="W1637">
            <v>104.21</v>
          </cell>
        </row>
        <row r="1638">
          <cell r="F1638" t="str">
            <v/>
          </cell>
          <cell r="G1638" t="str">
            <v>0000900503-MFGUTY</v>
          </cell>
          <cell r="H1638" t="str">
            <v>STD</v>
          </cell>
          <cell r="I1638">
            <v>1.4999999999999999E-2</v>
          </cell>
          <cell r="J1638">
            <v>34.869999999999997</v>
          </cell>
          <cell r="K1638">
            <v>0.5230499999999999</v>
          </cell>
          <cell r="L1638" t="str">
            <v>cc</v>
          </cell>
          <cell r="M1638" t="str">
            <v>PRPS0250FL01RUKM1</v>
          </cell>
          <cell r="N1638" t="str">
            <v>UKM1</v>
          </cell>
          <cell r="O1638" t="e">
            <v>#N/A</v>
          </cell>
          <cell r="R1638">
            <v>0.5230499999999999</v>
          </cell>
          <cell r="S1638">
            <v>0.5230499999999999</v>
          </cell>
          <cell r="T1638">
            <v>0</v>
          </cell>
          <cell r="V1638">
            <v>1.4999999999999999E-2</v>
          </cell>
          <cell r="W1638">
            <v>34.869999999999997</v>
          </cell>
        </row>
        <row r="1639">
          <cell r="F1639" t="str">
            <v/>
          </cell>
          <cell r="G1639" t="str">
            <v>0000900502-MFMAND</v>
          </cell>
          <cell r="H1639" t="str">
            <v>MD</v>
          </cell>
          <cell r="I1639">
            <v>2.5000000000000001E-2</v>
          </cell>
          <cell r="J1639">
            <v>440</v>
          </cell>
          <cell r="K1639">
            <v>11</v>
          </cell>
          <cell r="L1639" t="str">
            <v>cc</v>
          </cell>
          <cell r="M1639" t="str">
            <v>PRPS0250FL01RUKM1</v>
          </cell>
          <cell r="N1639" t="str">
            <v>UKM1</v>
          </cell>
          <cell r="O1639" t="e">
            <v>#N/A</v>
          </cell>
          <cell r="R1639">
            <v>11</v>
          </cell>
          <cell r="S1639">
            <v>11</v>
          </cell>
          <cell r="T1639">
            <v>0</v>
          </cell>
          <cell r="V1639">
            <v>2.5000000000000001E-2</v>
          </cell>
          <cell r="W1639">
            <v>440</v>
          </cell>
        </row>
        <row r="1640">
          <cell r="F1640" t="str">
            <v/>
          </cell>
          <cell r="G1640" t="str">
            <v>0000900501-MFPOWR</v>
          </cell>
          <cell r="H1640" t="str">
            <v>KWH</v>
          </cell>
          <cell r="I1640">
            <v>0.12</v>
          </cell>
          <cell r="J1640">
            <v>8.25</v>
          </cell>
          <cell r="K1640">
            <v>0.99</v>
          </cell>
          <cell r="L1640" t="str">
            <v>cc</v>
          </cell>
          <cell r="M1640" t="str">
            <v>PRPS0250FL01RUKM1</v>
          </cell>
          <cell r="N1640" t="str">
            <v>UKM1</v>
          </cell>
          <cell r="O1640" t="e">
            <v>#N/A</v>
          </cell>
          <cell r="R1640">
            <v>0.99</v>
          </cell>
          <cell r="S1640">
            <v>0.99</v>
          </cell>
          <cell r="T1640">
            <v>0</v>
          </cell>
          <cell r="V1640">
            <v>0.12</v>
          </cell>
          <cell r="W1640">
            <v>8.25</v>
          </cell>
        </row>
        <row r="1641">
          <cell r="F1641" t="str">
            <v/>
          </cell>
          <cell r="G1641" t="str">
            <v>0000900501-MFPOWR</v>
          </cell>
          <cell r="H1641" t="str">
            <v>KWH</v>
          </cell>
          <cell r="I1641">
            <v>0.12</v>
          </cell>
          <cell r="J1641">
            <v>8.25</v>
          </cell>
          <cell r="K1641">
            <v>0.99</v>
          </cell>
          <cell r="L1641" t="str">
            <v>cc</v>
          </cell>
          <cell r="M1641" t="str">
            <v>PRPS0250LDR01RUKM1</v>
          </cell>
          <cell r="N1641" t="str">
            <v>UKM1</v>
          </cell>
          <cell r="O1641" t="e">
            <v>#N/A</v>
          </cell>
          <cell r="R1641">
            <v>0.99</v>
          </cell>
          <cell r="S1641">
            <v>0.99</v>
          </cell>
          <cell r="T1641">
            <v>0</v>
          </cell>
          <cell r="V1641">
            <v>0.12</v>
          </cell>
          <cell r="W1641">
            <v>8.25</v>
          </cell>
        </row>
        <row r="1642">
          <cell r="F1642" t="str">
            <v/>
          </cell>
          <cell r="G1642" t="str">
            <v>0000900502-MFMAND</v>
          </cell>
          <cell r="H1642" t="str">
            <v>MD</v>
          </cell>
          <cell r="I1642">
            <v>2.5000000000000001E-2</v>
          </cell>
          <cell r="J1642">
            <v>440</v>
          </cell>
          <cell r="K1642">
            <v>11</v>
          </cell>
          <cell r="L1642" t="str">
            <v>cc</v>
          </cell>
          <cell r="M1642" t="str">
            <v>PRPS0250LDR01RUKM1</v>
          </cell>
          <cell r="N1642" t="str">
            <v>UKM1</v>
          </cell>
          <cell r="O1642" t="e">
            <v>#N/A</v>
          </cell>
          <cell r="R1642">
            <v>11</v>
          </cell>
          <cell r="S1642">
            <v>11</v>
          </cell>
          <cell r="T1642">
            <v>0</v>
          </cell>
          <cell r="V1642">
            <v>2.5000000000000001E-2</v>
          </cell>
          <cell r="W1642">
            <v>440</v>
          </cell>
        </row>
        <row r="1643">
          <cell r="F1643" t="str">
            <v/>
          </cell>
          <cell r="G1643" t="str">
            <v>0000900503-MFGUTY</v>
          </cell>
          <cell r="H1643" t="str">
            <v>STD</v>
          </cell>
          <cell r="I1643">
            <v>1.4999999999999999E-2</v>
          </cell>
          <cell r="J1643">
            <v>34.869999999999997</v>
          </cell>
          <cell r="K1643">
            <v>0.5230499999999999</v>
          </cell>
          <cell r="L1643" t="str">
            <v>cc</v>
          </cell>
          <cell r="M1643" t="str">
            <v>PRPS0250LDR01RUKM1</v>
          </cell>
          <cell r="N1643" t="str">
            <v>UKM1</v>
          </cell>
          <cell r="O1643" t="e">
            <v>#N/A</v>
          </cell>
          <cell r="R1643">
            <v>0.5230499999999999</v>
          </cell>
          <cell r="S1643">
            <v>0.5230499999999999</v>
          </cell>
          <cell r="T1643">
            <v>0</v>
          </cell>
          <cell r="V1643">
            <v>1.4999999999999999E-2</v>
          </cell>
          <cell r="W1643">
            <v>34.869999999999997</v>
          </cell>
        </row>
        <row r="1644">
          <cell r="F1644" t="str">
            <v/>
          </cell>
          <cell r="G1644" t="str">
            <v>0000900504-MFGDEP</v>
          </cell>
          <cell r="H1644" t="str">
            <v>STD</v>
          </cell>
          <cell r="I1644">
            <v>1.4999999999999999E-2</v>
          </cell>
          <cell r="J1644">
            <v>104.21</v>
          </cell>
          <cell r="K1644">
            <v>1.5631499999999998</v>
          </cell>
          <cell r="L1644" t="str">
            <v>cc</v>
          </cell>
          <cell r="M1644" t="str">
            <v>PRPS0250LDR01RUKM1</v>
          </cell>
          <cell r="N1644" t="str">
            <v>UKM1</v>
          </cell>
          <cell r="O1644" t="e">
            <v>#N/A</v>
          </cell>
          <cell r="R1644">
            <v>1.5631499999999998</v>
          </cell>
          <cell r="S1644">
            <v>1.5631499999999998</v>
          </cell>
          <cell r="T1644">
            <v>0</v>
          </cell>
          <cell r="V1644">
            <v>1.4999999999999999E-2</v>
          </cell>
          <cell r="W1644">
            <v>104.21</v>
          </cell>
        </row>
        <row r="1645">
          <cell r="F1645" t="str">
            <v/>
          </cell>
          <cell r="G1645" t="str">
            <v>0000900505-MFGOVH</v>
          </cell>
          <cell r="H1645" t="str">
            <v>STD</v>
          </cell>
          <cell r="I1645">
            <v>1.4999999999999999E-2</v>
          </cell>
          <cell r="J1645">
            <v>292.08999999999997</v>
          </cell>
          <cell r="K1645">
            <v>4.3813499999999994</v>
          </cell>
          <cell r="L1645" t="str">
            <v>cc</v>
          </cell>
          <cell r="M1645" t="str">
            <v>PRPS0250LDR01RUKM1</v>
          </cell>
          <cell r="N1645" t="str">
            <v>UKM1</v>
          </cell>
          <cell r="O1645" t="e">
            <v>#N/A</v>
          </cell>
          <cell r="R1645">
            <v>4.3813499999999994</v>
          </cell>
          <cell r="S1645">
            <v>4.3813499999999994</v>
          </cell>
          <cell r="T1645">
            <v>0</v>
          </cell>
          <cell r="V1645">
            <v>1.4999999999999999E-2</v>
          </cell>
          <cell r="W1645">
            <v>292.08999999999997</v>
          </cell>
        </row>
        <row r="1646">
          <cell r="F1646">
            <v>6001877</v>
          </cell>
          <cell r="G1646" t="str">
            <v>PETTIRETI PET SANITIZER LAVENDER BULK</v>
          </cell>
          <cell r="H1646" t="str">
            <v>KG</v>
          </cell>
          <cell r="I1646">
            <v>3.09</v>
          </cell>
          <cell r="J1646">
            <v>16.637610000000002</v>
          </cell>
          <cell r="K1646">
            <v>51.410214900000007</v>
          </cell>
          <cell r="L1646" t="str">
            <v>SFG</v>
          </cell>
          <cell r="M1646" t="str">
            <v>PRPS0250LDR01RUKM1</v>
          </cell>
          <cell r="N1646" t="str">
            <v>6001877UKM1</v>
          </cell>
          <cell r="O1646" t="str">
            <v>6001877UKM1</v>
          </cell>
          <cell r="P1646">
            <v>46.787852999999991</v>
          </cell>
          <cell r="Q1646">
            <v>0</v>
          </cell>
          <cell r="R1646">
            <v>4.6223618999999996</v>
          </cell>
          <cell r="S1646">
            <v>51.410214899999993</v>
          </cell>
          <cell r="T1646">
            <v>0</v>
          </cell>
          <cell r="V1646">
            <v>3.09</v>
          </cell>
          <cell r="W1646">
            <v>16.268270000000001</v>
          </cell>
        </row>
        <row r="1647">
          <cell r="F1647">
            <v>6002017</v>
          </cell>
          <cell r="G1647" t="str">
            <v>LAB CONT PETTIRATI PET SANITIZER LAVNDER</v>
          </cell>
          <cell r="H1647" t="str">
            <v>ST</v>
          </cell>
          <cell r="I1647">
            <v>12</v>
          </cell>
          <cell r="J1647">
            <v>12.281478</v>
          </cell>
          <cell r="K1647">
            <v>147.377736</v>
          </cell>
          <cell r="L1647" t="str">
            <v>SFG</v>
          </cell>
          <cell r="M1647" t="str">
            <v>PRPS0250LDR01RUKM1</v>
          </cell>
          <cell r="N1647" t="str">
            <v>6002017UKM1</v>
          </cell>
          <cell r="O1647" t="str">
            <v>6002017UKM1</v>
          </cell>
          <cell r="P1647">
            <v>0</v>
          </cell>
          <cell r="Q1647">
            <v>131.73201599999999</v>
          </cell>
          <cell r="R1647">
            <v>15.645719999999999</v>
          </cell>
          <cell r="S1647">
            <v>147.377736</v>
          </cell>
          <cell r="T1647">
            <v>0</v>
          </cell>
          <cell r="V1647">
            <v>12</v>
          </cell>
          <cell r="W1647">
            <v>13.127547978000001</v>
          </cell>
        </row>
        <row r="1648">
          <cell r="F1648">
            <v>5004619</v>
          </cell>
          <cell r="G1648" t="str">
            <v>CFC PETTERATI PET SANITIZER 250MLX12PC</v>
          </cell>
          <cell r="H1648" t="str">
            <v>ST</v>
          </cell>
          <cell r="I1648">
            <v>1.0049999999999999</v>
          </cell>
          <cell r="J1648">
            <v>50.85</v>
          </cell>
          <cell r="K1648">
            <v>51.104249999999993</v>
          </cell>
          <cell r="L1648" t="str">
            <v>PM</v>
          </cell>
          <cell r="M1648" t="str">
            <v>PRPS0250LDR01RUKM1</v>
          </cell>
          <cell r="N1648" t="str">
            <v>5004619UKM1</v>
          </cell>
          <cell r="O1648" t="e">
            <v>#N/A</v>
          </cell>
          <cell r="Q1648">
            <v>51.104249999999993</v>
          </cell>
          <cell r="S1648">
            <v>51.104249999999993</v>
          </cell>
          <cell r="T1648">
            <v>0</v>
          </cell>
          <cell r="V1648">
            <v>1.0049999999999999</v>
          </cell>
          <cell r="W1648">
            <v>39.952350000000003</v>
          </cell>
        </row>
        <row r="1649">
          <cell r="F1649">
            <v>5003863</v>
          </cell>
          <cell r="G1649" t="str">
            <v>TRIGGERPUMPSAAFOO VEG/MEAT WASH 500ML IB</v>
          </cell>
          <cell r="H1649" t="str">
            <v>ST</v>
          </cell>
          <cell r="I1649">
            <v>12.06</v>
          </cell>
          <cell r="J1649">
            <v>7.5</v>
          </cell>
          <cell r="K1649">
            <v>90.45</v>
          </cell>
          <cell r="L1649" t="str">
            <v>PM</v>
          </cell>
          <cell r="M1649" t="str">
            <v>PRPS0250LDR01RUKM1</v>
          </cell>
          <cell r="N1649" t="str">
            <v>5003863UKM1</v>
          </cell>
          <cell r="O1649" t="e">
            <v>#N/A</v>
          </cell>
          <cell r="Q1649">
            <v>90.45</v>
          </cell>
          <cell r="S1649">
            <v>90.45</v>
          </cell>
          <cell r="T1649">
            <v>0</v>
          </cell>
          <cell r="V1649">
            <v>12.06</v>
          </cell>
          <cell r="W1649">
            <v>7.5</v>
          </cell>
        </row>
        <row r="1650">
          <cell r="F1650">
            <v>5000283</v>
          </cell>
          <cell r="G1650" t="str">
            <v>BOPP TAPE (60MM X 65M)</v>
          </cell>
          <cell r="H1650" t="str">
            <v>ROL</v>
          </cell>
          <cell r="I1650">
            <v>1.7000000000000001E-2</v>
          </cell>
          <cell r="J1650">
            <v>45.18</v>
          </cell>
          <cell r="K1650">
            <v>0.76806000000000008</v>
          </cell>
          <cell r="L1650" t="str">
            <v>PM</v>
          </cell>
          <cell r="M1650" t="str">
            <v>PRPS0250LDR01RUKM1</v>
          </cell>
          <cell r="N1650" t="str">
            <v>5000283UKM1</v>
          </cell>
          <cell r="O1650" t="e">
            <v>#N/A</v>
          </cell>
          <cell r="Q1650">
            <v>0.76806000000000008</v>
          </cell>
          <cell r="S1650">
            <v>0.76806000000000008</v>
          </cell>
          <cell r="T1650">
            <v>0</v>
          </cell>
          <cell r="V1650">
            <v>1.7000000000000001E-2</v>
          </cell>
          <cell r="W1650">
            <v>47.7</v>
          </cell>
        </row>
        <row r="1651">
          <cell r="F1651" t="str">
            <v/>
          </cell>
          <cell r="G1651" t="str">
            <v>0000900501-MFPOWR</v>
          </cell>
          <cell r="H1651" t="str">
            <v>KWH</v>
          </cell>
          <cell r="I1651">
            <v>0.28848484848484846</v>
          </cell>
          <cell r="J1651">
            <v>8.25</v>
          </cell>
          <cell r="K1651">
            <v>2.38</v>
          </cell>
          <cell r="L1651" t="str">
            <v>cc</v>
          </cell>
          <cell r="M1651" t="str">
            <v>RD0500DR102RUKM1</v>
          </cell>
          <cell r="N1651" t="str">
            <v>UKM1</v>
          </cell>
          <cell r="O1651" t="e">
            <v>#N/A</v>
          </cell>
          <cell r="R1651">
            <v>2.38</v>
          </cell>
          <cell r="S1651">
            <v>2.38</v>
          </cell>
          <cell r="T1651">
            <v>0</v>
          </cell>
          <cell r="V1651">
            <v>0.28848484848484846</v>
          </cell>
          <cell r="W1651">
            <v>8.25</v>
          </cell>
        </row>
        <row r="1652">
          <cell r="F1652" t="str">
            <v/>
          </cell>
          <cell r="G1652" t="str">
            <v>0000900502-MFMAND</v>
          </cell>
          <cell r="H1652" t="str">
            <v>MD</v>
          </cell>
          <cell r="I1652">
            <v>7.400000000000001E-2</v>
          </cell>
          <cell r="J1652">
            <v>440</v>
          </cell>
          <cell r="K1652">
            <v>32.56</v>
          </cell>
          <cell r="L1652" t="str">
            <v>cc</v>
          </cell>
          <cell r="M1652" t="str">
            <v>RD0500DR102RUKM1</v>
          </cell>
          <cell r="N1652" t="str">
            <v>UKM1</v>
          </cell>
          <cell r="O1652" t="e">
            <v>#N/A</v>
          </cell>
          <cell r="R1652">
            <v>32.56</v>
          </cell>
          <cell r="S1652">
            <v>32.56</v>
          </cell>
          <cell r="T1652">
            <v>0</v>
          </cell>
          <cell r="V1652">
            <v>7.400000000000001E-2</v>
          </cell>
          <cell r="W1652">
            <v>440</v>
          </cell>
        </row>
        <row r="1653">
          <cell r="F1653" t="str">
            <v/>
          </cell>
          <cell r="G1653" t="str">
            <v>0000900503-MFGUTY</v>
          </cell>
          <cell r="H1653" t="str">
            <v>STD</v>
          </cell>
          <cell r="I1653">
            <v>3.6016371077762621E-2</v>
          </cell>
          <cell r="J1653">
            <v>219.9</v>
          </cell>
          <cell r="K1653">
            <v>7.9200000000000008</v>
          </cell>
          <cell r="L1653" t="str">
            <v>cc</v>
          </cell>
          <cell r="M1653" t="str">
            <v>RD0500DR102RUKM1</v>
          </cell>
          <cell r="N1653" t="str">
            <v>UKM1</v>
          </cell>
          <cell r="O1653" t="e">
            <v>#N/A</v>
          </cell>
          <cell r="R1653">
            <v>7.9200000000000008</v>
          </cell>
          <cell r="S1653">
            <v>7.9200000000000008</v>
          </cell>
          <cell r="T1653">
            <v>0</v>
          </cell>
          <cell r="V1653">
            <v>3.6016371077762621E-2</v>
          </cell>
          <cell r="W1653">
            <v>219.9</v>
          </cell>
        </row>
        <row r="1654">
          <cell r="F1654" t="str">
            <v/>
          </cell>
          <cell r="G1654" t="str">
            <v>0000900504-MFGDEP</v>
          </cell>
          <cell r="H1654" t="str">
            <v>STD</v>
          </cell>
          <cell r="I1654">
            <v>3.5999383572199103E-2</v>
          </cell>
          <cell r="J1654">
            <v>324.45</v>
          </cell>
          <cell r="K1654">
            <v>11.679999999999998</v>
          </cell>
          <cell r="L1654" t="str">
            <v>cc</v>
          </cell>
          <cell r="M1654" t="str">
            <v>RD0500DR102RUKM1</v>
          </cell>
          <cell r="N1654" t="str">
            <v>UKM1</v>
          </cell>
          <cell r="O1654" t="e">
            <v>#N/A</v>
          </cell>
          <cell r="R1654">
            <v>11.679999999999998</v>
          </cell>
          <cell r="S1654">
            <v>11.679999999999998</v>
          </cell>
          <cell r="T1654">
            <v>0</v>
          </cell>
          <cell r="V1654">
            <v>3.5999383572199103E-2</v>
          </cell>
          <cell r="W1654">
            <v>324.45</v>
          </cell>
        </row>
        <row r="1655">
          <cell r="F1655" t="str">
            <v/>
          </cell>
          <cell r="G1655" t="str">
            <v>0000900505-MFGOVH</v>
          </cell>
          <cell r="H1655" t="str">
            <v>STD</v>
          </cell>
          <cell r="I1655">
            <v>3.6016296347016336E-2</v>
          </cell>
          <cell r="J1655">
            <v>292.08999999999997</v>
          </cell>
          <cell r="K1655">
            <v>10.520000000000001</v>
          </cell>
          <cell r="L1655" t="str">
            <v>cc</v>
          </cell>
          <cell r="M1655" t="str">
            <v>RD0500DR102RUKM1</v>
          </cell>
          <cell r="N1655" t="str">
            <v>UKM1</v>
          </cell>
          <cell r="O1655" t="e">
            <v>#N/A</v>
          </cell>
          <cell r="R1655">
            <v>10.520000000000001</v>
          </cell>
          <cell r="S1655">
            <v>10.520000000000001</v>
          </cell>
          <cell r="T1655">
            <v>0</v>
          </cell>
          <cell r="V1655">
            <v>3.6016296347016336E-2</v>
          </cell>
          <cell r="W1655">
            <v>292.08999999999997</v>
          </cell>
        </row>
        <row r="1656">
          <cell r="F1656">
            <v>6000751</v>
          </cell>
          <cell r="G1656" t="str">
            <v>RAAGA PRO10 DEVELOPER 6%</v>
          </cell>
          <cell r="H1656" t="str">
            <v>KG</v>
          </cell>
          <cell r="I1656">
            <v>6.3031578947368416</v>
          </cell>
          <cell r="J1656">
            <v>42.742699999999999</v>
          </cell>
          <cell r="K1656">
            <v>269.41398694736841</v>
          </cell>
          <cell r="L1656" t="str">
            <v>SFG</v>
          </cell>
          <cell r="M1656" t="str">
            <v>RD0500DR102RUKM1</v>
          </cell>
          <cell r="N1656" t="str">
            <v>6000751UKM1</v>
          </cell>
          <cell r="O1656" t="str">
            <v>6000751UKM1</v>
          </cell>
          <cell r="P1656">
            <v>169.00468168421051</v>
          </cell>
          <cell r="Q1656">
            <v>0</v>
          </cell>
          <cell r="R1656">
            <v>100.40930526315789</v>
          </cell>
          <cell r="S1656">
            <v>269.41398694736841</v>
          </cell>
          <cell r="T1656">
            <v>0</v>
          </cell>
          <cell r="V1656">
            <v>6.3031578947368416</v>
          </cell>
          <cell r="W1656">
            <v>40.659973681701338</v>
          </cell>
        </row>
        <row r="1657">
          <cell r="F1657">
            <v>5000818</v>
          </cell>
          <cell r="G1657" t="str">
            <v>LAB FR RAAGA PRO10 DEV 6% 20V 500ML</v>
          </cell>
          <cell r="H1657" t="str">
            <v>ST</v>
          </cell>
          <cell r="I1657">
            <v>12.242038216560509</v>
          </cell>
          <cell r="J1657">
            <v>1.57</v>
          </cell>
          <cell r="K1657">
            <v>19.22</v>
          </cell>
          <cell r="L1657" t="str">
            <v>PM</v>
          </cell>
          <cell r="M1657" t="str">
            <v>RD0500DR102RUKM1</v>
          </cell>
          <cell r="N1657" t="str">
            <v>5000818UKM1</v>
          </cell>
          <cell r="O1657" t="e">
            <v>#N/A</v>
          </cell>
          <cell r="Q1657">
            <v>19.22</v>
          </cell>
          <cell r="S1657">
            <v>19.22</v>
          </cell>
          <cell r="T1657">
            <v>0</v>
          </cell>
          <cell r="V1657">
            <v>12.242038216560509</v>
          </cell>
          <cell r="W1657">
            <v>1.57</v>
          </cell>
        </row>
        <row r="1658">
          <cell r="F1658">
            <v>5000819</v>
          </cell>
          <cell r="G1658" t="str">
            <v>LAB BK RAAGA PRO10 DEV 6% 20V 500ML</v>
          </cell>
          <cell r="H1658" t="str">
            <v>ST</v>
          </cell>
          <cell r="I1658">
            <v>12.242038216560509</v>
          </cell>
          <cell r="J1658">
            <v>1.57</v>
          </cell>
          <cell r="K1658">
            <v>19.22</v>
          </cell>
          <cell r="L1658" t="str">
            <v>PM</v>
          </cell>
          <cell r="M1658" t="str">
            <v>RD0500DR102RUKM1</v>
          </cell>
          <cell r="N1658" t="str">
            <v>5000819UKM1</v>
          </cell>
          <cell r="O1658" t="e">
            <v>#N/A</v>
          </cell>
          <cell r="Q1658">
            <v>19.22</v>
          </cell>
          <cell r="S1658">
            <v>19.22</v>
          </cell>
          <cell r="T1658">
            <v>0</v>
          </cell>
          <cell r="V1658">
            <v>12.242038216560509</v>
          </cell>
          <cell r="W1658">
            <v>1.57</v>
          </cell>
        </row>
        <row r="1659">
          <cell r="F1659">
            <v>5000815</v>
          </cell>
          <cell r="G1659" t="str">
            <v>CONTAINER RAAGA PRO10 DEVELOPER 500ML</v>
          </cell>
          <cell r="H1659" t="str">
            <v>ST</v>
          </cell>
          <cell r="I1659">
            <v>12.12016806722689</v>
          </cell>
          <cell r="J1659">
            <v>11.9</v>
          </cell>
          <cell r="K1659">
            <v>144.22999999999999</v>
          </cell>
          <cell r="L1659" t="str">
            <v>PM</v>
          </cell>
          <cell r="M1659" t="str">
            <v>RD0500DR102RUKM1</v>
          </cell>
          <cell r="N1659" t="str">
            <v>5000815UKM1</v>
          </cell>
          <cell r="O1659" t="e">
            <v>#N/A</v>
          </cell>
          <cell r="Q1659">
            <v>144.22999999999999</v>
          </cell>
          <cell r="S1659">
            <v>144.22999999999999</v>
          </cell>
          <cell r="T1659">
            <v>0</v>
          </cell>
          <cell r="V1659">
            <v>12.12016806722689</v>
          </cell>
          <cell r="W1659">
            <v>11.9</v>
          </cell>
        </row>
        <row r="1660">
          <cell r="F1660">
            <v>5000560</v>
          </cell>
          <cell r="G1660" t="str">
            <v>CAP RAAGA PRO10 DEVELOPER 1000ML</v>
          </cell>
          <cell r="H1660" t="str">
            <v>ST</v>
          </cell>
          <cell r="I1660">
            <v>12.062111801242237</v>
          </cell>
          <cell r="J1660">
            <v>1.61</v>
          </cell>
          <cell r="K1660">
            <v>19.420000000000002</v>
          </cell>
          <cell r="L1660" t="str">
            <v>PM</v>
          </cell>
          <cell r="M1660" t="str">
            <v>RD0500DR102RUKM1</v>
          </cell>
          <cell r="N1660" t="str">
            <v>5000560UKM1</v>
          </cell>
          <cell r="O1660" t="e">
            <v>#N/A</v>
          </cell>
          <cell r="Q1660">
            <v>19.420000000000002</v>
          </cell>
          <cell r="S1660">
            <v>19.420000000000002</v>
          </cell>
          <cell r="T1660">
            <v>0</v>
          </cell>
          <cell r="V1660">
            <v>12.062111801242237</v>
          </cell>
          <cell r="W1660">
            <v>1.63</v>
          </cell>
        </row>
        <row r="1661">
          <cell r="F1661">
            <v>5000558</v>
          </cell>
          <cell r="G1661" t="str">
            <v>PLUG RAAGA PRO10 DEVELOPER 1000ML</v>
          </cell>
          <cell r="H1661" t="str">
            <v>ST</v>
          </cell>
          <cell r="I1661">
            <v>12.0625</v>
          </cell>
          <cell r="J1661">
            <v>0.64</v>
          </cell>
          <cell r="K1661">
            <v>7.72</v>
          </cell>
          <cell r="L1661" t="str">
            <v>PM</v>
          </cell>
          <cell r="M1661" t="str">
            <v>RD0500DR102RUKM1</v>
          </cell>
          <cell r="N1661" t="str">
            <v>5000558UKM1</v>
          </cell>
          <cell r="O1661" t="e">
            <v>#N/A</v>
          </cell>
          <cell r="Q1661">
            <v>7.72</v>
          </cell>
          <cell r="S1661">
            <v>7.72</v>
          </cell>
          <cell r="T1661">
            <v>0</v>
          </cell>
          <cell r="V1661">
            <v>12.0625</v>
          </cell>
          <cell r="W1661">
            <v>0.64</v>
          </cell>
        </row>
        <row r="1662">
          <cell r="F1662">
            <v>5000559</v>
          </cell>
          <cell r="G1662" t="str">
            <v>WAD RAAGA PRO10 DEVELOPER 1000ML</v>
          </cell>
          <cell r="H1662" t="str">
            <v>ST</v>
          </cell>
          <cell r="I1662">
            <v>12.043478260869565</v>
          </cell>
          <cell r="J1662">
            <v>0.23</v>
          </cell>
          <cell r="K1662">
            <v>2.77</v>
          </cell>
          <cell r="L1662" t="str">
            <v>PM</v>
          </cell>
          <cell r="M1662" t="str">
            <v>RD0500DR102RUKM1</v>
          </cell>
          <cell r="N1662" t="str">
            <v>5000559UKM1</v>
          </cell>
          <cell r="O1662" t="e">
            <v>#N/A</v>
          </cell>
          <cell r="Q1662">
            <v>2.77</v>
          </cell>
          <cell r="S1662">
            <v>2.77</v>
          </cell>
          <cell r="T1662">
            <v>0</v>
          </cell>
          <cell r="V1662">
            <v>12.043478260869565</v>
          </cell>
          <cell r="W1662">
            <v>0.23</v>
          </cell>
        </row>
        <row r="1663">
          <cell r="F1663">
            <v>5001551</v>
          </cell>
          <cell r="G1663" t="str">
            <v>CFC RAGA PROBOTANIX DEVELOPER 500ML 12P</v>
          </cell>
          <cell r="H1663" t="str">
            <v>ST</v>
          </cell>
          <cell r="I1663">
            <v>1.0024221453287196</v>
          </cell>
          <cell r="J1663">
            <v>57.8</v>
          </cell>
          <cell r="K1663">
            <v>57.939999999999991</v>
          </cell>
          <cell r="L1663" t="str">
            <v>PM</v>
          </cell>
          <cell r="M1663" t="str">
            <v>RD0500DR102RUKM1</v>
          </cell>
          <cell r="N1663" t="str">
            <v>5001551UKM1</v>
          </cell>
          <cell r="O1663" t="e">
            <v>#N/A</v>
          </cell>
          <cell r="Q1663">
            <v>57.939999999999991</v>
          </cell>
          <cell r="S1663">
            <v>57.939999999999991</v>
          </cell>
          <cell r="T1663">
            <v>0</v>
          </cell>
          <cell r="V1663">
            <v>1.0024221453287196</v>
          </cell>
          <cell r="W1663">
            <v>57.8</v>
          </cell>
        </row>
        <row r="1664">
          <cell r="F1664">
            <v>5000851</v>
          </cell>
          <cell r="G1664" t="str">
            <v>CFC STICKER RAGAA DEVEOLPER 20% VOLUME</v>
          </cell>
          <cell r="H1664" t="str">
            <v>ST</v>
          </cell>
          <cell r="I1664">
            <v>2.0232558139534884</v>
          </cell>
          <cell r="J1664">
            <v>0.43</v>
          </cell>
          <cell r="K1664">
            <v>0.87</v>
          </cell>
          <cell r="L1664" t="str">
            <v>PM</v>
          </cell>
          <cell r="M1664" t="str">
            <v>RD0500DR102RUKM1</v>
          </cell>
          <cell r="N1664" t="str">
            <v>5000851UKM1</v>
          </cell>
          <cell r="O1664" t="e">
            <v>#N/A</v>
          </cell>
          <cell r="Q1664">
            <v>0.87</v>
          </cell>
          <cell r="S1664">
            <v>0.87</v>
          </cell>
          <cell r="T1664">
            <v>0</v>
          </cell>
          <cell r="V1664">
            <v>2.0232558139534884</v>
          </cell>
          <cell r="W1664">
            <v>0.43</v>
          </cell>
        </row>
        <row r="1665">
          <cell r="F1665" t="str">
            <v>QRD0500DR102R</v>
          </cell>
          <cell r="G1665" t="str">
            <v>RAPRO10 6% DEVELOPER 20VOL 500ML 12P QS</v>
          </cell>
          <cell r="H1665" t="str">
            <v>ST</v>
          </cell>
          <cell r="I1665">
            <v>-0.12</v>
          </cell>
          <cell r="J1665">
            <v>0</v>
          </cell>
          <cell r="K1665">
            <v>0</v>
          </cell>
          <cell r="L1665" t="str">
            <v>RM</v>
          </cell>
          <cell r="M1665" t="str">
            <v>RD0500DR102RUKM1</v>
          </cell>
          <cell r="N1665" t="str">
            <v>QRD0500DR102RUKM1</v>
          </cell>
          <cell r="O1665" t="e">
            <v>#N/A</v>
          </cell>
          <cell r="P1665">
            <v>0</v>
          </cell>
          <cell r="S1665">
            <v>0</v>
          </cell>
          <cell r="T1665">
            <v>0</v>
          </cell>
          <cell r="V1665">
            <v>-0.12</v>
          </cell>
          <cell r="W1665">
            <v>0</v>
          </cell>
        </row>
        <row r="1666">
          <cell r="F1666">
            <v>5000283</v>
          </cell>
          <cell r="G1666" t="str">
            <v>BOPP TAPE (60MM X 65M)</v>
          </cell>
          <cell r="H1666" t="str">
            <v>ROL</v>
          </cell>
          <cell r="I1666">
            <v>1.9920318725099601E-2</v>
          </cell>
          <cell r="J1666">
            <v>45.18</v>
          </cell>
          <cell r="K1666">
            <v>0.9</v>
          </cell>
          <cell r="L1666" t="str">
            <v>PM</v>
          </cell>
          <cell r="M1666" t="str">
            <v>RD0500DR102RUKM1</v>
          </cell>
          <cell r="N1666" t="str">
            <v>5000283UKM1</v>
          </cell>
          <cell r="O1666" t="e">
            <v>#N/A</v>
          </cell>
          <cell r="Q1666">
            <v>0.9</v>
          </cell>
          <cell r="S1666">
            <v>0.9</v>
          </cell>
          <cell r="T1666">
            <v>0</v>
          </cell>
          <cell r="V1666">
            <v>1.9920318725099601E-2</v>
          </cell>
          <cell r="W1666">
            <v>47.7</v>
          </cell>
        </row>
        <row r="1667">
          <cell r="F1667">
            <v>5000283</v>
          </cell>
          <cell r="G1667" t="str">
            <v>BOPP TAPE (60MM X 65M)</v>
          </cell>
          <cell r="H1667" t="str">
            <v>ROL</v>
          </cell>
          <cell r="I1667">
            <v>0.02</v>
          </cell>
          <cell r="J1667">
            <v>45.18</v>
          </cell>
          <cell r="K1667">
            <v>0.90359999999999996</v>
          </cell>
          <cell r="L1667" t="str">
            <v>PM</v>
          </cell>
          <cell r="M1667" t="str">
            <v>RD1000DR102RUKM1</v>
          </cell>
          <cell r="N1667" t="str">
            <v>5000283UKM1</v>
          </cell>
          <cell r="O1667" t="e">
            <v>#N/A</v>
          </cell>
          <cell r="Q1667">
            <v>0.90359999999999996</v>
          </cell>
          <cell r="S1667">
            <v>0.90359999999999996</v>
          </cell>
          <cell r="T1667">
            <v>0</v>
          </cell>
          <cell r="V1667">
            <v>0.02</v>
          </cell>
          <cell r="W1667">
            <v>47.7</v>
          </cell>
        </row>
        <row r="1668">
          <cell r="F1668" t="str">
            <v>QRD1000DR102R</v>
          </cell>
          <cell r="G1668" t="str">
            <v>RAPRO10 6% DEVELOPER 20VOL 1000M 6P QS</v>
          </cell>
          <cell r="H1668" t="str">
            <v>ST</v>
          </cell>
          <cell r="I1668">
            <v>-0.06</v>
          </cell>
          <cell r="J1668">
            <v>0</v>
          </cell>
          <cell r="K1668">
            <v>0</v>
          </cell>
          <cell r="L1668" t="str">
            <v>RM</v>
          </cell>
          <cell r="M1668" t="str">
            <v>RD1000DR102RUKM1</v>
          </cell>
          <cell r="N1668" t="str">
            <v>QRD1000DR102RUKM1</v>
          </cell>
          <cell r="O1668" t="e">
            <v>#N/A</v>
          </cell>
          <cell r="P1668">
            <v>0</v>
          </cell>
          <cell r="S1668">
            <v>0</v>
          </cell>
          <cell r="T1668">
            <v>0</v>
          </cell>
          <cell r="V1668">
            <v>-0.06</v>
          </cell>
          <cell r="W1668">
            <v>0</v>
          </cell>
        </row>
        <row r="1669">
          <cell r="F1669">
            <v>5000554</v>
          </cell>
          <cell r="G1669" t="str">
            <v>CFC STICKER RAAGA PRO10 DEV6% 20V 1000ML</v>
          </cell>
          <cell r="H1669" t="str">
            <v>ST</v>
          </cell>
          <cell r="I1669">
            <v>2.02</v>
          </cell>
          <cell r="J1669">
            <v>0.48</v>
          </cell>
          <cell r="K1669">
            <v>0.96960000000000002</v>
          </cell>
          <cell r="L1669" t="str">
            <v>PM</v>
          </cell>
          <cell r="M1669" t="str">
            <v>RD1000DR102RUKM1</v>
          </cell>
          <cell r="N1669" t="str">
            <v>5000554UKM1</v>
          </cell>
          <cell r="O1669" t="e">
            <v>#N/A</v>
          </cell>
          <cell r="Q1669">
            <v>0.96960000000000002</v>
          </cell>
          <cell r="S1669">
            <v>0.96960000000000002</v>
          </cell>
          <cell r="T1669">
            <v>0</v>
          </cell>
          <cell r="V1669">
            <v>2.02</v>
          </cell>
          <cell r="W1669">
            <v>0.48</v>
          </cell>
        </row>
        <row r="1670">
          <cell r="F1670">
            <v>5001550</v>
          </cell>
          <cell r="G1670" t="str">
            <v>CFC RAGA PROBOTANIX DEVELOPER 1000ML 6PC</v>
          </cell>
          <cell r="H1670" t="str">
            <v>ST</v>
          </cell>
          <cell r="I1670">
            <v>1.0029999999999999</v>
          </cell>
          <cell r="J1670">
            <v>49.28</v>
          </cell>
          <cell r="K1670">
            <v>49.427839999999996</v>
          </cell>
          <cell r="L1670" t="str">
            <v>PM</v>
          </cell>
          <cell r="M1670" t="str">
            <v>RD1000DR102RUKM1</v>
          </cell>
          <cell r="N1670" t="str">
            <v>5001550UKM1</v>
          </cell>
          <cell r="O1670" t="e">
            <v>#N/A</v>
          </cell>
          <cell r="Q1670">
            <v>49.427839999999996</v>
          </cell>
          <cell r="S1670">
            <v>49.427839999999996</v>
          </cell>
          <cell r="T1670">
            <v>0</v>
          </cell>
          <cell r="V1670">
            <v>1.0029999999999999</v>
          </cell>
          <cell r="W1670">
            <v>49.28</v>
          </cell>
        </row>
        <row r="1671">
          <cell r="F1671">
            <v>5000559</v>
          </cell>
          <cell r="G1671" t="str">
            <v>WAD RAAGA PRO10 DEVELOPER 1000ML</v>
          </cell>
          <cell r="H1671" t="str">
            <v>ST</v>
          </cell>
          <cell r="I1671">
            <v>6.03</v>
          </cell>
          <cell r="J1671">
            <v>0.23</v>
          </cell>
          <cell r="K1671">
            <v>1.3869</v>
          </cell>
          <cell r="L1671" t="str">
            <v>PM</v>
          </cell>
          <cell r="M1671" t="str">
            <v>RD1000DR102RUKM1</v>
          </cell>
          <cell r="N1671" t="str">
            <v>5000559UKM1</v>
          </cell>
          <cell r="O1671" t="e">
            <v>#N/A</v>
          </cell>
          <cell r="Q1671">
            <v>1.3869</v>
          </cell>
          <cell r="S1671">
            <v>1.3869</v>
          </cell>
          <cell r="T1671">
            <v>0</v>
          </cell>
          <cell r="V1671">
            <v>6.03</v>
          </cell>
          <cell r="W1671">
            <v>0.23</v>
          </cell>
        </row>
        <row r="1672">
          <cell r="F1672">
            <v>5000558</v>
          </cell>
          <cell r="G1672" t="str">
            <v>PLUG RAAGA PRO10 DEVELOPER 1000ML</v>
          </cell>
          <cell r="H1672" t="str">
            <v>ST</v>
          </cell>
          <cell r="I1672">
            <v>6.03</v>
          </cell>
          <cell r="J1672">
            <v>0.64</v>
          </cell>
          <cell r="K1672">
            <v>3.8592000000000004</v>
          </cell>
          <cell r="L1672" t="str">
            <v>PM</v>
          </cell>
          <cell r="M1672" t="str">
            <v>RD1000DR102RUKM1</v>
          </cell>
          <cell r="N1672" t="str">
            <v>5000558UKM1</v>
          </cell>
          <cell r="O1672" t="e">
            <v>#N/A</v>
          </cell>
          <cell r="Q1672">
            <v>3.8592000000000004</v>
          </cell>
          <cell r="S1672">
            <v>3.8592000000000004</v>
          </cell>
          <cell r="T1672">
            <v>0</v>
          </cell>
          <cell r="V1672">
            <v>6.03</v>
          </cell>
          <cell r="W1672">
            <v>0.64</v>
          </cell>
        </row>
        <row r="1673">
          <cell r="F1673">
            <v>5000560</v>
          </cell>
          <cell r="G1673" t="str">
            <v>CAP RAAGA PRO10 DEVELOPER 1000ML</v>
          </cell>
          <cell r="H1673" t="str">
            <v>ST</v>
          </cell>
          <cell r="I1673">
            <v>6.03</v>
          </cell>
          <cell r="J1673">
            <v>1.61</v>
          </cell>
          <cell r="K1673">
            <v>9.7083000000000013</v>
          </cell>
          <cell r="L1673" t="str">
            <v>PM</v>
          </cell>
          <cell r="M1673" t="str">
            <v>RD1000DR102RUKM1</v>
          </cell>
          <cell r="N1673" t="str">
            <v>5000560UKM1</v>
          </cell>
          <cell r="O1673" t="e">
            <v>#N/A</v>
          </cell>
          <cell r="Q1673">
            <v>9.7083000000000013</v>
          </cell>
          <cell r="S1673">
            <v>9.7083000000000013</v>
          </cell>
          <cell r="T1673">
            <v>0</v>
          </cell>
          <cell r="V1673">
            <v>6.03</v>
          </cell>
          <cell r="W1673">
            <v>1.63</v>
          </cell>
        </row>
        <row r="1674">
          <cell r="F1674">
            <v>5000557</v>
          </cell>
          <cell r="G1674" t="str">
            <v>CONTAINER RAAGA PRO10 DEVELOPER 1000ML</v>
          </cell>
          <cell r="H1674" t="str">
            <v>ST</v>
          </cell>
          <cell r="I1674">
            <v>6.06</v>
          </cell>
          <cell r="J1674">
            <v>16.5</v>
          </cell>
          <cell r="K1674">
            <v>99.99</v>
          </cell>
          <cell r="L1674" t="str">
            <v>PM</v>
          </cell>
          <cell r="M1674" t="str">
            <v>RD1000DR102RUKM1</v>
          </cell>
          <cell r="N1674" t="str">
            <v>5000557UKM1</v>
          </cell>
          <cell r="O1674" t="e">
            <v>#N/A</v>
          </cell>
          <cell r="Q1674">
            <v>99.99</v>
          </cell>
          <cell r="S1674">
            <v>99.99</v>
          </cell>
          <cell r="T1674">
            <v>0</v>
          </cell>
          <cell r="V1674">
            <v>6.06</v>
          </cell>
          <cell r="W1674">
            <v>16.5</v>
          </cell>
        </row>
        <row r="1675">
          <cell r="F1675">
            <v>5000549</v>
          </cell>
          <cell r="G1675" t="str">
            <v>LAB BK RAAGA PRO10 DEV 6% 20V 1000ML</v>
          </cell>
          <cell r="H1675" t="str">
            <v>ST</v>
          </cell>
          <cell r="I1675">
            <v>6.12</v>
          </cell>
          <cell r="J1675">
            <v>9.2799999999999994</v>
          </cell>
          <cell r="K1675">
            <v>56.793599999999998</v>
          </cell>
          <cell r="L1675" t="str">
            <v>PM</v>
          </cell>
          <cell r="M1675" t="str">
            <v>RD1000DR102RUKM1</v>
          </cell>
          <cell r="N1675" t="str">
            <v>5000549UKM1</v>
          </cell>
          <cell r="O1675" t="e">
            <v>#N/A</v>
          </cell>
          <cell r="Q1675">
            <v>56.793599999999998</v>
          </cell>
          <cell r="S1675">
            <v>56.793599999999998</v>
          </cell>
          <cell r="T1675">
            <v>0</v>
          </cell>
          <cell r="V1675">
            <v>6.12</v>
          </cell>
          <cell r="W1675">
            <v>9.2799999999999994</v>
          </cell>
        </row>
        <row r="1676">
          <cell r="F1676">
            <v>5000548</v>
          </cell>
          <cell r="G1676" t="str">
            <v>LAB FR RAAGA PRO10 DEV 6% 20V 1000ML</v>
          </cell>
          <cell r="H1676" t="str">
            <v>ST</v>
          </cell>
          <cell r="I1676">
            <v>6.12</v>
          </cell>
          <cell r="J1676">
            <v>14.6</v>
          </cell>
          <cell r="K1676">
            <v>89.352000000000004</v>
          </cell>
          <cell r="L1676" t="str">
            <v>PM</v>
          </cell>
          <cell r="M1676" t="str">
            <v>RD1000DR102RUKM1</v>
          </cell>
          <cell r="N1676" t="str">
            <v>5000548UKM1</v>
          </cell>
          <cell r="O1676" t="e">
            <v>#N/A</v>
          </cell>
          <cell r="Q1676">
            <v>89.352000000000004</v>
          </cell>
          <cell r="S1676">
            <v>89.352000000000004</v>
          </cell>
          <cell r="T1676">
            <v>0</v>
          </cell>
          <cell r="V1676">
            <v>6.12</v>
          </cell>
          <cell r="W1676">
            <v>14.6</v>
          </cell>
        </row>
        <row r="1677">
          <cell r="F1677">
            <v>6000751</v>
          </cell>
          <cell r="G1677" t="str">
            <v>RAAGA PRO10 DEVELOPER 6%</v>
          </cell>
          <cell r="H1677" t="str">
            <v>KG</v>
          </cell>
          <cell r="I1677">
            <v>6.3040000000000003</v>
          </cell>
          <cell r="J1677">
            <v>42.742699999999999</v>
          </cell>
          <cell r="K1677">
            <v>269.44998079999999</v>
          </cell>
          <cell r="L1677" t="str">
            <v>SFG</v>
          </cell>
          <cell r="M1677" t="str">
            <v>RD1000DR102RUKM1</v>
          </cell>
          <cell r="N1677" t="str">
            <v>6000751UKM1</v>
          </cell>
          <cell r="O1677" t="str">
            <v>6000751UKM1</v>
          </cell>
          <cell r="P1677">
            <v>169.02726079999999</v>
          </cell>
          <cell r="Q1677">
            <v>0</v>
          </cell>
          <cell r="R1677">
            <v>100.42272</v>
          </cell>
          <cell r="S1677">
            <v>269.44998079999999</v>
          </cell>
          <cell r="T1677">
            <v>0</v>
          </cell>
          <cell r="V1677">
            <v>6.3040000000000003</v>
          </cell>
          <cell r="W1677">
            <v>40.659973681701338</v>
          </cell>
        </row>
        <row r="1678">
          <cell r="F1678" t="str">
            <v/>
          </cell>
          <cell r="G1678" t="str">
            <v>0000900505-MFGOVH</v>
          </cell>
          <cell r="H1678" t="str">
            <v>STD</v>
          </cell>
          <cell r="I1678">
            <v>0.02</v>
          </cell>
          <cell r="J1678">
            <v>292.08999999999997</v>
          </cell>
          <cell r="K1678">
            <v>5.8417999999999992</v>
          </cell>
          <cell r="L1678" t="str">
            <v>cc</v>
          </cell>
          <cell r="M1678" t="str">
            <v>RD1000DR102RUKM1</v>
          </cell>
          <cell r="N1678" t="str">
            <v>UKM1</v>
          </cell>
          <cell r="O1678" t="e">
            <v>#N/A</v>
          </cell>
          <cell r="R1678">
            <v>5.8417999999999992</v>
          </cell>
          <cell r="S1678">
            <v>5.8417999999999992</v>
          </cell>
          <cell r="T1678">
            <v>0</v>
          </cell>
          <cell r="V1678">
            <v>0.02</v>
          </cell>
          <cell r="W1678">
            <v>292.08999999999997</v>
          </cell>
        </row>
        <row r="1679">
          <cell r="F1679" t="str">
            <v/>
          </cell>
          <cell r="G1679" t="str">
            <v>0000900504-MFGDEP</v>
          </cell>
          <cell r="H1679" t="str">
            <v>STD</v>
          </cell>
          <cell r="I1679">
            <v>0.02</v>
          </cell>
          <cell r="J1679">
            <v>324.45</v>
          </cell>
          <cell r="K1679">
            <v>6.4889999999999999</v>
          </cell>
          <cell r="L1679" t="str">
            <v>cc</v>
          </cell>
          <cell r="M1679" t="str">
            <v>RD1000DR102RUKM1</v>
          </cell>
          <cell r="N1679" t="str">
            <v>UKM1</v>
          </cell>
          <cell r="O1679" t="e">
            <v>#N/A</v>
          </cell>
          <cell r="R1679">
            <v>6.4889999999999999</v>
          </cell>
          <cell r="S1679">
            <v>6.4889999999999999</v>
          </cell>
          <cell r="T1679">
            <v>0</v>
          </cell>
          <cell r="V1679">
            <v>0.02</v>
          </cell>
          <cell r="W1679">
            <v>324.45</v>
          </cell>
        </row>
        <row r="1680">
          <cell r="F1680" t="str">
            <v/>
          </cell>
          <cell r="G1680" t="str">
            <v>0000900503-MFGUTY</v>
          </cell>
          <cell r="H1680" t="str">
            <v>STD</v>
          </cell>
          <cell r="I1680">
            <v>0.02</v>
          </cell>
          <cell r="J1680">
            <v>219.9</v>
          </cell>
          <cell r="K1680">
            <v>4.3980000000000006</v>
          </cell>
          <cell r="L1680" t="str">
            <v>cc</v>
          </cell>
          <cell r="M1680" t="str">
            <v>RD1000DR102RUKM1</v>
          </cell>
          <cell r="N1680" t="str">
            <v>UKM1</v>
          </cell>
          <cell r="O1680" t="e">
            <v>#N/A</v>
          </cell>
          <cell r="R1680">
            <v>4.3980000000000006</v>
          </cell>
          <cell r="S1680">
            <v>4.3980000000000006</v>
          </cell>
          <cell r="T1680">
            <v>0</v>
          </cell>
          <cell r="V1680">
            <v>0.02</v>
          </cell>
          <cell r="W1680">
            <v>219.9</v>
          </cell>
        </row>
        <row r="1681">
          <cell r="F1681" t="str">
            <v/>
          </cell>
          <cell r="G1681" t="str">
            <v>0000900501-MFPOWR</v>
          </cell>
          <cell r="H1681" t="str">
            <v>KWH</v>
          </cell>
          <cell r="I1681">
            <v>0.16</v>
          </cell>
          <cell r="J1681">
            <v>8.25</v>
          </cell>
          <cell r="K1681">
            <v>1.32</v>
          </cell>
          <cell r="L1681" t="str">
            <v>cc</v>
          </cell>
          <cell r="M1681" t="str">
            <v>RD1000DR102RUKM1</v>
          </cell>
          <cell r="N1681" t="str">
            <v>UKM1</v>
          </cell>
          <cell r="O1681" t="e">
            <v>#N/A</v>
          </cell>
          <cell r="R1681">
            <v>1.32</v>
          </cell>
          <cell r="S1681">
            <v>1.32</v>
          </cell>
          <cell r="T1681">
            <v>0</v>
          </cell>
          <cell r="V1681">
            <v>0.16</v>
          </cell>
          <cell r="W1681">
            <v>8.25</v>
          </cell>
        </row>
        <row r="1682">
          <cell r="F1682" t="str">
            <v/>
          </cell>
          <cell r="G1682" t="str">
            <v>0000900502-MFMAND</v>
          </cell>
          <cell r="H1682" t="str">
            <v>MD</v>
          </cell>
          <cell r="I1682">
            <v>4.5999999999999999E-2</v>
          </cell>
          <cell r="J1682">
            <v>440</v>
          </cell>
          <cell r="K1682">
            <v>20.239999999999998</v>
          </cell>
          <cell r="L1682" t="str">
            <v>cc</v>
          </cell>
          <cell r="M1682" t="str">
            <v>RD1000DR102RUKM1</v>
          </cell>
          <cell r="N1682" t="str">
            <v>UKM1</v>
          </cell>
          <cell r="O1682" t="e">
            <v>#N/A</v>
          </cell>
          <cell r="R1682">
            <v>20.239999999999998</v>
          </cell>
          <cell r="S1682">
            <v>20.239999999999998</v>
          </cell>
          <cell r="T1682">
            <v>0</v>
          </cell>
          <cell r="V1682">
            <v>4.5999999999999999E-2</v>
          </cell>
          <cell r="W1682">
            <v>440</v>
          </cell>
        </row>
        <row r="1683">
          <cell r="F1683" t="str">
            <v/>
          </cell>
          <cell r="G1683" t="str">
            <v>0000900501-MFPOWR</v>
          </cell>
          <cell r="H1683" t="str">
            <v>KWH</v>
          </cell>
          <cell r="I1683">
            <v>0.24</v>
          </cell>
          <cell r="J1683">
            <v>8.25</v>
          </cell>
          <cell r="K1683">
            <v>1.98</v>
          </cell>
          <cell r="L1683" t="str">
            <v>cc</v>
          </cell>
          <cell r="M1683" t="str">
            <v>RH0090BLK01RUKM1</v>
          </cell>
          <cell r="N1683" t="str">
            <v>UKM1</v>
          </cell>
          <cell r="O1683" t="e">
            <v>#N/A</v>
          </cell>
          <cell r="R1683">
            <v>1.98</v>
          </cell>
          <cell r="S1683">
            <v>1.98</v>
          </cell>
          <cell r="T1683">
            <v>0</v>
          </cell>
          <cell r="V1683">
            <v>0.24</v>
          </cell>
          <cell r="W1683">
            <v>8.25</v>
          </cell>
        </row>
        <row r="1684">
          <cell r="F1684" t="str">
            <v/>
          </cell>
          <cell r="G1684" t="str">
            <v>0000900502-MFMAND</v>
          </cell>
          <cell r="H1684" t="str">
            <v>MD</v>
          </cell>
          <cell r="I1684">
            <v>0.08</v>
          </cell>
          <cell r="J1684">
            <v>440</v>
          </cell>
          <cell r="K1684">
            <v>35.200000000000003</v>
          </cell>
          <cell r="L1684" t="str">
            <v>cc</v>
          </cell>
          <cell r="M1684" t="str">
            <v>RH0090BLK01RUKM1</v>
          </cell>
          <cell r="N1684" t="str">
            <v>UKM1</v>
          </cell>
          <cell r="O1684" t="e">
            <v>#N/A</v>
          </cell>
          <cell r="R1684">
            <v>35.200000000000003</v>
          </cell>
          <cell r="S1684">
            <v>35.200000000000003</v>
          </cell>
          <cell r="T1684">
            <v>0</v>
          </cell>
          <cell r="V1684">
            <v>0.08</v>
          </cell>
          <cell r="W1684">
            <v>440</v>
          </cell>
        </row>
        <row r="1685">
          <cell r="F1685" t="str">
            <v/>
          </cell>
          <cell r="G1685" t="str">
            <v>0000900503-MFGUTY</v>
          </cell>
          <cell r="H1685" t="str">
            <v>STD</v>
          </cell>
          <cell r="I1685">
            <v>2.4E-2</v>
          </cell>
          <cell r="J1685">
            <v>219.9</v>
          </cell>
          <cell r="K1685">
            <v>5.2776000000000005</v>
          </cell>
          <cell r="L1685" t="str">
            <v>cc</v>
          </cell>
          <cell r="M1685" t="str">
            <v>RH0090BLK01RUKM1</v>
          </cell>
          <cell r="N1685" t="str">
            <v>UKM1</v>
          </cell>
          <cell r="O1685" t="e">
            <v>#N/A</v>
          </cell>
          <cell r="R1685">
            <v>5.2776000000000005</v>
          </cell>
          <cell r="S1685">
            <v>5.2776000000000005</v>
          </cell>
          <cell r="T1685">
            <v>0</v>
          </cell>
          <cell r="V1685">
            <v>2.4E-2</v>
          </cell>
          <cell r="W1685">
            <v>219.9</v>
          </cell>
        </row>
        <row r="1686">
          <cell r="F1686" t="str">
            <v/>
          </cell>
          <cell r="G1686" t="str">
            <v>0000900504-MFGDEP</v>
          </cell>
          <cell r="H1686" t="str">
            <v>STD</v>
          </cell>
          <cell r="I1686">
            <v>2.4E-2</v>
          </cell>
          <cell r="J1686">
            <v>324.45</v>
          </cell>
          <cell r="K1686">
            <v>7.7867999999999995</v>
          </cell>
          <cell r="L1686" t="str">
            <v>cc</v>
          </cell>
          <cell r="M1686" t="str">
            <v>RH0090BLK01RUKM1</v>
          </cell>
          <cell r="N1686" t="str">
            <v>UKM1</v>
          </cell>
          <cell r="O1686" t="e">
            <v>#N/A</v>
          </cell>
          <cell r="R1686">
            <v>7.7867999999999995</v>
          </cell>
          <cell r="S1686">
            <v>7.7867999999999995</v>
          </cell>
          <cell r="T1686">
            <v>0</v>
          </cell>
          <cell r="V1686">
            <v>2.4E-2</v>
          </cell>
          <cell r="W1686">
            <v>324.45</v>
          </cell>
        </row>
        <row r="1687">
          <cell r="F1687" t="str">
            <v/>
          </cell>
          <cell r="G1687" t="str">
            <v>0000900505-MFGOVH</v>
          </cell>
          <cell r="H1687" t="str">
            <v>STD</v>
          </cell>
          <cell r="I1687">
            <v>2.4E-2</v>
          </cell>
          <cell r="J1687">
            <v>292.08999999999997</v>
          </cell>
          <cell r="K1687">
            <v>7.0101599999999999</v>
          </cell>
          <cell r="L1687" t="str">
            <v>cc</v>
          </cell>
          <cell r="M1687" t="str">
            <v>RH0090BLK01RUKM1</v>
          </cell>
          <cell r="N1687" t="str">
            <v>UKM1</v>
          </cell>
          <cell r="O1687" t="e">
            <v>#N/A</v>
          </cell>
          <cell r="R1687">
            <v>7.0101599999999999</v>
          </cell>
          <cell r="S1687">
            <v>7.0101599999999999</v>
          </cell>
          <cell r="T1687">
            <v>0</v>
          </cell>
          <cell r="V1687">
            <v>2.4E-2</v>
          </cell>
          <cell r="W1687">
            <v>292.08999999999997</v>
          </cell>
        </row>
        <row r="1688">
          <cell r="F1688">
            <v>6000503</v>
          </cell>
          <cell r="G1688" t="str">
            <v>RAAGA PRO10 EXP BLACK 1 NF</v>
          </cell>
          <cell r="H1688" t="str">
            <v>KG</v>
          </cell>
          <cell r="I1688">
            <v>2.3330000000000002</v>
          </cell>
          <cell r="J1688">
            <v>308.54936000000015</v>
          </cell>
          <cell r="K1688">
            <v>719.84565688000043</v>
          </cell>
          <cell r="L1688" t="str">
            <v>SFG</v>
          </cell>
          <cell r="M1688" t="str">
            <v>RH0090BLK01RUKM1</v>
          </cell>
          <cell r="N1688" t="str">
            <v>6000503UKM1</v>
          </cell>
          <cell r="O1688" t="str">
            <v>6000503UKM1</v>
          </cell>
          <cell r="P1688">
            <v>687.70326264000039</v>
          </cell>
          <cell r="Q1688">
            <v>0</v>
          </cell>
          <cell r="R1688">
            <v>32.142394240000002</v>
          </cell>
          <cell r="S1688">
            <v>719.84565688000043</v>
          </cell>
          <cell r="T1688">
            <v>0</v>
          </cell>
          <cell r="V1688">
            <v>2.3330000000000002</v>
          </cell>
          <cell r="W1688">
            <v>302.49235029617876</v>
          </cell>
        </row>
        <row r="1689">
          <cell r="F1689">
            <v>5000933</v>
          </cell>
          <cell r="G1689" t="str">
            <v>ALUMINIUMTUBEFOR RAGA PRO10 HAIRCOLO 90G</v>
          </cell>
          <cell r="H1689" t="str">
            <v>ST</v>
          </cell>
          <cell r="I1689">
            <v>24.24</v>
          </cell>
          <cell r="J1689">
            <v>12.63</v>
          </cell>
          <cell r="K1689">
            <v>306.15120000000002</v>
          </cell>
          <cell r="L1689" t="str">
            <v>PM</v>
          </cell>
          <cell r="M1689" t="str">
            <v>RH0090BLK01RUKM1</v>
          </cell>
          <cell r="N1689" t="str">
            <v>5000933UKM1</v>
          </cell>
          <cell r="O1689" t="e">
            <v>#N/A</v>
          </cell>
          <cell r="Q1689">
            <v>306.15120000000002</v>
          </cell>
          <cell r="S1689">
            <v>306.15120000000002</v>
          </cell>
          <cell r="T1689">
            <v>0</v>
          </cell>
          <cell r="V1689">
            <v>24.24</v>
          </cell>
          <cell r="W1689">
            <v>12.63</v>
          </cell>
        </row>
        <row r="1690">
          <cell r="F1690">
            <v>5000934</v>
          </cell>
          <cell r="G1690" t="str">
            <v>MONOCORTON RAAGA PRO10 HAIR CLR 90G</v>
          </cell>
          <cell r="H1690" t="str">
            <v>ST</v>
          </cell>
          <cell r="I1690">
            <v>24.24</v>
          </cell>
          <cell r="J1690">
            <v>3.66</v>
          </cell>
          <cell r="K1690">
            <v>88.718400000000003</v>
          </cell>
          <cell r="L1690" t="str">
            <v>PM</v>
          </cell>
          <cell r="M1690" t="str">
            <v>RH0090BLK01RUKM1</v>
          </cell>
          <cell r="N1690" t="str">
            <v>5000934UKM1</v>
          </cell>
          <cell r="O1690" t="e">
            <v>#N/A</v>
          </cell>
          <cell r="Q1690">
            <v>88.718400000000003</v>
          </cell>
          <cell r="S1690">
            <v>88.718400000000003</v>
          </cell>
          <cell r="T1690">
            <v>0</v>
          </cell>
          <cell r="V1690">
            <v>24.24</v>
          </cell>
          <cell r="W1690">
            <v>3.66</v>
          </cell>
        </row>
        <row r="1691">
          <cell r="F1691">
            <v>5000959</v>
          </cell>
          <cell r="G1691" t="str">
            <v>CFC FOR RAAGA PRO 10 HAIR COLOR 90G SET</v>
          </cell>
          <cell r="H1691" t="str">
            <v>ST</v>
          </cell>
          <cell r="I1691">
            <v>1.0049999999999999</v>
          </cell>
          <cell r="J1691">
            <v>27.41</v>
          </cell>
          <cell r="K1691">
            <v>27.547049999999999</v>
          </cell>
          <cell r="L1691" t="str">
            <v>PM</v>
          </cell>
          <cell r="M1691" t="str">
            <v>RH0090BLK01RUKM1</v>
          </cell>
          <cell r="N1691" t="str">
            <v>5000959UKM1</v>
          </cell>
          <cell r="O1691" t="e">
            <v>#N/A</v>
          </cell>
          <cell r="Q1691">
            <v>27.547049999999999</v>
          </cell>
          <cell r="S1691">
            <v>27.547049999999999</v>
          </cell>
          <cell r="T1691">
            <v>0</v>
          </cell>
          <cell r="V1691">
            <v>1.0049999999999999</v>
          </cell>
          <cell r="W1691">
            <v>27.41</v>
          </cell>
        </row>
        <row r="1692">
          <cell r="F1692">
            <v>5000977</v>
          </cell>
          <cell r="G1692" t="str">
            <v>CFC STICKER SHADE 1</v>
          </cell>
          <cell r="H1692" t="str">
            <v>ST</v>
          </cell>
          <cell r="I1692">
            <v>2.0099999999999998</v>
          </cell>
          <cell r="J1692">
            <v>1.1399999999999999</v>
          </cell>
          <cell r="K1692">
            <v>2.2913999999999994</v>
          </cell>
          <cell r="L1692" t="str">
            <v>PM</v>
          </cell>
          <cell r="M1692" t="str">
            <v>RH0090BLK01RUKM1</v>
          </cell>
          <cell r="N1692" t="str">
            <v>5000977UKM1</v>
          </cell>
          <cell r="O1692" t="e">
            <v>#N/A</v>
          </cell>
          <cell r="Q1692">
            <v>2.2913999999999994</v>
          </cell>
          <cell r="S1692">
            <v>2.2913999999999994</v>
          </cell>
          <cell r="T1692">
            <v>0</v>
          </cell>
          <cell r="V1692">
            <v>2.0099999999999998</v>
          </cell>
          <cell r="W1692">
            <v>1.1399999999999999</v>
          </cell>
        </row>
        <row r="1693">
          <cell r="F1693">
            <v>5000283</v>
          </cell>
          <cell r="G1693" t="str">
            <v>BOPP TAPE (60MM X 65M)</v>
          </cell>
          <cell r="H1693" t="str">
            <v>ROL</v>
          </cell>
          <cell r="I1693">
            <v>1.4999999999999999E-2</v>
          </cell>
          <cell r="J1693">
            <v>45.18</v>
          </cell>
          <cell r="K1693">
            <v>0.67769999999999997</v>
          </cell>
          <cell r="L1693" t="str">
            <v>PM</v>
          </cell>
          <cell r="M1693" t="str">
            <v>RH0090BLK01RUKM1</v>
          </cell>
          <cell r="N1693" t="str">
            <v>5000283UKM1</v>
          </cell>
          <cell r="O1693" t="e">
            <v>#N/A</v>
          </cell>
          <cell r="Q1693">
            <v>0.67769999999999997</v>
          </cell>
          <cell r="S1693">
            <v>0.67769999999999997</v>
          </cell>
          <cell r="T1693">
            <v>0</v>
          </cell>
          <cell r="V1693">
            <v>1.4999999999999999E-2</v>
          </cell>
          <cell r="W1693">
            <v>47.7</v>
          </cell>
        </row>
        <row r="1694">
          <cell r="F1694">
            <v>5001077</v>
          </cell>
          <cell r="G1694" t="str">
            <v>LEAFLET PARLOR HAIR COLOUR 90G- RA</v>
          </cell>
          <cell r="H1694" t="str">
            <v>ST</v>
          </cell>
          <cell r="I1694">
            <v>24.12</v>
          </cell>
          <cell r="J1694">
            <v>1.27</v>
          </cell>
          <cell r="K1694">
            <v>30.632400000000001</v>
          </cell>
          <cell r="L1694" t="str">
            <v>PM</v>
          </cell>
          <cell r="M1694" t="str">
            <v>RH0090BLK01RUKM1</v>
          </cell>
          <cell r="N1694" t="str">
            <v>5001077UKM1</v>
          </cell>
          <cell r="O1694" t="e">
            <v>#N/A</v>
          </cell>
          <cell r="Q1694">
            <v>30.632400000000001</v>
          </cell>
          <cell r="S1694">
            <v>30.632400000000001</v>
          </cell>
          <cell r="T1694">
            <v>0</v>
          </cell>
          <cell r="V1694">
            <v>24.12</v>
          </cell>
          <cell r="W1694">
            <v>1.27</v>
          </cell>
        </row>
        <row r="1695">
          <cell r="F1695">
            <v>5000952</v>
          </cell>
          <cell r="G1695" t="str">
            <v>MONOCORTON SHADE STICKER 1</v>
          </cell>
          <cell r="H1695" t="str">
            <v>ST</v>
          </cell>
          <cell r="I1695">
            <v>24.12</v>
          </cell>
          <cell r="J1695">
            <v>2.5499999999999998</v>
          </cell>
          <cell r="K1695">
            <v>61.506</v>
          </cell>
          <cell r="L1695" t="str">
            <v>PM</v>
          </cell>
          <cell r="M1695" t="str">
            <v>RH0090BLK01RUKM1</v>
          </cell>
          <cell r="N1695" t="str">
            <v>5000952UKM1</v>
          </cell>
          <cell r="O1695" t="e">
            <v>#N/A</v>
          </cell>
          <cell r="Q1695">
            <v>61.506</v>
          </cell>
          <cell r="S1695">
            <v>61.506</v>
          </cell>
          <cell r="T1695">
            <v>0</v>
          </cell>
          <cell r="V1695">
            <v>24.12</v>
          </cell>
          <cell r="W1695">
            <v>2.5499999999999998</v>
          </cell>
        </row>
        <row r="1696">
          <cell r="F1696" t="str">
            <v>QRH0090BLK01R</v>
          </cell>
          <cell r="G1696" t="str">
            <v>RAPRO10 BLK 1 90G 24P QS</v>
          </cell>
          <cell r="H1696" t="str">
            <v>ST</v>
          </cell>
          <cell r="I1696">
            <v>-0.11</v>
          </cell>
          <cell r="J1696">
            <v>0</v>
          </cell>
          <cell r="K1696">
            <v>0</v>
          </cell>
          <cell r="L1696" t="str">
            <v>RM</v>
          </cell>
          <cell r="M1696" t="str">
            <v>RH0090BLK01RUKM1</v>
          </cell>
          <cell r="N1696" t="str">
            <v>QRH0090BLK01RUKM1</v>
          </cell>
          <cell r="O1696" t="e">
            <v>#N/A</v>
          </cell>
          <cell r="P1696">
            <v>0</v>
          </cell>
          <cell r="S1696">
            <v>0</v>
          </cell>
          <cell r="T1696">
            <v>0</v>
          </cell>
          <cell r="V1696">
            <v>-0.11</v>
          </cell>
          <cell r="W1696">
            <v>0</v>
          </cell>
        </row>
        <row r="1697">
          <cell r="F1697" t="str">
            <v/>
          </cell>
          <cell r="G1697" t="str">
            <v>0000900502-MFMAND</v>
          </cell>
          <cell r="H1697" t="str">
            <v>MD</v>
          </cell>
          <cell r="I1697">
            <v>4.5999999999999999E-2</v>
          </cell>
          <cell r="J1697">
            <v>440</v>
          </cell>
          <cell r="K1697">
            <v>20.239999999999998</v>
          </cell>
          <cell r="L1697" t="str">
            <v>cc</v>
          </cell>
          <cell r="M1697" t="str">
            <v>RH0090BRI02RUKM1</v>
          </cell>
          <cell r="N1697" t="str">
            <v>UKM1</v>
          </cell>
          <cell r="O1697" t="e">
            <v>#N/A</v>
          </cell>
          <cell r="R1697">
            <v>20.239999999999998</v>
          </cell>
          <cell r="S1697">
            <v>20.239999999999998</v>
          </cell>
          <cell r="T1697">
            <v>0</v>
          </cell>
          <cell r="V1697">
            <v>4.5999999999999999E-2</v>
          </cell>
          <cell r="W1697">
            <v>440</v>
          </cell>
        </row>
        <row r="1698">
          <cell r="F1698" t="str">
            <v/>
          </cell>
          <cell r="G1698" t="str">
            <v>0000900501-MFPOWR</v>
          </cell>
          <cell r="H1698" t="str">
            <v>KWH</v>
          </cell>
          <cell r="I1698">
            <v>0.16848484848484846</v>
          </cell>
          <cell r="J1698">
            <v>8.25</v>
          </cell>
          <cell r="K1698">
            <v>1.3899999999999997</v>
          </cell>
          <cell r="L1698" t="str">
            <v>cc</v>
          </cell>
          <cell r="M1698" t="str">
            <v>RH0090BRI02RUKM1</v>
          </cell>
          <cell r="N1698" t="str">
            <v>UKM1</v>
          </cell>
          <cell r="O1698" t="e">
            <v>#N/A</v>
          </cell>
          <cell r="R1698">
            <v>1.3899999999999997</v>
          </cell>
          <cell r="S1698">
            <v>1.3899999999999997</v>
          </cell>
          <cell r="T1698">
            <v>0</v>
          </cell>
          <cell r="V1698">
            <v>0.16848484848484846</v>
          </cell>
          <cell r="W1698">
            <v>8.25</v>
          </cell>
        </row>
        <row r="1699">
          <cell r="F1699" t="str">
            <v>QRH0090BRI02R</v>
          </cell>
          <cell r="G1699" t="str">
            <v>RAA PRO10 BRN RED IRD NW 4.26 90G 12P QS</v>
          </cell>
          <cell r="H1699" t="str">
            <v>ST</v>
          </cell>
          <cell r="I1699">
            <v>-0.05</v>
          </cell>
          <cell r="J1699">
            <v>0</v>
          </cell>
          <cell r="K1699">
            <v>0</v>
          </cell>
          <cell r="L1699" t="str">
            <v>RM</v>
          </cell>
          <cell r="M1699" t="str">
            <v>RH0090BRI02RUKM1</v>
          </cell>
          <cell r="N1699" t="str">
            <v>QRH0090BRI02RUKM1</v>
          </cell>
          <cell r="O1699" t="e">
            <v>#N/A</v>
          </cell>
          <cell r="P1699">
            <v>0</v>
          </cell>
          <cell r="S1699">
            <v>0</v>
          </cell>
          <cell r="T1699">
            <v>0</v>
          </cell>
          <cell r="V1699">
            <v>-0.05</v>
          </cell>
          <cell r="W1699">
            <v>0</v>
          </cell>
        </row>
        <row r="1700">
          <cell r="F1700">
            <v>5000935</v>
          </cell>
          <cell r="G1700" t="str">
            <v>MONOCORTON SHADE STICKER 4.26</v>
          </cell>
          <cell r="H1700" t="str">
            <v>ST</v>
          </cell>
          <cell r="I1700">
            <v>12.058823529411766</v>
          </cell>
          <cell r="J1700">
            <v>2.5499999999999998</v>
          </cell>
          <cell r="K1700">
            <v>30.750000000000004</v>
          </cell>
          <cell r="L1700" t="str">
            <v>PM</v>
          </cell>
          <cell r="M1700" t="str">
            <v>RH0090BRI02RUKM1</v>
          </cell>
          <cell r="N1700" t="str">
            <v>5000935UKM1</v>
          </cell>
          <cell r="O1700" t="e">
            <v>#N/A</v>
          </cell>
          <cell r="Q1700">
            <v>30.750000000000004</v>
          </cell>
          <cell r="S1700">
            <v>30.750000000000004</v>
          </cell>
          <cell r="T1700">
            <v>0</v>
          </cell>
          <cell r="V1700">
            <v>12.058823529411766</v>
          </cell>
          <cell r="W1700">
            <v>2.5499999999999998</v>
          </cell>
        </row>
        <row r="1701">
          <cell r="F1701">
            <v>5001077</v>
          </cell>
          <cell r="G1701" t="str">
            <v>LEAFLET PARLOR HAIR COLOUR 90G- RA</v>
          </cell>
          <cell r="H1701" t="str">
            <v>ST</v>
          </cell>
          <cell r="I1701">
            <v>12.062992125984252</v>
          </cell>
          <cell r="J1701">
            <v>1.27</v>
          </cell>
          <cell r="K1701">
            <v>15.32</v>
          </cell>
          <cell r="L1701" t="str">
            <v>PM</v>
          </cell>
          <cell r="M1701" t="str">
            <v>RH0090BRI02RUKM1</v>
          </cell>
          <cell r="N1701" t="str">
            <v>5001077UKM1</v>
          </cell>
          <cell r="O1701" t="e">
            <v>#N/A</v>
          </cell>
          <cell r="Q1701">
            <v>15.32</v>
          </cell>
          <cell r="S1701">
            <v>15.32</v>
          </cell>
          <cell r="T1701">
            <v>0</v>
          </cell>
          <cell r="V1701">
            <v>12.062992125984252</v>
          </cell>
          <cell r="W1701">
            <v>1.27</v>
          </cell>
        </row>
        <row r="1702">
          <cell r="F1702">
            <v>5000283</v>
          </cell>
          <cell r="G1702" t="str">
            <v>BOPP TAPE (60MM X 65M)</v>
          </cell>
          <cell r="H1702" t="str">
            <v>ROL</v>
          </cell>
          <cell r="I1702">
            <v>9.9601593625498006E-3</v>
          </cell>
          <cell r="J1702">
            <v>45.18</v>
          </cell>
          <cell r="K1702">
            <v>0.45</v>
          </cell>
          <cell r="L1702" t="str">
            <v>PM</v>
          </cell>
          <cell r="M1702" t="str">
            <v>RH0090BRI02RUKM1</v>
          </cell>
          <cell r="N1702" t="str">
            <v>5000283UKM1</v>
          </cell>
          <cell r="O1702" t="e">
            <v>#N/A</v>
          </cell>
          <cell r="Q1702">
            <v>0.45</v>
          </cell>
          <cell r="S1702">
            <v>0.45</v>
          </cell>
          <cell r="T1702">
            <v>0</v>
          </cell>
          <cell r="V1702">
            <v>9.9601593625498006E-3</v>
          </cell>
          <cell r="W1702">
            <v>47.7</v>
          </cell>
        </row>
        <row r="1703">
          <cell r="F1703">
            <v>5000960</v>
          </cell>
          <cell r="G1703" t="str">
            <v>CFC STICKER SHADE 4.26</v>
          </cell>
          <cell r="H1703" t="str">
            <v>ST</v>
          </cell>
          <cell r="I1703">
            <v>2.0153846153846153</v>
          </cell>
          <cell r="J1703">
            <v>0.65</v>
          </cell>
          <cell r="K1703">
            <v>1.31</v>
          </cell>
          <cell r="L1703" t="str">
            <v>PM</v>
          </cell>
          <cell r="M1703" t="str">
            <v>RH0090BRI02RUKM1</v>
          </cell>
          <cell r="N1703" t="str">
            <v>5000960UKM1</v>
          </cell>
          <cell r="O1703" t="e">
            <v>#N/A</v>
          </cell>
          <cell r="Q1703">
            <v>1.31</v>
          </cell>
          <cell r="S1703">
            <v>1.31</v>
          </cell>
          <cell r="T1703">
            <v>0</v>
          </cell>
          <cell r="V1703">
            <v>2.0153846153846153</v>
          </cell>
          <cell r="W1703">
            <v>0.55000000000000004</v>
          </cell>
        </row>
        <row r="1704">
          <cell r="F1704">
            <v>5003311</v>
          </cell>
          <cell r="G1704" t="str">
            <v>CFC FOR RAAGA PRO10 HAIR COLOR 90G 12PCS</v>
          </cell>
          <cell r="H1704" t="str">
            <v>ST</v>
          </cell>
          <cell r="I1704">
            <v>1.0047923322683705</v>
          </cell>
          <cell r="J1704">
            <v>18.78</v>
          </cell>
          <cell r="K1704">
            <v>18.869999999999997</v>
          </cell>
          <cell r="L1704" t="str">
            <v>PM</v>
          </cell>
          <cell r="M1704" t="str">
            <v>RH0090BRI02RUKM1</v>
          </cell>
          <cell r="N1704" t="str">
            <v>5003311UKM1</v>
          </cell>
          <cell r="O1704" t="e">
            <v>#N/A</v>
          </cell>
          <cell r="Q1704">
            <v>18.869999999999997</v>
          </cell>
          <cell r="S1704">
            <v>18.869999999999997</v>
          </cell>
          <cell r="T1704">
            <v>0</v>
          </cell>
          <cell r="V1704">
            <v>1.0047923322683705</v>
          </cell>
          <cell r="W1704">
            <v>18.78</v>
          </cell>
        </row>
        <row r="1705">
          <cell r="F1705">
            <v>5000934</v>
          </cell>
          <cell r="G1705" t="str">
            <v>MONOCORTON RAAGA PRO10 HAIR CLR 90G</v>
          </cell>
          <cell r="H1705" t="str">
            <v>ST</v>
          </cell>
          <cell r="I1705">
            <v>12.120218579234972</v>
          </cell>
          <cell r="J1705">
            <v>3.66</v>
          </cell>
          <cell r="K1705">
            <v>44.36</v>
          </cell>
          <cell r="L1705" t="str">
            <v>PM</v>
          </cell>
          <cell r="M1705" t="str">
            <v>RH0090BRI02RUKM1</v>
          </cell>
          <cell r="N1705" t="str">
            <v>5000934UKM1</v>
          </cell>
          <cell r="O1705" t="e">
            <v>#N/A</v>
          </cell>
          <cell r="Q1705">
            <v>44.36</v>
          </cell>
          <cell r="S1705">
            <v>44.36</v>
          </cell>
          <cell r="T1705">
            <v>0</v>
          </cell>
          <cell r="V1705">
            <v>12.120218579234972</v>
          </cell>
          <cell r="W1705">
            <v>3.66</v>
          </cell>
        </row>
        <row r="1706">
          <cell r="F1706">
            <v>5000933</v>
          </cell>
          <cell r="G1706" t="str">
            <v>ALUMINIUMTUBEFOR RAGA PRO10 HAIRCOLO 90G</v>
          </cell>
          <cell r="H1706" t="str">
            <v>ST</v>
          </cell>
          <cell r="I1706">
            <v>12.120348376880443</v>
          </cell>
          <cell r="J1706">
            <v>12.63</v>
          </cell>
          <cell r="K1706">
            <v>153.08000000000001</v>
          </cell>
          <cell r="L1706" t="str">
            <v>PM</v>
          </cell>
          <cell r="M1706" t="str">
            <v>RH0090BRI02RUKM1</v>
          </cell>
          <cell r="N1706" t="str">
            <v>5000933UKM1</v>
          </cell>
          <cell r="O1706" t="e">
            <v>#N/A</v>
          </cell>
          <cell r="Q1706">
            <v>153.08000000000001</v>
          </cell>
          <cell r="S1706">
            <v>153.08000000000001</v>
          </cell>
          <cell r="T1706">
            <v>0</v>
          </cell>
          <cell r="V1706">
            <v>12.120348376880443</v>
          </cell>
          <cell r="W1706">
            <v>12.63</v>
          </cell>
        </row>
        <row r="1707">
          <cell r="F1707">
            <v>6000499</v>
          </cell>
          <cell r="G1707" t="str">
            <v>RAAGA PRO10 BROWN RED NF IRIDISCENT 4.26</v>
          </cell>
          <cell r="H1707" t="str">
            <v>KG</v>
          </cell>
          <cell r="I1707">
            <v>1.1663976635154869</v>
          </cell>
          <cell r="J1707">
            <v>910.74999999999989</v>
          </cell>
          <cell r="K1707">
            <v>1062.2966720467296</v>
          </cell>
          <cell r="L1707" t="str">
            <v>SFG</v>
          </cell>
          <cell r="M1707" t="str">
            <v>RH0090BRI02RUKM1</v>
          </cell>
          <cell r="N1707" t="str">
            <v>6000499UKM1</v>
          </cell>
          <cell r="O1707" t="str">
            <v>6000499UKM1</v>
          </cell>
          <cell r="P1707">
            <v>648.99532395665199</v>
          </cell>
          <cell r="Q1707">
            <v>0</v>
          </cell>
          <cell r="R1707">
            <v>413.30134809007768</v>
          </cell>
          <cell r="S1707">
            <v>1062.2966720467298</v>
          </cell>
          <cell r="T1707">
            <v>0</v>
          </cell>
          <cell r="V1707">
            <v>1.1663976635154869</v>
          </cell>
          <cell r="W1707">
            <v>913.31647052129949</v>
          </cell>
        </row>
        <row r="1708">
          <cell r="F1708" t="str">
            <v/>
          </cell>
          <cell r="G1708" t="str">
            <v>0000900505-MFGOVH</v>
          </cell>
          <cell r="H1708" t="str">
            <v>STD</v>
          </cell>
          <cell r="I1708">
            <v>1.4995378136875622E-2</v>
          </cell>
          <cell r="J1708">
            <v>292.08999999999997</v>
          </cell>
          <cell r="K1708">
            <v>4.38</v>
          </cell>
          <cell r="L1708" t="str">
            <v>cc</v>
          </cell>
          <cell r="M1708" t="str">
            <v>RH0090BRI02RUKM1</v>
          </cell>
          <cell r="N1708" t="str">
            <v>UKM1</v>
          </cell>
          <cell r="O1708" t="e">
            <v>#N/A</v>
          </cell>
          <cell r="R1708">
            <v>4.38</v>
          </cell>
          <cell r="S1708">
            <v>4.38</v>
          </cell>
          <cell r="T1708">
            <v>0</v>
          </cell>
          <cell r="V1708">
            <v>1.4995378136875622E-2</v>
          </cell>
          <cell r="W1708">
            <v>292.08999999999997</v>
          </cell>
        </row>
        <row r="1709">
          <cell r="F1709" t="str">
            <v/>
          </cell>
          <cell r="G1709" t="str">
            <v>0000900504-MFGDEP</v>
          </cell>
          <cell r="H1709" t="str">
            <v>STD</v>
          </cell>
          <cell r="I1709">
            <v>1.5010016951764526E-2</v>
          </cell>
          <cell r="J1709">
            <v>324.45</v>
          </cell>
          <cell r="K1709">
            <v>4.87</v>
          </cell>
          <cell r="L1709" t="str">
            <v>cc</v>
          </cell>
          <cell r="M1709" t="str">
            <v>RH0090BRI02RUKM1</v>
          </cell>
          <cell r="N1709" t="str">
            <v>UKM1</v>
          </cell>
          <cell r="O1709" t="e">
            <v>#N/A</v>
          </cell>
          <cell r="R1709">
            <v>4.87</v>
          </cell>
          <cell r="S1709">
            <v>4.87</v>
          </cell>
          <cell r="T1709">
            <v>0</v>
          </cell>
          <cell r="V1709">
            <v>1.5010016951764526E-2</v>
          </cell>
          <cell r="W1709">
            <v>324.45</v>
          </cell>
        </row>
        <row r="1710">
          <cell r="F1710" t="str">
            <v/>
          </cell>
          <cell r="G1710" t="str">
            <v>0000900503-MFGUTY</v>
          </cell>
          <cell r="H1710" t="str">
            <v>STD</v>
          </cell>
          <cell r="I1710">
            <v>1.500682128240109E-2</v>
          </cell>
          <cell r="J1710">
            <v>219.9</v>
          </cell>
          <cell r="K1710">
            <v>3.3</v>
          </cell>
          <cell r="L1710" t="str">
            <v>cc</v>
          </cell>
          <cell r="M1710" t="str">
            <v>RH0090BRI02RUKM1</v>
          </cell>
          <cell r="N1710" t="str">
            <v>UKM1</v>
          </cell>
          <cell r="O1710" t="e">
            <v>#N/A</v>
          </cell>
          <cell r="R1710">
            <v>3.3</v>
          </cell>
          <cell r="S1710">
            <v>3.3</v>
          </cell>
          <cell r="T1710">
            <v>0</v>
          </cell>
          <cell r="V1710">
            <v>1.500682128240109E-2</v>
          </cell>
          <cell r="W1710">
            <v>219.9</v>
          </cell>
        </row>
        <row r="1711">
          <cell r="F1711" t="str">
            <v>QRH0090BRM02R</v>
          </cell>
          <cell r="G1711" t="str">
            <v>RA PRO10 BRN RED MAH 4.56 NW 90G 12PC QS</v>
          </cell>
          <cell r="H1711" t="str">
            <v>ST</v>
          </cell>
          <cell r="I1711">
            <v>-0.05</v>
          </cell>
          <cell r="J1711">
            <v>0</v>
          </cell>
          <cell r="K1711">
            <v>0</v>
          </cell>
          <cell r="L1711" t="str">
            <v>RM</v>
          </cell>
          <cell r="M1711" t="str">
            <v>RH0090BRM02RUKM1</v>
          </cell>
          <cell r="N1711" t="str">
            <v>QRH0090BRM02RUKM1</v>
          </cell>
          <cell r="O1711" t="e">
            <v>#N/A</v>
          </cell>
          <cell r="P1711">
            <v>0</v>
          </cell>
          <cell r="S1711">
            <v>0</v>
          </cell>
          <cell r="T1711">
            <v>0</v>
          </cell>
          <cell r="V1711">
            <v>-0.05</v>
          </cell>
          <cell r="W1711">
            <v>0</v>
          </cell>
        </row>
        <row r="1712">
          <cell r="F1712">
            <v>5000936</v>
          </cell>
          <cell r="G1712" t="str">
            <v>MONOCORTON SHADE STICKER 4.56</v>
          </cell>
          <cell r="H1712" t="str">
            <v>ST</v>
          </cell>
          <cell r="I1712">
            <v>12.058823529411766</v>
          </cell>
          <cell r="J1712">
            <v>2.5499999999999998</v>
          </cell>
          <cell r="K1712">
            <v>30.750000000000004</v>
          </cell>
          <cell r="L1712" t="str">
            <v>PM</v>
          </cell>
          <cell r="M1712" t="str">
            <v>RH0090BRM02RUKM1</v>
          </cell>
          <cell r="N1712" t="str">
            <v>5000936UKM1</v>
          </cell>
          <cell r="O1712" t="e">
            <v>#N/A</v>
          </cell>
          <cell r="Q1712">
            <v>30.750000000000004</v>
          </cell>
          <cell r="S1712">
            <v>30.750000000000004</v>
          </cell>
          <cell r="T1712">
            <v>0</v>
          </cell>
          <cell r="V1712">
            <v>12.058823529411766</v>
          </cell>
          <cell r="W1712">
            <v>2.5499999999999998</v>
          </cell>
        </row>
        <row r="1713">
          <cell r="F1713">
            <v>5001077</v>
          </cell>
          <cell r="G1713" t="str">
            <v>LEAFLET PARLOR HAIR COLOUR 90G- RA</v>
          </cell>
          <cell r="H1713" t="str">
            <v>ST</v>
          </cell>
          <cell r="I1713">
            <v>12.062992125984252</v>
          </cell>
          <cell r="J1713">
            <v>1.27</v>
          </cell>
          <cell r="K1713">
            <v>15.32</v>
          </cell>
          <cell r="L1713" t="str">
            <v>PM</v>
          </cell>
          <cell r="M1713" t="str">
            <v>RH0090BRM02RUKM1</v>
          </cell>
          <cell r="N1713" t="str">
            <v>5001077UKM1</v>
          </cell>
          <cell r="O1713" t="e">
            <v>#N/A</v>
          </cell>
          <cell r="Q1713">
            <v>15.32</v>
          </cell>
          <cell r="S1713">
            <v>15.32</v>
          </cell>
          <cell r="T1713">
            <v>0</v>
          </cell>
          <cell r="V1713">
            <v>12.062992125984252</v>
          </cell>
          <cell r="W1713">
            <v>1.27</v>
          </cell>
        </row>
        <row r="1714">
          <cell r="F1714">
            <v>5000283</v>
          </cell>
          <cell r="G1714" t="str">
            <v>BOPP TAPE (60MM X 65M)</v>
          </cell>
          <cell r="H1714" t="str">
            <v>ROL</v>
          </cell>
          <cell r="I1714">
            <v>9.9601593625498006E-3</v>
          </cell>
          <cell r="J1714">
            <v>45.18</v>
          </cell>
          <cell r="K1714">
            <v>0.45</v>
          </cell>
          <cell r="L1714" t="str">
            <v>PM</v>
          </cell>
          <cell r="M1714" t="str">
            <v>RH0090BRM02RUKM1</v>
          </cell>
          <cell r="N1714" t="str">
            <v>5000283UKM1</v>
          </cell>
          <cell r="O1714" t="e">
            <v>#N/A</v>
          </cell>
          <cell r="Q1714">
            <v>0.45</v>
          </cell>
          <cell r="S1714">
            <v>0.45</v>
          </cell>
          <cell r="T1714">
            <v>0</v>
          </cell>
          <cell r="V1714">
            <v>9.9601593625498006E-3</v>
          </cell>
          <cell r="W1714">
            <v>47.7</v>
          </cell>
        </row>
        <row r="1715">
          <cell r="F1715">
            <v>5000961</v>
          </cell>
          <cell r="G1715" t="str">
            <v>CFC STICKER SHADE 4.56</v>
          </cell>
          <cell r="H1715" t="str">
            <v>ST</v>
          </cell>
          <cell r="I1715">
            <v>2.0153846153846153</v>
          </cell>
          <cell r="J1715">
            <v>0.65</v>
          </cell>
          <cell r="K1715">
            <v>1.31</v>
          </cell>
          <cell r="L1715" t="str">
            <v>PM</v>
          </cell>
          <cell r="M1715" t="str">
            <v>RH0090BRM02RUKM1</v>
          </cell>
          <cell r="N1715" t="str">
            <v>5000961UKM1</v>
          </cell>
          <cell r="O1715" t="e">
            <v>#N/A</v>
          </cell>
          <cell r="Q1715">
            <v>1.31</v>
          </cell>
          <cell r="S1715">
            <v>1.31</v>
          </cell>
          <cell r="T1715">
            <v>0</v>
          </cell>
          <cell r="V1715">
            <v>2.0153846153846153</v>
          </cell>
          <cell r="W1715">
            <v>0.65</v>
          </cell>
        </row>
        <row r="1716">
          <cell r="F1716">
            <v>5003311</v>
          </cell>
          <cell r="G1716" t="str">
            <v>CFC FOR RAAGA PRO10 HAIR COLOR 90G 12PCS</v>
          </cell>
          <cell r="H1716" t="str">
            <v>ST</v>
          </cell>
          <cell r="I1716">
            <v>1.0047923322683705</v>
          </cell>
          <cell r="J1716">
            <v>18.78</v>
          </cell>
          <cell r="K1716">
            <v>18.869999999999997</v>
          </cell>
          <cell r="L1716" t="str">
            <v>PM</v>
          </cell>
          <cell r="M1716" t="str">
            <v>RH0090BRM02RUKM1</v>
          </cell>
          <cell r="N1716" t="str">
            <v>5003311UKM1</v>
          </cell>
          <cell r="O1716" t="e">
            <v>#N/A</v>
          </cell>
          <cell r="Q1716">
            <v>18.869999999999997</v>
          </cell>
          <cell r="S1716">
            <v>18.869999999999997</v>
          </cell>
          <cell r="T1716">
            <v>0</v>
          </cell>
          <cell r="V1716">
            <v>1.0047923322683705</v>
          </cell>
          <cell r="W1716">
            <v>18.78</v>
          </cell>
        </row>
        <row r="1717">
          <cell r="F1717">
            <v>5000934</v>
          </cell>
          <cell r="G1717" t="str">
            <v>MONOCORTON RAAGA PRO10 HAIR CLR 90G</v>
          </cell>
          <cell r="H1717" t="str">
            <v>ST</v>
          </cell>
          <cell r="I1717">
            <v>12.120218579234972</v>
          </cell>
          <cell r="J1717">
            <v>3.66</v>
          </cell>
          <cell r="K1717">
            <v>44.36</v>
          </cell>
          <cell r="L1717" t="str">
            <v>PM</v>
          </cell>
          <cell r="M1717" t="str">
            <v>RH0090BRM02RUKM1</v>
          </cell>
          <cell r="N1717" t="str">
            <v>5000934UKM1</v>
          </cell>
          <cell r="O1717" t="e">
            <v>#N/A</v>
          </cell>
          <cell r="Q1717">
            <v>44.36</v>
          </cell>
          <cell r="S1717">
            <v>44.36</v>
          </cell>
          <cell r="T1717">
            <v>0</v>
          </cell>
          <cell r="V1717">
            <v>12.120218579234972</v>
          </cell>
          <cell r="W1717">
            <v>3.66</v>
          </cell>
        </row>
        <row r="1718">
          <cell r="F1718">
            <v>5000933</v>
          </cell>
          <cell r="G1718" t="str">
            <v>ALUMINIUMTUBEFOR RAGA PRO10 HAIRCOLO 90G</v>
          </cell>
          <cell r="H1718" t="str">
            <v>ST</v>
          </cell>
          <cell r="I1718">
            <v>12.120348376880443</v>
          </cell>
          <cell r="J1718">
            <v>12.63</v>
          </cell>
          <cell r="K1718">
            <v>153.08000000000001</v>
          </cell>
          <cell r="L1718" t="str">
            <v>PM</v>
          </cell>
          <cell r="M1718" t="str">
            <v>RH0090BRM02RUKM1</v>
          </cell>
          <cell r="N1718" t="str">
            <v>5000933UKM1</v>
          </cell>
          <cell r="O1718" t="e">
            <v>#N/A</v>
          </cell>
          <cell r="Q1718">
            <v>153.08000000000001</v>
          </cell>
          <cell r="S1718">
            <v>153.08000000000001</v>
          </cell>
          <cell r="T1718">
            <v>0</v>
          </cell>
          <cell r="V1718">
            <v>12.120348376880443</v>
          </cell>
          <cell r="W1718">
            <v>12.63</v>
          </cell>
        </row>
        <row r="1719">
          <cell r="F1719">
            <v>6000498</v>
          </cell>
          <cell r="G1719" t="str">
            <v>RAAGA PRO10 BROWN RED MAHOGANY 4.56 NF</v>
          </cell>
          <cell r="H1719" t="str">
            <v>KG</v>
          </cell>
          <cell r="I1719">
            <v>1.1663930979285648</v>
          </cell>
          <cell r="J1719">
            <v>737.15999999999985</v>
          </cell>
          <cell r="K1719">
            <v>859.81833606902069</v>
          </cell>
          <cell r="L1719" t="str">
            <v>SFG</v>
          </cell>
          <cell r="M1719" t="str">
            <v>RH0090BRM02RUKM1</v>
          </cell>
          <cell r="N1719" t="str">
            <v>6000498UKM1</v>
          </cell>
          <cell r="O1719" t="str">
            <v>6000498UKM1</v>
          </cell>
          <cell r="P1719">
            <v>446.51860574901326</v>
          </cell>
          <cell r="Q1719">
            <v>0</v>
          </cell>
          <cell r="R1719">
            <v>413.29973032000771</v>
          </cell>
          <cell r="S1719">
            <v>859.81833606902092</v>
          </cell>
          <cell r="T1719">
            <v>0</v>
          </cell>
          <cell r="V1719">
            <v>1.1663930979285648</v>
          </cell>
          <cell r="W1719">
            <v>739.67063104385841</v>
          </cell>
        </row>
        <row r="1720">
          <cell r="F1720" t="str">
            <v/>
          </cell>
          <cell r="G1720" t="str">
            <v>0000900505-MFGOVH</v>
          </cell>
          <cell r="H1720" t="str">
            <v>STD</v>
          </cell>
          <cell r="I1720">
            <v>1.4995378136875622E-2</v>
          </cell>
          <cell r="J1720">
            <v>292.08999999999997</v>
          </cell>
          <cell r="K1720">
            <v>4.38</v>
          </cell>
          <cell r="L1720" t="str">
            <v>cc</v>
          </cell>
          <cell r="M1720" t="str">
            <v>RH0090BRM02RUKM1</v>
          </cell>
          <cell r="N1720" t="str">
            <v>UKM1</v>
          </cell>
          <cell r="O1720" t="e">
            <v>#N/A</v>
          </cell>
          <cell r="R1720">
            <v>4.38</v>
          </cell>
          <cell r="S1720">
            <v>4.38</v>
          </cell>
          <cell r="T1720">
            <v>0</v>
          </cell>
          <cell r="V1720">
            <v>1.4995378136875622E-2</v>
          </cell>
          <cell r="W1720">
            <v>292.08999999999997</v>
          </cell>
        </row>
        <row r="1721">
          <cell r="F1721" t="str">
            <v/>
          </cell>
          <cell r="G1721" t="str">
            <v>0000900504-MFGDEP</v>
          </cell>
          <cell r="H1721" t="str">
            <v>STD</v>
          </cell>
          <cell r="I1721">
            <v>1.5010016951764526E-2</v>
          </cell>
          <cell r="J1721">
            <v>324.45</v>
          </cell>
          <cell r="K1721">
            <v>4.87</v>
          </cell>
          <cell r="L1721" t="str">
            <v>cc</v>
          </cell>
          <cell r="M1721" t="str">
            <v>RH0090BRM02RUKM1</v>
          </cell>
          <cell r="N1721" t="str">
            <v>UKM1</v>
          </cell>
          <cell r="O1721" t="e">
            <v>#N/A</v>
          </cell>
          <cell r="R1721">
            <v>4.87</v>
          </cell>
          <cell r="S1721">
            <v>4.87</v>
          </cell>
          <cell r="T1721">
            <v>0</v>
          </cell>
          <cell r="V1721">
            <v>1.5010016951764526E-2</v>
          </cell>
          <cell r="W1721">
            <v>324.45</v>
          </cell>
        </row>
        <row r="1722">
          <cell r="F1722" t="str">
            <v/>
          </cell>
          <cell r="G1722" t="str">
            <v>0000900503-MFGUTY</v>
          </cell>
          <cell r="H1722" t="str">
            <v>STD</v>
          </cell>
          <cell r="I1722">
            <v>1.500682128240109E-2</v>
          </cell>
          <cell r="J1722">
            <v>219.9</v>
          </cell>
          <cell r="K1722">
            <v>3.3</v>
          </cell>
          <cell r="L1722" t="str">
            <v>cc</v>
          </cell>
          <cell r="M1722" t="str">
            <v>RH0090BRM02RUKM1</v>
          </cell>
          <cell r="N1722" t="str">
            <v>UKM1</v>
          </cell>
          <cell r="O1722" t="e">
            <v>#N/A</v>
          </cell>
          <cell r="R1722">
            <v>3.3</v>
          </cell>
          <cell r="S1722">
            <v>3.3</v>
          </cell>
          <cell r="T1722">
            <v>0</v>
          </cell>
          <cell r="V1722">
            <v>1.500682128240109E-2</v>
          </cell>
          <cell r="W1722">
            <v>219.9</v>
          </cell>
        </row>
        <row r="1723">
          <cell r="F1723" t="str">
            <v/>
          </cell>
          <cell r="G1723" t="str">
            <v>0000900502-MFMAND</v>
          </cell>
          <cell r="H1723" t="str">
            <v>MD</v>
          </cell>
          <cell r="I1723">
            <v>4.5999999999999999E-2</v>
          </cell>
          <cell r="J1723">
            <v>440</v>
          </cell>
          <cell r="K1723">
            <v>20.239999999999998</v>
          </cell>
          <cell r="L1723" t="str">
            <v>cc</v>
          </cell>
          <cell r="M1723" t="str">
            <v>RH0090BRM02RUKM1</v>
          </cell>
          <cell r="N1723" t="str">
            <v>UKM1</v>
          </cell>
          <cell r="O1723" t="e">
            <v>#N/A</v>
          </cell>
          <cell r="R1723">
            <v>20.239999999999998</v>
          </cell>
          <cell r="S1723">
            <v>20.239999999999998</v>
          </cell>
          <cell r="T1723">
            <v>0</v>
          </cell>
          <cell r="V1723">
            <v>4.5999999999999999E-2</v>
          </cell>
          <cell r="W1723">
            <v>440</v>
          </cell>
        </row>
        <row r="1724">
          <cell r="F1724" t="str">
            <v/>
          </cell>
          <cell r="G1724" t="str">
            <v>0000900501-MFPOWR</v>
          </cell>
          <cell r="H1724" t="str">
            <v>KWH</v>
          </cell>
          <cell r="I1724">
            <v>0.16848484848484846</v>
          </cell>
          <cell r="J1724">
            <v>8.25</v>
          </cell>
          <cell r="K1724">
            <v>1.3899999999999997</v>
          </cell>
          <cell r="L1724" t="str">
            <v>cc</v>
          </cell>
          <cell r="M1724" t="str">
            <v>RH0090BRM02RUKM1</v>
          </cell>
          <cell r="N1724" t="str">
            <v>UKM1</v>
          </cell>
          <cell r="O1724" t="e">
            <v>#N/A</v>
          </cell>
          <cell r="R1724">
            <v>1.3899999999999997</v>
          </cell>
          <cell r="S1724">
            <v>1.3899999999999997</v>
          </cell>
          <cell r="T1724">
            <v>0</v>
          </cell>
          <cell r="V1724">
            <v>0.16848484848484846</v>
          </cell>
          <cell r="W1724">
            <v>8.25</v>
          </cell>
        </row>
        <row r="1725">
          <cell r="F1725" t="str">
            <v/>
          </cell>
          <cell r="G1725" t="str">
            <v>0000900502-MFMAND</v>
          </cell>
          <cell r="H1725" t="str">
            <v>MD</v>
          </cell>
          <cell r="I1725">
            <v>4.5999999999999999E-2</v>
          </cell>
          <cell r="J1725">
            <v>440</v>
          </cell>
          <cell r="K1725">
            <v>20.239999999999998</v>
          </cell>
          <cell r="L1725" t="str">
            <v>cc</v>
          </cell>
          <cell r="M1725" t="str">
            <v>RH0090DBL02RUKM1</v>
          </cell>
          <cell r="N1725" t="str">
            <v>UKM1</v>
          </cell>
          <cell r="O1725" t="e">
            <v>#N/A</v>
          </cell>
          <cell r="R1725">
            <v>20.239999999999998</v>
          </cell>
          <cell r="S1725">
            <v>20.239999999999998</v>
          </cell>
          <cell r="T1725">
            <v>0</v>
          </cell>
          <cell r="V1725">
            <v>4.5999999999999999E-2</v>
          </cell>
          <cell r="W1725">
            <v>440</v>
          </cell>
        </row>
        <row r="1726">
          <cell r="F1726" t="str">
            <v/>
          </cell>
          <cell r="G1726" t="str">
            <v>0000900501-MFPOWR</v>
          </cell>
          <cell r="H1726" t="str">
            <v>KWH</v>
          </cell>
          <cell r="I1726">
            <v>0.16800000000000001</v>
          </cell>
          <cell r="J1726">
            <v>8.25</v>
          </cell>
          <cell r="K1726">
            <v>1.3860000000000001</v>
          </cell>
          <cell r="L1726" t="str">
            <v>cc</v>
          </cell>
          <cell r="M1726" t="str">
            <v>RH0090DBL02RUKM1</v>
          </cell>
          <cell r="N1726" t="str">
            <v>UKM1</v>
          </cell>
          <cell r="O1726" t="e">
            <v>#N/A</v>
          </cell>
          <cell r="R1726">
            <v>1.3860000000000001</v>
          </cell>
          <cell r="S1726">
            <v>1.3860000000000001</v>
          </cell>
          <cell r="T1726">
            <v>0</v>
          </cell>
          <cell r="V1726">
            <v>0.16800000000000001</v>
          </cell>
          <cell r="W1726">
            <v>8.25</v>
          </cell>
        </row>
        <row r="1727">
          <cell r="F1727" t="str">
            <v>QRH0090DBL02R</v>
          </cell>
          <cell r="G1727" t="str">
            <v>RAAGA PRO10 DARK BLONDE NW 6 90G 12PC QS</v>
          </cell>
          <cell r="H1727" t="str">
            <v>ST</v>
          </cell>
          <cell r="I1727">
            <v>-0.05</v>
          </cell>
          <cell r="J1727">
            <v>0</v>
          </cell>
          <cell r="K1727">
            <v>0</v>
          </cell>
          <cell r="L1727" t="str">
            <v>RM</v>
          </cell>
          <cell r="M1727" t="str">
            <v>RH0090DBL02RUKM1</v>
          </cell>
          <cell r="N1727" t="str">
            <v>QRH0090DBL02RUKM1</v>
          </cell>
          <cell r="O1727" t="e">
            <v>#N/A</v>
          </cell>
          <cell r="P1727">
            <v>0</v>
          </cell>
          <cell r="S1727">
            <v>0</v>
          </cell>
          <cell r="T1727">
            <v>0</v>
          </cell>
          <cell r="V1727">
            <v>-0.05</v>
          </cell>
          <cell r="W1727">
            <v>0</v>
          </cell>
        </row>
        <row r="1728">
          <cell r="F1728">
            <v>5000984</v>
          </cell>
          <cell r="G1728" t="str">
            <v>MONOCORTON SHADE STICKER 6</v>
          </cell>
          <cell r="H1728" t="str">
            <v>ST</v>
          </cell>
          <cell r="I1728">
            <v>12.06</v>
          </cell>
          <cell r="J1728">
            <v>2.5499999999999998</v>
          </cell>
          <cell r="K1728">
            <v>30.753</v>
          </cell>
          <cell r="L1728" t="str">
            <v>PM</v>
          </cell>
          <cell r="M1728" t="str">
            <v>RH0090DBL02RUKM1</v>
          </cell>
          <cell r="N1728" t="str">
            <v>5000984UKM1</v>
          </cell>
          <cell r="O1728" t="e">
            <v>#N/A</v>
          </cell>
          <cell r="Q1728">
            <v>30.753</v>
          </cell>
          <cell r="S1728">
            <v>30.753</v>
          </cell>
          <cell r="T1728">
            <v>0</v>
          </cell>
          <cell r="V1728">
            <v>12.06</v>
          </cell>
          <cell r="W1728">
            <v>2.5499999999999998</v>
          </cell>
        </row>
        <row r="1729">
          <cell r="F1729">
            <v>5001077</v>
          </cell>
          <cell r="G1729" t="str">
            <v>LEAFLET PARLOR HAIR COLOUR 90G- RA</v>
          </cell>
          <cell r="H1729" t="str">
            <v>ST</v>
          </cell>
          <cell r="I1729">
            <v>12.06</v>
          </cell>
          <cell r="J1729">
            <v>1.27</v>
          </cell>
          <cell r="K1729">
            <v>15.3162</v>
          </cell>
          <cell r="L1729" t="str">
            <v>PM</v>
          </cell>
          <cell r="M1729" t="str">
            <v>RH0090DBL02RUKM1</v>
          </cell>
          <cell r="N1729" t="str">
            <v>5001077UKM1</v>
          </cell>
          <cell r="O1729" t="e">
            <v>#N/A</v>
          </cell>
          <cell r="Q1729">
            <v>15.3162</v>
          </cell>
          <cell r="S1729">
            <v>15.3162</v>
          </cell>
          <cell r="T1729">
            <v>0</v>
          </cell>
          <cell r="V1729">
            <v>12.06</v>
          </cell>
          <cell r="W1729">
            <v>1.27</v>
          </cell>
        </row>
        <row r="1730">
          <cell r="F1730">
            <v>5000283</v>
          </cell>
          <cell r="G1730" t="str">
            <v>BOPP TAPE (60MM X 65M)</v>
          </cell>
          <cell r="H1730" t="str">
            <v>ROL</v>
          </cell>
          <cell r="I1730">
            <v>0.01</v>
          </cell>
          <cell r="J1730">
            <v>45.18</v>
          </cell>
          <cell r="K1730">
            <v>0.45179999999999998</v>
          </cell>
          <cell r="L1730" t="str">
            <v>PM</v>
          </cell>
          <cell r="M1730" t="str">
            <v>RH0090DBL02RUKM1</v>
          </cell>
          <cell r="N1730" t="str">
            <v>5000283UKM1</v>
          </cell>
          <cell r="O1730" t="e">
            <v>#N/A</v>
          </cell>
          <cell r="Q1730">
            <v>0.45179999999999998</v>
          </cell>
          <cell r="S1730">
            <v>0.45179999999999998</v>
          </cell>
          <cell r="T1730">
            <v>0</v>
          </cell>
          <cell r="V1730">
            <v>0.01</v>
          </cell>
          <cell r="W1730">
            <v>47.7</v>
          </cell>
        </row>
        <row r="1731">
          <cell r="F1731">
            <v>5000985</v>
          </cell>
          <cell r="G1731" t="str">
            <v>CFC STICKER SHADE 6</v>
          </cell>
          <cell r="H1731" t="str">
            <v>ST</v>
          </cell>
          <cell r="I1731">
            <v>2.0099999999999998</v>
          </cell>
          <cell r="J1731">
            <v>0.65</v>
          </cell>
          <cell r="K1731">
            <v>1.3065</v>
          </cell>
          <cell r="L1731" t="str">
            <v>PM</v>
          </cell>
          <cell r="M1731" t="str">
            <v>RH0090DBL02RUKM1</v>
          </cell>
          <cell r="N1731" t="str">
            <v>5000985UKM1</v>
          </cell>
          <cell r="O1731" t="e">
            <v>#N/A</v>
          </cell>
          <cell r="Q1731">
            <v>1.3065</v>
          </cell>
          <cell r="S1731">
            <v>1.3065</v>
          </cell>
          <cell r="T1731">
            <v>0</v>
          </cell>
          <cell r="V1731">
            <v>2.0099999999999998</v>
          </cell>
          <cell r="W1731">
            <v>0.65</v>
          </cell>
        </row>
        <row r="1732">
          <cell r="F1732">
            <v>5003311</v>
          </cell>
          <cell r="G1732" t="str">
            <v>CFC FOR RAAGA PRO10 HAIR COLOR 90G 12PCS</v>
          </cell>
          <cell r="H1732" t="str">
            <v>ST</v>
          </cell>
          <cell r="I1732">
            <v>1.0049999999999999</v>
          </cell>
          <cell r="J1732">
            <v>18.78</v>
          </cell>
          <cell r="K1732">
            <v>18.873899999999999</v>
          </cell>
          <cell r="L1732" t="str">
            <v>PM</v>
          </cell>
          <cell r="M1732" t="str">
            <v>RH0090DBL02RUKM1</v>
          </cell>
          <cell r="N1732" t="str">
            <v>5003311UKM1</v>
          </cell>
          <cell r="O1732" t="e">
            <v>#N/A</v>
          </cell>
          <cell r="Q1732">
            <v>18.873899999999999</v>
          </cell>
          <cell r="S1732">
            <v>18.873899999999999</v>
          </cell>
          <cell r="T1732">
            <v>0</v>
          </cell>
          <cell r="V1732">
            <v>1.0049999999999999</v>
          </cell>
          <cell r="W1732">
            <v>18.78</v>
          </cell>
        </row>
        <row r="1733">
          <cell r="F1733">
            <v>5000934</v>
          </cell>
          <cell r="G1733" t="str">
            <v>MONOCORTON RAAGA PRO10 HAIR CLR 90G</v>
          </cell>
          <cell r="H1733" t="str">
            <v>ST</v>
          </cell>
          <cell r="I1733">
            <v>12.12</v>
          </cell>
          <cell r="J1733">
            <v>3.66</v>
          </cell>
          <cell r="K1733">
            <v>44.359200000000001</v>
          </cell>
          <cell r="L1733" t="str">
            <v>PM</v>
          </cell>
          <cell r="M1733" t="str">
            <v>RH0090DBL02RUKM1</v>
          </cell>
          <cell r="N1733" t="str">
            <v>5000934UKM1</v>
          </cell>
          <cell r="O1733" t="e">
            <v>#N/A</v>
          </cell>
          <cell r="Q1733">
            <v>44.359200000000001</v>
          </cell>
          <cell r="S1733">
            <v>44.359200000000001</v>
          </cell>
          <cell r="T1733">
            <v>0</v>
          </cell>
          <cell r="V1733">
            <v>12.12</v>
          </cell>
          <cell r="W1733">
            <v>3.66</v>
          </cell>
        </row>
        <row r="1734">
          <cell r="F1734">
            <v>5000933</v>
          </cell>
          <cell r="G1734" t="str">
            <v>ALUMINIUMTUBEFOR RAGA PRO10 HAIRCOLO 90G</v>
          </cell>
          <cell r="H1734" t="str">
            <v>ST</v>
          </cell>
          <cell r="I1734">
            <v>12.12</v>
          </cell>
          <cell r="J1734">
            <v>12.63</v>
          </cell>
          <cell r="K1734">
            <v>153.07560000000001</v>
          </cell>
          <cell r="L1734" t="str">
            <v>PM</v>
          </cell>
          <cell r="M1734" t="str">
            <v>RH0090DBL02RUKM1</v>
          </cell>
          <cell r="N1734" t="str">
            <v>5000933UKM1</v>
          </cell>
          <cell r="O1734" t="e">
            <v>#N/A</v>
          </cell>
          <cell r="Q1734">
            <v>153.07560000000001</v>
          </cell>
          <cell r="S1734">
            <v>153.07560000000001</v>
          </cell>
          <cell r="T1734">
            <v>0</v>
          </cell>
          <cell r="V1734">
            <v>12.12</v>
          </cell>
          <cell r="W1734">
            <v>12.63</v>
          </cell>
        </row>
        <row r="1735">
          <cell r="F1735">
            <v>6000505</v>
          </cell>
          <cell r="G1735" t="str">
            <v>RAAGA PRO10 EXP DARK BLONDE  6 NF</v>
          </cell>
          <cell r="H1735" t="str">
            <v>KG</v>
          </cell>
          <cell r="I1735">
            <v>1.1659999999999999</v>
          </cell>
          <cell r="J1735">
            <v>468.78047000000009</v>
          </cell>
          <cell r="K1735">
            <v>546.59802802000013</v>
          </cell>
          <cell r="L1735" t="str">
            <v>SFG</v>
          </cell>
          <cell r="M1735" t="str">
            <v>RH0090DBL02RUKM1</v>
          </cell>
          <cell r="N1735" t="str">
            <v>6000505UKM1</v>
          </cell>
          <cell r="O1735" t="str">
            <v>6000505UKM1</v>
          </cell>
          <cell r="P1735">
            <v>365.4333432200001</v>
          </cell>
          <cell r="Q1735">
            <v>0</v>
          </cell>
          <cell r="R1735">
            <v>181.16468479999997</v>
          </cell>
          <cell r="S1735">
            <v>546.59802802000013</v>
          </cell>
          <cell r="T1735">
            <v>0</v>
          </cell>
          <cell r="V1735">
            <v>1.1659999999999999</v>
          </cell>
          <cell r="W1735">
            <v>474.52011567871614</v>
          </cell>
        </row>
        <row r="1736">
          <cell r="F1736" t="str">
            <v/>
          </cell>
          <cell r="G1736" t="str">
            <v>0000900505-MFGOVH</v>
          </cell>
          <cell r="H1736" t="str">
            <v>STD</v>
          </cell>
          <cell r="I1736">
            <v>1.4999999999999999E-2</v>
          </cell>
          <cell r="J1736">
            <v>292.08999999999997</v>
          </cell>
          <cell r="K1736">
            <v>4.3813499999999994</v>
          </cell>
          <cell r="L1736" t="str">
            <v>cc</v>
          </cell>
          <cell r="M1736" t="str">
            <v>RH0090DBL02RUKM1</v>
          </cell>
          <cell r="N1736" t="str">
            <v>UKM1</v>
          </cell>
          <cell r="O1736" t="e">
            <v>#N/A</v>
          </cell>
          <cell r="R1736">
            <v>4.3813499999999994</v>
          </cell>
          <cell r="S1736">
            <v>4.3813499999999994</v>
          </cell>
          <cell r="T1736">
            <v>0</v>
          </cell>
          <cell r="V1736">
            <v>1.4999999999999999E-2</v>
          </cell>
          <cell r="W1736">
            <v>292.08999999999997</v>
          </cell>
        </row>
        <row r="1737">
          <cell r="F1737" t="str">
            <v/>
          </cell>
          <cell r="G1737" t="str">
            <v>0000900504-MFGDEP</v>
          </cell>
          <cell r="H1737" t="str">
            <v>STD</v>
          </cell>
          <cell r="I1737">
            <v>1.4999999999999999E-2</v>
          </cell>
          <cell r="J1737">
            <v>324.45</v>
          </cell>
          <cell r="K1737">
            <v>4.8667499999999997</v>
          </cell>
          <cell r="L1737" t="str">
            <v>cc</v>
          </cell>
          <cell r="M1737" t="str">
            <v>RH0090DBL02RUKM1</v>
          </cell>
          <cell r="N1737" t="str">
            <v>UKM1</v>
          </cell>
          <cell r="O1737" t="e">
            <v>#N/A</v>
          </cell>
          <cell r="R1737">
            <v>4.8667499999999997</v>
          </cell>
          <cell r="S1737">
            <v>4.8667499999999997</v>
          </cell>
          <cell r="T1737">
            <v>0</v>
          </cell>
          <cell r="V1737">
            <v>1.4999999999999999E-2</v>
          </cell>
          <cell r="W1737">
            <v>324.45</v>
          </cell>
        </row>
        <row r="1738">
          <cell r="F1738" t="str">
            <v/>
          </cell>
          <cell r="G1738" t="str">
            <v>0000900503-MFGUTY</v>
          </cell>
          <cell r="H1738" t="str">
            <v>STD</v>
          </cell>
          <cell r="I1738">
            <v>1.4999999999999999E-2</v>
          </cell>
          <cell r="J1738">
            <v>219.9</v>
          </cell>
          <cell r="K1738">
            <v>3.2984999999999998</v>
          </cell>
          <cell r="L1738" t="str">
            <v>cc</v>
          </cell>
          <cell r="M1738" t="str">
            <v>RH0090DBL02RUKM1</v>
          </cell>
          <cell r="N1738" t="str">
            <v>UKM1</v>
          </cell>
          <cell r="O1738" t="e">
            <v>#N/A</v>
          </cell>
          <cell r="R1738">
            <v>3.2984999999999998</v>
          </cell>
          <cell r="S1738">
            <v>3.2984999999999998</v>
          </cell>
          <cell r="T1738">
            <v>0</v>
          </cell>
          <cell r="V1738">
            <v>1.4999999999999999E-2</v>
          </cell>
          <cell r="W1738">
            <v>219.9</v>
          </cell>
        </row>
        <row r="1739">
          <cell r="F1739" t="str">
            <v/>
          </cell>
          <cell r="G1739" t="str">
            <v>0000900501-MFPOWR</v>
          </cell>
          <cell r="H1739" t="str">
            <v>KWH</v>
          </cell>
          <cell r="I1739">
            <v>0.24</v>
          </cell>
          <cell r="J1739">
            <v>8.25</v>
          </cell>
          <cell r="K1739">
            <v>1.98</v>
          </cell>
          <cell r="L1739" t="str">
            <v>cc</v>
          </cell>
          <cell r="M1739" t="str">
            <v>RH0090DBN01RUKM1</v>
          </cell>
          <cell r="N1739" t="str">
            <v>UKM1</v>
          </cell>
          <cell r="O1739" t="e">
            <v>#N/A</v>
          </cell>
          <cell r="R1739">
            <v>1.98</v>
          </cell>
          <cell r="S1739">
            <v>1.98</v>
          </cell>
          <cell r="T1739">
            <v>0</v>
          </cell>
          <cell r="V1739">
            <v>0.24</v>
          </cell>
          <cell r="W1739">
            <v>8.25</v>
          </cell>
        </row>
        <row r="1740">
          <cell r="F1740" t="str">
            <v/>
          </cell>
          <cell r="G1740" t="str">
            <v>0000900502-MFMAND</v>
          </cell>
          <cell r="H1740" t="str">
            <v>MD</v>
          </cell>
          <cell r="I1740">
            <v>0.08</v>
          </cell>
          <cell r="J1740">
            <v>440</v>
          </cell>
          <cell r="K1740">
            <v>35.200000000000003</v>
          </cell>
          <cell r="L1740" t="str">
            <v>cc</v>
          </cell>
          <cell r="M1740" t="str">
            <v>RH0090DBN01RUKM1</v>
          </cell>
          <cell r="N1740" t="str">
            <v>UKM1</v>
          </cell>
          <cell r="O1740" t="e">
            <v>#N/A</v>
          </cell>
          <cell r="R1740">
            <v>35.200000000000003</v>
          </cell>
          <cell r="S1740">
            <v>35.200000000000003</v>
          </cell>
          <cell r="T1740">
            <v>0</v>
          </cell>
          <cell r="V1740">
            <v>0.08</v>
          </cell>
          <cell r="W1740">
            <v>440</v>
          </cell>
        </row>
        <row r="1741">
          <cell r="F1741" t="str">
            <v/>
          </cell>
          <cell r="G1741" t="str">
            <v>0000900503-MFGUTY</v>
          </cell>
          <cell r="H1741" t="str">
            <v>STD</v>
          </cell>
          <cell r="I1741">
            <v>2.4010914051841747E-2</v>
          </cell>
          <cell r="J1741">
            <v>219.9</v>
          </cell>
          <cell r="K1741">
            <v>5.28</v>
          </cell>
          <cell r="L1741" t="str">
            <v>cc</v>
          </cell>
          <cell r="M1741" t="str">
            <v>RH0090DBN01RUKM1</v>
          </cell>
          <cell r="N1741" t="str">
            <v>UKM1</v>
          </cell>
          <cell r="O1741" t="e">
            <v>#N/A</v>
          </cell>
          <cell r="R1741">
            <v>5.28</v>
          </cell>
          <cell r="S1741">
            <v>5.28</v>
          </cell>
          <cell r="T1741">
            <v>0</v>
          </cell>
          <cell r="V1741">
            <v>2.4010914051841747E-2</v>
          </cell>
          <cell r="W1741">
            <v>219.9</v>
          </cell>
        </row>
        <row r="1742">
          <cell r="F1742" t="str">
            <v/>
          </cell>
          <cell r="G1742" t="str">
            <v>0000900504-MFGDEP</v>
          </cell>
          <cell r="H1742" t="str">
            <v>STD</v>
          </cell>
          <cell r="I1742">
            <v>2.4009862844814302E-2</v>
          </cell>
          <cell r="J1742">
            <v>324.45</v>
          </cell>
          <cell r="K1742">
            <v>7.79</v>
          </cell>
          <cell r="L1742" t="str">
            <v>cc</v>
          </cell>
          <cell r="M1742" t="str">
            <v>RH0090DBN01RUKM1</v>
          </cell>
          <cell r="N1742" t="str">
            <v>UKM1</v>
          </cell>
          <cell r="O1742" t="e">
            <v>#N/A</v>
          </cell>
          <cell r="R1742">
            <v>7.79</v>
          </cell>
          <cell r="S1742">
            <v>7.79</v>
          </cell>
          <cell r="T1742">
            <v>0</v>
          </cell>
          <cell r="V1742">
            <v>2.4009862844814302E-2</v>
          </cell>
          <cell r="W1742">
            <v>324.45</v>
          </cell>
        </row>
        <row r="1743">
          <cell r="F1743" t="str">
            <v/>
          </cell>
          <cell r="G1743" t="str">
            <v>0000900505-MFGOVH</v>
          </cell>
          <cell r="H1743" t="str">
            <v>STD</v>
          </cell>
          <cell r="I1743">
            <v>2.3999452223629706E-2</v>
          </cell>
          <cell r="J1743">
            <v>292.08999999999997</v>
          </cell>
          <cell r="K1743">
            <v>7.01</v>
          </cell>
          <cell r="L1743" t="str">
            <v>cc</v>
          </cell>
          <cell r="M1743" t="str">
            <v>RH0090DBN01RUKM1</v>
          </cell>
          <cell r="N1743" t="str">
            <v>UKM1</v>
          </cell>
          <cell r="O1743" t="e">
            <v>#N/A</v>
          </cell>
          <cell r="R1743">
            <v>7.01</v>
          </cell>
          <cell r="S1743">
            <v>7.01</v>
          </cell>
          <cell r="T1743">
            <v>0</v>
          </cell>
          <cell r="V1743">
            <v>2.3999452223629706E-2</v>
          </cell>
          <cell r="W1743">
            <v>292.08999999999997</v>
          </cell>
        </row>
        <row r="1744">
          <cell r="F1744">
            <v>6000507</v>
          </cell>
          <cell r="G1744" t="str">
            <v>RAAGA PRO10 EXP DARK BROWN 3 NF</v>
          </cell>
          <cell r="H1744" t="str">
            <v>KG</v>
          </cell>
          <cell r="I1744">
            <v>2.3327843107212627</v>
          </cell>
          <cell r="J1744">
            <v>261.07</v>
          </cell>
          <cell r="K1744">
            <v>609.02</v>
          </cell>
          <cell r="L1744" t="str">
            <v>SFG</v>
          </cell>
          <cell r="M1744" t="str">
            <v>RH0090DBN01RUKM1</v>
          </cell>
          <cell r="N1744" t="str">
            <v>6000507UKM1</v>
          </cell>
          <cell r="O1744" t="str">
            <v>6000507UKM1</v>
          </cell>
          <cell r="P1744">
            <v>576.87423219826121</v>
          </cell>
          <cell r="Q1744">
            <v>0</v>
          </cell>
          <cell r="R1744">
            <v>32.145767801739005</v>
          </cell>
          <cell r="S1744">
            <v>609.02000000000021</v>
          </cell>
          <cell r="T1744">
            <v>0</v>
          </cell>
          <cell r="V1744">
            <v>2.3327843107212627</v>
          </cell>
          <cell r="W1744">
            <v>257.90050177211867</v>
          </cell>
        </row>
        <row r="1745">
          <cell r="F1745">
            <v>5000933</v>
          </cell>
          <cell r="G1745" t="str">
            <v>ALUMINIUMTUBEFOR RAGA PRO10 HAIRCOLO 90G</v>
          </cell>
          <cell r="H1745" t="str">
            <v>ST</v>
          </cell>
          <cell r="I1745">
            <v>24.239904988123513</v>
          </cell>
          <cell r="J1745">
            <v>12.63</v>
          </cell>
          <cell r="K1745">
            <v>306.14999999999998</v>
          </cell>
          <cell r="L1745" t="str">
            <v>PM</v>
          </cell>
          <cell r="M1745" t="str">
            <v>RH0090DBN01RUKM1</v>
          </cell>
          <cell r="N1745" t="str">
            <v>5000933UKM1</v>
          </cell>
          <cell r="O1745" t="e">
            <v>#N/A</v>
          </cell>
          <cell r="Q1745">
            <v>306.14999999999998</v>
          </cell>
          <cell r="S1745">
            <v>306.14999999999998</v>
          </cell>
          <cell r="T1745">
            <v>0</v>
          </cell>
          <cell r="V1745">
            <v>24.239904988123513</v>
          </cell>
          <cell r="W1745">
            <v>12.63</v>
          </cell>
        </row>
        <row r="1746">
          <cell r="F1746">
            <v>5000934</v>
          </cell>
          <cell r="G1746" t="str">
            <v>MONOCORTON RAAGA PRO10 HAIR CLR 90G</v>
          </cell>
          <cell r="H1746" t="str">
            <v>ST</v>
          </cell>
          <cell r="I1746">
            <v>24.240437158469945</v>
          </cell>
          <cell r="J1746">
            <v>3.66</v>
          </cell>
          <cell r="K1746">
            <v>88.72</v>
          </cell>
          <cell r="L1746" t="str">
            <v>PM</v>
          </cell>
          <cell r="M1746" t="str">
            <v>RH0090DBN01RUKM1</v>
          </cell>
          <cell r="N1746" t="str">
            <v>5000934UKM1</v>
          </cell>
          <cell r="O1746" t="e">
            <v>#N/A</v>
          </cell>
          <cell r="Q1746">
            <v>88.72</v>
          </cell>
          <cell r="S1746">
            <v>88.72</v>
          </cell>
          <cell r="T1746">
            <v>0</v>
          </cell>
          <cell r="V1746">
            <v>24.240437158469945</v>
          </cell>
          <cell r="W1746">
            <v>3.66</v>
          </cell>
        </row>
        <row r="1747">
          <cell r="F1747">
            <v>5000959</v>
          </cell>
          <cell r="G1747" t="str">
            <v>CFC FOR RAAGA PRO 10 HAIR COLOR 90G SET</v>
          </cell>
          <cell r="H1747" t="str">
            <v>ST</v>
          </cell>
          <cell r="I1747">
            <v>1.0051076249543962</v>
          </cell>
          <cell r="J1747">
            <v>27.41</v>
          </cell>
          <cell r="K1747">
            <v>27.55</v>
          </cell>
          <cell r="L1747" t="str">
            <v>PM</v>
          </cell>
          <cell r="M1747" t="str">
            <v>RH0090DBN01RUKM1</v>
          </cell>
          <cell r="N1747" t="str">
            <v>5000959UKM1</v>
          </cell>
          <cell r="O1747" t="e">
            <v>#N/A</v>
          </cell>
          <cell r="Q1747">
            <v>27.55</v>
          </cell>
          <cell r="S1747">
            <v>27.55</v>
          </cell>
          <cell r="T1747">
            <v>0</v>
          </cell>
          <cell r="V1747">
            <v>1.0051076249543962</v>
          </cell>
          <cell r="W1747">
            <v>27.41</v>
          </cell>
        </row>
        <row r="1748">
          <cell r="F1748">
            <v>5000980</v>
          </cell>
          <cell r="G1748" t="str">
            <v>CFC STICKER SHADE 3</v>
          </cell>
          <cell r="H1748" t="str">
            <v>ST</v>
          </cell>
          <cell r="I1748">
            <v>2.0151515151515151</v>
          </cell>
          <cell r="J1748">
            <v>0.66</v>
          </cell>
          <cell r="K1748">
            <v>1.33</v>
          </cell>
          <cell r="L1748" t="str">
            <v>PM</v>
          </cell>
          <cell r="M1748" t="str">
            <v>RH0090DBN01RUKM1</v>
          </cell>
          <cell r="N1748" t="str">
            <v>5000980UKM1</v>
          </cell>
          <cell r="O1748" t="e">
            <v>#N/A</v>
          </cell>
          <cell r="Q1748">
            <v>1.33</v>
          </cell>
          <cell r="S1748">
            <v>1.33</v>
          </cell>
          <cell r="T1748">
            <v>0</v>
          </cell>
          <cell r="V1748">
            <v>2.0151515151515151</v>
          </cell>
          <cell r="W1748">
            <v>0.66</v>
          </cell>
        </row>
        <row r="1749">
          <cell r="F1749">
            <v>5000283</v>
          </cell>
          <cell r="G1749" t="str">
            <v>BOPP TAPE (60MM X 65M)</v>
          </cell>
          <cell r="H1749" t="str">
            <v>ROL</v>
          </cell>
          <cell r="I1749">
            <v>1.5050907481186367E-2</v>
          </cell>
          <cell r="J1749">
            <v>45.18</v>
          </cell>
          <cell r="K1749">
            <v>0.68</v>
          </cell>
          <cell r="L1749" t="str">
            <v>PM</v>
          </cell>
          <cell r="M1749" t="str">
            <v>RH0090DBN01RUKM1</v>
          </cell>
          <cell r="N1749" t="str">
            <v>5000283UKM1</v>
          </cell>
          <cell r="O1749" t="e">
            <v>#N/A</v>
          </cell>
          <cell r="Q1749">
            <v>0.68</v>
          </cell>
          <cell r="S1749">
            <v>0.68</v>
          </cell>
          <cell r="T1749">
            <v>0</v>
          </cell>
          <cell r="V1749">
            <v>1.5050907481186367E-2</v>
          </cell>
          <cell r="W1749">
            <v>47.7</v>
          </cell>
        </row>
        <row r="1750">
          <cell r="F1750">
            <v>5001077</v>
          </cell>
          <cell r="G1750" t="str">
            <v>LEAFLET PARLOR HAIR COLOUR 90G- RA</v>
          </cell>
          <cell r="H1750" t="str">
            <v>ST</v>
          </cell>
          <cell r="I1750">
            <v>24.11811023622047</v>
          </cell>
          <cell r="J1750">
            <v>1.27</v>
          </cell>
          <cell r="K1750">
            <v>30.63</v>
          </cell>
          <cell r="L1750" t="str">
            <v>PM</v>
          </cell>
          <cell r="M1750" t="str">
            <v>RH0090DBN01RUKM1</v>
          </cell>
          <cell r="N1750" t="str">
            <v>5001077UKM1</v>
          </cell>
          <cell r="O1750" t="e">
            <v>#N/A</v>
          </cell>
          <cell r="Q1750">
            <v>30.63</v>
          </cell>
          <cell r="S1750">
            <v>30.63</v>
          </cell>
          <cell r="T1750">
            <v>0</v>
          </cell>
          <cell r="V1750">
            <v>24.11811023622047</v>
          </cell>
          <cell r="W1750">
            <v>1.27</v>
          </cell>
        </row>
        <row r="1751">
          <cell r="F1751">
            <v>5000955</v>
          </cell>
          <cell r="G1751" t="str">
            <v>MONOCORTON SHADE STICKER 3</v>
          </cell>
          <cell r="H1751" t="str">
            <v>ST</v>
          </cell>
          <cell r="I1751">
            <v>24.12156862745098</v>
          </cell>
          <cell r="J1751">
            <v>2.5499999999999998</v>
          </cell>
          <cell r="K1751">
            <v>61.51</v>
          </cell>
          <cell r="L1751" t="str">
            <v>PM</v>
          </cell>
          <cell r="M1751" t="str">
            <v>RH0090DBN01RUKM1</v>
          </cell>
          <cell r="N1751" t="str">
            <v>5000955UKM1</v>
          </cell>
          <cell r="O1751" t="e">
            <v>#N/A</v>
          </cell>
          <cell r="Q1751">
            <v>61.51</v>
          </cell>
          <cell r="S1751">
            <v>61.51</v>
          </cell>
          <cell r="T1751">
            <v>0</v>
          </cell>
          <cell r="V1751">
            <v>24.12156862745098</v>
          </cell>
          <cell r="W1751">
            <v>2.5499999999999998</v>
          </cell>
        </row>
        <row r="1752">
          <cell r="F1752" t="str">
            <v>QRH0090DBN01R</v>
          </cell>
          <cell r="G1752" t="str">
            <v>RAPRO10 DARK BROWN 3 90G 24P QS</v>
          </cell>
          <cell r="H1752" t="str">
            <v>ST</v>
          </cell>
          <cell r="I1752">
            <v>-0.11</v>
          </cell>
          <cell r="J1752">
            <v>0</v>
          </cell>
          <cell r="K1752">
            <v>0</v>
          </cell>
          <cell r="L1752" t="str">
            <v>RM</v>
          </cell>
          <cell r="M1752" t="str">
            <v>RH0090DBN01RUKM1</v>
          </cell>
          <cell r="N1752" t="str">
            <v>QRH0090DBN01RUKM1</v>
          </cell>
          <cell r="O1752" t="e">
            <v>#N/A</v>
          </cell>
          <cell r="P1752">
            <v>0</v>
          </cell>
          <cell r="S1752">
            <v>0</v>
          </cell>
          <cell r="T1752">
            <v>0</v>
          </cell>
          <cell r="V1752">
            <v>-0.11</v>
          </cell>
          <cell r="W1752">
            <v>0</v>
          </cell>
        </row>
        <row r="1753">
          <cell r="F1753" t="str">
            <v>QRH0090DLGC02R</v>
          </cell>
          <cell r="G1753" t="str">
            <v>RA PR10 D BLD GLD CPR NW 6.34 90G 12P QS</v>
          </cell>
          <cell r="H1753" t="str">
            <v>ST</v>
          </cell>
          <cell r="I1753">
            <v>-0.05</v>
          </cell>
          <cell r="J1753">
            <v>0</v>
          </cell>
          <cell r="K1753">
            <v>0</v>
          </cell>
          <cell r="L1753" t="str">
            <v>RM</v>
          </cell>
          <cell r="M1753" t="str">
            <v>RH0090DLGC02RUKM1</v>
          </cell>
          <cell r="N1753" t="str">
            <v>QRH0090DLGC02RUKM1</v>
          </cell>
          <cell r="O1753" t="e">
            <v>#N/A</v>
          </cell>
          <cell r="P1753">
            <v>0</v>
          </cell>
          <cell r="S1753">
            <v>0</v>
          </cell>
          <cell r="T1753">
            <v>0</v>
          </cell>
          <cell r="V1753">
            <v>-0.05</v>
          </cell>
          <cell r="W1753">
            <v>0</v>
          </cell>
        </row>
        <row r="1754">
          <cell r="F1754">
            <v>5000940</v>
          </cell>
          <cell r="G1754" t="str">
            <v>MONOCORTON SHADE STICKER 6.34</v>
          </cell>
          <cell r="H1754" t="str">
            <v>ST</v>
          </cell>
          <cell r="I1754">
            <v>12.058823529411766</v>
          </cell>
          <cell r="J1754">
            <v>2.5499999999999998</v>
          </cell>
          <cell r="K1754">
            <v>30.750000000000004</v>
          </cell>
          <cell r="L1754" t="str">
            <v>PM</v>
          </cell>
          <cell r="M1754" t="str">
            <v>RH0090DLGC02RUKM1</v>
          </cell>
          <cell r="N1754" t="str">
            <v>5000940UKM1</v>
          </cell>
          <cell r="O1754" t="e">
            <v>#N/A</v>
          </cell>
          <cell r="Q1754">
            <v>30.750000000000004</v>
          </cell>
          <cell r="S1754">
            <v>30.750000000000004</v>
          </cell>
          <cell r="T1754">
            <v>0</v>
          </cell>
          <cell r="V1754">
            <v>12.058823529411766</v>
          </cell>
          <cell r="W1754">
            <v>2.5499999999999998</v>
          </cell>
        </row>
        <row r="1755">
          <cell r="F1755">
            <v>5001077</v>
          </cell>
          <cell r="G1755" t="str">
            <v>LEAFLET PARLOR HAIR COLOUR 90G- RA</v>
          </cell>
          <cell r="H1755" t="str">
            <v>ST</v>
          </cell>
          <cell r="I1755">
            <v>12.062992125984252</v>
          </cell>
          <cell r="J1755">
            <v>1.27</v>
          </cell>
          <cell r="K1755">
            <v>15.32</v>
          </cell>
          <cell r="L1755" t="str">
            <v>PM</v>
          </cell>
          <cell r="M1755" t="str">
            <v>RH0090DLGC02RUKM1</v>
          </cell>
          <cell r="N1755" t="str">
            <v>5001077UKM1</v>
          </cell>
          <cell r="O1755" t="e">
            <v>#N/A</v>
          </cell>
          <cell r="Q1755">
            <v>15.32</v>
          </cell>
          <cell r="S1755">
            <v>15.32</v>
          </cell>
          <cell r="T1755">
            <v>0</v>
          </cell>
          <cell r="V1755">
            <v>12.062992125984252</v>
          </cell>
          <cell r="W1755">
            <v>1.27</v>
          </cell>
        </row>
        <row r="1756">
          <cell r="F1756">
            <v>5000283</v>
          </cell>
          <cell r="G1756" t="str">
            <v>BOPP TAPE (60MM X 65M)</v>
          </cell>
          <cell r="H1756" t="str">
            <v>ROL</v>
          </cell>
          <cell r="I1756">
            <v>9.9601593625498006E-3</v>
          </cell>
          <cell r="J1756">
            <v>45.18</v>
          </cell>
          <cell r="K1756">
            <v>0.45</v>
          </cell>
          <cell r="L1756" t="str">
            <v>PM</v>
          </cell>
          <cell r="M1756" t="str">
            <v>RH0090DLGC02RUKM1</v>
          </cell>
          <cell r="N1756" t="str">
            <v>5000283UKM1</v>
          </cell>
          <cell r="O1756" t="e">
            <v>#N/A</v>
          </cell>
          <cell r="Q1756">
            <v>0.45</v>
          </cell>
          <cell r="S1756">
            <v>0.45</v>
          </cell>
          <cell r="T1756">
            <v>0</v>
          </cell>
          <cell r="V1756">
            <v>9.9601593625498006E-3</v>
          </cell>
          <cell r="W1756">
            <v>47.7</v>
          </cell>
        </row>
        <row r="1757">
          <cell r="F1757">
            <v>5000970</v>
          </cell>
          <cell r="G1757" t="str">
            <v>CFC STICKER SHADE 6.34</v>
          </cell>
          <cell r="H1757" t="str">
            <v>ST</v>
          </cell>
          <cell r="I1757">
            <v>2.0153846153846153</v>
          </cell>
          <cell r="J1757">
            <v>0.65</v>
          </cell>
          <cell r="K1757">
            <v>1.31</v>
          </cell>
          <cell r="L1757" t="str">
            <v>PM</v>
          </cell>
          <cell r="M1757" t="str">
            <v>RH0090DLGC02RUKM1</v>
          </cell>
          <cell r="N1757" t="str">
            <v>5000970UKM1</v>
          </cell>
          <cell r="O1757" t="e">
            <v>#N/A</v>
          </cell>
          <cell r="Q1757">
            <v>1.31</v>
          </cell>
          <cell r="S1757">
            <v>1.31</v>
          </cell>
          <cell r="T1757">
            <v>0</v>
          </cell>
          <cell r="V1757">
            <v>2.0153846153846153</v>
          </cell>
          <cell r="W1757">
            <v>0.65</v>
          </cell>
        </row>
        <row r="1758">
          <cell r="F1758">
            <v>5003311</v>
          </cell>
          <cell r="G1758" t="str">
            <v>CFC FOR RAAGA PRO10 HAIR COLOR 90G 12PCS</v>
          </cell>
          <cell r="H1758" t="str">
            <v>ST</v>
          </cell>
          <cell r="I1758">
            <v>1.0047923322683705</v>
          </cell>
          <cell r="J1758">
            <v>18.78</v>
          </cell>
          <cell r="K1758">
            <v>18.869999999999997</v>
          </cell>
          <cell r="L1758" t="str">
            <v>PM</v>
          </cell>
          <cell r="M1758" t="str">
            <v>RH0090DLGC02RUKM1</v>
          </cell>
          <cell r="N1758" t="str">
            <v>5003311UKM1</v>
          </cell>
          <cell r="O1758" t="e">
            <v>#N/A</v>
          </cell>
          <cell r="Q1758">
            <v>18.869999999999997</v>
          </cell>
          <cell r="S1758">
            <v>18.869999999999997</v>
          </cell>
          <cell r="T1758">
            <v>0</v>
          </cell>
          <cell r="V1758">
            <v>1.0047923322683705</v>
          </cell>
          <cell r="W1758">
            <v>18.78</v>
          </cell>
        </row>
        <row r="1759">
          <cell r="F1759">
            <v>5000934</v>
          </cell>
          <cell r="G1759" t="str">
            <v>MONOCORTON RAAGA PRO10 HAIR CLR 90G</v>
          </cell>
          <cell r="H1759" t="str">
            <v>ST</v>
          </cell>
          <cell r="I1759">
            <v>12.120218579234972</v>
          </cell>
          <cell r="J1759">
            <v>3.66</v>
          </cell>
          <cell r="K1759">
            <v>44.36</v>
          </cell>
          <cell r="L1759" t="str">
            <v>PM</v>
          </cell>
          <cell r="M1759" t="str">
            <v>RH0090DLGC02RUKM1</v>
          </cell>
          <cell r="N1759" t="str">
            <v>5000934UKM1</v>
          </cell>
          <cell r="O1759" t="e">
            <v>#N/A</v>
          </cell>
          <cell r="Q1759">
            <v>44.36</v>
          </cell>
          <cell r="S1759">
            <v>44.36</v>
          </cell>
          <cell r="T1759">
            <v>0</v>
          </cell>
          <cell r="V1759">
            <v>12.120218579234972</v>
          </cell>
          <cell r="W1759">
            <v>3.66</v>
          </cell>
        </row>
        <row r="1760">
          <cell r="F1760">
            <v>6000502</v>
          </cell>
          <cell r="G1760" t="str">
            <v>RAAGA PRO10 DRK BLONDE GOLD COPP 6.34 NF</v>
          </cell>
          <cell r="H1760" t="str">
            <v>KG</v>
          </cell>
          <cell r="I1760">
            <v>1.1664020046327996</v>
          </cell>
          <cell r="J1760">
            <v>686.41</v>
          </cell>
          <cell r="K1760">
            <v>800.63</v>
          </cell>
          <cell r="L1760" t="str">
            <v>SFG</v>
          </cell>
          <cell r="M1760" t="str">
            <v>RH0090DLGC02RUKM1</v>
          </cell>
          <cell r="N1760" t="str">
            <v>6000502UKM1</v>
          </cell>
          <cell r="O1760" t="str">
            <v>6000502UKM1</v>
          </cell>
          <cell r="P1760">
            <v>387.32711367841375</v>
          </cell>
          <cell r="Q1760">
            <v>0</v>
          </cell>
          <cell r="R1760">
            <v>413.30288632158624</v>
          </cell>
          <cell r="S1760">
            <v>800.63</v>
          </cell>
          <cell r="T1760">
            <v>0</v>
          </cell>
          <cell r="V1760">
            <v>1.1664020046327996</v>
          </cell>
          <cell r="W1760">
            <v>692.36958695277804</v>
          </cell>
        </row>
        <row r="1761">
          <cell r="F1761" t="str">
            <v/>
          </cell>
          <cell r="G1761" t="str">
            <v>0000900505-MFGOVH</v>
          </cell>
          <cell r="H1761" t="str">
            <v>STD</v>
          </cell>
          <cell r="I1761">
            <v>1.4995378136875622E-2</v>
          </cell>
          <cell r="J1761">
            <v>292.08999999999997</v>
          </cell>
          <cell r="K1761">
            <v>4.38</v>
          </cell>
          <cell r="L1761" t="str">
            <v>cc</v>
          </cell>
          <cell r="M1761" t="str">
            <v>RH0090DLGC02RUKM1</v>
          </cell>
          <cell r="N1761" t="str">
            <v>UKM1</v>
          </cell>
          <cell r="O1761" t="e">
            <v>#N/A</v>
          </cell>
          <cell r="R1761">
            <v>4.38</v>
          </cell>
          <cell r="S1761">
            <v>4.38</v>
          </cell>
          <cell r="T1761">
            <v>0</v>
          </cell>
          <cell r="V1761">
            <v>1.4995378136875622E-2</v>
          </cell>
          <cell r="W1761">
            <v>292.08999999999997</v>
          </cell>
        </row>
        <row r="1762">
          <cell r="F1762" t="str">
            <v/>
          </cell>
          <cell r="G1762" t="str">
            <v>0000900504-MFGDEP</v>
          </cell>
          <cell r="H1762" t="str">
            <v>STD</v>
          </cell>
          <cell r="I1762">
            <v>1.5010016951764526E-2</v>
          </cell>
          <cell r="J1762">
            <v>324.45</v>
          </cell>
          <cell r="K1762">
            <v>4.87</v>
          </cell>
          <cell r="L1762" t="str">
            <v>cc</v>
          </cell>
          <cell r="M1762" t="str">
            <v>RH0090DLGC02RUKM1</v>
          </cell>
          <cell r="N1762" t="str">
            <v>UKM1</v>
          </cell>
          <cell r="O1762" t="e">
            <v>#N/A</v>
          </cell>
          <cell r="R1762">
            <v>4.87</v>
          </cell>
          <cell r="S1762">
            <v>4.87</v>
          </cell>
          <cell r="T1762">
            <v>0</v>
          </cell>
          <cell r="V1762">
            <v>1.5010016951764526E-2</v>
          </cell>
          <cell r="W1762">
            <v>324.45</v>
          </cell>
        </row>
        <row r="1763">
          <cell r="F1763" t="str">
            <v/>
          </cell>
          <cell r="G1763" t="str">
            <v>0000900503-MFGUTY</v>
          </cell>
          <cell r="H1763" t="str">
            <v>STD</v>
          </cell>
          <cell r="I1763">
            <v>1.500682128240109E-2</v>
          </cell>
          <cell r="J1763">
            <v>219.9</v>
          </cell>
          <cell r="K1763">
            <v>3.3</v>
          </cell>
          <cell r="L1763" t="str">
            <v>cc</v>
          </cell>
          <cell r="M1763" t="str">
            <v>RH0090DLGC02RUKM1</v>
          </cell>
          <cell r="N1763" t="str">
            <v>UKM1</v>
          </cell>
          <cell r="O1763" t="e">
            <v>#N/A</v>
          </cell>
          <cell r="R1763">
            <v>3.3</v>
          </cell>
          <cell r="S1763">
            <v>3.3</v>
          </cell>
          <cell r="T1763">
            <v>0</v>
          </cell>
          <cell r="V1763">
            <v>1.500682128240109E-2</v>
          </cell>
          <cell r="W1763">
            <v>219.9</v>
          </cell>
        </row>
        <row r="1764">
          <cell r="F1764" t="str">
            <v/>
          </cell>
          <cell r="G1764" t="str">
            <v>0000900502-MFMAND</v>
          </cell>
          <cell r="H1764" t="str">
            <v>MD</v>
          </cell>
          <cell r="I1764">
            <v>4.5999999999999999E-2</v>
          </cell>
          <cell r="J1764">
            <v>440</v>
          </cell>
          <cell r="K1764">
            <v>20.239999999999998</v>
          </cell>
          <cell r="L1764" t="str">
            <v>cc</v>
          </cell>
          <cell r="M1764" t="str">
            <v>RH0090DLGC02RUKM1</v>
          </cell>
          <cell r="N1764" t="str">
            <v>UKM1</v>
          </cell>
          <cell r="O1764" t="e">
            <v>#N/A</v>
          </cell>
          <cell r="R1764">
            <v>20.239999999999998</v>
          </cell>
          <cell r="S1764">
            <v>20.239999999999998</v>
          </cell>
          <cell r="T1764">
            <v>0</v>
          </cell>
          <cell r="V1764">
            <v>4.5999999999999999E-2</v>
          </cell>
          <cell r="W1764">
            <v>440</v>
          </cell>
        </row>
        <row r="1765">
          <cell r="F1765">
            <v>5000933</v>
          </cell>
          <cell r="G1765" t="str">
            <v>ALUMINIUMTUBEFOR RAGA PRO10 HAIRCOLO 90G</v>
          </cell>
          <cell r="H1765" t="str">
            <v>ST</v>
          </cell>
          <cell r="I1765">
            <v>12.120348376880443</v>
          </cell>
          <cell r="J1765">
            <v>12.63</v>
          </cell>
          <cell r="K1765">
            <v>153.08000000000001</v>
          </cell>
          <cell r="L1765" t="str">
            <v>PM</v>
          </cell>
          <cell r="M1765" t="str">
            <v>RH0090DLGC02RUKM1</v>
          </cell>
          <cell r="N1765" t="str">
            <v>5000933UKM1</v>
          </cell>
          <cell r="O1765" t="e">
            <v>#N/A</v>
          </cell>
          <cell r="Q1765">
            <v>153.08000000000001</v>
          </cell>
          <cell r="S1765">
            <v>153.08000000000001</v>
          </cell>
          <cell r="T1765">
            <v>0</v>
          </cell>
          <cell r="V1765">
            <v>12.120348376880443</v>
          </cell>
          <cell r="W1765">
            <v>12.63</v>
          </cell>
        </row>
        <row r="1766">
          <cell r="F1766" t="str">
            <v/>
          </cell>
          <cell r="G1766" t="str">
            <v>0000900501-MFPOWR</v>
          </cell>
          <cell r="H1766" t="str">
            <v>KWH</v>
          </cell>
          <cell r="I1766">
            <v>0.16848484848484846</v>
          </cell>
          <cell r="J1766">
            <v>8.25</v>
          </cell>
          <cell r="K1766">
            <v>1.3899999999999997</v>
          </cell>
          <cell r="L1766" t="str">
            <v>cc</v>
          </cell>
          <cell r="M1766" t="str">
            <v>RH0090DLGC02RUKM1</v>
          </cell>
          <cell r="N1766" t="str">
            <v>UKM1</v>
          </cell>
          <cell r="O1766" t="e">
            <v>#N/A</v>
          </cell>
          <cell r="R1766">
            <v>1.3899999999999997</v>
          </cell>
          <cell r="S1766">
            <v>1.3899999999999997</v>
          </cell>
          <cell r="T1766">
            <v>0</v>
          </cell>
          <cell r="V1766">
            <v>0.16848484848484846</v>
          </cell>
          <cell r="W1766">
            <v>8.25</v>
          </cell>
        </row>
        <row r="1767">
          <cell r="F1767">
            <v>6000500</v>
          </cell>
          <cell r="G1767" t="str">
            <v>RAAGA PRO10 DARK BLONDE IRR RED 6.26 NF</v>
          </cell>
          <cell r="H1767" t="str">
            <v>KG</v>
          </cell>
          <cell r="I1767">
            <v>1.1663986388850043</v>
          </cell>
          <cell r="J1767">
            <v>858.1099999999999</v>
          </cell>
          <cell r="K1767">
            <v>1000.8983360136109</v>
          </cell>
          <cell r="L1767" t="str">
            <v>SFG</v>
          </cell>
          <cell r="M1767" t="str">
            <v>RH0090DLIR02RUKM1</v>
          </cell>
          <cell r="N1767" t="str">
            <v>6000500UKM1</v>
          </cell>
          <cell r="O1767" t="str">
            <v>6000500UKM1</v>
          </cell>
          <cell r="P1767">
            <v>587.59664231109855</v>
          </cell>
          <cell r="Q1767">
            <v>0</v>
          </cell>
          <cell r="R1767">
            <v>413.30169370251247</v>
          </cell>
          <cell r="S1767">
            <v>1000.898336013611</v>
          </cell>
          <cell r="T1767">
            <v>0</v>
          </cell>
          <cell r="V1767">
            <v>1.1663986388850043</v>
          </cell>
          <cell r="W1767">
            <v>863.33871239185146</v>
          </cell>
        </row>
        <row r="1768">
          <cell r="F1768">
            <v>5000933</v>
          </cell>
          <cell r="G1768" t="str">
            <v>ALUMINIUMTUBEFOR RAGA PRO10 HAIRCOLO 90G</v>
          </cell>
          <cell r="H1768" t="str">
            <v>ST</v>
          </cell>
          <cell r="I1768">
            <v>12.120348376880443</v>
          </cell>
          <cell r="J1768">
            <v>12.63</v>
          </cell>
          <cell r="K1768">
            <v>153.08000000000001</v>
          </cell>
          <cell r="L1768" t="str">
            <v>PM</v>
          </cell>
          <cell r="M1768" t="str">
            <v>RH0090DLIR02RUKM1</v>
          </cell>
          <cell r="N1768" t="str">
            <v>5000933UKM1</v>
          </cell>
          <cell r="O1768" t="e">
            <v>#N/A</v>
          </cell>
          <cell r="Q1768">
            <v>153.08000000000001</v>
          </cell>
          <cell r="S1768">
            <v>153.08000000000001</v>
          </cell>
          <cell r="T1768">
            <v>0</v>
          </cell>
          <cell r="V1768">
            <v>12.120348376880443</v>
          </cell>
          <cell r="W1768">
            <v>12.63</v>
          </cell>
        </row>
        <row r="1769">
          <cell r="F1769">
            <v>5000934</v>
          </cell>
          <cell r="G1769" t="str">
            <v>MONOCORTON RAAGA PRO10 HAIR CLR 90G</v>
          </cell>
          <cell r="H1769" t="str">
            <v>ST</v>
          </cell>
          <cell r="I1769">
            <v>12.120218579234972</v>
          </cell>
          <cell r="J1769">
            <v>3.66</v>
          </cell>
          <cell r="K1769">
            <v>44.36</v>
          </cell>
          <cell r="L1769" t="str">
            <v>PM</v>
          </cell>
          <cell r="M1769" t="str">
            <v>RH0090DLIR02RUKM1</v>
          </cell>
          <cell r="N1769" t="str">
            <v>5000934UKM1</v>
          </cell>
          <cell r="O1769" t="e">
            <v>#N/A</v>
          </cell>
          <cell r="Q1769">
            <v>44.36</v>
          </cell>
          <cell r="S1769">
            <v>44.36</v>
          </cell>
          <cell r="T1769">
            <v>0</v>
          </cell>
          <cell r="V1769">
            <v>12.120218579234972</v>
          </cell>
          <cell r="W1769">
            <v>3.66</v>
          </cell>
        </row>
        <row r="1770">
          <cell r="F1770">
            <v>5003311</v>
          </cell>
          <cell r="G1770" t="str">
            <v>CFC FOR RAAGA PRO10 HAIR COLOR 90G 12PCS</v>
          </cell>
          <cell r="H1770" t="str">
            <v>ST</v>
          </cell>
          <cell r="I1770">
            <v>1.0047923322683705</v>
          </cell>
          <cell r="J1770">
            <v>18.78</v>
          </cell>
          <cell r="K1770">
            <v>18.869999999999997</v>
          </cell>
          <cell r="L1770" t="str">
            <v>PM</v>
          </cell>
          <cell r="M1770" t="str">
            <v>RH0090DLIR02RUKM1</v>
          </cell>
          <cell r="N1770" t="str">
            <v>5003311UKM1</v>
          </cell>
          <cell r="O1770" t="e">
            <v>#N/A</v>
          </cell>
          <cell r="Q1770">
            <v>18.869999999999997</v>
          </cell>
          <cell r="S1770">
            <v>18.869999999999997</v>
          </cell>
          <cell r="T1770">
            <v>0</v>
          </cell>
          <cell r="V1770">
            <v>1.0047923322683705</v>
          </cell>
          <cell r="W1770">
            <v>18.78</v>
          </cell>
        </row>
        <row r="1771">
          <cell r="F1771">
            <v>5000971</v>
          </cell>
          <cell r="G1771" t="str">
            <v>CFC STICKER SHADE 6.26</v>
          </cell>
          <cell r="H1771" t="str">
            <v>ST</v>
          </cell>
          <cell r="I1771">
            <v>2.015625</v>
          </cell>
          <cell r="J1771">
            <v>0.64</v>
          </cell>
          <cell r="K1771">
            <v>1.29</v>
          </cell>
          <cell r="L1771" t="str">
            <v>PM</v>
          </cell>
          <cell r="M1771" t="str">
            <v>RH0090DLIR02RUKM1</v>
          </cell>
          <cell r="N1771" t="str">
            <v>5000971UKM1</v>
          </cell>
          <cell r="O1771" t="e">
            <v>#N/A</v>
          </cell>
          <cell r="Q1771">
            <v>1.29</v>
          </cell>
          <cell r="S1771">
            <v>1.29</v>
          </cell>
          <cell r="T1771">
            <v>0</v>
          </cell>
          <cell r="V1771">
            <v>2.015625</v>
          </cell>
          <cell r="W1771">
            <v>0.64</v>
          </cell>
        </row>
        <row r="1772">
          <cell r="F1772">
            <v>5000283</v>
          </cell>
          <cell r="G1772" t="str">
            <v>BOPP TAPE (60MM X 65M)</v>
          </cell>
          <cell r="H1772" t="str">
            <v>ROL</v>
          </cell>
          <cell r="I1772">
            <v>9.9601593625498006E-3</v>
          </cell>
          <cell r="J1772">
            <v>45.18</v>
          </cell>
          <cell r="K1772">
            <v>0.45</v>
          </cell>
          <cell r="L1772" t="str">
            <v>PM</v>
          </cell>
          <cell r="M1772" t="str">
            <v>RH0090DLIR02RUKM1</v>
          </cell>
          <cell r="N1772" t="str">
            <v>5000283UKM1</v>
          </cell>
          <cell r="O1772" t="e">
            <v>#N/A</v>
          </cell>
          <cell r="Q1772">
            <v>0.45</v>
          </cell>
          <cell r="S1772">
            <v>0.45</v>
          </cell>
          <cell r="T1772">
            <v>0</v>
          </cell>
          <cell r="V1772">
            <v>9.9601593625498006E-3</v>
          </cell>
          <cell r="W1772">
            <v>47.7</v>
          </cell>
        </row>
        <row r="1773">
          <cell r="F1773">
            <v>5001077</v>
          </cell>
          <cell r="G1773" t="str">
            <v>LEAFLET PARLOR HAIR COLOUR 90G- RA</v>
          </cell>
          <cell r="H1773" t="str">
            <v>ST</v>
          </cell>
          <cell r="I1773">
            <v>12.062992125984252</v>
          </cell>
          <cell r="J1773">
            <v>1.27</v>
          </cell>
          <cell r="K1773">
            <v>15.32</v>
          </cell>
          <cell r="L1773" t="str">
            <v>PM</v>
          </cell>
          <cell r="M1773" t="str">
            <v>RH0090DLIR02RUKM1</v>
          </cell>
          <cell r="N1773" t="str">
            <v>5001077UKM1</v>
          </cell>
          <cell r="O1773" t="e">
            <v>#N/A</v>
          </cell>
          <cell r="Q1773">
            <v>15.32</v>
          </cell>
          <cell r="S1773">
            <v>15.32</v>
          </cell>
          <cell r="T1773">
            <v>0</v>
          </cell>
          <cell r="V1773">
            <v>12.062992125984252</v>
          </cell>
          <cell r="W1773">
            <v>1.27</v>
          </cell>
        </row>
        <row r="1774">
          <cell r="F1774">
            <v>5000946</v>
          </cell>
          <cell r="G1774" t="str">
            <v>MONOCORTON SHADE STICKER 6.26</v>
          </cell>
          <cell r="H1774" t="str">
            <v>ST</v>
          </cell>
          <cell r="I1774">
            <v>12.058823529411766</v>
          </cell>
          <cell r="J1774">
            <v>2.5499999999999998</v>
          </cell>
          <cell r="K1774">
            <v>30.750000000000004</v>
          </cell>
          <cell r="L1774" t="str">
            <v>PM</v>
          </cell>
          <cell r="M1774" t="str">
            <v>RH0090DLIR02RUKM1</v>
          </cell>
          <cell r="N1774" t="str">
            <v>5000946UKM1</v>
          </cell>
          <cell r="O1774" t="e">
            <v>#N/A</v>
          </cell>
          <cell r="Q1774">
            <v>30.750000000000004</v>
          </cell>
          <cell r="S1774">
            <v>30.750000000000004</v>
          </cell>
          <cell r="T1774">
            <v>0</v>
          </cell>
          <cell r="V1774">
            <v>12.058823529411766</v>
          </cell>
          <cell r="W1774">
            <v>2.5499999999999998</v>
          </cell>
        </row>
        <row r="1775">
          <cell r="F1775" t="str">
            <v>QRH0090DLIR02R</v>
          </cell>
          <cell r="G1775" t="str">
            <v>RA PR10 DK BLD IRD RD NW 6.26 90G 12P QS</v>
          </cell>
          <cell r="H1775" t="str">
            <v>ST</v>
          </cell>
          <cell r="I1775">
            <v>-0.05</v>
          </cell>
          <cell r="J1775">
            <v>0</v>
          </cell>
          <cell r="K1775">
            <v>0</v>
          </cell>
          <cell r="L1775" t="str">
            <v>RM</v>
          </cell>
          <cell r="M1775" t="str">
            <v>RH0090DLIR02RUKM1</v>
          </cell>
          <cell r="N1775" t="str">
            <v>QRH0090DLIR02RUKM1</v>
          </cell>
          <cell r="O1775" t="e">
            <v>#N/A</v>
          </cell>
          <cell r="P1775">
            <v>0</v>
          </cell>
          <cell r="S1775">
            <v>0</v>
          </cell>
          <cell r="T1775">
            <v>0</v>
          </cell>
          <cell r="V1775">
            <v>-0.05</v>
          </cell>
          <cell r="W1775">
            <v>0</v>
          </cell>
        </row>
        <row r="1776">
          <cell r="F1776" t="str">
            <v/>
          </cell>
          <cell r="G1776" t="str">
            <v>0000900505-MFGOVH</v>
          </cell>
          <cell r="H1776" t="str">
            <v>STD</v>
          </cell>
          <cell r="I1776">
            <v>1.4995378136875622E-2</v>
          </cell>
          <cell r="J1776">
            <v>292.08999999999997</v>
          </cell>
          <cell r="K1776">
            <v>4.38</v>
          </cell>
          <cell r="L1776" t="str">
            <v>cc</v>
          </cell>
          <cell r="M1776" t="str">
            <v>RH0090DLIR02RUKM1</v>
          </cell>
          <cell r="N1776" t="str">
            <v>UKM1</v>
          </cell>
          <cell r="O1776" t="e">
            <v>#N/A</v>
          </cell>
          <cell r="R1776">
            <v>4.38</v>
          </cell>
          <cell r="S1776">
            <v>4.38</v>
          </cell>
          <cell r="T1776">
            <v>0</v>
          </cell>
          <cell r="V1776">
            <v>1.4995378136875622E-2</v>
          </cell>
          <cell r="W1776">
            <v>292.08999999999997</v>
          </cell>
        </row>
        <row r="1777">
          <cell r="F1777" t="str">
            <v/>
          </cell>
          <cell r="G1777" t="str">
            <v>0000900504-MFGDEP</v>
          </cell>
          <cell r="H1777" t="str">
            <v>STD</v>
          </cell>
          <cell r="I1777">
            <v>1.5010016951764526E-2</v>
          </cell>
          <cell r="J1777">
            <v>324.45</v>
          </cell>
          <cell r="K1777">
            <v>4.87</v>
          </cell>
          <cell r="L1777" t="str">
            <v>cc</v>
          </cell>
          <cell r="M1777" t="str">
            <v>RH0090DLIR02RUKM1</v>
          </cell>
          <cell r="N1777" t="str">
            <v>UKM1</v>
          </cell>
          <cell r="O1777" t="e">
            <v>#N/A</v>
          </cell>
          <cell r="R1777">
            <v>4.87</v>
          </cell>
          <cell r="S1777">
            <v>4.87</v>
          </cell>
          <cell r="T1777">
            <v>0</v>
          </cell>
          <cell r="V1777">
            <v>1.5010016951764526E-2</v>
          </cell>
          <cell r="W1777">
            <v>324.45</v>
          </cell>
        </row>
        <row r="1778">
          <cell r="F1778" t="str">
            <v/>
          </cell>
          <cell r="G1778" t="str">
            <v>0000900503-MFGUTY</v>
          </cell>
          <cell r="H1778" t="str">
            <v>STD</v>
          </cell>
          <cell r="I1778">
            <v>1.500682128240109E-2</v>
          </cell>
          <cell r="J1778">
            <v>219.9</v>
          </cell>
          <cell r="K1778">
            <v>3.3</v>
          </cell>
          <cell r="L1778" t="str">
            <v>cc</v>
          </cell>
          <cell r="M1778" t="str">
            <v>RH0090DLIR02RUKM1</v>
          </cell>
          <cell r="N1778" t="str">
            <v>UKM1</v>
          </cell>
          <cell r="O1778" t="e">
            <v>#N/A</v>
          </cell>
          <cell r="R1778">
            <v>3.3</v>
          </cell>
          <cell r="S1778">
            <v>3.3</v>
          </cell>
          <cell r="T1778">
            <v>0</v>
          </cell>
          <cell r="V1778">
            <v>1.500682128240109E-2</v>
          </cell>
          <cell r="W1778">
            <v>219.9</v>
          </cell>
        </row>
        <row r="1779">
          <cell r="F1779" t="str">
            <v/>
          </cell>
          <cell r="G1779" t="str">
            <v>0000900502-MFMAND</v>
          </cell>
          <cell r="H1779" t="str">
            <v>MD</v>
          </cell>
          <cell r="I1779">
            <v>4.5999999999999999E-2</v>
          </cell>
          <cell r="J1779">
            <v>440</v>
          </cell>
          <cell r="K1779">
            <v>20.239999999999998</v>
          </cell>
          <cell r="L1779" t="str">
            <v>cc</v>
          </cell>
          <cell r="M1779" t="str">
            <v>RH0090DLIR02RUKM1</v>
          </cell>
          <cell r="N1779" t="str">
            <v>UKM1</v>
          </cell>
          <cell r="O1779" t="e">
            <v>#N/A</v>
          </cell>
          <cell r="R1779">
            <v>20.239999999999998</v>
          </cell>
          <cell r="S1779">
            <v>20.239999999999998</v>
          </cell>
          <cell r="T1779">
            <v>0</v>
          </cell>
          <cell r="V1779">
            <v>4.5999999999999999E-2</v>
          </cell>
          <cell r="W1779">
            <v>440</v>
          </cell>
        </row>
        <row r="1780">
          <cell r="F1780" t="str">
            <v/>
          </cell>
          <cell r="G1780" t="str">
            <v>0000900501-MFPOWR</v>
          </cell>
          <cell r="H1780" t="str">
            <v>KWH</v>
          </cell>
          <cell r="I1780">
            <v>0.16848484848484846</v>
          </cell>
          <cell r="J1780">
            <v>8.25</v>
          </cell>
          <cell r="K1780">
            <v>1.3899999999999997</v>
          </cell>
          <cell r="L1780" t="str">
            <v>cc</v>
          </cell>
          <cell r="M1780" t="str">
            <v>RH0090DLIR02RUKM1</v>
          </cell>
          <cell r="N1780" t="str">
            <v>UKM1</v>
          </cell>
          <cell r="O1780" t="e">
            <v>#N/A</v>
          </cell>
          <cell r="R1780">
            <v>1.3899999999999997</v>
          </cell>
          <cell r="S1780">
            <v>1.3899999999999997</v>
          </cell>
          <cell r="T1780">
            <v>0</v>
          </cell>
          <cell r="V1780">
            <v>0.16848484848484846</v>
          </cell>
          <cell r="W1780">
            <v>8.25</v>
          </cell>
        </row>
        <row r="1781">
          <cell r="F1781" t="str">
            <v/>
          </cell>
          <cell r="G1781" t="str">
            <v>0000900501-MFPOWR</v>
          </cell>
          <cell r="H1781" t="str">
            <v>KWH</v>
          </cell>
          <cell r="I1781">
            <v>0.16848484848484846</v>
          </cell>
          <cell r="J1781">
            <v>8.25</v>
          </cell>
          <cell r="K1781">
            <v>1.3899999999999997</v>
          </cell>
          <cell r="L1781" t="str">
            <v>cc</v>
          </cell>
          <cell r="M1781" t="str">
            <v>RH0090DLRI02RUKM1</v>
          </cell>
          <cell r="N1781" t="str">
            <v>UKM1</v>
          </cell>
          <cell r="O1781" t="e">
            <v>#N/A</v>
          </cell>
          <cell r="R1781">
            <v>1.3899999999999997</v>
          </cell>
          <cell r="S1781">
            <v>1.3899999999999997</v>
          </cell>
          <cell r="T1781">
            <v>0</v>
          </cell>
          <cell r="V1781">
            <v>0.16848484848484846</v>
          </cell>
          <cell r="W1781">
            <v>8.25</v>
          </cell>
        </row>
        <row r="1782">
          <cell r="F1782" t="str">
            <v/>
          </cell>
          <cell r="G1782" t="str">
            <v>0000900502-MFMAND</v>
          </cell>
          <cell r="H1782" t="str">
            <v>MD</v>
          </cell>
          <cell r="I1782">
            <v>4.5999999999999999E-2</v>
          </cell>
          <cell r="J1782">
            <v>440</v>
          </cell>
          <cell r="K1782">
            <v>20.239999999999998</v>
          </cell>
          <cell r="L1782" t="str">
            <v>cc</v>
          </cell>
          <cell r="M1782" t="str">
            <v>RH0090DLRI02RUKM1</v>
          </cell>
          <cell r="N1782" t="str">
            <v>UKM1</v>
          </cell>
          <cell r="O1782" t="e">
            <v>#N/A</v>
          </cell>
          <cell r="R1782">
            <v>20.239999999999998</v>
          </cell>
          <cell r="S1782">
            <v>20.239999999999998</v>
          </cell>
          <cell r="T1782">
            <v>0</v>
          </cell>
          <cell r="V1782">
            <v>4.5999999999999999E-2</v>
          </cell>
          <cell r="W1782">
            <v>440</v>
          </cell>
        </row>
        <row r="1783">
          <cell r="F1783" t="str">
            <v/>
          </cell>
          <cell r="G1783" t="str">
            <v>0000900503-MFGUTY</v>
          </cell>
          <cell r="H1783" t="str">
            <v>STD</v>
          </cell>
          <cell r="I1783">
            <v>1.500682128240109E-2</v>
          </cell>
          <cell r="J1783">
            <v>219.9</v>
          </cell>
          <cell r="K1783">
            <v>3.3</v>
          </cell>
          <cell r="L1783" t="str">
            <v>cc</v>
          </cell>
          <cell r="M1783" t="str">
            <v>RH0090DLRI02RUKM1</v>
          </cell>
          <cell r="N1783" t="str">
            <v>UKM1</v>
          </cell>
          <cell r="O1783" t="e">
            <v>#N/A</v>
          </cell>
          <cell r="R1783">
            <v>3.3</v>
          </cell>
          <cell r="S1783">
            <v>3.3</v>
          </cell>
          <cell r="T1783">
            <v>0</v>
          </cell>
          <cell r="V1783">
            <v>1.500682128240109E-2</v>
          </cell>
          <cell r="W1783">
            <v>219.9</v>
          </cell>
        </row>
        <row r="1784">
          <cell r="F1784" t="str">
            <v/>
          </cell>
          <cell r="G1784" t="str">
            <v>0000900504-MFGDEP</v>
          </cell>
          <cell r="H1784" t="str">
            <v>STD</v>
          </cell>
          <cell r="I1784">
            <v>1.5010016951764526E-2</v>
          </cell>
          <cell r="J1784">
            <v>324.45</v>
          </cell>
          <cell r="K1784">
            <v>4.87</v>
          </cell>
          <cell r="L1784" t="str">
            <v>cc</v>
          </cell>
          <cell r="M1784" t="str">
            <v>RH0090DLRI02RUKM1</v>
          </cell>
          <cell r="N1784" t="str">
            <v>UKM1</v>
          </cell>
          <cell r="O1784" t="e">
            <v>#N/A</v>
          </cell>
          <cell r="R1784">
            <v>4.87</v>
          </cell>
          <cell r="S1784">
            <v>4.87</v>
          </cell>
          <cell r="T1784">
            <v>0</v>
          </cell>
          <cell r="V1784">
            <v>1.5010016951764526E-2</v>
          </cell>
          <cell r="W1784">
            <v>324.45</v>
          </cell>
        </row>
        <row r="1785">
          <cell r="F1785" t="str">
            <v/>
          </cell>
          <cell r="G1785" t="str">
            <v>0000900505-MFGOVH</v>
          </cell>
          <cell r="H1785" t="str">
            <v>STD</v>
          </cell>
          <cell r="I1785">
            <v>1.4995378136875622E-2</v>
          </cell>
          <cell r="J1785">
            <v>292.08999999999997</v>
          </cell>
          <cell r="K1785">
            <v>4.38</v>
          </cell>
          <cell r="L1785" t="str">
            <v>cc</v>
          </cell>
          <cell r="M1785" t="str">
            <v>RH0090DLRI02RUKM1</v>
          </cell>
          <cell r="N1785" t="str">
            <v>UKM1</v>
          </cell>
          <cell r="O1785" t="e">
            <v>#N/A</v>
          </cell>
          <cell r="R1785">
            <v>4.38</v>
          </cell>
          <cell r="S1785">
            <v>4.38</v>
          </cell>
          <cell r="T1785">
            <v>0</v>
          </cell>
          <cell r="V1785">
            <v>1.4995378136875622E-2</v>
          </cell>
          <cell r="W1785">
            <v>292.08999999999997</v>
          </cell>
        </row>
        <row r="1786">
          <cell r="F1786">
            <v>6000493</v>
          </cell>
          <cell r="G1786" t="str">
            <v>RAA PR010 DARK BLONDE RED IRIDIS 6.62 NF</v>
          </cell>
          <cell r="H1786" t="str">
            <v>KG</v>
          </cell>
          <cell r="I1786">
            <v>1.1663937421336834</v>
          </cell>
          <cell r="J1786">
            <v>738.89000000000021</v>
          </cell>
          <cell r="K1786">
            <v>861.83667212515763</v>
          </cell>
          <cell r="L1786" t="str">
            <v>SFG</v>
          </cell>
          <cell r="M1786" t="str">
            <v>RH0090DLRI02RUKM1</v>
          </cell>
          <cell r="N1786" t="str">
            <v>6000493UKM1</v>
          </cell>
          <cell r="O1786" t="str">
            <v>6000493UKM1</v>
          </cell>
          <cell r="P1786">
            <v>448.53671353750804</v>
          </cell>
          <cell r="Q1786">
            <v>0</v>
          </cell>
          <cell r="R1786">
            <v>413.29995858764937</v>
          </cell>
          <cell r="S1786">
            <v>861.83667212515741</v>
          </cell>
          <cell r="T1786">
            <v>0</v>
          </cell>
          <cell r="V1786">
            <v>1.1663937421336834</v>
          </cell>
          <cell r="W1786">
            <v>741.78072129605982</v>
          </cell>
        </row>
        <row r="1787">
          <cell r="F1787">
            <v>5000933</v>
          </cell>
          <cell r="G1787" t="str">
            <v>ALUMINIUMTUBEFOR RAGA PRO10 HAIRCOLO 90G</v>
          </cell>
          <cell r="H1787" t="str">
            <v>ST</v>
          </cell>
          <cell r="I1787">
            <v>12.120348376880443</v>
          </cell>
          <cell r="J1787">
            <v>12.63</v>
          </cell>
          <cell r="K1787">
            <v>153.08000000000001</v>
          </cell>
          <cell r="L1787" t="str">
            <v>PM</v>
          </cell>
          <cell r="M1787" t="str">
            <v>RH0090DLRI02RUKM1</v>
          </cell>
          <cell r="N1787" t="str">
            <v>5000933UKM1</v>
          </cell>
          <cell r="O1787" t="e">
            <v>#N/A</v>
          </cell>
          <cell r="Q1787">
            <v>153.08000000000001</v>
          </cell>
          <cell r="S1787">
            <v>153.08000000000001</v>
          </cell>
          <cell r="T1787">
            <v>0</v>
          </cell>
          <cell r="V1787">
            <v>12.120348376880443</v>
          </cell>
          <cell r="W1787">
            <v>12.63</v>
          </cell>
        </row>
        <row r="1788">
          <cell r="F1788">
            <v>5000934</v>
          </cell>
          <cell r="G1788" t="str">
            <v>MONOCORTON RAAGA PRO10 HAIR CLR 90G</v>
          </cell>
          <cell r="H1788" t="str">
            <v>ST</v>
          </cell>
          <cell r="I1788">
            <v>12.120218579234972</v>
          </cell>
          <cell r="J1788">
            <v>3.66</v>
          </cell>
          <cell r="K1788">
            <v>44.36</v>
          </cell>
          <cell r="L1788" t="str">
            <v>PM</v>
          </cell>
          <cell r="M1788" t="str">
            <v>RH0090DLRI02RUKM1</v>
          </cell>
          <cell r="N1788" t="str">
            <v>5000934UKM1</v>
          </cell>
          <cell r="O1788" t="e">
            <v>#N/A</v>
          </cell>
          <cell r="Q1788">
            <v>44.36</v>
          </cell>
          <cell r="S1788">
            <v>44.36</v>
          </cell>
          <cell r="T1788">
            <v>0</v>
          </cell>
          <cell r="V1788">
            <v>12.120218579234972</v>
          </cell>
          <cell r="W1788">
            <v>3.66</v>
          </cell>
        </row>
        <row r="1789">
          <cell r="F1789">
            <v>5003311</v>
          </cell>
          <cell r="G1789" t="str">
            <v>CFC FOR RAAGA PRO10 HAIR COLOR 90G 12PCS</v>
          </cell>
          <cell r="H1789" t="str">
            <v>ST</v>
          </cell>
          <cell r="I1789">
            <v>1.0047923322683705</v>
          </cell>
          <cell r="J1789">
            <v>18.78</v>
          </cell>
          <cell r="K1789">
            <v>18.869999999999997</v>
          </cell>
          <cell r="L1789" t="str">
            <v>PM</v>
          </cell>
          <cell r="M1789" t="str">
            <v>RH0090DLRI02RUKM1</v>
          </cell>
          <cell r="N1789" t="str">
            <v>5003311UKM1</v>
          </cell>
          <cell r="O1789" t="e">
            <v>#N/A</v>
          </cell>
          <cell r="Q1789">
            <v>18.869999999999997</v>
          </cell>
          <cell r="S1789">
            <v>18.869999999999997</v>
          </cell>
          <cell r="T1789">
            <v>0</v>
          </cell>
          <cell r="V1789">
            <v>1.0047923322683705</v>
          </cell>
          <cell r="W1789">
            <v>18.78</v>
          </cell>
        </row>
        <row r="1790">
          <cell r="F1790" t="str">
            <v>QRH0090DLRI02R</v>
          </cell>
          <cell r="G1790" t="str">
            <v>RA PR10 DK BLN RED IRD N 6.62 90G 12P QS</v>
          </cell>
          <cell r="H1790" t="str">
            <v>ST</v>
          </cell>
          <cell r="I1790">
            <v>-0.05</v>
          </cell>
          <cell r="J1790">
            <v>0</v>
          </cell>
          <cell r="K1790">
            <v>0</v>
          </cell>
          <cell r="L1790" t="str">
            <v>RM</v>
          </cell>
          <cell r="M1790" t="str">
            <v>RH0090DLRI02RUKM1</v>
          </cell>
          <cell r="N1790" t="str">
            <v>QRH0090DLRI02RUKM1</v>
          </cell>
          <cell r="O1790" t="e">
            <v>#N/A</v>
          </cell>
          <cell r="P1790">
            <v>0</v>
          </cell>
          <cell r="S1790">
            <v>0</v>
          </cell>
          <cell r="T1790">
            <v>0</v>
          </cell>
          <cell r="V1790">
            <v>-0.05</v>
          </cell>
          <cell r="W1790">
            <v>0</v>
          </cell>
        </row>
        <row r="1791">
          <cell r="F1791">
            <v>5000937</v>
          </cell>
          <cell r="G1791" t="str">
            <v>MONOCORTON SHADE STICKER 6.62</v>
          </cell>
          <cell r="H1791" t="str">
            <v>ST</v>
          </cell>
          <cell r="I1791">
            <v>12.058823529411766</v>
          </cell>
          <cell r="J1791">
            <v>2.5499999999999998</v>
          </cell>
          <cell r="K1791">
            <v>30.750000000000004</v>
          </cell>
          <cell r="L1791" t="str">
            <v>PM</v>
          </cell>
          <cell r="M1791" t="str">
            <v>RH0090DLRI02RUKM1</v>
          </cell>
          <cell r="N1791" t="str">
            <v>5000937UKM1</v>
          </cell>
          <cell r="O1791" t="e">
            <v>#N/A</v>
          </cell>
          <cell r="Q1791">
            <v>30.750000000000004</v>
          </cell>
          <cell r="S1791">
            <v>30.750000000000004</v>
          </cell>
          <cell r="T1791">
            <v>0</v>
          </cell>
          <cell r="V1791">
            <v>12.058823529411766</v>
          </cell>
          <cell r="W1791">
            <v>2.5499999999999998</v>
          </cell>
        </row>
        <row r="1792">
          <cell r="F1792">
            <v>5001077</v>
          </cell>
          <cell r="G1792" t="str">
            <v>LEAFLET PARLOR HAIR COLOUR 90G- RA</v>
          </cell>
          <cell r="H1792" t="str">
            <v>ST</v>
          </cell>
          <cell r="I1792">
            <v>12.062992125984252</v>
          </cell>
          <cell r="J1792">
            <v>1.27</v>
          </cell>
          <cell r="K1792">
            <v>15.32</v>
          </cell>
          <cell r="L1792" t="str">
            <v>PM</v>
          </cell>
          <cell r="M1792" t="str">
            <v>RH0090DLRI02RUKM1</v>
          </cell>
          <cell r="N1792" t="str">
            <v>5001077UKM1</v>
          </cell>
          <cell r="O1792" t="e">
            <v>#N/A</v>
          </cell>
          <cell r="Q1792">
            <v>15.32</v>
          </cell>
          <cell r="S1792">
            <v>15.32</v>
          </cell>
          <cell r="T1792">
            <v>0</v>
          </cell>
          <cell r="V1792">
            <v>12.062992125984252</v>
          </cell>
          <cell r="W1792">
            <v>1.27</v>
          </cell>
        </row>
        <row r="1793">
          <cell r="F1793">
            <v>5000962</v>
          </cell>
          <cell r="G1793" t="str">
            <v>CFC STICKER SHADE 6.62</v>
          </cell>
          <cell r="H1793" t="str">
            <v>ST</v>
          </cell>
          <cell r="I1793">
            <v>2.0153846153846153</v>
          </cell>
          <cell r="J1793">
            <v>0.65</v>
          </cell>
          <cell r="K1793">
            <v>1.31</v>
          </cell>
          <cell r="L1793" t="str">
            <v>PM</v>
          </cell>
          <cell r="M1793" t="str">
            <v>RH0090DLRI02RUKM1</v>
          </cell>
          <cell r="N1793" t="str">
            <v>5000962UKM1</v>
          </cell>
          <cell r="O1793" t="e">
            <v>#N/A</v>
          </cell>
          <cell r="Q1793">
            <v>1.31</v>
          </cell>
          <cell r="S1793">
            <v>1.31</v>
          </cell>
          <cell r="T1793">
            <v>0</v>
          </cell>
          <cell r="V1793">
            <v>2.0153846153846153</v>
          </cell>
          <cell r="W1793">
            <v>0.65</v>
          </cell>
        </row>
        <row r="1794">
          <cell r="F1794">
            <v>5000283</v>
          </cell>
          <cell r="G1794" t="str">
            <v>BOPP TAPE (60MM X 65M)</v>
          </cell>
          <cell r="H1794" t="str">
            <v>ROL</v>
          </cell>
          <cell r="I1794">
            <v>9.9601593625498006E-3</v>
          </cell>
          <cell r="J1794">
            <v>45.18</v>
          </cell>
          <cell r="K1794">
            <v>0.45</v>
          </cell>
          <cell r="L1794" t="str">
            <v>PM</v>
          </cell>
          <cell r="M1794" t="str">
            <v>RH0090DLRI02RUKM1</v>
          </cell>
          <cell r="N1794" t="str">
            <v>5000283UKM1</v>
          </cell>
          <cell r="O1794" t="e">
            <v>#N/A</v>
          </cell>
          <cell r="Q1794">
            <v>0.45</v>
          </cell>
          <cell r="S1794">
            <v>0.45</v>
          </cell>
          <cell r="T1794">
            <v>0</v>
          </cell>
          <cell r="V1794">
            <v>9.9601593625498006E-3</v>
          </cell>
          <cell r="W1794">
            <v>47.7</v>
          </cell>
        </row>
        <row r="1795">
          <cell r="F1795" t="str">
            <v/>
          </cell>
          <cell r="G1795" t="str">
            <v>0000900505-MFGOVH</v>
          </cell>
          <cell r="H1795" t="str">
            <v>STD</v>
          </cell>
          <cell r="I1795">
            <v>1.4999999999999999E-2</v>
          </cell>
          <cell r="J1795">
            <v>292.08999999999997</v>
          </cell>
          <cell r="K1795">
            <v>4.3813499999999994</v>
          </cell>
          <cell r="L1795" t="str">
            <v>cc</v>
          </cell>
          <cell r="M1795" t="str">
            <v>RH0090LBCG02RUKM1</v>
          </cell>
          <cell r="N1795" t="str">
            <v>UKM1</v>
          </cell>
          <cell r="O1795" t="e">
            <v>#N/A</v>
          </cell>
          <cell r="R1795">
            <v>4.3813499999999994</v>
          </cell>
          <cell r="S1795">
            <v>4.3813499999999994</v>
          </cell>
          <cell r="T1795">
            <v>0</v>
          </cell>
          <cell r="V1795">
            <v>1.4999999999999999E-2</v>
          </cell>
          <cell r="W1795">
            <v>292.08999999999997</v>
          </cell>
        </row>
        <row r="1796">
          <cell r="F1796">
            <v>6000515</v>
          </cell>
          <cell r="G1796" t="str">
            <v>RAAGA PRO10 LIGH BLONDE GOLD COPP 8.34 N</v>
          </cell>
          <cell r="H1796" t="str">
            <v>KG</v>
          </cell>
          <cell r="I1796">
            <v>1.1659999999999999</v>
          </cell>
          <cell r="J1796">
            <v>636.99999999999989</v>
          </cell>
          <cell r="K1796">
            <v>742.74199999999985</v>
          </cell>
          <cell r="L1796" t="str">
            <v>SFG</v>
          </cell>
          <cell r="M1796" t="str">
            <v>RH0090LBCG02RUKM1</v>
          </cell>
          <cell r="N1796" t="str">
            <v>6000515UKM1</v>
          </cell>
          <cell r="O1796" t="str">
            <v>6000515UKM1</v>
          </cell>
          <cell r="P1796">
            <v>366.52043999999995</v>
          </cell>
          <cell r="Q1796">
            <v>0</v>
          </cell>
          <cell r="R1796">
            <v>376.22155999999995</v>
          </cell>
          <cell r="S1796">
            <v>742.74199999999996</v>
          </cell>
          <cell r="T1796">
            <v>0</v>
          </cell>
          <cell r="V1796">
            <v>1.1659999999999999</v>
          </cell>
          <cell r="W1796">
            <v>642.27289497803713</v>
          </cell>
        </row>
        <row r="1797">
          <cell r="F1797">
            <v>5000933</v>
          </cell>
          <cell r="G1797" t="str">
            <v>ALUMINIUMTUBEFOR RAGA PRO10 HAIRCOLO 90G</v>
          </cell>
          <cell r="H1797" t="str">
            <v>ST</v>
          </cell>
          <cell r="I1797">
            <v>12.12</v>
          </cell>
          <cell r="J1797">
            <v>12.63</v>
          </cell>
          <cell r="K1797">
            <v>153.07560000000001</v>
          </cell>
          <cell r="L1797" t="str">
            <v>PM</v>
          </cell>
          <cell r="M1797" t="str">
            <v>RH0090LBCG02RUKM1</v>
          </cell>
          <cell r="N1797" t="str">
            <v>5000933UKM1</v>
          </cell>
          <cell r="O1797" t="e">
            <v>#N/A</v>
          </cell>
          <cell r="Q1797">
            <v>153.07560000000001</v>
          </cell>
          <cell r="S1797">
            <v>153.07560000000001</v>
          </cell>
          <cell r="T1797">
            <v>0</v>
          </cell>
          <cell r="V1797">
            <v>12.12</v>
          </cell>
          <cell r="W1797">
            <v>12.63</v>
          </cell>
        </row>
        <row r="1798">
          <cell r="F1798" t="str">
            <v/>
          </cell>
          <cell r="G1798" t="str">
            <v>0000900504-MFGDEP</v>
          </cell>
          <cell r="H1798" t="str">
            <v>STD</v>
          </cell>
          <cell r="I1798">
            <v>1.4999999999999999E-2</v>
          </cell>
          <cell r="J1798">
            <v>324.45</v>
          </cell>
          <cell r="K1798">
            <v>4.8667499999999997</v>
          </cell>
          <cell r="L1798" t="str">
            <v>cc</v>
          </cell>
          <cell r="M1798" t="str">
            <v>RH0090LBCG02RUKM1</v>
          </cell>
          <cell r="N1798" t="str">
            <v>UKM1</v>
          </cell>
          <cell r="O1798" t="e">
            <v>#N/A</v>
          </cell>
          <cell r="R1798">
            <v>4.8667499999999997</v>
          </cell>
          <cell r="S1798">
            <v>4.8667499999999997</v>
          </cell>
          <cell r="T1798">
            <v>0</v>
          </cell>
          <cell r="V1798">
            <v>1.4999999999999999E-2</v>
          </cell>
          <cell r="W1798">
            <v>324.45</v>
          </cell>
        </row>
        <row r="1799">
          <cell r="F1799" t="str">
            <v/>
          </cell>
          <cell r="G1799" t="str">
            <v>0000900503-MFGUTY</v>
          </cell>
          <cell r="H1799" t="str">
            <v>STD</v>
          </cell>
          <cell r="I1799">
            <v>1.4999999999999999E-2</v>
          </cell>
          <cell r="J1799">
            <v>219.9</v>
          </cell>
          <cell r="K1799">
            <v>3.2984999999999998</v>
          </cell>
          <cell r="L1799" t="str">
            <v>cc</v>
          </cell>
          <cell r="M1799" t="str">
            <v>RH0090LBCG02RUKM1</v>
          </cell>
          <cell r="N1799" t="str">
            <v>UKM1</v>
          </cell>
          <cell r="O1799" t="e">
            <v>#N/A</v>
          </cell>
          <cell r="R1799">
            <v>3.2984999999999998</v>
          </cell>
          <cell r="S1799">
            <v>3.2984999999999998</v>
          </cell>
          <cell r="T1799">
            <v>0</v>
          </cell>
          <cell r="V1799">
            <v>1.4999999999999999E-2</v>
          </cell>
          <cell r="W1799">
            <v>219.9</v>
          </cell>
        </row>
        <row r="1800">
          <cell r="F1800" t="str">
            <v/>
          </cell>
          <cell r="G1800" t="str">
            <v>0000900502-MFMAND</v>
          </cell>
          <cell r="H1800" t="str">
            <v>MD</v>
          </cell>
          <cell r="I1800">
            <v>0.04</v>
          </cell>
          <cell r="J1800">
            <v>440</v>
          </cell>
          <cell r="K1800">
            <v>17.600000000000001</v>
          </cell>
          <cell r="L1800" t="str">
            <v>cc</v>
          </cell>
          <cell r="M1800" t="str">
            <v>RH0090LBCG02RUKM1</v>
          </cell>
          <cell r="N1800" t="str">
            <v>UKM1</v>
          </cell>
          <cell r="O1800" t="e">
            <v>#N/A</v>
          </cell>
          <cell r="R1800">
            <v>17.600000000000001</v>
          </cell>
          <cell r="S1800">
            <v>17.600000000000001</v>
          </cell>
          <cell r="T1800">
            <v>0</v>
          </cell>
          <cell r="V1800">
            <v>0.04</v>
          </cell>
          <cell r="W1800">
            <v>440</v>
          </cell>
        </row>
        <row r="1801">
          <cell r="F1801">
            <v>5000934</v>
          </cell>
          <cell r="G1801" t="str">
            <v>MONOCORTON RAAGA PRO10 HAIR CLR 90G</v>
          </cell>
          <cell r="H1801" t="str">
            <v>ST</v>
          </cell>
          <cell r="I1801">
            <v>12.12</v>
          </cell>
          <cell r="J1801">
            <v>3.66</v>
          </cell>
          <cell r="K1801">
            <v>44.359200000000001</v>
          </cell>
          <cell r="L1801" t="str">
            <v>PM</v>
          </cell>
          <cell r="M1801" t="str">
            <v>RH0090LBCG02RUKM1</v>
          </cell>
          <cell r="N1801" t="str">
            <v>5000934UKM1</v>
          </cell>
          <cell r="O1801" t="e">
            <v>#N/A</v>
          </cell>
          <cell r="Q1801">
            <v>44.359200000000001</v>
          </cell>
          <cell r="S1801">
            <v>44.359200000000001</v>
          </cell>
          <cell r="T1801">
            <v>0</v>
          </cell>
          <cell r="V1801">
            <v>12.12</v>
          </cell>
          <cell r="W1801">
            <v>3.66</v>
          </cell>
        </row>
        <row r="1802">
          <cell r="F1802">
            <v>5003311</v>
          </cell>
          <cell r="G1802" t="str">
            <v>CFC FOR RAAGA PRO10 HAIR COLOR 90G 12PCS</v>
          </cell>
          <cell r="H1802" t="str">
            <v>ST</v>
          </cell>
          <cell r="I1802">
            <v>1.0049999999999999</v>
          </cell>
          <cell r="J1802">
            <v>18.78</v>
          </cell>
          <cell r="K1802">
            <v>18.873899999999999</v>
          </cell>
          <cell r="L1802" t="str">
            <v>PM</v>
          </cell>
          <cell r="M1802" t="str">
            <v>RH0090LBCG02RUKM1</v>
          </cell>
          <cell r="N1802" t="str">
            <v>5003311UKM1</v>
          </cell>
          <cell r="O1802" t="e">
            <v>#N/A</v>
          </cell>
          <cell r="Q1802">
            <v>18.873899999999999</v>
          </cell>
          <cell r="S1802">
            <v>18.873899999999999</v>
          </cell>
          <cell r="T1802">
            <v>0</v>
          </cell>
          <cell r="V1802">
            <v>1.0049999999999999</v>
          </cell>
          <cell r="W1802">
            <v>18.78</v>
          </cell>
        </row>
        <row r="1803">
          <cell r="F1803">
            <v>5000972</v>
          </cell>
          <cell r="G1803" t="str">
            <v>CFC STICKER SHADE 8.34</v>
          </cell>
          <cell r="H1803" t="str">
            <v>ST</v>
          </cell>
          <cell r="I1803">
            <v>2.0099999999999998</v>
          </cell>
          <cell r="J1803">
            <v>0.65</v>
          </cell>
          <cell r="K1803">
            <v>1.3065</v>
          </cell>
          <cell r="L1803" t="str">
            <v>PM</v>
          </cell>
          <cell r="M1803" t="str">
            <v>RH0090LBCG02RUKM1</v>
          </cell>
          <cell r="N1803" t="str">
            <v>5000972UKM1</v>
          </cell>
          <cell r="O1803" t="e">
            <v>#N/A</v>
          </cell>
          <cell r="Q1803">
            <v>1.3065</v>
          </cell>
          <cell r="S1803">
            <v>1.3065</v>
          </cell>
          <cell r="T1803">
            <v>0</v>
          </cell>
          <cell r="V1803">
            <v>2.0099999999999998</v>
          </cell>
          <cell r="W1803">
            <v>0.65</v>
          </cell>
        </row>
        <row r="1804">
          <cell r="F1804">
            <v>5000947</v>
          </cell>
          <cell r="G1804" t="str">
            <v>MONOCORTON SHADE STICKER 8.34</v>
          </cell>
          <cell r="H1804" t="str">
            <v>ST</v>
          </cell>
          <cell r="I1804">
            <v>12.06</v>
          </cell>
          <cell r="J1804">
            <v>2.5499999999999998</v>
          </cell>
          <cell r="K1804">
            <v>30.753</v>
          </cell>
          <cell r="L1804" t="str">
            <v>PM</v>
          </cell>
          <cell r="M1804" t="str">
            <v>RH0090LBCG02RUKM1</v>
          </cell>
          <cell r="N1804" t="str">
            <v>5000947UKM1</v>
          </cell>
          <cell r="O1804" t="e">
            <v>#N/A</v>
          </cell>
          <cell r="Q1804">
            <v>30.753</v>
          </cell>
          <cell r="S1804">
            <v>30.753</v>
          </cell>
          <cell r="T1804">
            <v>0</v>
          </cell>
          <cell r="V1804">
            <v>12.06</v>
          </cell>
          <cell r="W1804">
            <v>2.5499999999999998</v>
          </cell>
        </row>
        <row r="1805">
          <cell r="F1805">
            <v>5001077</v>
          </cell>
          <cell r="G1805" t="str">
            <v>LEAFLET PARLOR HAIR COLOUR 90G- RA</v>
          </cell>
          <cell r="H1805" t="str">
            <v>ST</v>
          </cell>
          <cell r="I1805">
            <v>12.06</v>
          </cell>
          <cell r="J1805">
            <v>1.27</v>
          </cell>
          <cell r="K1805">
            <v>15.3162</v>
          </cell>
          <cell r="L1805" t="str">
            <v>PM</v>
          </cell>
          <cell r="M1805" t="str">
            <v>RH0090LBCG02RUKM1</v>
          </cell>
          <cell r="N1805" t="str">
            <v>5001077UKM1</v>
          </cell>
          <cell r="O1805" t="e">
            <v>#N/A</v>
          </cell>
          <cell r="Q1805">
            <v>15.3162</v>
          </cell>
          <cell r="S1805">
            <v>15.3162</v>
          </cell>
          <cell r="T1805">
            <v>0</v>
          </cell>
          <cell r="V1805">
            <v>12.06</v>
          </cell>
          <cell r="W1805">
            <v>1.27</v>
          </cell>
        </row>
        <row r="1806">
          <cell r="F1806">
            <v>5000283</v>
          </cell>
          <cell r="G1806" t="str">
            <v>BOPP TAPE (60MM X 65M)</v>
          </cell>
          <cell r="H1806" t="str">
            <v>ROL</v>
          </cell>
          <cell r="I1806">
            <v>0.01</v>
          </cell>
          <cell r="J1806">
            <v>45.18</v>
          </cell>
          <cell r="K1806">
            <v>0.45179999999999998</v>
          </cell>
          <cell r="L1806" t="str">
            <v>PM</v>
          </cell>
          <cell r="M1806" t="str">
            <v>RH0090LBCG02RUKM1</v>
          </cell>
          <cell r="N1806" t="str">
            <v>5000283UKM1</v>
          </cell>
          <cell r="O1806" t="e">
            <v>#N/A</v>
          </cell>
          <cell r="Q1806">
            <v>0.45179999999999998</v>
          </cell>
          <cell r="S1806">
            <v>0.45179999999999998</v>
          </cell>
          <cell r="T1806">
            <v>0</v>
          </cell>
          <cell r="V1806">
            <v>0.01</v>
          </cell>
          <cell r="W1806">
            <v>47.7</v>
          </cell>
        </row>
        <row r="1807">
          <cell r="F1807" t="str">
            <v/>
          </cell>
          <cell r="G1807" t="str">
            <v>0000900501-MFPOWR</v>
          </cell>
          <cell r="H1807" t="str">
            <v>KWH</v>
          </cell>
          <cell r="I1807">
            <v>0.16800000000000001</v>
          </cell>
          <cell r="J1807">
            <v>8.25</v>
          </cell>
          <cell r="K1807">
            <v>1.3860000000000001</v>
          </cell>
          <cell r="L1807" t="str">
            <v>cc</v>
          </cell>
          <cell r="M1807" t="str">
            <v>RH0090LBCG02RUKM1</v>
          </cell>
          <cell r="N1807" t="str">
            <v>UKM1</v>
          </cell>
          <cell r="O1807" t="e">
            <v>#N/A</v>
          </cell>
          <cell r="R1807">
            <v>1.3860000000000001</v>
          </cell>
          <cell r="S1807">
            <v>1.3860000000000001</v>
          </cell>
          <cell r="T1807">
            <v>0</v>
          </cell>
          <cell r="V1807">
            <v>0.16800000000000001</v>
          </cell>
          <cell r="W1807">
            <v>8.25</v>
          </cell>
        </row>
        <row r="1808">
          <cell r="F1808" t="str">
            <v>QRH0090LBCG02R</v>
          </cell>
          <cell r="G1808" t="str">
            <v>RA PR10 LTBLD GLD CPR NW 8.34 90G 12P QS</v>
          </cell>
          <cell r="H1808" t="str">
            <v>ST</v>
          </cell>
          <cell r="I1808">
            <v>-0.05</v>
          </cell>
          <cell r="J1808">
            <v>0</v>
          </cell>
          <cell r="K1808">
            <v>0</v>
          </cell>
          <cell r="L1808" t="str">
            <v>RM</v>
          </cell>
          <cell r="M1808" t="str">
            <v>RH0090LBCG02RUKM1</v>
          </cell>
          <cell r="N1808" t="str">
            <v>QRH0090LBCG02RUKM1</v>
          </cell>
          <cell r="O1808" t="e">
            <v>#N/A</v>
          </cell>
          <cell r="P1808">
            <v>0</v>
          </cell>
          <cell r="S1808">
            <v>0</v>
          </cell>
          <cell r="T1808">
            <v>0</v>
          </cell>
          <cell r="V1808">
            <v>-0.05</v>
          </cell>
          <cell r="W1808">
            <v>0</v>
          </cell>
        </row>
        <row r="1809">
          <cell r="F1809" t="str">
            <v/>
          </cell>
          <cell r="G1809" t="str">
            <v>0000900504-MFGDEP</v>
          </cell>
          <cell r="H1809" t="str">
            <v>STD</v>
          </cell>
          <cell r="I1809">
            <v>1.5010016951764526E-2</v>
          </cell>
          <cell r="J1809">
            <v>324.45</v>
          </cell>
          <cell r="K1809">
            <v>4.87</v>
          </cell>
          <cell r="L1809" t="str">
            <v>cc</v>
          </cell>
          <cell r="M1809" t="str">
            <v>RH0090LBE02RUKM1</v>
          </cell>
          <cell r="N1809" t="str">
            <v>UKM1</v>
          </cell>
          <cell r="O1809" t="e">
            <v>#N/A</v>
          </cell>
          <cell r="R1809">
            <v>4.87</v>
          </cell>
          <cell r="S1809">
            <v>4.87</v>
          </cell>
          <cell r="T1809">
            <v>0</v>
          </cell>
          <cell r="V1809">
            <v>1.5010016951764526E-2</v>
          </cell>
          <cell r="W1809">
            <v>324.45</v>
          </cell>
        </row>
        <row r="1810">
          <cell r="F1810" t="str">
            <v/>
          </cell>
          <cell r="G1810" t="str">
            <v>0000900505-MFGOVH</v>
          </cell>
          <cell r="H1810" t="str">
            <v>STD</v>
          </cell>
          <cell r="I1810">
            <v>1.4995378136875622E-2</v>
          </cell>
          <cell r="J1810">
            <v>292.08999999999997</v>
          </cell>
          <cell r="K1810">
            <v>4.38</v>
          </cell>
          <cell r="L1810" t="str">
            <v>cc</v>
          </cell>
          <cell r="M1810" t="str">
            <v>RH0090LBE02RUKM1</v>
          </cell>
          <cell r="N1810" t="str">
            <v>UKM1</v>
          </cell>
          <cell r="O1810" t="e">
            <v>#N/A</v>
          </cell>
          <cell r="R1810">
            <v>4.38</v>
          </cell>
          <cell r="S1810">
            <v>4.38</v>
          </cell>
          <cell r="T1810">
            <v>0</v>
          </cell>
          <cell r="V1810">
            <v>1.4995378136875622E-2</v>
          </cell>
          <cell r="W1810">
            <v>292.08999999999997</v>
          </cell>
        </row>
        <row r="1811">
          <cell r="F1811">
            <v>6000508</v>
          </cell>
          <cell r="G1811" t="str">
            <v>RAAGA PRO10 EXP LIGHT BLONDE 8 NF</v>
          </cell>
          <cell r="H1811" t="str">
            <v>KG</v>
          </cell>
          <cell r="I1811">
            <v>1.1663900965782747</v>
          </cell>
          <cell r="J1811">
            <v>602.6099999999999</v>
          </cell>
          <cell r="K1811">
            <v>702.87833609903407</v>
          </cell>
          <cell r="L1811" t="str">
            <v>SFG</v>
          </cell>
          <cell r="M1811" t="str">
            <v>RH0090LBE02RUKM1</v>
          </cell>
          <cell r="N1811" t="str">
            <v>6000508UKM1</v>
          </cell>
          <cell r="O1811" t="str">
            <v>6000508UKM1</v>
          </cell>
          <cell r="P1811">
            <v>326.53090753708801</v>
          </cell>
          <cell r="Q1811">
            <v>0</v>
          </cell>
          <cell r="R1811">
            <v>376.34742856194612</v>
          </cell>
          <cell r="S1811">
            <v>702.87833609903419</v>
          </cell>
          <cell r="T1811">
            <v>0</v>
          </cell>
          <cell r="V1811">
            <v>1.1663900965782747</v>
          </cell>
          <cell r="W1811">
            <v>607.71345790054716</v>
          </cell>
        </row>
        <row r="1812">
          <cell r="F1812">
            <v>5000933</v>
          </cell>
          <cell r="G1812" t="str">
            <v>ALUMINIUMTUBEFOR RAGA PRO10 HAIRCOLO 90G</v>
          </cell>
          <cell r="H1812" t="str">
            <v>ST</v>
          </cell>
          <cell r="I1812">
            <v>12.120348376880443</v>
          </cell>
          <cell r="J1812">
            <v>12.63</v>
          </cell>
          <cell r="K1812">
            <v>153.08000000000001</v>
          </cell>
          <cell r="L1812" t="str">
            <v>PM</v>
          </cell>
          <cell r="M1812" t="str">
            <v>RH0090LBE02RUKM1</v>
          </cell>
          <cell r="N1812" t="str">
            <v>5000933UKM1</v>
          </cell>
          <cell r="O1812" t="e">
            <v>#N/A</v>
          </cell>
          <cell r="Q1812">
            <v>153.08000000000001</v>
          </cell>
          <cell r="S1812">
            <v>153.08000000000001</v>
          </cell>
          <cell r="T1812">
            <v>0</v>
          </cell>
          <cell r="V1812">
            <v>12.120348376880443</v>
          </cell>
          <cell r="W1812">
            <v>12.63</v>
          </cell>
        </row>
        <row r="1813">
          <cell r="F1813">
            <v>5000934</v>
          </cell>
          <cell r="G1813" t="str">
            <v>MONOCORTON RAAGA PRO10 HAIR CLR 90G</v>
          </cell>
          <cell r="H1813" t="str">
            <v>ST</v>
          </cell>
          <cell r="I1813">
            <v>12.120218579234972</v>
          </cell>
          <cell r="J1813">
            <v>3.66</v>
          </cell>
          <cell r="K1813">
            <v>44.36</v>
          </cell>
          <cell r="L1813" t="str">
            <v>PM</v>
          </cell>
          <cell r="M1813" t="str">
            <v>RH0090LBE02RUKM1</v>
          </cell>
          <cell r="N1813" t="str">
            <v>5000934UKM1</v>
          </cell>
          <cell r="O1813" t="e">
            <v>#N/A</v>
          </cell>
          <cell r="Q1813">
            <v>44.36</v>
          </cell>
          <cell r="S1813">
            <v>44.36</v>
          </cell>
          <cell r="T1813">
            <v>0</v>
          </cell>
          <cell r="V1813">
            <v>12.120218579234972</v>
          </cell>
          <cell r="W1813">
            <v>3.66</v>
          </cell>
        </row>
        <row r="1814">
          <cell r="F1814">
            <v>5003311</v>
          </cell>
          <cell r="G1814" t="str">
            <v>CFC FOR RAAGA PRO10 HAIR COLOR 90G 12PCS</v>
          </cell>
          <cell r="H1814" t="str">
            <v>ST</v>
          </cell>
          <cell r="I1814">
            <v>1.0047923322683705</v>
          </cell>
          <cell r="J1814">
            <v>18.78</v>
          </cell>
          <cell r="K1814">
            <v>18.869999999999997</v>
          </cell>
          <cell r="L1814" t="str">
            <v>PM</v>
          </cell>
          <cell r="M1814" t="str">
            <v>RH0090LBE02RUKM1</v>
          </cell>
          <cell r="N1814" t="str">
            <v>5003311UKM1</v>
          </cell>
          <cell r="O1814" t="e">
            <v>#N/A</v>
          </cell>
          <cell r="Q1814">
            <v>18.869999999999997</v>
          </cell>
          <cell r="S1814">
            <v>18.869999999999997</v>
          </cell>
          <cell r="T1814">
            <v>0</v>
          </cell>
          <cell r="V1814">
            <v>1.0047923322683705</v>
          </cell>
          <cell r="W1814">
            <v>18.78</v>
          </cell>
        </row>
        <row r="1815">
          <cell r="F1815">
            <v>5000982</v>
          </cell>
          <cell r="G1815" t="str">
            <v>CFC STICKER SHADE 8</v>
          </cell>
          <cell r="H1815" t="str">
            <v>ST</v>
          </cell>
          <cell r="I1815">
            <v>2.0153846153846153</v>
          </cell>
          <cell r="J1815">
            <v>0.65</v>
          </cell>
          <cell r="K1815">
            <v>1.31</v>
          </cell>
          <cell r="L1815" t="str">
            <v>PM</v>
          </cell>
          <cell r="M1815" t="str">
            <v>RH0090LBE02RUKM1</v>
          </cell>
          <cell r="N1815" t="str">
            <v>5000982UKM1</v>
          </cell>
          <cell r="O1815" t="e">
            <v>#N/A</v>
          </cell>
          <cell r="Q1815">
            <v>1.31</v>
          </cell>
          <cell r="S1815">
            <v>1.31</v>
          </cell>
          <cell r="T1815">
            <v>0</v>
          </cell>
          <cell r="V1815">
            <v>2.0153846153846153</v>
          </cell>
          <cell r="W1815">
            <v>0.65</v>
          </cell>
        </row>
        <row r="1816">
          <cell r="F1816" t="str">
            <v>QRH0090LBE02R</v>
          </cell>
          <cell r="G1816" t="str">
            <v>RAAGA PRO10 LIGHT BLONDE NW 8 90G 12P QS</v>
          </cell>
          <cell r="H1816" t="str">
            <v>ST</v>
          </cell>
          <cell r="I1816">
            <v>-0.05</v>
          </cell>
          <cell r="J1816">
            <v>0</v>
          </cell>
          <cell r="K1816">
            <v>0</v>
          </cell>
          <cell r="L1816" t="str">
            <v>RM</v>
          </cell>
          <cell r="M1816" t="str">
            <v>RH0090LBE02RUKM1</v>
          </cell>
          <cell r="N1816" t="str">
            <v>QRH0090LBE02RUKM1</v>
          </cell>
          <cell r="O1816" t="e">
            <v>#N/A</v>
          </cell>
          <cell r="P1816">
            <v>0</v>
          </cell>
          <cell r="S1816">
            <v>0</v>
          </cell>
          <cell r="T1816">
            <v>0</v>
          </cell>
          <cell r="V1816">
            <v>-0.05</v>
          </cell>
          <cell r="W1816">
            <v>0</v>
          </cell>
        </row>
        <row r="1817">
          <cell r="F1817">
            <v>5000957</v>
          </cell>
          <cell r="G1817" t="str">
            <v>MONOCORTON SHADE STICKER 8</v>
          </cell>
          <cell r="H1817" t="str">
            <v>ST</v>
          </cell>
          <cell r="I1817">
            <v>12.058823529411766</v>
          </cell>
          <cell r="J1817">
            <v>2.5499999999999998</v>
          </cell>
          <cell r="K1817">
            <v>30.750000000000004</v>
          </cell>
          <cell r="L1817" t="str">
            <v>PM</v>
          </cell>
          <cell r="M1817" t="str">
            <v>RH0090LBE02RUKM1</v>
          </cell>
          <cell r="N1817" t="str">
            <v>5000957UKM1</v>
          </cell>
          <cell r="O1817" t="e">
            <v>#N/A</v>
          </cell>
          <cell r="Q1817">
            <v>30.750000000000004</v>
          </cell>
          <cell r="S1817">
            <v>30.750000000000004</v>
          </cell>
          <cell r="T1817">
            <v>0</v>
          </cell>
          <cell r="V1817">
            <v>12.058823529411766</v>
          </cell>
          <cell r="W1817">
            <v>2.5499999999999998</v>
          </cell>
        </row>
        <row r="1818">
          <cell r="F1818">
            <v>5001077</v>
          </cell>
          <cell r="G1818" t="str">
            <v>LEAFLET PARLOR HAIR COLOUR 90G- RA</v>
          </cell>
          <cell r="H1818" t="str">
            <v>ST</v>
          </cell>
          <cell r="I1818">
            <v>12.062992125984252</v>
          </cell>
          <cell r="J1818">
            <v>1.27</v>
          </cell>
          <cell r="K1818">
            <v>15.32</v>
          </cell>
          <cell r="L1818" t="str">
            <v>PM</v>
          </cell>
          <cell r="M1818" t="str">
            <v>RH0090LBE02RUKM1</v>
          </cell>
          <cell r="N1818" t="str">
            <v>5001077UKM1</v>
          </cell>
          <cell r="O1818" t="e">
            <v>#N/A</v>
          </cell>
          <cell r="Q1818">
            <v>15.32</v>
          </cell>
          <cell r="S1818">
            <v>15.32</v>
          </cell>
          <cell r="T1818">
            <v>0</v>
          </cell>
          <cell r="V1818">
            <v>12.062992125984252</v>
          </cell>
          <cell r="W1818">
            <v>1.27</v>
          </cell>
        </row>
        <row r="1819">
          <cell r="F1819">
            <v>5000283</v>
          </cell>
          <cell r="G1819" t="str">
            <v>BOPP TAPE (60MM X 65M)</v>
          </cell>
          <cell r="H1819" t="str">
            <v>ROL</v>
          </cell>
          <cell r="I1819">
            <v>9.9601593625498006E-3</v>
          </cell>
          <cell r="J1819">
            <v>45.18</v>
          </cell>
          <cell r="K1819">
            <v>0.45</v>
          </cell>
          <cell r="L1819" t="str">
            <v>PM</v>
          </cell>
          <cell r="M1819" t="str">
            <v>RH0090LBE02RUKM1</v>
          </cell>
          <cell r="N1819" t="str">
            <v>5000283UKM1</v>
          </cell>
          <cell r="O1819" t="e">
            <v>#N/A</v>
          </cell>
          <cell r="Q1819">
            <v>0.45</v>
          </cell>
          <cell r="S1819">
            <v>0.45</v>
          </cell>
          <cell r="T1819">
            <v>0</v>
          </cell>
          <cell r="V1819">
            <v>9.9601593625498006E-3</v>
          </cell>
          <cell r="W1819">
            <v>47.7</v>
          </cell>
        </row>
        <row r="1820">
          <cell r="F1820" t="str">
            <v/>
          </cell>
          <cell r="G1820" t="str">
            <v>0000900503-MFGUTY</v>
          </cell>
          <cell r="H1820" t="str">
            <v>STD</v>
          </cell>
          <cell r="I1820">
            <v>1.500682128240109E-2</v>
          </cell>
          <cell r="J1820">
            <v>219.9</v>
          </cell>
          <cell r="K1820">
            <v>3.3</v>
          </cell>
          <cell r="L1820" t="str">
            <v>cc</v>
          </cell>
          <cell r="M1820" t="str">
            <v>RH0090LBE02RUKM1</v>
          </cell>
          <cell r="N1820" t="str">
            <v>UKM1</v>
          </cell>
          <cell r="O1820" t="e">
            <v>#N/A</v>
          </cell>
          <cell r="R1820">
            <v>3.3</v>
          </cell>
          <cell r="S1820">
            <v>3.3</v>
          </cell>
          <cell r="T1820">
            <v>0</v>
          </cell>
          <cell r="V1820">
            <v>1.500682128240109E-2</v>
          </cell>
          <cell r="W1820">
            <v>219.9</v>
          </cell>
        </row>
        <row r="1821">
          <cell r="F1821" t="str">
            <v/>
          </cell>
          <cell r="G1821" t="str">
            <v>0000900502-MFMAND</v>
          </cell>
          <cell r="H1821" t="str">
            <v>MD</v>
          </cell>
          <cell r="I1821">
            <v>4.5999999999999999E-2</v>
          </cell>
          <cell r="J1821">
            <v>440</v>
          </cell>
          <cell r="K1821">
            <v>20.239999999999998</v>
          </cell>
          <cell r="L1821" t="str">
            <v>cc</v>
          </cell>
          <cell r="M1821" t="str">
            <v>RH0090LBE02RUKM1</v>
          </cell>
          <cell r="N1821" t="str">
            <v>UKM1</v>
          </cell>
          <cell r="O1821" t="e">
            <v>#N/A</v>
          </cell>
          <cell r="R1821">
            <v>20.239999999999998</v>
          </cell>
          <cell r="S1821">
            <v>20.239999999999998</v>
          </cell>
          <cell r="T1821">
            <v>0</v>
          </cell>
          <cell r="V1821">
            <v>4.5999999999999999E-2</v>
          </cell>
          <cell r="W1821">
            <v>440</v>
          </cell>
        </row>
        <row r="1822">
          <cell r="F1822" t="str">
            <v/>
          </cell>
          <cell r="G1822" t="str">
            <v>0000900501-MFPOWR</v>
          </cell>
          <cell r="H1822" t="str">
            <v>KWH</v>
          </cell>
          <cell r="I1822">
            <v>0.16848484848484846</v>
          </cell>
          <cell r="J1822">
            <v>8.25</v>
          </cell>
          <cell r="K1822">
            <v>1.3899999999999997</v>
          </cell>
          <cell r="L1822" t="str">
            <v>cc</v>
          </cell>
          <cell r="M1822" t="str">
            <v>RH0090LBE02RUKM1</v>
          </cell>
          <cell r="N1822" t="str">
            <v>UKM1</v>
          </cell>
          <cell r="O1822" t="e">
            <v>#N/A</v>
          </cell>
          <cell r="R1822">
            <v>1.3899999999999997</v>
          </cell>
          <cell r="S1822">
            <v>1.3899999999999997</v>
          </cell>
          <cell r="T1822">
            <v>0</v>
          </cell>
          <cell r="V1822">
            <v>0.16848484848484846</v>
          </cell>
          <cell r="W1822">
            <v>8.25</v>
          </cell>
        </row>
        <row r="1823">
          <cell r="F1823">
            <v>6000509</v>
          </cell>
          <cell r="G1823" t="str">
            <v>RAAGA PRO10 EXP LIGHT BRN GOLD 5.3 NF</v>
          </cell>
          <cell r="H1823" t="str">
            <v>KG</v>
          </cell>
          <cell r="I1823">
            <v>1.1663852991708374</v>
          </cell>
          <cell r="J1823">
            <v>669.34</v>
          </cell>
          <cell r="K1823">
            <v>780.70833614700837</v>
          </cell>
          <cell r="L1823" t="str">
            <v>SFG</v>
          </cell>
          <cell r="M1823" t="str">
            <v>RH0090LBG02RUKM1</v>
          </cell>
          <cell r="N1823" t="str">
            <v>6000509UKM1</v>
          </cell>
          <cell r="O1823" t="str">
            <v>6000509UKM1</v>
          </cell>
          <cell r="P1823">
            <v>404.36245551654594</v>
          </cell>
          <cell r="Q1823">
            <v>0</v>
          </cell>
          <cell r="R1823">
            <v>376.34588063046237</v>
          </cell>
          <cell r="S1823">
            <v>780.70833614700837</v>
          </cell>
          <cell r="T1823">
            <v>0</v>
          </cell>
          <cell r="V1823">
            <v>1.1663852991708374</v>
          </cell>
          <cell r="W1823">
            <v>675.85821106449885</v>
          </cell>
        </row>
        <row r="1824">
          <cell r="F1824">
            <v>5000933</v>
          </cell>
          <cell r="G1824" t="str">
            <v>ALUMINIUMTUBEFOR RAGA PRO10 HAIRCOLO 90G</v>
          </cell>
          <cell r="H1824" t="str">
            <v>ST</v>
          </cell>
          <cell r="I1824">
            <v>12.120348376880443</v>
          </cell>
          <cell r="J1824">
            <v>12.63</v>
          </cell>
          <cell r="K1824">
            <v>153.08000000000001</v>
          </cell>
          <cell r="L1824" t="str">
            <v>PM</v>
          </cell>
          <cell r="M1824" t="str">
            <v>RH0090LBG02RUKM1</v>
          </cell>
          <cell r="N1824" t="str">
            <v>5000933UKM1</v>
          </cell>
          <cell r="O1824" t="e">
            <v>#N/A</v>
          </cell>
          <cell r="Q1824">
            <v>153.08000000000001</v>
          </cell>
          <cell r="S1824">
            <v>153.08000000000001</v>
          </cell>
          <cell r="T1824">
            <v>0</v>
          </cell>
          <cell r="V1824">
            <v>12.120348376880443</v>
          </cell>
          <cell r="W1824">
            <v>12.63</v>
          </cell>
        </row>
        <row r="1825">
          <cell r="F1825">
            <v>5000934</v>
          </cell>
          <cell r="G1825" t="str">
            <v>MONOCORTON RAAGA PRO10 HAIR CLR 90G</v>
          </cell>
          <cell r="H1825" t="str">
            <v>ST</v>
          </cell>
          <cell r="I1825">
            <v>12.120218579234972</v>
          </cell>
          <cell r="J1825">
            <v>3.66</v>
          </cell>
          <cell r="K1825">
            <v>44.36</v>
          </cell>
          <cell r="L1825" t="str">
            <v>PM</v>
          </cell>
          <cell r="M1825" t="str">
            <v>RH0090LBG02RUKM1</v>
          </cell>
          <cell r="N1825" t="str">
            <v>5000934UKM1</v>
          </cell>
          <cell r="O1825" t="e">
            <v>#N/A</v>
          </cell>
          <cell r="Q1825">
            <v>44.36</v>
          </cell>
          <cell r="S1825">
            <v>44.36</v>
          </cell>
          <cell r="T1825">
            <v>0</v>
          </cell>
          <cell r="V1825">
            <v>12.120218579234972</v>
          </cell>
          <cell r="W1825">
            <v>3.66</v>
          </cell>
        </row>
        <row r="1826">
          <cell r="F1826">
            <v>5003311</v>
          </cell>
          <cell r="G1826" t="str">
            <v>CFC FOR RAAGA PRO10 HAIR COLOR 90G 12PCS</v>
          </cell>
          <cell r="H1826" t="str">
            <v>ST</v>
          </cell>
          <cell r="I1826">
            <v>1.0047923322683705</v>
          </cell>
          <cell r="J1826">
            <v>18.78</v>
          </cell>
          <cell r="K1826">
            <v>18.869999999999997</v>
          </cell>
          <cell r="L1826" t="str">
            <v>PM</v>
          </cell>
          <cell r="M1826" t="str">
            <v>RH0090LBG02RUKM1</v>
          </cell>
          <cell r="N1826" t="str">
            <v>5003311UKM1</v>
          </cell>
          <cell r="O1826" t="e">
            <v>#N/A</v>
          </cell>
          <cell r="Q1826">
            <v>18.869999999999997</v>
          </cell>
          <cell r="S1826">
            <v>18.869999999999997</v>
          </cell>
          <cell r="T1826">
            <v>0</v>
          </cell>
          <cell r="V1826">
            <v>1.0047923322683705</v>
          </cell>
          <cell r="W1826">
            <v>18.78</v>
          </cell>
        </row>
        <row r="1827">
          <cell r="F1827">
            <v>5000969</v>
          </cell>
          <cell r="G1827" t="str">
            <v>CFC STICKER SHADE 5.3</v>
          </cell>
          <cell r="H1827" t="str">
            <v>ST</v>
          </cell>
          <cell r="I1827">
            <v>2.0153846153846153</v>
          </cell>
          <cell r="J1827">
            <v>0.65</v>
          </cell>
          <cell r="K1827">
            <v>1.31</v>
          </cell>
          <cell r="L1827" t="str">
            <v>PM</v>
          </cell>
          <cell r="M1827" t="str">
            <v>RH0090LBG02RUKM1</v>
          </cell>
          <cell r="N1827" t="str">
            <v>5000969UKM1</v>
          </cell>
          <cell r="O1827" t="e">
            <v>#N/A</v>
          </cell>
          <cell r="Q1827">
            <v>1.31</v>
          </cell>
          <cell r="S1827">
            <v>1.31</v>
          </cell>
          <cell r="T1827">
            <v>0</v>
          </cell>
          <cell r="V1827">
            <v>2.0153846153846153</v>
          </cell>
          <cell r="W1827">
            <v>0.65</v>
          </cell>
        </row>
        <row r="1828">
          <cell r="F1828">
            <v>5000283</v>
          </cell>
          <cell r="G1828" t="str">
            <v>BOPP TAPE (60MM X 65M)</v>
          </cell>
          <cell r="H1828" t="str">
            <v>ROL</v>
          </cell>
          <cell r="I1828">
            <v>9.9601593625498006E-3</v>
          </cell>
          <cell r="J1828">
            <v>45.18</v>
          </cell>
          <cell r="K1828">
            <v>0.45</v>
          </cell>
          <cell r="L1828" t="str">
            <v>PM</v>
          </cell>
          <cell r="M1828" t="str">
            <v>RH0090LBG02RUKM1</v>
          </cell>
          <cell r="N1828" t="str">
            <v>5000283UKM1</v>
          </cell>
          <cell r="O1828" t="e">
            <v>#N/A</v>
          </cell>
          <cell r="Q1828">
            <v>0.45</v>
          </cell>
          <cell r="S1828">
            <v>0.45</v>
          </cell>
          <cell r="T1828">
            <v>0</v>
          </cell>
          <cell r="V1828">
            <v>9.9601593625498006E-3</v>
          </cell>
          <cell r="W1828">
            <v>47.7</v>
          </cell>
        </row>
        <row r="1829">
          <cell r="F1829" t="str">
            <v/>
          </cell>
          <cell r="G1829" t="str">
            <v>0000900505-MFGOVH</v>
          </cell>
          <cell r="H1829" t="str">
            <v>STD</v>
          </cell>
          <cell r="I1829">
            <v>1.4995378136875622E-2</v>
          </cell>
          <cell r="J1829">
            <v>292.08999999999997</v>
          </cell>
          <cell r="K1829">
            <v>4.38</v>
          </cell>
          <cell r="L1829" t="str">
            <v>cc</v>
          </cell>
          <cell r="M1829" t="str">
            <v>RH0090LBG02RUKM1</v>
          </cell>
          <cell r="N1829" t="str">
            <v>UKM1</v>
          </cell>
          <cell r="O1829" t="e">
            <v>#N/A</v>
          </cell>
          <cell r="R1829">
            <v>4.38</v>
          </cell>
          <cell r="S1829">
            <v>4.38</v>
          </cell>
          <cell r="T1829">
            <v>0</v>
          </cell>
          <cell r="V1829">
            <v>1.4995378136875622E-2</v>
          </cell>
          <cell r="W1829">
            <v>292.08999999999997</v>
          </cell>
        </row>
        <row r="1830">
          <cell r="F1830" t="str">
            <v/>
          </cell>
          <cell r="G1830" t="str">
            <v>0000900504-MFGDEP</v>
          </cell>
          <cell r="H1830" t="str">
            <v>STD</v>
          </cell>
          <cell r="I1830">
            <v>1.5010016951764526E-2</v>
          </cell>
          <cell r="J1830">
            <v>324.45</v>
          </cell>
          <cell r="K1830">
            <v>4.87</v>
          </cell>
          <cell r="L1830" t="str">
            <v>cc</v>
          </cell>
          <cell r="M1830" t="str">
            <v>RH0090LBG02RUKM1</v>
          </cell>
          <cell r="N1830" t="str">
            <v>UKM1</v>
          </cell>
          <cell r="O1830" t="e">
            <v>#N/A</v>
          </cell>
          <cell r="R1830">
            <v>4.87</v>
          </cell>
          <cell r="S1830">
            <v>4.87</v>
          </cell>
          <cell r="T1830">
            <v>0</v>
          </cell>
          <cell r="V1830">
            <v>1.5010016951764526E-2</v>
          </cell>
          <cell r="W1830">
            <v>324.45</v>
          </cell>
        </row>
        <row r="1831">
          <cell r="F1831" t="str">
            <v/>
          </cell>
          <cell r="G1831" t="str">
            <v>0000900503-MFGUTY</v>
          </cell>
          <cell r="H1831" t="str">
            <v>STD</v>
          </cell>
          <cell r="I1831">
            <v>1.500682128240109E-2</v>
          </cell>
          <cell r="J1831">
            <v>219.9</v>
          </cell>
          <cell r="K1831">
            <v>3.3</v>
          </cell>
          <cell r="L1831" t="str">
            <v>cc</v>
          </cell>
          <cell r="M1831" t="str">
            <v>RH0090LBG02RUKM1</v>
          </cell>
          <cell r="N1831" t="str">
            <v>UKM1</v>
          </cell>
          <cell r="O1831" t="e">
            <v>#N/A</v>
          </cell>
          <cell r="R1831">
            <v>3.3</v>
          </cell>
          <cell r="S1831">
            <v>3.3</v>
          </cell>
          <cell r="T1831">
            <v>0</v>
          </cell>
          <cell r="V1831">
            <v>1.500682128240109E-2</v>
          </cell>
          <cell r="W1831">
            <v>219.9</v>
          </cell>
        </row>
        <row r="1832">
          <cell r="F1832" t="str">
            <v/>
          </cell>
          <cell r="G1832" t="str">
            <v>0000900502-MFMAND</v>
          </cell>
          <cell r="H1832" t="str">
            <v>MD</v>
          </cell>
          <cell r="I1832">
            <v>4.5999999999999999E-2</v>
          </cell>
          <cell r="J1832">
            <v>440</v>
          </cell>
          <cell r="K1832">
            <v>20.239999999999998</v>
          </cell>
          <cell r="L1832" t="str">
            <v>cc</v>
          </cell>
          <cell r="M1832" t="str">
            <v>RH0090LBG02RUKM1</v>
          </cell>
          <cell r="N1832" t="str">
            <v>UKM1</v>
          </cell>
          <cell r="O1832" t="e">
            <v>#N/A</v>
          </cell>
          <cell r="R1832">
            <v>20.239999999999998</v>
          </cell>
          <cell r="S1832">
            <v>20.239999999999998</v>
          </cell>
          <cell r="T1832">
            <v>0</v>
          </cell>
          <cell r="V1832">
            <v>4.5999999999999999E-2</v>
          </cell>
          <cell r="W1832">
            <v>440</v>
          </cell>
        </row>
        <row r="1833">
          <cell r="F1833" t="str">
            <v/>
          </cell>
          <cell r="G1833" t="str">
            <v>0000900501-MFPOWR</v>
          </cell>
          <cell r="H1833" t="str">
            <v>KWH</v>
          </cell>
          <cell r="I1833">
            <v>0.16848484848484846</v>
          </cell>
          <cell r="J1833">
            <v>8.25</v>
          </cell>
          <cell r="K1833">
            <v>1.3899999999999997</v>
          </cell>
          <cell r="L1833" t="str">
            <v>cc</v>
          </cell>
          <cell r="M1833" t="str">
            <v>RH0090LBG02RUKM1</v>
          </cell>
          <cell r="N1833" t="str">
            <v>UKM1</v>
          </cell>
          <cell r="O1833" t="e">
            <v>#N/A</v>
          </cell>
          <cell r="R1833">
            <v>1.3899999999999997</v>
          </cell>
          <cell r="S1833">
            <v>1.3899999999999997</v>
          </cell>
          <cell r="T1833">
            <v>0</v>
          </cell>
          <cell r="V1833">
            <v>0.16848484848484846</v>
          </cell>
          <cell r="W1833">
            <v>8.25</v>
          </cell>
        </row>
        <row r="1834">
          <cell r="F1834">
            <v>5001077</v>
          </cell>
          <cell r="G1834" t="str">
            <v>LEAFLET PARLOR HAIR COLOUR 90G- RA</v>
          </cell>
          <cell r="H1834" t="str">
            <v>ST</v>
          </cell>
          <cell r="I1834">
            <v>12.062992125984252</v>
          </cell>
          <cell r="J1834">
            <v>1.27</v>
          </cell>
          <cell r="K1834">
            <v>15.32</v>
          </cell>
          <cell r="L1834" t="str">
            <v>PM</v>
          </cell>
          <cell r="M1834" t="str">
            <v>RH0090LBG02RUKM1</v>
          </cell>
          <cell r="N1834" t="str">
            <v>5001077UKM1</v>
          </cell>
          <cell r="O1834" t="e">
            <v>#N/A</v>
          </cell>
          <cell r="Q1834">
            <v>15.32</v>
          </cell>
          <cell r="S1834">
            <v>15.32</v>
          </cell>
          <cell r="T1834">
            <v>0</v>
          </cell>
          <cell r="V1834">
            <v>12.062992125984252</v>
          </cell>
          <cell r="W1834">
            <v>1.27</v>
          </cell>
        </row>
        <row r="1835">
          <cell r="F1835">
            <v>5000945</v>
          </cell>
          <cell r="G1835" t="str">
            <v>MONOCORTON SHADE STICKER 5.3</v>
          </cell>
          <cell r="H1835" t="str">
            <v>ST</v>
          </cell>
          <cell r="I1835">
            <v>12.058823529411766</v>
          </cell>
          <cell r="J1835">
            <v>2.5499999999999998</v>
          </cell>
          <cell r="K1835">
            <v>30.750000000000004</v>
          </cell>
          <cell r="L1835" t="str">
            <v>PM</v>
          </cell>
          <cell r="M1835" t="str">
            <v>RH0090LBG02RUKM1</v>
          </cell>
          <cell r="N1835" t="str">
            <v>5000945UKM1</v>
          </cell>
          <cell r="O1835" t="e">
            <v>#N/A</v>
          </cell>
          <cell r="Q1835">
            <v>30.750000000000004</v>
          </cell>
          <cell r="S1835">
            <v>30.750000000000004</v>
          </cell>
          <cell r="T1835">
            <v>0</v>
          </cell>
          <cell r="V1835">
            <v>12.058823529411766</v>
          </cell>
          <cell r="W1835">
            <v>2.5499999999999998</v>
          </cell>
        </row>
        <row r="1836">
          <cell r="F1836" t="str">
            <v>QRH0090LBG02R</v>
          </cell>
          <cell r="G1836" t="str">
            <v>RAA PR10 LGHT BRWN GLD NW 5.3 90G 12P QS</v>
          </cell>
          <cell r="H1836" t="str">
            <v>ST</v>
          </cell>
          <cell r="I1836">
            <v>-0.05</v>
          </cell>
          <cell r="J1836">
            <v>0</v>
          </cell>
          <cell r="K1836">
            <v>0</v>
          </cell>
          <cell r="L1836" t="str">
            <v>RM</v>
          </cell>
          <cell r="M1836" t="str">
            <v>RH0090LBG02RUKM1</v>
          </cell>
          <cell r="N1836" t="str">
            <v>QRH0090LBG02RUKM1</v>
          </cell>
          <cell r="O1836" t="e">
            <v>#N/A</v>
          </cell>
          <cell r="P1836">
            <v>0</v>
          </cell>
          <cell r="S1836">
            <v>0</v>
          </cell>
          <cell r="T1836">
            <v>0</v>
          </cell>
          <cell r="V1836">
            <v>-0.05</v>
          </cell>
          <cell r="W1836">
            <v>0</v>
          </cell>
        </row>
        <row r="1837">
          <cell r="F1837" t="str">
            <v/>
          </cell>
          <cell r="G1837" t="str">
            <v>0000900501-MFPOWR</v>
          </cell>
          <cell r="H1837" t="str">
            <v>KWH</v>
          </cell>
          <cell r="I1837">
            <v>0.16848484848484846</v>
          </cell>
          <cell r="J1837">
            <v>8.25</v>
          </cell>
          <cell r="K1837">
            <v>1.3899999999999997</v>
          </cell>
          <cell r="L1837" t="str">
            <v>cc</v>
          </cell>
          <cell r="M1837" t="str">
            <v>RH0090LBMR02RUKM1</v>
          </cell>
          <cell r="N1837" t="str">
            <v>UKM1</v>
          </cell>
          <cell r="O1837" t="e">
            <v>#N/A</v>
          </cell>
          <cell r="R1837">
            <v>1.3899999999999997</v>
          </cell>
          <cell r="S1837">
            <v>1.3899999999999997</v>
          </cell>
          <cell r="T1837">
            <v>0</v>
          </cell>
          <cell r="V1837">
            <v>0.16848484848484846</v>
          </cell>
          <cell r="W1837">
            <v>8.25</v>
          </cell>
        </row>
        <row r="1838">
          <cell r="F1838" t="str">
            <v/>
          </cell>
          <cell r="G1838" t="str">
            <v>0000900502-MFMAND</v>
          </cell>
          <cell r="H1838" t="str">
            <v>MD</v>
          </cell>
          <cell r="I1838">
            <v>4.5999999999999999E-2</v>
          </cell>
          <cell r="J1838">
            <v>440</v>
          </cell>
          <cell r="K1838">
            <v>20.239999999999998</v>
          </cell>
          <cell r="L1838" t="str">
            <v>cc</v>
          </cell>
          <cell r="M1838" t="str">
            <v>RH0090LBMR02RUKM1</v>
          </cell>
          <cell r="N1838" t="str">
            <v>UKM1</v>
          </cell>
          <cell r="O1838" t="e">
            <v>#N/A</v>
          </cell>
          <cell r="R1838">
            <v>20.239999999999998</v>
          </cell>
          <cell r="S1838">
            <v>20.239999999999998</v>
          </cell>
          <cell r="T1838">
            <v>0</v>
          </cell>
          <cell r="V1838">
            <v>4.5999999999999999E-2</v>
          </cell>
          <cell r="W1838">
            <v>440</v>
          </cell>
        </row>
        <row r="1839">
          <cell r="F1839" t="str">
            <v/>
          </cell>
          <cell r="G1839" t="str">
            <v>0000900503-MFGUTY</v>
          </cell>
          <cell r="H1839" t="str">
            <v>STD</v>
          </cell>
          <cell r="I1839">
            <v>1.500682128240109E-2</v>
          </cell>
          <cell r="J1839">
            <v>219.9</v>
          </cell>
          <cell r="K1839">
            <v>3.3</v>
          </cell>
          <cell r="L1839" t="str">
            <v>cc</v>
          </cell>
          <cell r="M1839" t="str">
            <v>RH0090LBMR02RUKM1</v>
          </cell>
          <cell r="N1839" t="str">
            <v>UKM1</v>
          </cell>
          <cell r="O1839" t="e">
            <v>#N/A</v>
          </cell>
          <cell r="R1839">
            <v>3.3</v>
          </cell>
          <cell r="S1839">
            <v>3.3</v>
          </cell>
          <cell r="T1839">
            <v>0</v>
          </cell>
          <cell r="V1839">
            <v>1.500682128240109E-2</v>
          </cell>
          <cell r="W1839">
            <v>219.9</v>
          </cell>
        </row>
        <row r="1840">
          <cell r="F1840" t="str">
            <v/>
          </cell>
          <cell r="G1840" t="str">
            <v>0000900504-MFGDEP</v>
          </cell>
          <cell r="H1840" t="str">
            <v>STD</v>
          </cell>
          <cell r="I1840">
            <v>1.5010016951764526E-2</v>
          </cell>
          <cell r="J1840">
            <v>324.45</v>
          </cell>
          <cell r="K1840">
            <v>4.87</v>
          </cell>
          <cell r="L1840" t="str">
            <v>cc</v>
          </cell>
          <cell r="M1840" t="str">
            <v>RH0090LBMR02RUKM1</v>
          </cell>
          <cell r="N1840" t="str">
            <v>UKM1</v>
          </cell>
          <cell r="O1840" t="e">
            <v>#N/A</v>
          </cell>
          <cell r="R1840">
            <v>4.87</v>
          </cell>
          <cell r="S1840">
            <v>4.87</v>
          </cell>
          <cell r="T1840">
            <v>0</v>
          </cell>
          <cell r="V1840">
            <v>1.5010016951764526E-2</v>
          </cell>
          <cell r="W1840">
            <v>324.45</v>
          </cell>
        </row>
        <row r="1841">
          <cell r="F1841" t="str">
            <v/>
          </cell>
          <cell r="G1841" t="str">
            <v>0000900505-MFGOVH</v>
          </cell>
          <cell r="H1841" t="str">
            <v>STD</v>
          </cell>
          <cell r="I1841">
            <v>1.4995378136875622E-2</v>
          </cell>
          <cell r="J1841">
            <v>292.08999999999997</v>
          </cell>
          <cell r="K1841">
            <v>4.38</v>
          </cell>
          <cell r="L1841" t="str">
            <v>cc</v>
          </cell>
          <cell r="M1841" t="str">
            <v>RH0090LBMR02RUKM1</v>
          </cell>
          <cell r="N1841" t="str">
            <v>UKM1</v>
          </cell>
          <cell r="O1841" t="e">
            <v>#N/A</v>
          </cell>
          <cell r="R1841">
            <v>4.38</v>
          </cell>
          <cell r="S1841">
            <v>4.38</v>
          </cell>
          <cell r="T1841">
            <v>0</v>
          </cell>
          <cell r="V1841">
            <v>1.4995378136875622E-2</v>
          </cell>
          <cell r="W1841">
            <v>292.08999999999997</v>
          </cell>
        </row>
        <row r="1842">
          <cell r="F1842">
            <v>6000496</v>
          </cell>
          <cell r="G1842" t="str">
            <v>RAAGA PR010 LIHTBRN MAHOGAASH REF 5.15 N</v>
          </cell>
          <cell r="H1842" t="str">
            <v>KG</v>
          </cell>
          <cell r="I1842">
            <v>1.1664017554470905</v>
          </cell>
          <cell r="J1842">
            <v>710.92</v>
          </cell>
          <cell r="K1842">
            <v>829.21833598244552</v>
          </cell>
          <cell r="L1842" t="str">
            <v>SFG</v>
          </cell>
          <cell r="M1842" t="str">
            <v>RH0090LBMR02RUKM1</v>
          </cell>
          <cell r="N1842" t="str">
            <v>6000496UKM1</v>
          </cell>
          <cell r="O1842" t="str">
            <v>6000496UKM1</v>
          </cell>
          <cell r="P1842">
            <v>415.91553795732352</v>
          </cell>
          <cell r="Q1842">
            <v>0</v>
          </cell>
          <cell r="R1842">
            <v>413.302798025122</v>
          </cell>
          <cell r="S1842">
            <v>829.21833598244552</v>
          </cell>
          <cell r="T1842">
            <v>0</v>
          </cell>
          <cell r="V1842">
            <v>1.1664017554470905</v>
          </cell>
          <cell r="W1842">
            <v>714.21835189307603</v>
          </cell>
        </row>
        <row r="1843">
          <cell r="F1843">
            <v>5000933</v>
          </cell>
          <cell r="G1843" t="str">
            <v>ALUMINIUMTUBEFOR RAGA PRO10 HAIRCOLO 90G</v>
          </cell>
          <cell r="H1843" t="str">
            <v>ST</v>
          </cell>
          <cell r="I1843">
            <v>12.120348376880443</v>
          </cell>
          <cell r="J1843">
            <v>12.63</v>
          </cell>
          <cell r="K1843">
            <v>153.08000000000001</v>
          </cell>
          <cell r="L1843" t="str">
            <v>PM</v>
          </cell>
          <cell r="M1843" t="str">
            <v>RH0090LBMR02RUKM1</v>
          </cell>
          <cell r="N1843" t="str">
            <v>5000933UKM1</v>
          </cell>
          <cell r="O1843" t="e">
            <v>#N/A</v>
          </cell>
          <cell r="Q1843">
            <v>153.08000000000001</v>
          </cell>
          <cell r="S1843">
            <v>153.08000000000001</v>
          </cell>
          <cell r="T1843">
            <v>0</v>
          </cell>
          <cell r="V1843">
            <v>12.120348376880443</v>
          </cell>
          <cell r="W1843">
            <v>12.63</v>
          </cell>
        </row>
        <row r="1844">
          <cell r="F1844">
            <v>5000934</v>
          </cell>
          <cell r="G1844" t="str">
            <v>MONOCORTON RAAGA PRO10 HAIR CLR 90G</v>
          </cell>
          <cell r="H1844" t="str">
            <v>ST</v>
          </cell>
          <cell r="I1844">
            <v>12.120218579234972</v>
          </cell>
          <cell r="J1844">
            <v>3.66</v>
          </cell>
          <cell r="K1844">
            <v>44.36</v>
          </cell>
          <cell r="L1844" t="str">
            <v>PM</v>
          </cell>
          <cell r="M1844" t="str">
            <v>RH0090LBMR02RUKM1</v>
          </cell>
          <cell r="N1844" t="str">
            <v>5000934UKM1</v>
          </cell>
          <cell r="O1844" t="e">
            <v>#N/A</v>
          </cell>
          <cell r="Q1844">
            <v>44.36</v>
          </cell>
          <cell r="S1844">
            <v>44.36</v>
          </cell>
          <cell r="T1844">
            <v>0</v>
          </cell>
          <cell r="V1844">
            <v>12.120218579234972</v>
          </cell>
          <cell r="W1844">
            <v>3.66</v>
          </cell>
        </row>
        <row r="1845">
          <cell r="F1845">
            <v>5003311</v>
          </cell>
          <cell r="G1845" t="str">
            <v>CFC FOR RAAGA PRO10 HAIR COLOR 90G 12PCS</v>
          </cell>
          <cell r="H1845" t="str">
            <v>ST</v>
          </cell>
          <cell r="I1845">
            <v>1.0047923322683705</v>
          </cell>
          <cell r="J1845">
            <v>18.78</v>
          </cell>
          <cell r="K1845">
            <v>18.869999999999997</v>
          </cell>
          <cell r="L1845" t="str">
            <v>PM</v>
          </cell>
          <cell r="M1845" t="str">
            <v>RH0090LBMR02RUKM1</v>
          </cell>
          <cell r="N1845" t="str">
            <v>5003311UKM1</v>
          </cell>
          <cell r="O1845" t="e">
            <v>#N/A</v>
          </cell>
          <cell r="Q1845">
            <v>18.869999999999997</v>
          </cell>
          <cell r="S1845">
            <v>18.869999999999997</v>
          </cell>
          <cell r="T1845">
            <v>0</v>
          </cell>
          <cell r="V1845">
            <v>1.0047923322683705</v>
          </cell>
          <cell r="W1845">
            <v>18.78</v>
          </cell>
        </row>
        <row r="1846">
          <cell r="F1846">
            <v>5000965</v>
          </cell>
          <cell r="G1846" t="str">
            <v>CFC STICKER SHADE 5.15</v>
          </cell>
          <cell r="H1846" t="str">
            <v>ST</v>
          </cell>
          <cell r="I1846">
            <v>2.0153846153846153</v>
          </cell>
          <cell r="J1846">
            <v>0.65</v>
          </cell>
          <cell r="K1846">
            <v>1.31</v>
          </cell>
          <cell r="L1846" t="str">
            <v>PM</v>
          </cell>
          <cell r="M1846" t="str">
            <v>RH0090LBMR02RUKM1</v>
          </cell>
          <cell r="N1846" t="str">
            <v>5000965UKM1</v>
          </cell>
          <cell r="O1846" t="e">
            <v>#N/A</v>
          </cell>
          <cell r="Q1846">
            <v>1.31</v>
          </cell>
          <cell r="S1846">
            <v>1.31</v>
          </cell>
          <cell r="T1846">
            <v>0</v>
          </cell>
          <cell r="V1846">
            <v>2.0153846153846153</v>
          </cell>
          <cell r="W1846">
            <v>0.65</v>
          </cell>
        </row>
        <row r="1847">
          <cell r="F1847">
            <v>5000283</v>
          </cell>
          <cell r="G1847" t="str">
            <v>BOPP TAPE (60MM X 65M)</v>
          </cell>
          <cell r="H1847" t="str">
            <v>ROL</v>
          </cell>
          <cell r="I1847">
            <v>9.9601593625498006E-3</v>
          </cell>
          <cell r="J1847">
            <v>45.18</v>
          </cell>
          <cell r="K1847">
            <v>0.45</v>
          </cell>
          <cell r="L1847" t="str">
            <v>PM</v>
          </cell>
          <cell r="M1847" t="str">
            <v>RH0090LBMR02RUKM1</v>
          </cell>
          <cell r="N1847" t="str">
            <v>5000283UKM1</v>
          </cell>
          <cell r="O1847" t="e">
            <v>#N/A</v>
          </cell>
          <cell r="Q1847">
            <v>0.45</v>
          </cell>
          <cell r="S1847">
            <v>0.45</v>
          </cell>
          <cell r="T1847">
            <v>0</v>
          </cell>
          <cell r="V1847">
            <v>9.9601593625498006E-3</v>
          </cell>
          <cell r="W1847">
            <v>47.7</v>
          </cell>
        </row>
        <row r="1848">
          <cell r="F1848">
            <v>5001077</v>
          </cell>
          <cell r="G1848" t="str">
            <v>LEAFLET PARLOR HAIR COLOUR 90G- RA</v>
          </cell>
          <cell r="H1848" t="str">
            <v>ST</v>
          </cell>
          <cell r="I1848">
            <v>12.062992125984252</v>
          </cell>
          <cell r="J1848">
            <v>1.27</v>
          </cell>
          <cell r="K1848">
            <v>15.32</v>
          </cell>
          <cell r="L1848" t="str">
            <v>PM</v>
          </cell>
          <cell r="M1848" t="str">
            <v>RH0090LBMR02RUKM1</v>
          </cell>
          <cell r="N1848" t="str">
            <v>5001077UKM1</v>
          </cell>
          <cell r="O1848" t="e">
            <v>#N/A</v>
          </cell>
          <cell r="Q1848">
            <v>15.32</v>
          </cell>
          <cell r="S1848">
            <v>15.32</v>
          </cell>
          <cell r="T1848">
            <v>0</v>
          </cell>
          <cell r="V1848">
            <v>12.062992125984252</v>
          </cell>
          <cell r="W1848">
            <v>1.27</v>
          </cell>
        </row>
        <row r="1849">
          <cell r="F1849">
            <v>5000941</v>
          </cell>
          <cell r="G1849" t="str">
            <v>MONOCORTON SHADE STICKER 5.15</v>
          </cell>
          <cell r="H1849" t="str">
            <v>ST</v>
          </cell>
          <cell r="I1849">
            <v>12.058823529411766</v>
          </cell>
          <cell r="J1849">
            <v>2.5499999999999998</v>
          </cell>
          <cell r="K1849">
            <v>30.750000000000004</v>
          </cell>
          <cell r="L1849" t="str">
            <v>PM</v>
          </cell>
          <cell r="M1849" t="str">
            <v>RH0090LBMR02RUKM1</v>
          </cell>
          <cell r="N1849" t="str">
            <v>5000941UKM1</v>
          </cell>
          <cell r="O1849" t="e">
            <v>#N/A</v>
          </cell>
          <cell r="Q1849">
            <v>30.750000000000004</v>
          </cell>
          <cell r="S1849">
            <v>30.750000000000004</v>
          </cell>
          <cell r="T1849">
            <v>0</v>
          </cell>
          <cell r="V1849">
            <v>12.058823529411766</v>
          </cell>
          <cell r="W1849">
            <v>2.5499999999999998</v>
          </cell>
        </row>
        <row r="1850">
          <cell r="F1850" t="str">
            <v>QRH0090LBMR02R</v>
          </cell>
          <cell r="G1850" t="str">
            <v>RA PR10 LTRN MH AS RF NW 5.15 90G 12P QS</v>
          </cell>
          <cell r="H1850" t="str">
            <v>ST</v>
          </cell>
          <cell r="I1850">
            <v>-0.05</v>
          </cell>
          <cell r="J1850">
            <v>0</v>
          </cell>
          <cell r="K1850">
            <v>0</v>
          </cell>
          <cell r="L1850" t="str">
            <v>RM</v>
          </cell>
          <cell r="M1850" t="str">
            <v>RH0090LBMR02RUKM1</v>
          </cell>
          <cell r="N1850" t="str">
            <v>QRH0090LBMR02RUKM1</v>
          </cell>
          <cell r="O1850" t="e">
            <v>#N/A</v>
          </cell>
          <cell r="P1850">
            <v>0</v>
          </cell>
          <cell r="S1850">
            <v>0</v>
          </cell>
          <cell r="T1850">
            <v>0</v>
          </cell>
          <cell r="V1850">
            <v>-0.05</v>
          </cell>
          <cell r="W1850">
            <v>0</v>
          </cell>
        </row>
        <row r="1851">
          <cell r="F1851" t="str">
            <v>QRH0090LBN01R</v>
          </cell>
          <cell r="G1851" t="str">
            <v>RAPRO10 LIGHT BROWN 5 90G 24P QS</v>
          </cell>
          <cell r="H1851" t="str">
            <v>ST</v>
          </cell>
          <cell r="I1851">
            <v>-0.11</v>
          </cell>
          <cell r="J1851">
            <v>0</v>
          </cell>
          <cell r="K1851">
            <v>0</v>
          </cell>
          <cell r="L1851" t="str">
            <v>RM</v>
          </cell>
          <cell r="M1851" t="str">
            <v>RH0090LBN01RUKM1</v>
          </cell>
          <cell r="N1851" t="str">
            <v>QRH0090LBN01RUKM1</v>
          </cell>
          <cell r="O1851" t="e">
            <v>#N/A</v>
          </cell>
          <cell r="P1851">
            <v>0</v>
          </cell>
          <cell r="S1851">
            <v>0</v>
          </cell>
          <cell r="T1851">
            <v>0</v>
          </cell>
          <cell r="V1851">
            <v>-0.11</v>
          </cell>
          <cell r="W1851">
            <v>0</v>
          </cell>
        </row>
        <row r="1852">
          <cell r="F1852">
            <v>5000958</v>
          </cell>
          <cell r="G1852" t="str">
            <v>MONOCORTON SHADE STICKER 5</v>
          </cell>
          <cell r="H1852" t="str">
            <v>ST</v>
          </cell>
          <cell r="I1852">
            <v>24.12156862745098</v>
          </cell>
          <cell r="J1852">
            <v>2.5499999999999998</v>
          </cell>
          <cell r="K1852">
            <v>61.51</v>
          </cell>
          <cell r="L1852" t="str">
            <v>PM</v>
          </cell>
          <cell r="M1852" t="str">
            <v>RH0090LBN01RUKM1</v>
          </cell>
          <cell r="N1852" t="str">
            <v>5000958UKM1</v>
          </cell>
          <cell r="O1852" t="e">
            <v>#N/A</v>
          </cell>
          <cell r="Q1852">
            <v>61.51</v>
          </cell>
          <cell r="S1852">
            <v>61.51</v>
          </cell>
          <cell r="T1852">
            <v>0</v>
          </cell>
          <cell r="V1852">
            <v>24.12156862745098</v>
          </cell>
          <cell r="W1852">
            <v>2.5499999999999998</v>
          </cell>
        </row>
        <row r="1853">
          <cell r="F1853">
            <v>5001077</v>
          </cell>
          <cell r="G1853" t="str">
            <v>LEAFLET PARLOR HAIR COLOUR 90G- RA</v>
          </cell>
          <cell r="H1853" t="str">
            <v>ST</v>
          </cell>
          <cell r="I1853">
            <v>24.11811023622047</v>
          </cell>
          <cell r="J1853">
            <v>1.27</v>
          </cell>
          <cell r="K1853">
            <v>30.63</v>
          </cell>
          <cell r="L1853" t="str">
            <v>PM</v>
          </cell>
          <cell r="M1853" t="str">
            <v>RH0090LBN01RUKM1</v>
          </cell>
          <cell r="N1853" t="str">
            <v>5001077UKM1</v>
          </cell>
          <cell r="O1853" t="e">
            <v>#N/A</v>
          </cell>
          <cell r="Q1853">
            <v>30.63</v>
          </cell>
          <cell r="S1853">
            <v>30.63</v>
          </cell>
          <cell r="T1853">
            <v>0</v>
          </cell>
          <cell r="V1853">
            <v>24.11811023622047</v>
          </cell>
          <cell r="W1853">
            <v>1.27</v>
          </cell>
        </row>
        <row r="1854">
          <cell r="F1854">
            <v>5000283</v>
          </cell>
          <cell r="G1854" t="str">
            <v>BOPP TAPE (60MM X 65M)</v>
          </cell>
          <cell r="H1854" t="str">
            <v>ROL</v>
          </cell>
          <cell r="I1854">
            <v>1.5050907481186367E-2</v>
          </cell>
          <cell r="J1854">
            <v>45.18</v>
          </cell>
          <cell r="K1854">
            <v>0.68</v>
          </cell>
          <cell r="L1854" t="str">
            <v>PM</v>
          </cell>
          <cell r="M1854" t="str">
            <v>RH0090LBN01RUKM1</v>
          </cell>
          <cell r="N1854" t="str">
            <v>5000283UKM1</v>
          </cell>
          <cell r="O1854" t="e">
            <v>#N/A</v>
          </cell>
          <cell r="Q1854">
            <v>0.68</v>
          </cell>
          <cell r="S1854">
            <v>0.68</v>
          </cell>
          <cell r="T1854">
            <v>0</v>
          </cell>
          <cell r="V1854">
            <v>1.5050907481186367E-2</v>
          </cell>
          <cell r="W1854">
            <v>47.7</v>
          </cell>
        </row>
        <row r="1855">
          <cell r="F1855">
            <v>5000983</v>
          </cell>
          <cell r="G1855" t="str">
            <v>CFC STICKER SHADE 5</v>
          </cell>
          <cell r="H1855" t="str">
            <v>ST</v>
          </cell>
          <cell r="I1855">
            <v>2.0153846153846153</v>
          </cell>
          <cell r="J1855">
            <v>0.65</v>
          </cell>
          <cell r="K1855">
            <v>1.31</v>
          </cell>
          <cell r="L1855" t="str">
            <v>PM</v>
          </cell>
          <cell r="M1855" t="str">
            <v>RH0090LBN01RUKM1</v>
          </cell>
          <cell r="N1855" t="str">
            <v>5000983UKM1</v>
          </cell>
          <cell r="O1855" t="e">
            <v>#N/A</v>
          </cell>
          <cell r="Q1855">
            <v>1.31</v>
          </cell>
          <cell r="S1855">
            <v>1.31</v>
          </cell>
          <cell r="T1855">
            <v>0</v>
          </cell>
          <cell r="V1855">
            <v>2.0153846153846153</v>
          </cell>
          <cell r="W1855">
            <v>0.65</v>
          </cell>
        </row>
        <row r="1856">
          <cell r="F1856">
            <v>5000959</v>
          </cell>
          <cell r="G1856" t="str">
            <v>CFC FOR RAAGA PRO 10 HAIR COLOR 90G SET</v>
          </cell>
          <cell r="H1856" t="str">
            <v>ST</v>
          </cell>
          <cell r="I1856">
            <v>1.0051076249543962</v>
          </cell>
          <cell r="J1856">
            <v>27.41</v>
          </cell>
          <cell r="K1856">
            <v>27.55</v>
          </cell>
          <cell r="L1856" t="str">
            <v>PM</v>
          </cell>
          <cell r="M1856" t="str">
            <v>RH0090LBN01RUKM1</v>
          </cell>
          <cell r="N1856" t="str">
            <v>5000959UKM1</v>
          </cell>
          <cell r="O1856" t="e">
            <v>#N/A</v>
          </cell>
          <cell r="Q1856">
            <v>27.55</v>
          </cell>
          <cell r="S1856">
            <v>27.55</v>
          </cell>
          <cell r="T1856">
            <v>0</v>
          </cell>
          <cell r="V1856">
            <v>1.0051076249543962</v>
          </cell>
          <cell r="W1856">
            <v>27.41</v>
          </cell>
        </row>
        <row r="1857">
          <cell r="F1857">
            <v>5000934</v>
          </cell>
          <cell r="G1857" t="str">
            <v>MONOCORTON RAAGA PRO10 HAIR CLR 90G</v>
          </cell>
          <cell r="H1857" t="str">
            <v>ST</v>
          </cell>
          <cell r="I1857">
            <v>24.240437158469945</v>
          </cell>
          <cell r="J1857">
            <v>3.66</v>
          </cell>
          <cell r="K1857">
            <v>88.72</v>
          </cell>
          <cell r="L1857" t="str">
            <v>PM</v>
          </cell>
          <cell r="M1857" t="str">
            <v>RH0090LBN01RUKM1</v>
          </cell>
          <cell r="N1857" t="str">
            <v>5000934UKM1</v>
          </cell>
          <cell r="O1857" t="e">
            <v>#N/A</v>
          </cell>
          <cell r="Q1857">
            <v>88.72</v>
          </cell>
          <cell r="S1857">
            <v>88.72</v>
          </cell>
          <cell r="T1857">
            <v>0</v>
          </cell>
          <cell r="V1857">
            <v>24.240437158469945</v>
          </cell>
          <cell r="W1857">
            <v>3.66</v>
          </cell>
        </row>
        <row r="1858">
          <cell r="F1858" t="str">
            <v/>
          </cell>
          <cell r="G1858" t="str">
            <v>0000900501-MFPOWR</v>
          </cell>
          <cell r="H1858" t="str">
            <v>KWH</v>
          </cell>
          <cell r="I1858">
            <v>0.24</v>
          </cell>
          <cell r="J1858">
            <v>8.25</v>
          </cell>
          <cell r="K1858">
            <v>1.98</v>
          </cell>
          <cell r="L1858" t="str">
            <v>cc</v>
          </cell>
          <cell r="M1858" t="str">
            <v>RH0090LBN01RUKM1</v>
          </cell>
          <cell r="N1858" t="str">
            <v>UKM1</v>
          </cell>
          <cell r="O1858" t="e">
            <v>#N/A</v>
          </cell>
          <cell r="R1858">
            <v>1.98</v>
          </cell>
          <cell r="S1858">
            <v>1.98</v>
          </cell>
          <cell r="T1858">
            <v>0</v>
          </cell>
          <cell r="V1858">
            <v>0.24</v>
          </cell>
          <cell r="W1858">
            <v>8.25</v>
          </cell>
        </row>
        <row r="1859">
          <cell r="F1859" t="str">
            <v/>
          </cell>
          <cell r="G1859" t="str">
            <v>0000900502-MFMAND</v>
          </cell>
          <cell r="H1859" t="str">
            <v>MD</v>
          </cell>
          <cell r="I1859">
            <v>0.08</v>
          </cell>
          <cell r="J1859">
            <v>440</v>
          </cell>
          <cell r="K1859">
            <v>35.200000000000003</v>
          </cell>
          <cell r="L1859" t="str">
            <v>cc</v>
          </cell>
          <cell r="M1859" t="str">
            <v>RH0090LBN01RUKM1</v>
          </cell>
          <cell r="N1859" t="str">
            <v>UKM1</v>
          </cell>
          <cell r="O1859" t="e">
            <v>#N/A</v>
          </cell>
          <cell r="R1859">
            <v>35.200000000000003</v>
          </cell>
          <cell r="S1859">
            <v>35.200000000000003</v>
          </cell>
          <cell r="T1859">
            <v>0</v>
          </cell>
          <cell r="V1859">
            <v>0.08</v>
          </cell>
          <cell r="W1859">
            <v>440</v>
          </cell>
        </row>
        <row r="1860">
          <cell r="F1860" t="str">
            <v/>
          </cell>
          <cell r="G1860" t="str">
            <v>0000900503-MFGUTY</v>
          </cell>
          <cell r="H1860" t="str">
            <v>STD</v>
          </cell>
          <cell r="I1860">
            <v>2.4010914051841747E-2</v>
          </cell>
          <cell r="J1860">
            <v>219.9</v>
          </cell>
          <cell r="K1860">
            <v>5.28</v>
          </cell>
          <cell r="L1860" t="str">
            <v>cc</v>
          </cell>
          <cell r="M1860" t="str">
            <v>RH0090LBN01RUKM1</v>
          </cell>
          <cell r="N1860" t="str">
            <v>UKM1</v>
          </cell>
          <cell r="O1860" t="e">
            <v>#N/A</v>
          </cell>
          <cell r="R1860">
            <v>5.28</v>
          </cell>
          <cell r="S1860">
            <v>5.28</v>
          </cell>
          <cell r="T1860">
            <v>0</v>
          </cell>
          <cell r="V1860">
            <v>2.4010914051841747E-2</v>
          </cell>
          <cell r="W1860">
            <v>219.9</v>
          </cell>
        </row>
        <row r="1861">
          <cell r="F1861" t="str">
            <v/>
          </cell>
          <cell r="G1861" t="str">
            <v>0000900504-MFGDEP</v>
          </cell>
          <cell r="H1861" t="str">
            <v>STD</v>
          </cell>
          <cell r="I1861">
            <v>2.4009862844814302E-2</v>
          </cell>
          <cell r="J1861">
            <v>324.45</v>
          </cell>
          <cell r="K1861">
            <v>7.79</v>
          </cell>
          <cell r="L1861" t="str">
            <v>cc</v>
          </cell>
          <cell r="M1861" t="str">
            <v>RH0090LBN01RUKM1</v>
          </cell>
          <cell r="N1861" t="str">
            <v>UKM1</v>
          </cell>
          <cell r="O1861" t="e">
            <v>#N/A</v>
          </cell>
          <cell r="R1861">
            <v>7.79</v>
          </cell>
          <cell r="S1861">
            <v>7.79</v>
          </cell>
          <cell r="T1861">
            <v>0</v>
          </cell>
          <cell r="V1861">
            <v>2.4009862844814302E-2</v>
          </cell>
          <cell r="W1861">
            <v>324.45</v>
          </cell>
        </row>
        <row r="1862">
          <cell r="F1862" t="str">
            <v/>
          </cell>
          <cell r="G1862" t="str">
            <v>0000900505-MFGOVH</v>
          </cell>
          <cell r="H1862" t="str">
            <v>STD</v>
          </cell>
          <cell r="I1862">
            <v>2.3999452223629706E-2</v>
          </cell>
          <cell r="J1862">
            <v>292.08999999999997</v>
          </cell>
          <cell r="K1862">
            <v>7.01</v>
          </cell>
          <cell r="L1862" t="str">
            <v>cc</v>
          </cell>
          <cell r="M1862" t="str">
            <v>RH0090LBN01RUKM1</v>
          </cell>
          <cell r="N1862" t="str">
            <v>UKM1</v>
          </cell>
          <cell r="O1862" t="e">
            <v>#N/A</v>
          </cell>
          <cell r="R1862">
            <v>7.01</v>
          </cell>
          <cell r="S1862">
            <v>7.01</v>
          </cell>
          <cell r="T1862">
            <v>0</v>
          </cell>
          <cell r="V1862">
            <v>2.3999452223629706E-2</v>
          </cell>
          <cell r="W1862">
            <v>292.08999999999997</v>
          </cell>
        </row>
        <row r="1863">
          <cell r="F1863">
            <v>6000510</v>
          </cell>
          <cell r="G1863" t="str">
            <v>RAAGA PRO10 EXP LIGHT BROWN 5 NF</v>
          </cell>
          <cell r="H1863" t="str">
            <v>KG</v>
          </cell>
          <cell r="I1863">
            <v>2.3328090662300167</v>
          </cell>
          <cell r="J1863">
            <v>464.13000000000005</v>
          </cell>
          <cell r="K1863">
            <v>1082.7266719093377</v>
          </cell>
          <cell r="L1863" t="str">
            <v>SFG</v>
          </cell>
          <cell r="M1863" t="str">
            <v>RH0090LBN01RUKM1</v>
          </cell>
          <cell r="N1863" t="str">
            <v>6000510UKM1</v>
          </cell>
          <cell r="O1863" t="str">
            <v>6000510UKM1</v>
          </cell>
          <cell r="P1863">
            <v>1050.5805629766883</v>
          </cell>
          <cell r="Q1863">
            <v>0</v>
          </cell>
          <cell r="R1863">
            <v>32.146108932649632</v>
          </cell>
          <cell r="S1863">
            <v>1082.7266719093379</v>
          </cell>
          <cell r="T1863">
            <v>0</v>
          </cell>
          <cell r="V1863">
            <v>2.3328090662300167</v>
          </cell>
          <cell r="W1863">
            <v>466.15896443729383</v>
          </cell>
        </row>
        <row r="1864">
          <cell r="F1864">
            <v>5000933</v>
          </cell>
          <cell r="G1864" t="str">
            <v>ALUMINIUMTUBEFOR RAGA PRO10 HAIRCOLO 90G</v>
          </cell>
          <cell r="H1864" t="str">
            <v>ST</v>
          </cell>
          <cell r="I1864">
            <v>24.239904988123513</v>
          </cell>
          <cell r="J1864">
            <v>12.63</v>
          </cell>
          <cell r="K1864">
            <v>306.14999999999998</v>
          </cell>
          <cell r="L1864" t="str">
            <v>PM</v>
          </cell>
          <cell r="M1864" t="str">
            <v>RH0090LBN01RUKM1</v>
          </cell>
          <cell r="N1864" t="str">
            <v>5000933UKM1</v>
          </cell>
          <cell r="O1864" t="e">
            <v>#N/A</v>
          </cell>
          <cell r="Q1864">
            <v>306.14999999999998</v>
          </cell>
          <cell r="S1864">
            <v>306.14999999999998</v>
          </cell>
          <cell r="T1864">
            <v>0</v>
          </cell>
          <cell r="V1864">
            <v>24.239904988123513</v>
          </cell>
          <cell r="W1864">
            <v>12.63</v>
          </cell>
        </row>
        <row r="1865">
          <cell r="F1865" t="str">
            <v>QRH0090MBC02R</v>
          </cell>
          <cell r="G1865" t="str">
            <v>RA PR10 MED BLN CPR RF NW 7.4 90G 12P QS</v>
          </cell>
          <cell r="H1865" t="str">
            <v>ST</v>
          </cell>
          <cell r="I1865">
            <v>-0.05</v>
          </cell>
          <cell r="J1865">
            <v>0</v>
          </cell>
          <cell r="K1865">
            <v>0</v>
          </cell>
          <cell r="L1865" t="str">
            <v>RM</v>
          </cell>
          <cell r="M1865" t="str">
            <v>RH0090MBC02RUKM1</v>
          </cell>
          <cell r="N1865" t="str">
            <v>QRH0090MBC02RUKM1</v>
          </cell>
          <cell r="O1865" t="e">
            <v>#N/A</v>
          </cell>
          <cell r="P1865">
            <v>0</v>
          </cell>
          <cell r="S1865">
            <v>0</v>
          </cell>
          <cell r="T1865">
            <v>0</v>
          </cell>
          <cell r="V1865">
            <v>-0.05</v>
          </cell>
          <cell r="W1865">
            <v>0</v>
          </cell>
        </row>
        <row r="1866">
          <cell r="F1866">
            <v>5000942</v>
          </cell>
          <cell r="G1866" t="str">
            <v>MONOCORTON SHADE STICKER 7.4</v>
          </cell>
          <cell r="H1866" t="str">
            <v>ST</v>
          </cell>
          <cell r="I1866">
            <v>12.058823529411766</v>
          </cell>
          <cell r="J1866">
            <v>2.5499999999999998</v>
          </cell>
          <cell r="K1866">
            <v>30.750000000000004</v>
          </cell>
          <cell r="L1866" t="str">
            <v>PM</v>
          </cell>
          <cell r="M1866" t="str">
            <v>RH0090MBC02RUKM1</v>
          </cell>
          <cell r="N1866" t="str">
            <v>5000942UKM1</v>
          </cell>
          <cell r="O1866" t="e">
            <v>#N/A</v>
          </cell>
          <cell r="Q1866">
            <v>30.750000000000004</v>
          </cell>
          <cell r="S1866">
            <v>30.750000000000004</v>
          </cell>
          <cell r="T1866">
            <v>0</v>
          </cell>
          <cell r="V1866">
            <v>12.058823529411766</v>
          </cell>
          <cell r="W1866">
            <v>2.5499999999999998</v>
          </cell>
        </row>
        <row r="1867">
          <cell r="F1867">
            <v>5001077</v>
          </cell>
          <cell r="G1867" t="str">
            <v>LEAFLET PARLOR HAIR COLOUR 90G- RA</v>
          </cell>
          <cell r="H1867" t="str">
            <v>ST</v>
          </cell>
          <cell r="I1867">
            <v>12.062992125984252</v>
          </cell>
          <cell r="J1867">
            <v>1.27</v>
          </cell>
          <cell r="K1867">
            <v>15.32</v>
          </cell>
          <cell r="L1867" t="str">
            <v>PM</v>
          </cell>
          <cell r="M1867" t="str">
            <v>RH0090MBC02RUKM1</v>
          </cell>
          <cell r="N1867" t="str">
            <v>5001077UKM1</v>
          </cell>
          <cell r="O1867" t="e">
            <v>#N/A</v>
          </cell>
          <cell r="Q1867">
            <v>15.32</v>
          </cell>
          <cell r="S1867">
            <v>15.32</v>
          </cell>
          <cell r="T1867">
            <v>0</v>
          </cell>
          <cell r="V1867">
            <v>12.062992125984252</v>
          </cell>
          <cell r="W1867">
            <v>1.27</v>
          </cell>
        </row>
        <row r="1868">
          <cell r="F1868">
            <v>5000283</v>
          </cell>
          <cell r="G1868" t="str">
            <v>BOPP TAPE (60MM X 65M)</v>
          </cell>
          <cell r="H1868" t="str">
            <v>ROL</v>
          </cell>
          <cell r="I1868">
            <v>9.9601593625498006E-3</v>
          </cell>
          <cell r="J1868">
            <v>45.18</v>
          </cell>
          <cell r="K1868">
            <v>0.45</v>
          </cell>
          <cell r="L1868" t="str">
            <v>PM</v>
          </cell>
          <cell r="M1868" t="str">
            <v>RH0090MBC02RUKM1</v>
          </cell>
          <cell r="N1868" t="str">
            <v>5000283UKM1</v>
          </cell>
          <cell r="O1868" t="e">
            <v>#N/A</v>
          </cell>
          <cell r="Q1868">
            <v>0.45</v>
          </cell>
          <cell r="S1868">
            <v>0.45</v>
          </cell>
          <cell r="T1868">
            <v>0</v>
          </cell>
          <cell r="V1868">
            <v>9.9601593625498006E-3</v>
          </cell>
          <cell r="W1868">
            <v>47.7</v>
          </cell>
        </row>
        <row r="1869">
          <cell r="F1869">
            <v>5000966</v>
          </cell>
          <cell r="G1869" t="str">
            <v>CFC STICKER SHADE 7.4</v>
          </cell>
          <cell r="H1869" t="str">
            <v>ST</v>
          </cell>
          <cell r="I1869">
            <v>2.0153846153846153</v>
          </cell>
          <cell r="J1869">
            <v>0.65</v>
          </cell>
          <cell r="K1869">
            <v>1.31</v>
          </cell>
          <cell r="L1869" t="str">
            <v>PM</v>
          </cell>
          <cell r="M1869" t="str">
            <v>RH0090MBC02RUKM1</v>
          </cell>
          <cell r="N1869" t="str">
            <v>5000966UKM1</v>
          </cell>
          <cell r="O1869" t="e">
            <v>#N/A</v>
          </cell>
          <cell r="Q1869">
            <v>1.31</v>
          </cell>
          <cell r="S1869">
            <v>1.31</v>
          </cell>
          <cell r="T1869">
            <v>0</v>
          </cell>
          <cell r="V1869">
            <v>2.0153846153846153</v>
          </cell>
          <cell r="W1869">
            <v>0.65</v>
          </cell>
        </row>
        <row r="1870">
          <cell r="F1870" t="str">
            <v/>
          </cell>
          <cell r="G1870" t="str">
            <v>0000900501-MFPOWR</v>
          </cell>
          <cell r="H1870" t="str">
            <v>KWH</v>
          </cell>
          <cell r="I1870">
            <v>0.16848484848484846</v>
          </cell>
          <cell r="J1870">
            <v>8.25</v>
          </cell>
          <cell r="K1870">
            <v>1.3899999999999997</v>
          </cell>
          <cell r="L1870" t="str">
            <v>cc</v>
          </cell>
          <cell r="M1870" t="str">
            <v>RH0090MBC02RUKM1</v>
          </cell>
          <cell r="N1870" t="str">
            <v>UKM1</v>
          </cell>
          <cell r="O1870" t="e">
            <v>#N/A</v>
          </cell>
          <cell r="R1870">
            <v>1.3899999999999997</v>
          </cell>
          <cell r="S1870">
            <v>1.3899999999999997</v>
          </cell>
          <cell r="T1870">
            <v>0</v>
          </cell>
          <cell r="V1870">
            <v>0.16848484848484846</v>
          </cell>
          <cell r="W1870">
            <v>8.25</v>
          </cell>
        </row>
        <row r="1871">
          <cell r="F1871" t="str">
            <v/>
          </cell>
          <cell r="G1871" t="str">
            <v>0000900502-MFMAND</v>
          </cell>
          <cell r="H1871" t="str">
            <v>MD</v>
          </cell>
          <cell r="I1871">
            <v>4.5999999999999999E-2</v>
          </cell>
          <cell r="J1871">
            <v>440</v>
          </cell>
          <cell r="K1871">
            <v>20.239999999999998</v>
          </cell>
          <cell r="L1871" t="str">
            <v>cc</v>
          </cell>
          <cell r="M1871" t="str">
            <v>RH0090MBC02RUKM1</v>
          </cell>
          <cell r="N1871" t="str">
            <v>UKM1</v>
          </cell>
          <cell r="O1871" t="e">
            <v>#N/A</v>
          </cell>
          <cell r="R1871">
            <v>20.239999999999998</v>
          </cell>
          <cell r="S1871">
            <v>20.239999999999998</v>
          </cell>
          <cell r="T1871">
            <v>0</v>
          </cell>
          <cell r="V1871">
            <v>4.5999999999999999E-2</v>
          </cell>
          <cell r="W1871">
            <v>440</v>
          </cell>
        </row>
        <row r="1872">
          <cell r="F1872" t="str">
            <v/>
          </cell>
          <cell r="G1872" t="str">
            <v>0000900503-MFGUTY</v>
          </cell>
          <cell r="H1872" t="str">
            <v>STD</v>
          </cell>
          <cell r="I1872">
            <v>1.500682128240109E-2</v>
          </cell>
          <cell r="J1872">
            <v>219.9</v>
          </cell>
          <cell r="K1872">
            <v>3.3</v>
          </cell>
          <cell r="L1872" t="str">
            <v>cc</v>
          </cell>
          <cell r="M1872" t="str">
            <v>RH0090MBC02RUKM1</v>
          </cell>
          <cell r="N1872" t="str">
            <v>UKM1</v>
          </cell>
          <cell r="O1872" t="e">
            <v>#N/A</v>
          </cell>
          <cell r="R1872">
            <v>3.3</v>
          </cell>
          <cell r="S1872">
            <v>3.3</v>
          </cell>
          <cell r="T1872">
            <v>0</v>
          </cell>
          <cell r="V1872">
            <v>1.500682128240109E-2</v>
          </cell>
          <cell r="W1872">
            <v>219.9</v>
          </cell>
        </row>
        <row r="1873">
          <cell r="F1873" t="str">
            <v/>
          </cell>
          <cell r="G1873" t="str">
            <v>0000900504-MFGDEP</v>
          </cell>
          <cell r="H1873" t="str">
            <v>STD</v>
          </cell>
          <cell r="I1873">
            <v>1.5010016951764526E-2</v>
          </cell>
          <cell r="J1873">
            <v>324.45</v>
          </cell>
          <cell r="K1873">
            <v>4.87</v>
          </cell>
          <cell r="L1873" t="str">
            <v>cc</v>
          </cell>
          <cell r="M1873" t="str">
            <v>RH0090MBC02RUKM1</v>
          </cell>
          <cell r="N1873" t="str">
            <v>UKM1</v>
          </cell>
          <cell r="O1873" t="e">
            <v>#N/A</v>
          </cell>
          <cell r="R1873">
            <v>4.87</v>
          </cell>
          <cell r="S1873">
            <v>4.87</v>
          </cell>
          <cell r="T1873">
            <v>0</v>
          </cell>
          <cell r="V1873">
            <v>1.5010016951764526E-2</v>
          </cell>
          <cell r="W1873">
            <v>324.45</v>
          </cell>
        </row>
        <row r="1874">
          <cell r="F1874" t="str">
            <v/>
          </cell>
          <cell r="G1874" t="str">
            <v>0000900505-MFGOVH</v>
          </cell>
          <cell r="H1874" t="str">
            <v>STD</v>
          </cell>
          <cell r="I1874">
            <v>1.4995378136875622E-2</v>
          </cell>
          <cell r="J1874">
            <v>292.08999999999997</v>
          </cell>
          <cell r="K1874">
            <v>4.38</v>
          </cell>
          <cell r="L1874" t="str">
            <v>cc</v>
          </cell>
          <cell r="M1874" t="str">
            <v>RH0090MBC02RUKM1</v>
          </cell>
          <cell r="N1874" t="str">
            <v>UKM1</v>
          </cell>
          <cell r="O1874" t="e">
            <v>#N/A</v>
          </cell>
          <cell r="R1874">
            <v>4.38</v>
          </cell>
          <cell r="S1874">
            <v>4.38</v>
          </cell>
          <cell r="T1874">
            <v>0</v>
          </cell>
          <cell r="V1874">
            <v>1.4995378136875622E-2</v>
          </cell>
          <cell r="W1874">
            <v>292.08999999999997</v>
          </cell>
        </row>
        <row r="1875">
          <cell r="F1875">
            <v>6000517</v>
          </cell>
          <cell r="G1875" t="str">
            <v>RAAGA PRO10 MEDIUM BLONDE COPPER  7.4 NF</v>
          </cell>
          <cell r="H1875" t="str">
            <v>KG</v>
          </cell>
          <cell r="I1875">
            <v>1.1664115594195799</v>
          </cell>
          <cell r="J1875">
            <v>653.31999999999994</v>
          </cell>
          <cell r="K1875">
            <v>762.03999999999985</v>
          </cell>
          <cell r="L1875" t="str">
            <v>SFG</v>
          </cell>
          <cell r="M1875" t="str">
            <v>RH0090MBC02RUKM1</v>
          </cell>
          <cell r="N1875" t="str">
            <v>6000517UKM1</v>
          </cell>
          <cell r="O1875" t="str">
            <v>6000517UKM1</v>
          </cell>
          <cell r="P1875">
            <v>385.68564623767833</v>
          </cell>
          <cell r="Q1875">
            <v>0</v>
          </cell>
          <cell r="R1875">
            <v>376.35435376232158</v>
          </cell>
          <cell r="S1875">
            <v>762.04</v>
          </cell>
          <cell r="T1875">
            <v>0</v>
          </cell>
          <cell r="V1875">
            <v>1.1664115594195799</v>
          </cell>
          <cell r="W1875">
            <v>657.89331753118461</v>
          </cell>
        </row>
        <row r="1876">
          <cell r="F1876">
            <v>5000933</v>
          </cell>
          <cell r="G1876" t="str">
            <v>ALUMINIUMTUBEFOR RAGA PRO10 HAIRCOLO 90G</v>
          </cell>
          <cell r="H1876" t="str">
            <v>ST</v>
          </cell>
          <cell r="I1876">
            <v>12.120348376880443</v>
          </cell>
          <cell r="J1876">
            <v>12.63</v>
          </cell>
          <cell r="K1876">
            <v>153.08000000000001</v>
          </cell>
          <cell r="L1876" t="str">
            <v>PM</v>
          </cell>
          <cell r="M1876" t="str">
            <v>RH0090MBC02RUKM1</v>
          </cell>
          <cell r="N1876" t="str">
            <v>5000933UKM1</v>
          </cell>
          <cell r="O1876" t="e">
            <v>#N/A</v>
          </cell>
          <cell r="Q1876">
            <v>153.08000000000001</v>
          </cell>
          <cell r="S1876">
            <v>153.08000000000001</v>
          </cell>
          <cell r="T1876">
            <v>0</v>
          </cell>
          <cell r="V1876">
            <v>12.120348376880443</v>
          </cell>
          <cell r="W1876">
            <v>12.63</v>
          </cell>
        </row>
        <row r="1877">
          <cell r="F1877">
            <v>5000934</v>
          </cell>
          <cell r="G1877" t="str">
            <v>MONOCORTON RAAGA PRO10 HAIR CLR 90G</v>
          </cell>
          <cell r="H1877" t="str">
            <v>ST</v>
          </cell>
          <cell r="I1877">
            <v>12.120218579234972</v>
          </cell>
          <cell r="J1877">
            <v>3.66</v>
          </cell>
          <cell r="K1877">
            <v>44.36</v>
          </cell>
          <cell r="L1877" t="str">
            <v>PM</v>
          </cell>
          <cell r="M1877" t="str">
            <v>RH0090MBC02RUKM1</v>
          </cell>
          <cell r="N1877" t="str">
            <v>5000934UKM1</v>
          </cell>
          <cell r="O1877" t="e">
            <v>#N/A</v>
          </cell>
          <cell r="Q1877">
            <v>44.36</v>
          </cell>
          <cell r="S1877">
            <v>44.36</v>
          </cell>
          <cell r="T1877">
            <v>0</v>
          </cell>
          <cell r="V1877">
            <v>12.120218579234972</v>
          </cell>
          <cell r="W1877">
            <v>3.66</v>
          </cell>
        </row>
        <row r="1878">
          <cell r="F1878">
            <v>5003311</v>
          </cell>
          <cell r="G1878" t="str">
            <v>CFC FOR RAAGA PRO10 HAIR COLOR 90G 12PCS</v>
          </cell>
          <cell r="H1878" t="str">
            <v>ST</v>
          </cell>
          <cell r="I1878">
            <v>1.0047923322683705</v>
          </cell>
          <cell r="J1878">
            <v>18.78</v>
          </cell>
          <cell r="K1878">
            <v>18.869999999999997</v>
          </cell>
          <cell r="L1878" t="str">
            <v>PM</v>
          </cell>
          <cell r="M1878" t="str">
            <v>RH0090MBC02RUKM1</v>
          </cell>
          <cell r="N1878" t="str">
            <v>5003311UKM1</v>
          </cell>
          <cell r="O1878" t="e">
            <v>#N/A</v>
          </cell>
          <cell r="Q1878">
            <v>18.869999999999997</v>
          </cell>
          <cell r="S1878">
            <v>18.869999999999997</v>
          </cell>
          <cell r="T1878">
            <v>0</v>
          </cell>
          <cell r="V1878">
            <v>1.0047923322683705</v>
          </cell>
          <cell r="W1878">
            <v>18.78</v>
          </cell>
        </row>
        <row r="1879">
          <cell r="F1879" t="str">
            <v>QRH0090MBE02R</v>
          </cell>
          <cell r="G1879" t="str">
            <v>RA PRO10 MEDIUM BLONDE NEW 7 90G 12PC QS</v>
          </cell>
          <cell r="H1879" t="str">
            <v>ST</v>
          </cell>
          <cell r="I1879">
            <v>-0.05</v>
          </cell>
          <cell r="J1879">
            <v>0</v>
          </cell>
          <cell r="K1879">
            <v>0</v>
          </cell>
          <cell r="L1879" t="str">
            <v>RM</v>
          </cell>
          <cell r="M1879" t="str">
            <v>RH0090MBE02RUKM1</v>
          </cell>
          <cell r="N1879" t="str">
            <v>QRH0090MBE02RUKM1</v>
          </cell>
          <cell r="O1879" t="e">
            <v>#N/A</v>
          </cell>
          <cell r="P1879">
            <v>0</v>
          </cell>
          <cell r="S1879">
            <v>0</v>
          </cell>
          <cell r="T1879">
            <v>0</v>
          </cell>
          <cell r="V1879">
            <v>-0.05</v>
          </cell>
          <cell r="W1879">
            <v>0</v>
          </cell>
        </row>
        <row r="1880">
          <cell r="F1880">
            <v>5000939</v>
          </cell>
          <cell r="G1880" t="str">
            <v>MONOCORTON SHADE STICKER 7</v>
          </cell>
          <cell r="H1880" t="str">
            <v>ST</v>
          </cell>
          <cell r="I1880">
            <v>12.06</v>
          </cell>
          <cell r="J1880">
            <v>2.5499999999999998</v>
          </cell>
          <cell r="K1880">
            <v>30.753</v>
          </cell>
          <cell r="L1880" t="str">
            <v>PM</v>
          </cell>
          <cell r="M1880" t="str">
            <v>RH0090MBE02RUKM1</v>
          </cell>
          <cell r="N1880" t="str">
            <v>5000939UKM1</v>
          </cell>
          <cell r="O1880" t="e">
            <v>#N/A</v>
          </cell>
          <cell r="Q1880">
            <v>30.753</v>
          </cell>
          <cell r="S1880">
            <v>30.753</v>
          </cell>
          <cell r="T1880">
            <v>0</v>
          </cell>
          <cell r="V1880">
            <v>12.06</v>
          </cell>
          <cell r="W1880">
            <v>2.5499999999999998</v>
          </cell>
        </row>
        <row r="1881">
          <cell r="F1881">
            <v>5001077</v>
          </cell>
          <cell r="G1881" t="str">
            <v>LEAFLET PARLOR HAIR COLOUR 90G- RA</v>
          </cell>
          <cell r="H1881" t="str">
            <v>ST</v>
          </cell>
          <cell r="I1881">
            <v>12.06</v>
          </cell>
          <cell r="J1881">
            <v>1.27</v>
          </cell>
          <cell r="K1881">
            <v>15.3162</v>
          </cell>
          <cell r="L1881" t="str">
            <v>PM</v>
          </cell>
          <cell r="M1881" t="str">
            <v>RH0090MBE02RUKM1</v>
          </cell>
          <cell r="N1881" t="str">
            <v>5001077UKM1</v>
          </cell>
          <cell r="O1881" t="e">
            <v>#N/A</v>
          </cell>
          <cell r="Q1881">
            <v>15.3162</v>
          </cell>
          <cell r="S1881">
            <v>15.3162</v>
          </cell>
          <cell r="T1881">
            <v>0</v>
          </cell>
          <cell r="V1881">
            <v>12.06</v>
          </cell>
          <cell r="W1881">
            <v>1.27</v>
          </cell>
        </row>
        <row r="1882">
          <cell r="F1882">
            <v>5000283</v>
          </cell>
          <cell r="G1882" t="str">
            <v>BOPP TAPE (60MM X 65M)</v>
          </cell>
          <cell r="H1882" t="str">
            <v>ROL</v>
          </cell>
          <cell r="I1882">
            <v>0.01</v>
          </cell>
          <cell r="J1882">
            <v>45.18</v>
          </cell>
          <cell r="K1882">
            <v>0.45179999999999998</v>
          </cell>
          <cell r="L1882" t="str">
            <v>PM</v>
          </cell>
          <cell r="M1882" t="str">
            <v>RH0090MBE02RUKM1</v>
          </cell>
          <cell r="N1882" t="str">
            <v>5000283UKM1</v>
          </cell>
          <cell r="O1882" t="e">
            <v>#N/A</v>
          </cell>
          <cell r="Q1882">
            <v>0.45179999999999998</v>
          </cell>
          <cell r="S1882">
            <v>0.45179999999999998</v>
          </cell>
          <cell r="T1882">
            <v>0</v>
          </cell>
          <cell r="V1882">
            <v>0.01</v>
          </cell>
          <cell r="W1882">
            <v>47.7</v>
          </cell>
        </row>
        <row r="1883">
          <cell r="F1883">
            <v>5000964</v>
          </cell>
          <cell r="G1883" t="str">
            <v>CFC STICKER SHADE 7</v>
          </cell>
          <cell r="H1883" t="str">
            <v>ST</v>
          </cell>
          <cell r="I1883">
            <v>2.0099999999999998</v>
          </cell>
          <cell r="J1883">
            <v>0.65</v>
          </cell>
          <cell r="K1883">
            <v>1.3065</v>
          </cell>
          <cell r="L1883" t="str">
            <v>PM</v>
          </cell>
          <cell r="M1883" t="str">
            <v>RH0090MBE02RUKM1</v>
          </cell>
          <cell r="N1883" t="str">
            <v>5000964UKM1</v>
          </cell>
          <cell r="O1883" t="e">
            <v>#N/A</v>
          </cell>
          <cell r="Q1883">
            <v>1.3065</v>
          </cell>
          <cell r="S1883">
            <v>1.3065</v>
          </cell>
          <cell r="T1883">
            <v>0</v>
          </cell>
          <cell r="V1883">
            <v>2.0099999999999998</v>
          </cell>
          <cell r="W1883">
            <v>0.65</v>
          </cell>
        </row>
        <row r="1884">
          <cell r="F1884">
            <v>5003311</v>
          </cell>
          <cell r="G1884" t="str">
            <v>CFC FOR RAAGA PRO10 HAIR COLOR 90G 12PCS</v>
          </cell>
          <cell r="H1884" t="str">
            <v>ST</v>
          </cell>
          <cell r="I1884">
            <v>1.0049999999999999</v>
          </cell>
          <cell r="J1884">
            <v>18.78</v>
          </cell>
          <cell r="K1884">
            <v>18.873899999999999</v>
          </cell>
          <cell r="L1884" t="str">
            <v>PM</v>
          </cell>
          <cell r="M1884" t="str">
            <v>RH0090MBE02RUKM1</v>
          </cell>
          <cell r="N1884" t="str">
            <v>5003311UKM1</v>
          </cell>
          <cell r="O1884" t="e">
            <v>#N/A</v>
          </cell>
          <cell r="Q1884">
            <v>18.873899999999999</v>
          </cell>
          <cell r="S1884">
            <v>18.873899999999999</v>
          </cell>
          <cell r="T1884">
            <v>0</v>
          </cell>
          <cell r="V1884">
            <v>1.0049999999999999</v>
          </cell>
          <cell r="W1884">
            <v>18.78</v>
          </cell>
        </row>
        <row r="1885">
          <cell r="F1885">
            <v>5000934</v>
          </cell>
          <cell r="G1885" t="str">
            <v>MONOCORTON RAAGA PRO10 HAIR CLR 90G</v>
          </cell>
          <cell r="H1885" t="str">
            <v>ST</v>
          </cell>
          <cell r="I1885">
            <v>12.12</v>
          </cell>
          <cell r="J1885">
            <v>3.66</v>
          </cell>
          <cell r="K1885">
            <v>44.359200000000001</v>
          </cell>
          <cell r="L1885" t="str">
            <v>PM</v>
          </cell>
          <cell r="M1885" t="str">
            <v>RH0090MBE02RUKM1</v>
          </cell>
          <cell r="N1885" t="str">
            <v>5000934UKM1</v>
          </cell>
          <cell r="O1885" t="e">
            <v>#N/A</v>
          </cell>
          <cell r="Q1885">
            <v>44.359200000000001</v>
          </cell>
          <cell r="S1885">
            <v>44.359200000000001</v>
          </cell>
          <cell r="T1885">
            <v>0</v>
          </cell>
          <cell r="V1885">
            <v>12.12</v>
          </cell>
          <cell r="W1885">
            <v>3.66</v>
          </cell>
        </row>
        <row r="1886">
          <cell r="F1886">
            <v>5000933</v>
          </cell>
          <cell r="G1886" t="str">
            <v>ALUMINIUMTUBEFOR RAGA PRO10 HAIRCOLO 90G</v>
          </cell>
          <cell r="H1886" t="str">
            <v>ST</v>
          </cell>
          <cell r="I1886">
            <v>12.12</v>
          </cell>
          <cell r="J1886">
            <v>12.63</v>
          </cell>
          <cell r="K1886">
            <v>153.07560000000001</v>
          </cell>
          <cell r="L1886" t="str">
            <v>PM</v>
          </cell>
          <cell r="M1886" t="str">
            <v>RH0090MBE02RUKM1</v>
          </cell>
          <cell r="N1886" t="str">
            <v>5000933UKM1</v>
          </cell>
          <cell r="O1886" t="e">
            <v>#N/A</v>
          </cell>
          <cell r="Q1886">
            <v>153.07560000000001</v>
          </cell>
          <cell r="S1886">
            <v>153.07560000000001</v>
          </cell>
          <cell r="T1886">
            <v>0</v>
          </cell>
          <cell r="V1886">
            <v>12.12</v>
          </cell>
          <cell r="W1886">
            <v>12.63</v>
          </cell>
        </row>
        <row r="1887">
          <cell r="F1887">
            <v>6000513</v>
          </cell>
          <cell r="G1887" t="str">
            <v>RAAGA PRO10 EXP MEDIUM BLONDE 7 NF</v>
          </cell>
          <cell r="H1887" t="str">
            <v>KG</v>
          </cell>
          <cell r="I1887">
            <v>1.1659999999999999</v>
          </cell>
          <cell r="J1887">
            <v>617.92057</v>
          </cell>
          <cell r="K1887">
            <v>720.49538461999998</v>
          </cell>
          <cell r="L1887" t="str">
            <v>SFG</v>
          </cell>
          <cell r="M1887" t="str">
            <v>RH0090MBE02RUKM1</v>
          </cell>
          <cell r="N1887" t="str">
            <v>6000513UKM1</v>
          </cell>
          <cell r="O1887" t="str">
            <v>6000513UKM1</v>
          </cell>
          <cell r="P1887">
            <v>344.27289181999998</v>
          </cell>
          <cell r="Q1887">
            <v>0</v>
          </cell>
          <cell r="R1887">
            <v>376.2224928</v>
          </cell>
          <cell r="S1887">
            <v>720.49538461999998</v>
          </cell>
          <cell r="T1887">
            <v>0</v>
          </cell>
          <cell r="V1887">
            <v>1.1659999999999999</v>
          </cell>
          <cell r="W1887">
            <v>621.16908209494511</v>
          </cell>
        </row>
        <row r="1888">
          <cell r="F1888" t="str">
            <v/>
          </cell>
          <cell r="G1888" t="str">
            <v>0000900505-MFGOVH</v>
          </cell>
          <cell r="H1888" t="str">
            <v>STD</v>
          </cell>
          <cell r="I1888">
            <v>1.4999999999999999E-2</v>
          </cell>
          <cell r="J1888">
            <v>292.08999999999997</v>
          </cell>
          <cell r="K1888">
            <v>4.3813499999999994</v>
          </cell>
          <cell r="L1888" t="str">
            <v>cc</v>
          </cell>
          <cell r="M1888" t="str">
            <v>RH0090MBE02RUKM1</v>
          </cell>
          <cell r="N1888" t="str">
            <v>UKM1</v>
          </cell>
          <cell r="O1888" t="e">
            <v>#N/A</v>
          </cell>
          <cell r="R1888">
            <v>4.3813499999999994</v>
          </cell>
          <cell r="S1888">
            <v>4.3813499999999994</v>
          </cell>
          <cell r="T1888">
            <v>0</v>
          </cell>
          <cell r="V1888">
            <v>1.4999999999999999E-2</v>
          </cell>
          <cell r="W1888">
            <v>292.08999999999997</v>
          </cell>
        </row>
        <row r="1889">
          <cell r="F1889" t="str">
            <v/>
          </cell>
          <cell r="G1889" t="str">
            <v>0000900504-MFGDEP</v>
          </cell>
          <cell r="H1889" t="str">
            <v>STD</v>
          </cell>
          <cell r="I1889">
            <v>1.4999999999999999E-2</v>
          </cell>
          <cell r="J1889">
            <v>324.45</v>
          </cell>
          <cell r="K1889">
            <v>4.8667499999999997</v>
          </cell>
          <cell r="L1889" t="str">
            <v>cc</v>
          </cell>
          <cell r="M1889" t="str">
            <v>RH0090MBE02RUKM1</v>
          </cell>
          <cell r="N1889" t="str">
            <v>UKM1</v>
          </cell>
          <cell r="O1889" t="e">
            <v>#N/A</v>
          </cell>
          <cell r="R1889">
            <v>4.8667499999999997</v>
          </cell>
          <cell r="S1889">
            <v>4.8667499999999997</v>
          </cell>
          <cell r="T1889">
            <v>0</v>
          </cell>
          <cell r="V1889">
            <v>1.4999999999999999E-2</v>
          </cell>
          <cell r="W1889">
            <v>324.45</v>
          </cell>
        </row>
        <row r="1890">
          <cell r="F1890" t="str">
            <v/>
          </cell>
          <cell r="G1890" t="str">
            <v>0000900503-MFGUTY</v>
          </cell>
          <cell r="H1890" t="str">
            <v>STD</v>
          </cell>
          <cell r="I1890">
            <v>1.4999999999999999E-2</v>
          </cell>
          <cell r="J1890">
            <v>219.9</v>
          </cell>
          <cell r="K1890">
            <v>3.2984999999999998</v>
          </cell>
          <cell r="L1890" t="str">
            <v>cc</v>
          </cell>
          <cell r="M1890" t="str">
            <v>RH0090MBE02RUKM1</v>
          </cell>
          <cell r="N1890" t="str">
            <v>UKM1</v>
          </cell>
          <cell r="O1890" t="e">
            <v>#N/A</v>
          </cell>
          <cell r="R1890">
            <v>3.2984999999999998</v>
          </cell>
          <cell r="S1890">
            <v>3.2984999999999998</v>
          </cell>
          <cell r="T1890">
            <v>0</v>
          </cell>
          <cell r="V1890">
            <v>1.4999999999999999E-2</v>
          </cell>
          <cell r="W1890">
            <v>219.9</v>
          </cell>
        </row>
        <row r="1891">
          <cell r="F1891" t="str">
            <v/>
          </cell>
          <cell r="G1891" t="str">
            <v>0000900502-MFMAND</v>
          </cell>
          <cell r="H1891" t="str">
            <v>MD</v>
          </cell>
          <cell r="I1891">
            <v>4.5999999999999999E-2</v>
          </cell>
          <cell r="J1891">
            <v>440</v>
          </cell>
          <cell r="K1891">
            <v>20.239999999999998</v>
          </cell>
          <cell r="L1891" t="str">
            <v>cc</v>
          </cell>
          <cell r="M1891" t="str">
            <v>RH0090MBE02RUKM1</v>
          </cell>
          <cell r="N1891" t="str">
            <v>UKM1</v>
          </cell>
          <cell r="O1891" t="e">
            <v>#N/A</v>
          </cell>
          <cell r="R1891">
            <v>20.239999999999998</v>
          </cell>
          <cell r="S1891">
            <v>20.239999999999998</v>
          </cell>
          <cell r="T1891">
            <v>0</v>
          </cell>
          <cell r="V1891">
            <v>4.5999999999999999E-2</v>
          </cell>
          <cell r="W1891">
            <v>440</v>
          </cell>
        </row>
        <row r="1892">
          <cell r="F1892" t="str">
            <v/>
          </cell>
          <cell r="G1892" t="str">
            <v>0000900501-MFPOWR</v>
          </cell>
          <cell r="H1892" t="str">
            <v>KWH</v>
          </cell>
          <cell r="I1892">
            <v>0.16800000000000001</v>
          </cell>
          <cell r="J1892">
            <v>8.25</v>
          </cell>
          <cell r="K1892">
            <v>1.3860000000000001</v>
          </cell>
          <cell r="L1892" t="str">
            <v>cc</v>
          </cell>
          <cell r="M1892" t="str">
            <v>RH0090MBE02RUKM1</v>
          </cell>
          <cell r="N1892" t="str">
            <v>UKM1</v>
          </cell>
          <cell r="O1892" t="e">
            <v>#N/A</v>
          </cell>
          <cell r="R1892">
            <v>1.3860000000000001</v>
          </cell>
          <cell r="S1892">
            <v>1.3860000000000001</v>
          </cell>
          <cell r="T1892">
            <v>0</v>
          </cell>
          <cell r="V1892">
            <v>0.16800000000000001</v>
          </cell>
          <cell r="W1892">
            <v>8.25</v>
          </cell>
        </row>
        <row r="1893">
          <cell r="F1893" t="str">
            <v/>
          </cell>
          <cell r="G1893" t="str">
            <v>0000900501-MFPOWR</v>
          </cell>
          <cell r="H1893" t="str">
            <v>KWH</v>
          </cell>
          <cell r="I1893">
            <v>0.16800000000000001</v>
          </cell>
          <cell r="J1893">
            <v>8.25</v>
          </cell>
          <cell r="K1893">
            <v>1.3860000000000001</v>
          </cell>
          <cell r="L1893" t="str">
            <v>cc</v>
          </cell>
          <cell r="M1893" t="str">
            <v>RH0090MBGM02RUKM1</v>
          </cell>
          <cell r="N1893" t="str">
            <v>UKM1</v>
          </cell>
          <cell r="O1893" t="e">
            <v>#N/A</v>
          </cell>
          <cell r="R1893">
            <v>1.3860000000000001</v>
          </cell>
          <cell r="S1893">
            <v>1.3860000000000001</v>
          </cell>
          <cell r="T1893">
            <v>0</v>
          </cell>
          <cell r="V1893">
            <v>0.16800000000000001</v>
          </cell>
          <cell r="W1893">
            <v>8.25</v>
          </cell>
        </row>
        <row r="1894">
          <cell r="F1894" t="str">
            <v/>
          </cell>
          <cell r="G1894" t="str">
            <v>0000900502-MFMAND</v>
          </cell>
          <cell r="H1894" t="str">
            <v>MD</v>
          </cell>
          <cell r="I1894">
            <v>4.5999999999999999E-2</v>
          </cell>
          <cell r="J1894">
            <v>440</v>
          </cell>
          <cell r="K1894">
            <v>20.239999999999998</v>
          </cell>
          <cell r="L1894" t="str">
            <v>cc</v>
          </cell>
          <cell r="M1894" t="str">
            <v>RH0090MBGM02RUKM1</v>
          </cell>
          <cell r="N1894" t="str">
            <v>UKM1</v>
          </cell>
          <cell r="O1894" t="e">
            <v>#N/A</v>
          </cell>
          <cell r="R1894">
            <v>20.239999999999998</v>
          </cell>
          <cell r="S1894">
            <v>20.239999999999998</v>
          </cell>
          <cell r="T1894">
            <v>0</v>
          </cell>
          <cell r="V1894">
            <v>4.5999999999999999E-2</v>
          </cell>
          <cell r="W1894">
            <v>440</v>
          </cell>
        </row>
        <row r="1895">
          <cell r="F1895" t="str">
            <v/>
          </cell>
          <cell r="G1895" t="str">
            <v>0000900503-MFGUTY</v>
          </cell>
          <cell r="H1895" t="str">
            <v>STD</v>
          </cell>
          <cell r="I1895">
            <v>1.4999999999999999E-2</v>
          </cell>
          <cell r="J1895">
            <v>219.9</v>
          </cell>
          <cell r="K1895">
            <v>3.2984999999999998</v>
          </cell>
          <cell r="L1895" t="str">
            <v>cc</v>
          </cell>
          <cell r="M1895" t="str">
            <v>RH0090MBGM02RUKM1</v>
          </cell>
          <cell r="N1895" t="str">
            <v>UKM1</v>
          </cell>
          <cell r="O1895" t="e">
            <v>#N/A</v>
          </cell>
          <cell r="R1895">
            <v>3.2984999999999998</v>
          </cell>
          <cell r="S1895">
            <v>3.2984999999999998</v>
          </cell>
          <cell r="T1895">
            <v>0</v>
          </cell>
          <cell r="V1895">
            <v>1.4999999999999999E-2</v>
          </cell>
          <cell r="W1895">
            <v>219.9</v>
          </cell>
        </row>
        <row r="1896">
          <cell r="F1896" t="str">
            <v/>
          </cell>
          <cell r="G1896" t="str">
            <v>0000900504-MFGDEP</v>
          </cell>
          <cell r="H1896" t="str">
            <v>STD</v>
          </cell>
          <cell r="I1896">
            <v>1.4999999999999999E-2</v>
          </cell>
          <cell r="J1896">
            <v>324.45</v>
          </cell>
          <cell r="K1896">
            <v>4.8667499999999997</v>
          </cell>
          <cell r="L1896" t="str">
            <v>cc</v>
          </cell>
          <cell r="M1896" t="str">
            <v>RH0090MBGM02RUKM1</v>
          </cell>
          <cell r="N1896" t="str">
            <v>UKM1</v>
          </cell>
          <cell r="O1896" t="e">
            <v>#N/A</v>
          </cell>
          <cell r="R1896">
            <v>4.8667499999999997</v>
          </cell>
          <cell r="S1896">
            <v>4.8667499999999997</v>
          </cell>
          <cell r="T1896">
            <v>0</v>
          </cell>
          <cell r="V1896">
            <v>1.4999999999999999E-2</v>
          </cell>
          <cell r="W1896">
            <v>324.45</v>
          </cell>
        </row>
        <row r="1897">
          <cell r="F1897" t="str">
            <v/>
          </cell>
          <cell r="G1897" t="str">
            <v>0000900505-MFGOVH</v>
          </cell>
          <cell r="H1897" t="str">
            <v>STD</v>
          </cell>
          <cell r="I1897">
            <v>1.4999999999999999E-2</v>
          </cell>
          <cell r="J1897">
            <v>292.08999999999997</v>
          </cell>
          <cell r="K1897">
            <v>4.3813499999999994</v>
          </cell>
          <cell r="L1897" t="str">
            <v>cc</v>
          </cell>
          <cell r="M1897" t="str">
            <v>RH0090MBGM02RUKM1</v>
          </cell>
          <cell r="N1897" t="str">
            <v>UKM1</v>
          </cell>
          <cell r="O1897" t="e">
            <v>#N/A</v>
          </cell>
          <cell r="R1897">
            <v>4.3813499999999994</v>
          </cell>
          <cell r="S1897">
            <v>4.3813499999999994</v>
          </cell>
          <cell r="T1897">
            <v>0</v>
          </cell>
          <cell r="V1897">
            <v>1.4999999999999999E-2</v>
          </cell>
          <cell r="W1897">
            <v>292.08999999999997</v>
          </cell>
        </row>
        <row r="1898">
          <cell r="F1898">
            <v>6000497</v>
          </cell>
          <cell r="G1898" t="str">
            <v>RAAGA PRO10  MDM BRN W  GOLD MAH 4.35 NF</v>
          </cell>
          <cell r="H1898" t="str">
            <v>KG</v>
          </cell>
          <cell r="I1898">
            <v>1.1659999999999999</v>
          </cell>
          <cell r="J1898">
            <v>757.83</v>
          </cell>
          <cell r="K1898">
            <v>883.62977999999998</v>
          </cell>
          <cell r="L1898" t="str">
            <v>SFG</v>
          </cell>
          <cell r="M1898" t="str">
            <v>RH0090MBGM02RUKM1</v>
          </cell>
          <cell r="N1898" t="str">
            <v>6000497UKM1</v>
          </cell>
          <cell r="O1898" t="str">
            <v>6000497UKM1</v>
          </cell>
          <cell r="P1898">
            <v>470.46934000000005</v>
          </cell>
          <cell r="Q1898">
            <v>0</v>
          </cell>
          <cell r="R1898">
            <v>413.16043999999999</v>
          </cell>
          <cell r="S1898">
            <v>883.62977999999998</v>
          </cell>
          <cell r="T1898">
            <v>0</v>
          </cell>
          <cell r="V1898">
            <v>1.1659999999999999</v>
          </cell>
          <cell r="W1898">
            <v>769.17872287693683</v>
          </cell>
        </row>
        <row r="1899">
          <cell r="F1899">
            <v>5000933</v>
          </cell>
          <cell r="G1899" t="str">
            <v>ALUMINIUMTUBEFOR RAGA PRO10 HAIRCOLO 90G</v>
          </cell>
          <cell r="H1899" t="str">
            <v>ST</v>
          </cell>
          <cell r="I1899">
            <v>12.12</v>
          </cell>
          <cell r="J1899">
            <v>12.63</v>
          </cell>
          <cell r="K1899">
            <v>153.07560000000001</v>
          </cell>
          <cell r="L1899" t="str">
            <v>PM</v>
          </cell>
          <cell r="M1899" t="str">
            <v>RH0090MBGM02RUKM1</v>
          </cell>
          <cell r="N1899" t="str">
            <v>5000933UKM1</v>
          </cell>
          <cell r="O1899" t="e">
            <v>#N/A</v>
          </cell>
          <cell r="Q1899">
            <v>153.07560000000001</v>
          </cell>
          <cell r="S1899">
            <v>153.07560000000001</v>
          </cell>
          <cell r="T1899">
            <v>0</v>
          </cell>
          <cell r="V1899">
            <v>12.12</v>
          </cell>
          <cell r="W1899">
            <v>12.63</v>
          </cell>
        </row>
        <row r="1900">
          <cell r="F1900">
            <v>5000934</v>
          </cell>
          <cell r="G1900" t="str">
            <v>MONOCORTON RAAGA PRO10 HAIR CLR 90G</v>
          </cell>
          <cell r="H1900" t="str">
            <v>ST</v>
          </cell>
          <cell r="I1900">
            <v>12.12</v>
          </cell>
          <cell r="J1900">
            <v>3.66</v>
          </cell>
          <cell r="K1900">
            <v>44.359200000000001</v>
          </cell>
          <cell r="L1900" t="str">
            <v>PM</v>
          </cell>
          <cell r="M1900" t="str">
            <v>RH0090MBGM02RUKM1</v>
          </cell>
          <cell r="N1900" t="str">
            <v>5000934UKM1</v>
          </cell>
          <cell r="O1900" t="e">
            <v>#N/A</v>
          </cell>
          <cell r="Q1900">
            <v>44.359200000000001</v>
          </cell>
          <cell r="S1900">
            <v>44.359200000000001</v>
          </cell>
          <cell r="T1900">
            <v>0</v>
          </cell>
          <cell r="V1900">
            <v>12.12</v>
          </cell>
          <cell r="W1900">
            <v>3.66</v>
          </cell>
        </row>
        <row r="1901">
          <cell r="F1901">
            <v>5003311</v>
          </cell>
          <cell r="G1901" t="str">
            <v>CFC FOR RAAGA PRO10 HAIR COLOR 90G 12PCS</v>
          </cell>
          <cell r="H1901" t="str">
            <v>ST</v>
          </cell>
          <cell r="I1901">
            <v>1.0049999999999999</v>
          </cell>
          <cell r="J1901">
            <v>18.78</v>
          </cell>
          <cell r="K1901">
            <v>18.873899999999999</v>
          </cell>
          <cell r="L1901" t="str">
            <v>PM</v>
          </cell>
          <cell r="M1901" t="str">
            <v>RH0090MBGM02RUKM1</v>
          </cell>
          <cell r="N1901" t="str">
            <v>5003311UKM1</v>
          </cell>
          <cell r="O1901" t="e">
            <v>#N/A</v>
          </cell>
          <cell r="Q1901">
            <v>18.873899999999999</v>
          </cell>
          <cell r="S1901">
            <v>18.873899999999999</v>
          </cell>
          <cell r="T1901">
            <v>0</v>
          </cell>
          <cell r="V1901">
            <v>1.0049999999999999</v>
          </cell>
          <cell r="W1901">
            <v>18.78</v>
          </cell>
        </row>
        <row r="1902">
          <cell r="F1902">
            <v>5000968</v>
          </cell>
          <cell r="G1902" t="str">
            <v>CFC STICKER SHADE 4.35</v>
          </cell>
          <cell r="H1902" t="str">
            <v>ST</v>
          </cell>
          <cell r="I1902">
            <v>2.0099999999999998</v>
          </cell>
          <cell r="J1902">
            <v>0.64</v>
          </cell>
          <cell r="K1902">
            <v>1.2864</v>
          </cell>
          <cell r="L1902" t="str">
            <v>PM</v>
          </cell>
          <cell r="M1902" t="str">
            <v>RH0090MBGM02RUKM1</v>
          </cell>
          <cell r="N1902" t="str">
            <v>5000968UKM1</v>
          </cell>
          <cell r="O1902" t="e">
            <v>#N/A</v>
          </cell>
          <cell r="Q1902">
            <v>1.2864</v>
          </cell>
          <cell r="S1902">
            <v>1.2864</v>
          </cell>
          <cell r="T1902">
            <v>0</v>
          </cell>
          <cell r="V1902">
            <v>2.0099999999999998</v>
          </cell>
          <cell r="W1902">
            <v>0.64</v>
          </cell>
        </row>
        <row r="1903">
          <cell r="F1903">
            <v>5000283</v>
          </cell>
          <cell r="G1903" t="str">
            <v>BOPP TAPE (60MM X 65M)</v>
          </cell>
          <cell r="H1903" t="str">
            <v>ROL</v>
          </cell>
          <cell r="I1903">
            <v>0.01</v>
          </cell>
          <cell r="J1903">
            <v>45.18</v>
          </cell>
          <cell r="K1903">
            <v>0.45179999999999998</v>
          </cell>
          <cell r="L1903" t="str">
            <v>PM</v>
          </cell>
          <cell r="M1903" t="str">
            <v>RH0090MBGM02RUKM1</v>
          </cell>
          <cell r="N1903" t="str">
            <v>5000283UKM1</v>
          </cell>
          <cell r="O1903" t="e">
            <v>#N/A</v>
          </cell>
          <cell r="Q1903">
            <v>0.45179999999999998</v>
          </cell>
          <cell r="S1903">
            <v>0.45179999999999998</v>
          </cell>
          <cell r="T1903">
            <v>0</v>
          </cell>
          <cell r="V1903">
            <v>0.01</v>
          </cell>
          <cell r="W1903">
            <v>47.7</v>
          </cell>
        </row>
        <row r="1904">
          <cell r="F1904">
            <v>5001077</v>
          </cell>
          <cell r="G1904" t="str">
            <v>LEAFLET PARLOR HAIR COLOUR 90G- RA</v>
          </cell>
          <cell r="H1904" t="str">
            <v>ST</v>
          </cell>
          <cell r="I1904">
            <v>12.06</v>
          </cell>
          <cell r="J1904">
            <v>1.27</v>
          </cell>
          <cell r="K1904">
            <v>15.3162</v>
          </cell>
          <cell r="L1904" t="str">
            <v>PM</v>
          </cell>
          <cell r="M1904" t="str">
            <v>RH0090MBGM02RUKM1</v>
          </cell>
          <cell r="N1904" t="str">
            <v>5001077UKM1</v>
          </cell>
          <cell r="O1904" t="e">
            <v>#N/A</v>
          </cell>
          <cell r="Q1904">
            <v>15.3162</v>
          </cell>
          <cell r="S1904">
            <v>15.3162</v>
          </cell>
          <cell r="T1904">
            <v>0</v>
          </cell>
          <cell r="V1904">
            <v>12.06</v>
          </cell>
          <cell r="W1904">
            <v>1.27</v>
          </cell>
        </row>
        <row r="1905">
          <cell r="F1905">
            <v>5000944</v>
          </cell>
          <cell r="G1905" t="str">
            <v>MONOCORTON SHADE STICKER 4.35</v>
          </cell>
          <cell r="H1905" t="str">
            <v>ST</v>
          </cell>
          <cell r="I1905">
            <v>12.06</v>
          </cell>
          <cell r="J1905">
            <v>2.5499999999999998</v>
          </cell>
          <cell r="K1905">
            <v>30.753</v>
          </cell>
          <cell r="L1905" t="str">
            <v>PM</v>
          </cell>
          <cell r="M1905" t="str">
            <v>RH0090MBGM02RUKM1</v>
          </cell>
          <cell r="N1905" t="str">
            <v>5000944UKM1</v>
          </cell>
          <cell r="O1905" t="e">
            <v>#N/A</v>
          </cell>
          <cell r="Q1905">
            <v>30.753</v>
          </cell>
          <cell r="S1905">
            <v>30.753</v>
          </cell>
          <cell r="T1905">
            <v>0</v>
          </cell>
          <cell r="V1905">
            <v>12.06</v>
          </cell>
          <cell r="W1905">
            <v>2.5499999999999998</v>
          </cell>
        </row>
        <row r="1906">
          <cell r="F1906" t="str">
            <v>QRH0090MBGM02R</v>
          </cell>
          <cell r="G1906" t="str">
            <v>RA PRO10 MBR W GD MGNY N 4.35 90G 12P QS</v>
          </cell>
          <cell r="H1906" t="str">
            <v>ST</v>
          </cell>
          <cell r="I1906">
            <v>-0.05</v>
          </cell>
          <cell r="J1906">
            <v>0</v>
          </cell>
          <cell r="K1906">
            <v>0</v>
          </cell>
          <cell r="L1906" t="str">
            <v>RM</v>
          </cell>
          <cell r="M1906" t="str">
            <v>RH0090MBGM02RUKM1</v>
          </cell>
          <cell r="N1906" t="str">
            <v>QRH0090MBGM02RUKM1</v>
          </cell>
          <cell r="O1906" t="e">
            <v>#N/A</v>
          </cell>
          <cell r="P1906">
            <v>0</v>
          </cell>
          <cell r="S1906">
            <v>0</v>
          </cell>
          <cell r="T1906">
            <v>0</v>
          </cell>
          <cell r="V1906">
            <v>-0.05</v>
          </cell>
          <cell r="W1906">
            <v>0</v>
          </cell>
        </row>
        <row r="1907">
          <cell r="F1907">
            <v>5000933</v>
          </cell>
          <cell r="G1907" t="str">
            <v>ALUMINIUMTUBEFOR RAGA PRO10 HAIRCOLO 90G</v>
          </cell>
          <cell r="H1907" t="str">
            <v>ST</v>
          </cell>
          <cell r="I1907">
            <v>12.120348376880443</v>
          </cell>
          <cell r="J1907">
            <v>12.63</v>
          </cell>
          <cell r="K1907">
            <v>153.08000000000001</v>
          </cell>
          <cell r="L1907" t="str">
            <v>PM</v>
          </cell>
          <cell r="M1907" t="str">
            <v>RH0090MBI02RUKM1</v>
          </cell>
          <cell r="N1907" t="str">
            <v>5000933UKM1</v>
          </cell>
          <cell r="O1907" t="e">
            <v>#N/A</v>
          </cell>
          <cell r="Q1907">
            <v>153.08000000000001</v>
          </cell>
          <cell r="S1907">
            <v>153.08000000000001</v>
          </cell>
          <cell r="T1907">
            <v>0</v>
          </cell>
          <cell r="V1907">
            <v>12.120348376880443</v>
          </cell>
          <cell r="W1907">
            <v>12.63</v>
          </cell>
        </row>
        <row r="1908">
          <cell r="F1908">
            <v>5000934</v>
          </cell>
          <cell r="G1908" t="str">
            <v>MONOCORTON RAAGA PRO10 HAIR CLR 90G</v>
          </cell>
          <cell r="H1908" t="str">
            <v>ST</v>
          </cell>
          <cell r="I1908">
            <v>12.120218579234972</v>
          </cell>
          <cell r="J1908">
            <v>3.66</v>
          </cell>
          <cell r="K1908">
            <v>44.36</v>
          </cell>
          <cell r="L1908" t="str">
            <v>PM</v>
          </cell>
          <cell r="M1908" t="str">
            <v>RH0090MBI02RUKM1</v>
          </cell>
          <cell r="N1908" t="str">
            <v>5000934UKM1</v>
          </cell>
          <cell r="O1908" t="e">
            <v>#N/A</v>
          </cell>
          <cell r="Q1908">
            <v>44.36</v>
          </cell>
          <cell r="S1908">
            <v>44.36</v>
          </cell>
          <cell r="T1908">
            <v>0</v>
          </cell>
          <cell r="V1908">
            <v>12.120218579234972</v>
          </cell>
          <cell r="W1908">
            <v>3.66</v>
          </cell>
        </row>
        <row r="1909">
          <cell r="F1909">
            <v>5003311</v>
          </cell>
          <cell r="G1909" t="str">
            <v>CFC FOR RAAGA PRO10 HAIR COLOR 90G 12PCS</v>
          </cell>
          <cell r="H1909" t="str">
            <v>ST</v>
          </cell>
          <cell r="I1909">
            <v>1.0047923322683705</v>
          </cell>
          <cell r="J1909">
            <v>18.78</v>
          </cell>
          <cell r="K1909">
            <v>18.869999999999997</v>
          </cell>
          <cell r="L1909" t="str">
            <v>PM</v>
          </cell>
          <cell r="M1909" t="str">
            <v>RH0090MBI02RUKM1</v>
          </cell>
          <cell r="N1909" t="str">
            <v>5003311UKM1</v>
          </cell>
          <cell r="O1909" t="e">
            <v>#N/A</v>
          </cell>
          <cell r="Q1909">
            <v>18.869999999999997</v>
          </cell>
          <cell r="S1909">
            <v>18.869999999999997</v>
          </cell>
          <cell r="T1909">
            <v>0</v>
          </cell>
          <cell r="V1909">
            <v>1.0047923322683705</v>
          </cell>
          <cell r="W1909">
            <v>18.78</v>
          </cell>
        </row>
        <row r="1910">
          <cell r="F1910">
            <v>5000974</v>
          </cell>
          <cell r="G1910" t="str">
            <v>CFC STICKER SHADE 4.20</v>
          </cell>
          <cell r="H1910" t="str">
            <v>ST</v>
          </cell>
          <cell r="I1910">
            <v>2.015625</v>
          </cell>
          <cell r="J1910">
            <v>0.64</v>
          </cell>
          <cell r="K1910">
            <v>1.29</v>
          </cell>
          <cell r="L1910" t="str">
            <v>PM</v>
          </cell>
          <cell r="M1910" t="str">
            <v>RH0090MBI02RUKM1</v>
          </cell>
          <cell r="N1910" t="str">
            <v>5000974UKM1</v>
          </cell>
          <cell r="O1910" t="e">
            <v>#N/A</v>
          </cell>
          <cell r="Q1910">
            <v>1.29</v>
          </cell>
          <cell r="S1910">
            <v>1.29</v>
          </cell>
          <cell r="T1910">
            <v>0</v>
          </cell>
          <cell r="V1910">
            <v>2.015625</v>
          </cell>
          <cell r="W1910">
            <v>0.64</v>
          </cell>
        </row>
        <row r="1911">
          <cell r="F1911">
            <v>5000283</v>
          </cell>
          <cell r="G1911" t="str">
            <v>BOPP TAPE (60MM X 65M)</v>
          </cell>
          <cell r="H1911" t="str">
            <v>ROL</v>
          </cell>
          <cell r="I1911">
            <v>9.9601593625498006E-3</v>
          </cell>
          <cell r="J1911">
            <v>45.18</v>
          </cell>
          <cell r="K1911">
            <v>0.45</v>
          </cell>
          <cell r="L1911" t="str">
            <v>PM</v>
          </cell>
          <cell r="M1911" t="str">
            <v>RH0090MBI02RUKM1</v>
          </cell>
          <cell r="N1911" t="str">
            <v>5000283UKM1</v>
          </cell>
          <cell r="O1911" t="e">
            <v>#N/A</v>
          </cell>
          <cell r="Q1911">
            <v>0.45</v>
          </cell>
          <cell r="S1911">
            <v>0.45</v>
          </cell>
          <cell r="T1911">
            <v>0</v>
          </cell>
          <cell r="V1911">
            <v>9.9601593625498006E-3</v>
          </cell>
          <cell r="W1911">
            <v>47.7</v>
          </cell>
        </row>
        <row r="1912">
          <cell r="F1912">
            <v>5001077</v>
          </cell>
          <cell r="G1912" t="str">
            <v>LEAFLET PARLOR HAIR COLOUR 90G- RA</v>
          </cell>
          <cell r="H1912" t="str">
            <v>ST</v>
          </cell>
          <cell r="I1912">
            <v>12.062992125984252</v>
          </cell>
          <cell r="J1912">
            <v>1.27</v>
          </cell>
          <cell r="K1912">
            <v>15.32</v>
          </cell>
          <cell r="L1912" t="str">
            <v>PM</v>
          </cell>
          <cell r="M1912" t="str">
            <v>RH0090MBI02RUKM1</v>
          </cell>
          <cell r="N1912" t="str">
            <v>5001077UKM1</v>
          </cell>
          <cell r="O1912" t="e">
            <v>#N/A</v>
          </cell>
          <cell r="Q1912">
            <v>15.32</v>
          </cell>
          <cell r="S1912">
            <v>15.32</v>
          </cell>
          <cell r="T1912">
            <v>0</v>
          </cell>
          <cell r="V1912">
            <v>12.062992125984252</v>
          </cell>
          <cell r="W1912">
            <v>1.27</v>
          </cell>
        </row>
        <row r="1913">
          <cell r="F1913">
            <v>5000949</v>
          </cell>
          <cell r="G1913" t="str">
            <v>MONOCORTON SHADE STICKER 4.20</v>
          </cell>
          <cell r="H1913" t="str">
            <v>ST</v>
          </cell>
          <cell r="I1913">
            <v>12.058823529411766</v>
          </cell>
          <cell r="J1913">
            <v>2.5499999999999998</v>
          </cell>
          <cell r="K1913">
            <v>30.750000000000004</v>
          </cell>
          <cell r="L1913" t="str">
            <v>PM</v>
          </cell>
          <cell r="M1913" t="str">
            <v>RH0090MBI02RUKM1</v>
          </cell>
          <cell r="N1913" t="str">
            <v>5000949UKM1</v>
          </cell>
          <cell r="O1913" t="e">
            <v>#N/A</v>
          </cell>
          <cell r="Q1913">
            <v>30.750000000000004</v>
          </cell>
          <cell r="S1913">
            <v>30.750000000000004</v>
          </cell>
          <cell r="T1913">
            <v>0</v>
          </cell>
          <cell r="V1913">
            <v>12.058823529411766</v>
          </cell>
          <cell r="W1913">
            <v>2.5499999999999998</v>
          </cell>
        </row>
        <row r="1914">
          <cell r="F1914" t="str">
            <v>QRH0090MBI02R</v>
          </cell>
          <cell r="G1914" t="str">
            <v>RAA PRO10 MDM BRNRNT NEW 4.20 90G 12P QS</v>
          </cell>
          <cell r="H1914" t="str">
            <v>ST</v>
          </cell>
          <cell r="I1914">
            <v>-0.05</v>
          </cell>
          <cell r="J1914">
            <v>0</v>
          </cell>
          <cell r="K1914">
            <v>0</v>
          </cell>
          <cell r="L1914" t="str">
            <v>RM</v>
          </cell>
          <cell r="M1914" t="str">
            <v>RH0090MBI02RUKM1</v>
          </cell>
          <cell r="N1914" t="str">
            <v>QRH0090MBI02RUKM1</v>
          </cell>
          <cell r="O1914" t="e">
            <v>#N/A</v>
          </cell>
          <cell r="P1914">
            <v>0</v>
          </cell>
          <cell r="S1914">
            <v>0</v>
          </cell>
          <cell r="T1914">
            <v>0</v>
          </cell>
          <cell r="V1914">
            <v>-0.05</v>
          </cell>
          <cell r="W1914">
            <v>0</v>
          </cell>
        </row>
        <row r="1915">
          <cell r="F1915" t="str">
            <v/>
          </cell>
          <cell r="G1915" t="str">
            <v>0000900501-MFPOWR</v>
          </cell>
          <cell r="H1915" t="str">
            <v>KWH</v>
          </cell>
          <cell r="I1915">
            <v>0.16848484848484846</v>
          </cell>
          <cell r="J1915">
            <v>8.25</v>
          </cell>
          <cell r="K1915">
            <v>1.3899999999999997</v>
          </cell>
          <cell r="L1915" t="str">
            <v>cc</v>
          </cell>
          <cell r="M1915" t="str">
            <v>RH0090MBI02RUKM1</v>
          </cell>
          <cell r="N1915" t="str">
            <v>UKM1</v>
          </cell>
          <cell r="O1915" t="e">
            <v>#N/A</v>
          </cell>
          <cell r="R1915">
            <v>1.3899999999999997</v>
          </cell>
          <cell r="S1915">
            <v>1.3899999999999997</v>
          </cell>
          <cell r="T1915">
            <v>0</v>
          </cell>
          <cell r="V1915">
            <v>0.16848484848484846</v>
          </cell>
          <cell r="W1915">
            <v>8.25</v>
          </cell>
        </row>
        <row r="1916">
          <cell r="F1916" t="str">
            <v/>
          </cell>
          <cell r="G1916" t="str">
            <v>0000900502-MFMAND</v>
          </cell>
          <cell r="H1916" t="str">
            <v>MD</v>
          </cell>
          <cell r="I1916">
            <v>4.5999999999999999E-2</v>
          </cell>
          <cell r="J1916">
            <v>440</v>
          </cell>
          <cell r="K1916">
            <v>20.239999999999998</v>
          </cell>
          <cell r="L1916" t="str">
            <v>cc</v>
          </cell>
          <cell r="M1916" t="str">
            <v>RH0090MBI02RUKM1</v>
          </cell>
          <cell r="N1916" t="str">
            <v>UKM1</v>
          </cell>
          <cell r="O1916" t="e">
            <v>#N/A</v>
          </cell>
          <cell r="R1916">
            <v>20.239999999999998</v>
          </cell>
          <cell r="S1916">
            <v>20.239999999999998</v>
          </cell>
          <cell r="T1916">
            <v>0</v>
          </cell>
          <cell r="V1916">
            <v>4.5999999999999999E-2</v>
          </cell>
          <cell r="W1916">
            <v>440</v>
          </cell>
        </row>
        <row r="1917">
          <cell r="F1917" t="str">
            <v/>
          </cell>
          <cell r="G1917" t="str">
            <v>0000900503-MFGUTY</v>
          </cell>
          <cell r="H1917" t="str">
            <v>STD</v>
          </cell>
          <cell r="I1917">
            <v>1.500682128240109E-2</v>
          </cell>
          <cell r="J1917">
            <v>219.9</v>
          </cell>
          <cell r="K1917">
            <v>3.3</v>
          </cell>
          <cell r="L1917" t="str">
            <v>cc</v>
          </cell>
          <cell r="M1917" t="str">
            <v>RH0090MBI02RUKM1</v>
          </cell>
          <cell r="N1917" t="str">
            <v>UKM1</v>
          </cell>
          <cell r="O1917" t="e">
            <v>#N/A</v>
          </cell>
          <cell r="R1917">
            <v>3.3</v>
          </cell>
          <cell r="S1917">
            <v>3.3</v>
          </cell>
          <cell r="T1917">
            <v>0</v>
          </cell>
          <cell r="V1917">
            <v>1.500682128240109E-2</v>
          </cell>
          <cell r="W1917">
            <v>219.9</v>
          </cell>
        </row>
        <row r="1918">
          <cell r="F1918" t="str">
            <v/>
          </cell>
          <cell r="G1918" t="str">
            <v>0000900504-MFGDEP</v>
          </cell>
          <cell r="H1918" t="str">
            <v>STD</v>
          </cell>
          <cell r="I1918">
            <v>1.5010016951764526E-2</v>
          </cell>
          <cell r="J1918">
            <v>324.45</v>
          </cell>
          <cell r="K1918">
            <v>4.87</v>
          </cell>
          <cell r="L1918" t="str">
            <v>cc</v>
          </cell>
          <cell r="M1918" t="str">
            <v>RH0090MBI02RUKM1</v>
          </cell>
          <cell r="N1918" t="str">
            <v>UKM1</v>
          </cell>
          <cell r="O1918" t="e">
            <v>#N/A</v>
          </cell>
          <cell r="R1918">
            <v>4.87</v>
          </cell>
          <cell r="S1918">
            <v>4.87</v>
          </cell>
          <cell r="T1918">
            <v>0</v>
          </cell>
          <cell r="V1918">
            <v>1.5010016951764526E-2</v>
          </cell>
          <cell r="W1918">
            <v>324.45</v>
          </cell>
        </row>
        <row r="1919">
          <cell r="F1919" t="str">
            <v/>
          </cell>
          <cell r="G1919" t="str">
            <v>0000900505-MFGOVH</v>
          </cell>
          <cell r="H1919" t="str">
            <v>STD</v>
          </cell>
          <cell r="I1919">
            <v>1.4995378136875622E-2</v>
          </cell>
          <cell r="J1919">
            <v>292.08999999999997</v>
          </cell>
          <cell r="K1919">
            <v>4.38</v>
          </cell>
          <cell r="L1919" t="str">
            <v>cc</v>
          </cell>
          <cell r="M1919" t="str">
            <v>RH0090MBI02RUKM1</v>
          </cell>
          <cell r="N1919" t="str">
            <v>UKM1</v>
          </cell>
          <cell r="O1919" t="e">
            <v>#N/A</v>
          </cell>
          <cell r="R1919">
            <v>4.38</v>
          </cell>
          <cell r="S1919">
            <v>4.38</v>
          </cell>
          <cell r="T1919">
            <v>0</v>
          </cell>
          <cell r="V1919">
            <v>1.4995378136875622E-2</v>
          </cell>
          <cell r="W1919">
            <v>292.08999999999997</v>
          </cell>
        </row>
        <row r="1920">
          <cell r="F1920">
            <v>6000512</v>
          </cell>
          <cell r="G1920" t="str">
            <v>RAAGA PRO10 EXP MDMBRN IRIDESCENT 4.20</v>
          </cell>
          <cell r="H1920" t="str">
            <v>KG</v>
          </cell>
          <cell r="I1920">
            <v>1.1664003899374475</v>
          </cell>
          <cell r="J1920">
            <v>738.56000000000006</v>
          </cell>
          <cell r="K1920">
            <v>861.45667199220134</v>
          </cell>
          <cell r="L1920" t="str">
            <v>SFG</v>
          </cell>
          <cell r="M1920" t="str">
            <v>RH0090MBI02RUKM1</v>
          </cell>
          <cell r="N1920" t="str">
            <v>6000512UKM1</v>
          </cell>
          <cell r="O1920" t="str">
            <v>6000512UKM1</v>
          </cell>
          <cell r="P1920">
            <v>485.10592217498453</v>
          </cell>
          <cell r="Q1920">
            <v>0</v>
          </cell>
          <cell r="R1920">
            <v>376.35074981721681</v>
          </cell>
          <cell r="S1920">
            <v>861.45667199220134</v>
          </cell>
          <cell r="T1920">
            <v>0</v>
          </cell>
          <cell r="V1920">
            <v>1.1664003899374475</v>
          </cell>
          <cell r="W1920">
            <v>741.58168320460948</v>
          </cell>
        </row>
        <row r="1921">
          <cell r="F1921" t="str">
            <v>QRH0090MBN01R</v>
          </cell>
          <cell r="G1921" t="str">
            <v>RAPRO10 MEDIUM BROWN 4 90G 24P QS</v>
          </cell>
          <cell r="H1921" t="str">
            <v>ST</v>
          </cell>
          <cell r="I1921">
            <v>-0.11</v>
          </cell>
          <cell r="J1921">
            <v>0</v>
          </cell>
          <cell r="K1921">
            <v>0</v>
          </cell>
          <cell r="L1921" t="str">
            <v>RM</v>
          </cell>
          <cell r="M1921" t="str">
            <v>RH0090MBN01RUKM1</v>
          </cell>
          <cell r="N1921" t="str">
            <v>QRH0090MBN01RUKM1</v>
          </cell>
          <cell r="O1921" t="e">
            <v>#N/A</v>
          </cell>
          <cell r="P1921">
            <v>0</v>
          </cell>
          <cell r="S1921">
            <v>0</v>
          </cell>
          <cell r="T1921">
            <v>0</v>
          </cell>
          <cell r="V1921">
            <v>-0.11</v>
          </cell>
          <cell r="W1921">
            <v>0</v>
          </cell>
        </row>
        <row r="1922">
          <cell r="F1922">
            <v>5000956</v>
          </cell>
          <cell r="G1922" t="str">
            <v>MONOCORTON SHADE STICKER 4</v>
          </cell>
          <cell r="H1922" t="str">
            <v>ST</v>
          </cell>
          <cell r="I1922">
            <v>24.12</v>
          </cell>
          <cell r="J1922">
            <v>2.5499999999999998</v>
          </cell>
          <cell r="K1922">
            <v>61.506</v>
          </cell>
          <cell r="L1922" t="str">
            <v>PM</v>
          </cell>
          <cell r="M1922" t="str">
            <v>RH0090MBN01RUKM1</v>
          </cell>
          <cell r="N1922" t="str">
            <v>5000956UKM1</v>
          </cell>
          <cell r="O1922" t="e">
            <v>#N/A</v>
          </cell>
          <cell r="Q1922">
            <v>61.506</v>
          </cell>
          <cell r="S1922">
            <v>61.506</v>
          </cell>
          <cell r="T1922">
            <v>0</v>
          </cell>
          <cell r="V1922">
            <v>24.12</v>
          </cell>
          <cell r="W1922">
            <v>2.5499999999999998</v>
          </cell>
        </row>
        <row r="1923">
          <cell r="F1923">
            <v>5001077</v>
          </cell>
          <cell r="G1923" t="str">
            <v>LEAFLET PARLOR HAIR COLOUR 90G- RA</v>
          </cell>
          <cell r="H1923" t="str">
            <v>ST</v>
          </cell>
          <cell r="I1923">
            <v>24.12</v>
          </cell>
          <cell r="J1923">
            <v>1.27</v>
          </cell>
          <cell r="K1923">
            <v>30.632400000000001</v>
          </cell>
          <cell r="L1923" t="str">
            <v>PM</v>
          </cell>
          <cell r="M1923" t="str">
            <v>RH0090MBN01RUKM1</v>
          </cell>
          <cell r="N1923" t="str">
            <v>5001077UKM1</v>
          </cell>
          <cell r="O1923" t="e">
            <v>#N/A</v>
          </cell>
          <cell r="Q1923">
            <v>30.632400000000001</v>
          </cell>
          <cell r="S1923">
            <v>30.632400000000001</v>
          </cell>
          <cell r="T1923">
            <v>0</v>
          </cell>
          <cell r="V1923">
            <v>24.12</v>
          </cell>
          <cell r="W1923">
            <v>1.27</v>
          </cell>
        </row>
        <row r="1924">
          <cell r="F1924">
            <v>5000283</v>
          </cell>
          <cell r="G1924" t="str">
            <v>BOPP TAPE (60MM X 65M)</v>
          </cell>
          <cell r="H1924" t="str">
            <v>ROL</v>
          </cell>
          <cell r="I1924">
            <v>1.4999999999999999E-2</v>
          </cell>
          <cell r="J1924">
            <v>45.18</v>
          </cell>
          <cell r="K1924">
            <v>0.67769999999999997</v>
          </cell>
          <cell r="L1924" t="str">
            <v>PM</v>
          </cell>
          <cell r="M1924" t="str">
            <v>RH0090MBN01RUKM1</v>
          </cell>
          <cell r="N1924" t="str">
            <v>5000283UKM1</v>
          </cell>
          <cell r="O1924" t="e">
            <v>#N/A</v>
          </cell>
          <cell r="Q1924">
            <v>0.67769999999999997</v>
          </cell>
          <cell r="S1924">
            <v>0.67769999999999997</v>
          </cell>
          <cell r="T1924">
            <v>0</v>
          </cell>
          <cell r="V1924">
            <v>1.4999999999999999E-2</v>
          </cell>
          <cell r="W1924">
            <v>47.7</v>
          </cell>
        </row>
        <row r="1925">
          <cell r="F1925">
            <v>5000981</v>
          </cell>
          <cell r="G1925" t="str">
            <v>CFC STICKER SHADE 4</v>
          </cell>
          <cell r="H1925" t="str">
            <v>ST</v>
          </cell>
          <cell r="I1925">
            <v>2.0099999999999998</v>
          </cell>
          <cell r="J1925">
            <v>0.65</v>
          </cell>
          <cell r="K1925">
            <v>1.3065</v>
          </cell>
          <cell r="L1925" t="str">
            <v>PM</v>
          </cell>
          <cell r="M1925" t="str">
            <v>RH0090MBN01RUKM1</v>
          </cell>
          <cell r="N1925" t="str">
            <v>5000981UKM1</v>
          </cell>
          <cell r="O1925" t="e">
            <v>#N/A</v>
          </cell>
          <cell r="Q1925">
            <v>1.3065</v>
          </cell>
          <cell r="S1925">
            <v>1.3065</v>
          </cell>
          <cell r="T1925">
            <v>0</v>
          </cell>
          <cell r="V1925">
            <v>2.0099999999999998</v>
          </cell>
          <cell r="W1925">
            <v>0.43</v>
          </cell>
        </row>
        <row r="1926">
          <cell r="F1926">
            <v>5000959</v>
          </cell>
          <cell r="G1926" t="str">
            <v>CFC FOR RAAGA PRO 10 HAIR COLOR 90G SET</v>
          </cell>
          <cell r="H1926" t="str">
            <v>ST</v>
          </cell>
          <cell r="I1926">
            <v>1.0049999999999999</v>
          </cell>
          <cell r="J1926">
            <v>27.41</v>
          </cell>
          <cell r="K1926">
            <v>27.547049999999999</v>
          </cell>
          <cell r="L1926" t="str">
            <v>PM</v>
          </cell>
          <cell r="M1926" t="str">
            <v>RH0090MBN01RUKM1</v>
          </cell>
          <cell r="N1926" t="str">
            <v>5000959UKM1</v>
          </cell>
          <cell r="O1926" t="e">
            <v>#N/A</v>
          </cell>
          <cell r="Q1926">
            <v>27.547049999999999</v>
          </cell>
          <cell r="S1926">
            <v>27.547049999999999</v>
          </cell>
          <cell r="T1926">
            <v>0</v>
          </cell>
          <cell r="V1926">
            <v>1.0049999999999999</v>
          </cell>
          <cell r="W1926">
            <v>27.41</v>
          </cell>
        </row>
        <row r="1927">
          <cell r="F1927">
            <v>5000934</v>
          </cell>
          <cell r="G1927" t="str">
            <v>MONOCORTON RAAGA PRO10 HAIR CLR 90G</v>
          </cell>
          <cell r="H1927" t="str">
            <v>ST</v>
          </cell>
          <cell r="I1927">
            <v>24.24</v>
          </cell>
          <cell r="J1927">
            <v>3.66</v>
          </cell>
          <cell r="K1927">
            <v>88.718400000000003</v>
          </cell>
          <cell r="L1927" t="str">
            <v>PM</v>
          </cell>
          <cell r="M1927" t="str">
            <v>RH0090MBN01RUKM1</v>
          </cell>
          <cell r="N1927" t="str">
            <v>5000934UKM1</v>
          </cell>
          <cell r="O1927" t="e">
            <v>#N/A</v>
          </cell>
          <cell r="Q1927">
            <v>88.718400000000003</v>
          </cell>
          <cell r="S1927">
            <v>88.718400000000003</v>
          </cell>
          <cell r="T1927">
            <v>0</v>
          </cell>
          <cell r="V1927">
            <v>24.24</v>
          </cell>
          <cell r="W1927">
            <v>3.66</v>
          </cell>
        </row>
        <row r="1928">
          <cell r="F1928">
            <v>5000933</v>
          </cell>
          <cell r="G1928" t="str">
            <v>ALUMINIUMTUBEFOR RAGA PRO10 HAIRCOLO 90G</v>
          </cell>
          <cell r="H1928" t="str">
            <v>ST</v>
          </cell>
          <cell r="I1928">
            <v>24.24</v>
          </cell>
          <cell r="J1928">
            <v>12.63</v>
          </cell>
          <cell r="K1928">
            <v>306.15120000000002</v>
          </cell>
          <cell r="L1928" t="str">
            <v>PM</v>
          </cell>
          <cell r="M1928" t="str">
            <v>RH0090MBN01RUKM1</v>
          </cell>
          <cell r="N1928" t="str">
            <v>5000933UKM1</v>
          </cell>
          <cell r="O1928" t="e">
            <v>#N/A</v>
          </cell>
          <cell r="Q1928">
            <v>306.15120000000002</v>
          </cell>
          <cell r="S1928">
            <v>306.15120000000002</v>
          </cell>
          <cell r="T1928">
            <v>0</v>
          </cell>
          <cell r="V1928">
            <v>24.24</v>
          </cell>
          <cell r="W1928">
            <v>12.63</v>
          </cell>
        </row>
        <row r="1929">
          <cell r="F1929">
            <v>6000514</v>
          </cell>
          <cell r="G1929" t="str">
            <v>RAAGA PRO10 EXP MEDIUM BROWN 4 NF</v>
          </cell>
          <cell r="H1929" t="str">
            <v>KG</v>
          </cell>
          <cell r="I1929">
            <v>2.3330000000000002</v>
          </cell>
          <cell r="J1929">
            <v>461.05</v>
          </cell>
          <cell r="K1929">
            <v>1075.6296500000001</v>
          </cell>
          <cell r="L1929" t="str">
            <v>SFG</v>
          </cell>
          <cell r="M1929" t="str">
            <v>RH0090MBN01RUKM1</v>
          </cell>
          <cell r="N1929" t="str">
            <v>6000514UKM1</v>
          </cell>
          <cell r="O1929" t="str">
            <v>6000514UKM1</v>
          </cell>
          <cell r="P1929">
            <v>1043.4809100000002</v>
          </cell>
          <cell r="Q1929">
            <v>0</v>
          </cell>
          <cell r="R1929">
            <v>32.148740000000004</v>
          </cell>
          <cell r="S1929">
            <v>1075.6296500000003</v>
          </cell>
          <cell r="T1929">
            <v>0</v>
          </cell>
          <cell r="V1929">
            <v>2.3330000000000002</v>
          </cell>
          <cell r="W1929">
            <v>461.05085789129851</v>
          </cell>
        </row>
        <row r="1930">
          <cell r="F1930" t="str">
            <v/>
          </cell>
          <cell r="G1930" t="str">
            <v>0000900505-MFGOVH</v>
          </cell>
          <cell r="H1930" t="str">
            <v>STD</v>
          </cell>
          <cell r="I1930">
            <v>2.4E-2</v>
          </cell>
          <cell r="J1930">
            <v>292.08999999999997</v>
          </cell>
          <cell r="K1930">
            <v>7.0101599999999999</v>
          </cell>
          <cell r="L1930" t="str">
            <v>cc</v>
          </cell>
          <cell r="M1930" t="str">
            <v>RH0090MBN01RUKM1</v>
          </cell>
          <cell r="N1930" t="str">
            <v>UKM1</v>
          </cell>
          <cell r="O1930" t="e">
            <v>#N/A</v>
          </cell>
          <cell r="R1930">
            <v>7.0101599999999999</v>
          </cell>
          <cell r="S1930">
            <v>7.0101599999999999</v>
          </cell>
          <cell r="T1930">
            <v>0</v>
          </cell>
          <cell r="V1930">
            <v>2.4E-2</v>
          </cell>
          <cell r="W1930">
            <v>292.08999999999997</v>
          </cell>
        </row>
        <row r="1931">
          <cell r="F1931" t="str">
            <v/>
          </cell>
          <cell r="G1931" t="str">
            <v>0000900504-MFGDEP</v>
          </cell>
          <cell r="H1931" t="str">
            <v>STD</v>
          </cell>
          <cell r="I1931">
            <v>2.4E-2</v>
          </cell>
          <cell r="J1931">
            <v>324.45</v>
          </cell>
          <cell r="K1931">
            <v>7.7867999999999995</v>
          </cell>
          <cell r="L1931" t="str">
            <v>cc</v>
          </cell>
          <cell r="M1931" t="str">
            <v>RH0090MBN01RUKM1</v>
          </cell>
          <cell r="N1931" t="str">
            <v>UKM1</v>
          </cell>
          <cell r="O1931" t="e">
            <v>#N/A</v>
          </cell>
          <cell r="R1931">
            <v>7.7867999999999995</v>
          </cell>
          <cell r="S1931">
            <v>7.7867999999999995</v>
          </cell>
          <cell r="T1931">
            <v>0</v>
          </cell>
          <cell r="V1931">
            <v>2.4E-2</v>
          </cell>
          <cell r="W1931">
            <v>324.45</v>
          </cell>
        </row>
        <row r="1932">
          <cell r="F1932" t="str">
            <v/>
          </cell>
          <cell r="G1932" t="str">
            <v>0000900503-MFGUTY</v>
          </cell>
          <cell r="H1932" t="str">
            <v>STD</v>
          </cell>
          <cell r="I1932">
            <v>2.4E-2</v>
          </cell>
          <cell r="J1932">
            <v>219.9</v>
          </cell>
          <cell r="K1932">
            <v>5.2776000000000005</v>
          </cell>
          <cell r="L1932" t="str">
            <v>cc</v>
          </cell>
          <cell r="M1932" t="str">
            <v>RH0090MBN01RUKM1</v>
          </cell>
          <cell r="N1932" t="str">
            <v>UKM1</v>
          </cell>
          <cell r="O1932" t="e">
            <v>#N/A</v>
          </cell>
          <cell r="R1932">
            <v>5.2776000000000005</v>
          </cell>
          <cell r="S1932">
            <v>5.2776000000000005</v>
          </cell>
          <cell r="T1932">
            <v>0</v>
          </cell>
          <cell r="V1932">
            <v>2.4E-2</v>
          </cell>
          <cell r="W1932">
            <v>219.9</v>
          </cell>
        </row>
        <row r="1933">
          <cell r="F1933" t="str">
            <v/>
          </cell>
          <cell r="G1933" t="str">
            <v>0000900502-MFMAND</v>
          </cell>
          <cell r="H1933" t="str">
            <v>MD</v>
          </cell>
          <cell r="I1933">
            <v>0.08</v>
          </cell>
          <cell r="J1933">
            <v>440</v>
          </cell>
          <cell r="K1933">
            <v>35.200000000000003</v>
          </cell>
          <cell r="L1933" t="str">
            <v>cc</v>
          </cell>
          <cell r="M1933" t="str">
            <v>RH0090MBN01RUKM1</v>
          </cell>
          <cell r="N1933" t="str">
            <v>UKM1</v>
          </cell>
          <cell r="O1933" t="e">
            <v>#N/A</v>
          </cell>
          <cell r="R1933">
            <v>35.200000000000003</v>
          </cell>
          <cell r="S1933">
            <v>35.200000000000003</v>
          </cell>
          <cell r="T1933">
            <v>0</v>
          </cell>
          <cell r="V1933">
            <v>0.08</v>
          </cell>
          <cell r="W1933">
            <v>440</v>
          </cell>
        </row>
        <row r="1934">
          <cell r="F1934" t="str">
            <v/>
          </cell>
          <cell r="G1934" t="str">
            <v>0000900501-MFPOWR</v>
          </cell>
          <cell r="H1934" t="str">
            <v>KWH</v>
          </cell>
          <cell r="I1934">
            <v>0.24</v>
          </cell>
          <cell r="J1934">
            <v>8.25</v>
          </cell>
          <cell r="K1934">
            <v>1.98</v>
          </cell>
          <cell r="L1934" t="str">
            <v>cc</v>
          </cell>
          <cell r="M1934" t="str">
            <v>RH0090MBN01RUKM1</v>
          </cell>
          <cell r="N1934" t="str">
            <v>UKM1</v>
          </cell>
          <cell r="O1934" t="e">
            <v>#N/A</v>
          </cell>
          <cell r="R1934">
            <v>1.98</v>
          </cell>
          <cell r="S1934">
            <v>1.98</v>
          </cell>
          <cell r="T1934">
            <v>0</v>
          </cell>
          <cell r="V1934">
            <v>0.24</v>
          </cell>
          <cell r="W1934">
            <v>8.25</v>
          </cell>
        </row>
        <row r="1935">
          <cell r="F1935" t="str">
            <v/>
          </cell>
          <cell r="G1935" t="str">
            <v>0000900501-MFPOWR</v>
          </cell>
          <cell r="H1935" t="str">
            <v>KWH</v>
          </cell>
          <cell r="I1935">
            <v>0.42060606060606065</v>
          </cell>
          <cell r="J1935">
            <v>8.25</v>
          </cell>
          <cell r="K1935">
            <v>3.47</v>
          </cell>
          <cell r="L1935" t="str">
            <v>cc</v>
          </cell>
          <cell r="M1935" t="str">
            <v>SBBT0012NB01RUKM1</v>
          </cell>
          <cell r="N1935" t="str">
            <v>UKM1</v>
          </cell>
          <cell r="O1935" t="e">
            <v>#N/A</v>
          </cell>
          <cell r="R1935">
            <v>3.47</v>
          </cell>
          <cell r="S1935">
            <v>3.47</v>
          </cell>
          <cell r="T1935">
            <v>0</v>
          </cell>
          <cell r="V1935">
            <v>0.42060606060606065</v>
          </cell>
          <cell r="W1935">
            <v>8.25</v>
          </cell>
        </row>
        <row r="1936">
          <cell r="F1936" t="str">
            <v/>
          </cell>
          <cell r="G1936" t="str">
            <v>0000900502-MFMAND</v>
          </cell>
          <cell r="H1936" t="str">
            <v>MD</v>
          </cell>
          <cell r="I1936">
            <v>0.11</v>
          </cell>
          <cell r="J1936">
            <v>440</v>
          </cell>
          <cell r="K1936">
            <v>48.4</v>
          </cell>
          <cell r="L1936" t="str">
            <v>cc</v>
          </cell>
          <cell r="M1936" t="str">
            <v>SBBT0012NB01RUKM1</v>
          </cell>
          <cell r="N1936" t="str">
            <v>UKM1</v>
          </cell>
          <cell r="O1936" t="e">
            <v>#N/A</v>
          </cell>
          <cell r="R1936">
            <v>48.4</v>
          </cell>
          <cell r="S1936">
            <v>48.4</v>
          </cell>
          <cell r="T1936">
            <v>0</v>
          </cell>
          <cell r="V1936">
            <v>0.11</v>
          </cell>
          <cell r="W1936">
            <v>440</v>
          </cell>
        </row>
        <row r="1937">
          <cell r="F1937" t="str">
            <v/>
          </cell>
          <cell r="G1937" t="str">
            <v>0000900503-MFGUTY</v>
          </cell>
          <cell r="H1937" t="str">
            <v>STD</v>
          </cell>
          <cell r="I1937">
            <v>7.0025914195220265E-2</v>
          </cell>
          <cell r="J1937">
            <v>173.65</v>
          </cell>
          <cell r="K1937">
            <v>12.16</v>
          </cell>
          <cell r="L1937" t="str">
            <v>cc</v>
          </cell>
          <cell r="M1937" t="str">
            <v>SBBT0012NB01RUKM1</v>
          </cell>
          <cell r="N1937" t="str">
            <v>UKM1</v>
          </cell>
          <cell r="O1937" t="e">
            <v>#N/A</v>
          </cell>
          <cell r="R1937">
            <v>12.16</v>
          </cell>
          <cell r="S1937">
            <v>12.16</v>
          </cell>
          <cell r="T1937">
            <v>0</v>
          </cell>
          <cell r="V1937">
            <v>7.0025914195220265E-2</v>
          </cell>
          <cell r="W1937">
            <v>173.65</v>
          </cell>
        </row>
        <row r="1938">
          <cell r="F1938" t="str">
            <v/>
          </cell>
          <cell r="G1938" t="str">
            <v>0000900504-MFGDEP</v>
          </cell>
          <cell r="H1938" t="str">
            <v>STD</v>
          </cell>
          <cell r="I1938">
            <v>7.0002405580947794E-2</v>
          </cell>
          <cell r="J1938">
            <v>290.99</v>
          </cell>
          <cell r="K1938">
            <v>20.369999999999997</v>
          </cell>
          <cell r="L1938" t="str">
            <v>cc</v>
          </cell>
          <cell r="M1938" t="str">
            <v>SBBT0012NB01RUKM1</v>
          </cell>
          <cell r="N1938" t="str">
            <v>UKM1</v>
          </cell>
          <cell r="O1938" t="e">
            <v>#N/A</v>
          </cell>
          <cell r="R1938">
            <v>20.369999999999997</v>
          </cell>
          <cell r="S1938">
            <v>20.369999999999997</v>
          </cell>
          <cell r="T1938">
            <v>0</v>
          </cell>
          <cell r="V1938">
            <v>7.0002405580947794E-2</v>
          </cell>
          <cell r="W1938">
            <v>290.99</v>
          </cell>
        </row>
        <row r="1939">
          <cell r="F1939" t="str">
            <v/>
          </cell>
          <cell r="G1939" t="str">
            <v>0000900505-MFGOVH</v>
          </cell>
          <cell r="H1939" t="str">
            <v>STD</v>
          </cell>
          <cell r="I1939">
            <v>7.0012667328563122E-2</v>
          </cell>
          <cell r="J1939">
            <v>292.08999999999997</v>
          </cell>
          <cell r="K1939">
            <v>20.45</v>
          </cell>
          <cell r="L1939" t="str">
            <v>cc</v>
          </cell>
          <cell r="M1939" t="str">
            <v>SBBT0012NB01RUKM1</v>
          </cell>
          <cell r="N1939" t="str">
            <v>UKM1</v>
          </cell>
          <cell r="O1939" t="e">
            <v>#N/A</v>
          </cell>
          <cell r="R1939">
            <v>20.45</v>
          </cell>
          <cell r="S1939">
            <v>20.45</v>
          </cell>
          <cell r="T1939">
            <v>0</v>
          </cell>
          <cell r="V1939">
            <v>7.0012667328563122E-2</v>
          </cell>
          <cell r="W1939">
            <v>292.08999999999997</v>
          </cell>
        </row>
        <row r="1940">
          <cell r="F1940">
            <v>6002080</v>
          </cell>
          <cell r="G1940" t="str">
            <v>SPINZ BB TALC NATURAL BEIGE BULK UA</v>
          </cell>
          <cell r="H1940" t="str">
            <v>KG</v>
          </cell>
          <cell r="I1940">
            <v>5.2672473867595819</v>
          </cell>
          <cell r="J1940">
            <v>57.408897243107781</v>
          </cell>
          <cell r="K1940">
            <v>302.38686398050885</v>
          </cell>
          <cell r="L1940" t="str">
            <v>SFG</v>
          </cell>
          <cell r="M1940" t="str">
            <v>SBBT0012NB01RUKM1</v>
          </cell>
          <cell r="N1940" t="str">
            <v>6002080UKM1</v>
          </cell>
          <cell r="O1940" t="str">
            <v>6002080UKM1</v>
          </cell>
          <cell r="P1940">
            <v>277.66499216682826</v>
          </cell>
          <cell r="Q1940">
            <v>0</v>
          </cell>
          <cell r="R1940">
            <v>24.721871813680544</v>
          </cell>
          <cell r="S1940">
            <v>302.38686398050879</v>
          </cell>
          <cell r="T1940">
            <v>0</v>
          </cell>
          <cell r="V1940">
            <v>5.2672473867595819</v>
          </cell>
          <cell r="W1940">
            <v>62.192677562575028</v>
          </cell>
        </row>
        <row r="1941">
          <cell r="F1941">
            <v>5000810</v>
          </cell>
          <cell r="G1941" t="str">
            <v>CAP SPINZ BB TALC 15G &amp; 30G</v>
          </cell>
          <cell r="H1941" t="str">
            <v>ST</v>
          </cell>
          <cell r="I1941">
            <v>422.08823529411757</v>
          </cell>
          <cell r="J1941">
            <v>0.34</v>
          </cell>
          <cell r="K1941">
            <v>143.51</v>
          </cell>
          <cell r="L1941" t="str">
            <v>PM</v>
          </cell>
          <cell r="M1941" t="str">
            <v>SBBT0012NB01RUKM1</v>
          </cell>
          <cell r="N1941" t="str">
            <v>5000810UKM1</v>
          </cell>
          <cell r="O1941" t="e">
            <v>#N/A</v>
          </cell>
          <cell r="Q1941">
            <v>143.51</v>
          </cell>
          <cell r="S1941">
            <v>143.51</v>
          </cell>
          <cell r="T1941">
            <v>0</v>
          </cell>
          <cell r="V1941">
            <v>422.08823529411757</v>
          </cell>
          <cell r="W1941">
            <v>0.41969999999999996</v>
          </cell>
        </row>
        <row r="1942">
          <cell r="F1942">
            <v>6002083</v>
          </cell>
          <cell r="G1942" t="str">
            <v>CONT SLEVED SPINZ BBTALC NATL BEIGE 12GM</v>
          </cell>
          <cell r="H1942" t="str">
            <v>ST</v>
          </cell>
          <cell r="I1942">
            <v>420.00000000000006</v>
          </cell>
          <cell r="J1942">
            <v>0.94</v>
          </cell>
          <cell r="K1942">
            <v>394.8</v>
          </cell>
          <cell r="L1942" t="str">
            <v>SFG</v>
          </cell>
          <cell r="M1942" t="str">
            <v>SBBT0012NB01RUKM1</v>
          </cell>
          <cell r="N1942" t="str">
            <v>6002083UKM1</v>
          </cell>
          <cell r="O1942" t="e">
            <v>#N/A</v>
          </cell>
          <cell r="P1942">
            <v>0</v>
          </cell>
          <cell r="Q1942">
            <v>394.8</v>
          </cell>
          <cell r="S1942">
            <v>394.8</v>
          </cell>
          <cell r="T1942">
            <v>0</v>
          </cell>
          <cell r="V1942">
            <v>420.00000000000006</v>
          </cell>
          <cell r="W1942">
            <v>0.94</v>
          </cell>
        </row>
        <row r="1943">
          <cell r="F1943">
            <v>5004538</v>
          </cell>
          <cell r="G1943" t="str">
            <v>PETJAR WCAP NO OFF SPINZ TALC 15G  (51G)</v>
          </cell>
          <cell r="H1943" t="str">
            <v>ST</v>
          </cell>
          <cell r="I1943">
            <v>12.059999999999999</v>
          </cell>
          <cell r="J1943">
            <v>9.5</v>
          </cell>
          <cell r="K1943">
            <v>114.57</v>
          </cell>
          <cell r="L1943" t="str">
            <v>PM</v>
          </cell>
          <cell r="M1943" t="str">
            <v>SBBT0012NB01RUKM1</v>
          </cell>
          <cell r="N1943" t="str">
            <v>5004538UKM1</v>
          </cell>
          <cell r="O1943" t="e">
            <v>#N/A</v>
          </cell>
          <cell r="Q1943">
            <v>114.57</v>
          </cell>
          <cell r="S1943">
            <v>114.57</v>
          </cell>
          <cell r="T1943">
            <v>0</v>
          </cell>
          <cell r="V1943">
            <v>12.059999999999999</v>
          </cell>
          <cell r="W1943">
            <v>10.089</v>
          </cell>
        </row>
        <row r="1944">
          <cell r="F1944">
            <v>5005087</v>
          </cell>
          <cell r="G1944" t="str">
            <v>CFC SPINZ BB TALC 12GMX420PC</v>
          </cell>
          <cell r="H1944" t="str">
            <v>ST</v>
          </cell>
          <cell r="I1944">
            <v>1.0048973880597014</v>
          </cell>
          <cell r="J1944">
            <v>42.88</v>
          </cell>
          <cell r="K1944">
            <v>43.089999999999996</v>
          </cell>
          <cell r="L1944" t="str">
            <v>PM</v>
          </cell>
          <cell r="M1944" t="str">
            <v>SBBT0012NB01RUKM1</v>
          </cell>
          <cell r="N1944" t="str">
            <v>5005087UKM1</v>
          </cell>
          <cell r="O1944" t="e">
            <v>#N/A</v>
          </cell>
          <cell r="Q1944">
            <v>43.089999999999996</v>
          </cell>
          <cell r="S1944">
            <v>43.089999999999996</v>
          </cell>
          <cell r="T1944">
            <v>0</v>
          </cell>
          <cell r="V1944">
            <v>1.0048973880597014</v>
          </cell>
          <cell r="W1944">
            <v>45.345600000000005</v>
          </cell>
        </row>
        <row r="1945">
          <cell r="F1945">
            <v>5000283</v>
          </cell>
          <cell r="G1945" t="str">
            <v>BOPP TAPE (60MM X 65M)</v>
          </cell>
          <cell r="H1945" t="str">
            <v>ROL</v>
          </cell>
          <cell r="I1945">
            <v>2.5232403718459494E-2</v>
          </cell>
          <cell r="J1945">
            <v>45.18</v>
          </cell>
          <cell r="K1945">
            <v>1.1399999999999999</v>
          </cell>
          <cell r="L1945" t="str">
            <v>PM</v>
          </cell>
          <cell r="M1945" t="str">
            <v>SBBT0012NB01RUKM1</v>
          </cell>
          <cell r="N1945" t="str">
            <v>5000283UKM1</v>
          </cell>
          <cell r="O1945" t="e">
            <v>#N/A</v>
          </cell>
          <cell r="Q1945">
            <v>1.1399999999999999</v>
          </cell>
          <cell r="S1945">
            <v>1.1399999999999999</v>
          </cell>
          <cell r="T1945">
            <v>0</v>
          </cell>
          <cell r="V1945">
            <v>2.5232403718459494E-2</v>
          </cell>
          <cell r="W1945">
            <v>47.7</v>
          </cell>
        </row>
        <row r="1946">
          <cell r="F1946" t="str">
            <v>QSBBT0012NB01R</v>
          </cell>
          <cell r="G1946" t="str">
            <v>SPINZ BB TALC NATURAL BEIGE 12GM QS</v>
          </cell>
          <cell r="H1946" t="str">
            <v>ST</v>
          </cell>
          <cell r="I1946">
            <v>-4.5999999999999999E-2</v>
          </cell>
          <cell r="J1946">
            <v>0</v>
          </cell>
          <cell r="K1946">
            <v>0</v>
          </cell>
          <cell r="L1946" t="str">
            <v>RM</v>
          </cell>
          <cell r="M1946" t="str">
            <v>SBBT0012NB01RUKM1</v>
          </cell>
          <cell r="N1946" t="str">
            <v>QSBBT0012NB01RUKM1</v>
          </cell>
          <cell r="O1946" t="e">
            <v>#N/A</v>
          </cell>
          <cell r="P1946">
            <v>0</v>
          </cell>
          <cell r="S1946">
            <v>0</v>
          </cell>
          <cell r="T1946">
            <v>0</v>
          </cell>
          <cell r="V1946">
            <v>-4.5999999999999999E-2</v>
          </cell>
          <cell r="W1946">
            <v>0</v>
          </cell>
        </row>
        <row r="1947">
          <cell r="F1947">
            <v>5005214</v>
          </cell>
          <cell r="G1947" t="str">
            <v>SLIP IN PAPER FOR SPINZ TALC NB 12GM</v>
          </cell>
          <cell r="H1947" t="str">
            <v>ST</v>
          </cell>
          <cell r="I1947">
            <v>12.125</v>
          </cell>
          <cell r="J1947">
            <v>0.08</v>
          </cell>
          <cell r="K1947">
            <v>0.97</v>
          </cell>
          <cell r="L1947" t="str">
            <v>PM</v>
          </cell>
          <cell r="M1947" t="str">
            <v>SBBT0012NB01RUKM1</v>
          </cell>
          <cell r="N1947" t="str">
            <v>5005214UKM1</v>
          </cell>
          <cell r="O1947" t="e">
            <v>#N/A</v>
          </cell>
          <cell r="Q1947">
            <v>0.97</v>
          </cell>
          <cell r="S1947">
            <v>0.97</v>
          </cell>
          <cell r="T1947">
            <v>0</v>
          </cell>
          <cell r="V1947">
            <v>12.125</v>
          </cell>
          <cell r="W1947">
            <v>8.4160000000000013E-2</v>
          </cell>
        </row>
        <row r="1948">
          <cell r="F1948" t="str">
            <v/>
          </cell>
          <cell r="G1948" t="str">
            <v>0000900501-MFPOWR</v>
          </cell>
          <cell r="H1948" t="str">
            <v>KWH</v>
          </cell>
          <cell r="I1948">
            <v>0.78</v>
          </cell>
          <cell r="J1948">
            <v>8.25</v>
          </cell>
          <cell r="K1948">
            <v>6.4350000000000005</v>
          </cell>
          <cell r="L1948" t="str">
            <v>cc</v>
          </cell>
          <cell r="M1948" t="str">
            <v>SBBT0012NB01SUKM1</v>
          </cell>
          <cell r="N1948" t="str">
            <v>UKM1</v>
          </cell>
          <cell r="O1948" t="e">
            <v>#N/A</v>
          </cell>
          <cell r="R1948">
            <v>6.4350000000000005</v>
          </cell>
          <cell r="S1948">
            <v>6.4350000000000005</v>
          </cell>
          <cell r="T1948">
            <v>0</v>
          </cell>
          <cell r="U1948">
            <v>0</v>
          </cell>
          <cell r="V1948">
            <v>0.78</v>
          </cell>
          <cell r="W1948">
            <v>8.25</v>
          </cell>
        </row>
        <row r="1949">
          <cell r="F1949" t="str">
            <v/>
          </cell>
          <cell r="G1949" t="str">
            <v>0000900502-MFMAND</v>
          </cell>
          <cell r="H1949" t="str">
            <v>MD</v>
          </cell>
          <cell r="I1949">
            <v>0.13500000000000001</v>
          </cell>
          <cell r="J1949">
            <v>440</v>
          </cell>
          <cell r="K1949">
            <v>59.400000000000006</v>
          </cell>
          <cell r="L1949" t="str">
            <v>cc</v>
          </cell>
          <cell r="M1949" t="str">
            <v>SBBT0012NB01SUKM1</v>
          </cell>
          <cell r="N1949" t="str">
            <v>UKM1</v>
          </cell>
          <cell r="O1949" t="e">
            <v>#N/A</v>
          </cell>
          <cell r="R1949">
            <v>59.400000000000006</v>
          </cell>
          <cell r="S1949">
            <v>59.400000000000006</v>
          </cell>
          <cell r="T1949">
            <v>0</v>
          </cell>
          <cell r="U1949">
            <v>0</v>
          </cell>
          <cell r="V1949">
            <v>0.13500000000000001</v>
          </cell>
          <cell r="W1949">
            <v>440</v>
          </cell>
        </row>
        <row r="1950">
          <cell r="F1950" t="str">
            <v/>
          </cell>
          <cell r="G1950" t="str">
            <v>0000900503-MFGUTY</v>
          </cell>
          <cell r="H1950" t="str">
            <v>STD</v>
          </cell>
          <cell r="I1950">
            <v>0.13</v>
          </cell>
          <cell r="J1950">
            <v>173.65</v>
          </cell>
          <cell r="K1950">
            <v>22.5745</v>
          </cell>
          <cell r="L1950" t="str">
            <v>cc</v>
          </cell>
          <cell r="M1950" t="str">
            <v>SBBT0012NB01SUKM1</v>
          </cell>
          <cell r="N1950" t="str">
            <v>UKM1</v>
          </cell>
          <cell r="O1950" t="e">
            <v>#N/A</v>
          </cell>
          <cell r="R1950">
            <v>22.5745</v>
          </cell>
          <cell r="S1950">
            <v>22.5745</v>
          </cell>
          <cell r="T1950">
            <v>0</v>
          </cell>
          <cell r="U1950">
            <v>0</v>
          </cell>
          <cell r="V1950">
            <v>0.13</v>
          </cell>
          <cell r="W1950">
            <v>173.65</v>
          </cell>
        </row>
        <row r="1951">
          <cell r="F1951" t="str">
            <v/>
          </cell>
          <cell r="G1951" t="str">
            <v>0000900504-MFGDEP</v>
          </cell>
          <cell r="H1951" t="str">
            <v>STD</v>
          </cell>
          <cell r="I1951">
            <v>0.13</v>
          </cell>
          <cell r="J1951">
            <v>290.99</v>
          </cell>
          <cell r="K1951">
            <v>37.828700000000005</v>
          </cell>
          <cell r="L1951" t="str">
            <v>cc</v>
          </cell>
          <cell r="M1951" t="str">
            <v>SBBT0012NB01SUKM1</v>
          </cell>
          <cell r="N1951" t="str">
            <v>UKM1</v>
          </cell>
          <cell r="O1951" t="e">
            <v>#N/A</v>
          </cell>
          <cell r="R1951">
            <v>37.828700000000005</v>
          </cell>
          <cell r="S1951">
            <v>37.828700000000005</v>
          </cell>
          <cell r="T1951">
            <v>0</v>
          </cell>
          <cell r="U1951">
            <v>0</v>
          </cell>
          <cell r="V1951">
            <v>0.13</v>
          </cell>
          <cell r="W1951">
            <v>290.99</v>
          </cell>
        </row>
        <row r="1952">
          <cell r="F1952" t="str">
            <v/>
          </cell>
          <cell r="G1952" t="str">
            <v>0000900505-MFGOVH</v>
          </cell>
          <cell r="H1952" t="str">
            <v>STD</v>
          </cell>
          <cell r="I1952">
            <v>0.13</v>
          </cell>
          <cell r="J1952">
            <v>292.08999999999997</v>
          </cell>
          <cell r="K1952">
            <v>37.971699999999998</v>
          </cell>
          <cell r="L1952" t="str">
            <v>cc</v>
          </cell>
          <cell r="M1952" t="str">
            <v>SBBT0012NB01SUKM1</v>
          </cell>
          <cell r="N1952" t="str">
            <v>UKM1</v>
          </cell>
          <cell r="O1952" t="e">
            <v>#N/A</v>
          </cell>
          <cell r="R1952">
            <v>37.971699999999998</v>
          </cell>
          <cell r="S1952">
            <v>37.971699999999998</v>
          </cell>
          <cell r="T1952">
            <v>0</v>
          </cell>
          <cell r="U1952">
            <v>0</v>
          </cell>
          <cell r="V1952">
            <v>0.13</v>
          </cell>
          <cell r="W1952">
            <v>292.08999999999997</v>
          </cell>
        </row>
        <row r="1953">
          <cell r="F1953">
            <v>6002080</v>
          </cell>
          <cell r="G1953" t="str">
            <v>SPINZ BB TALC NATURAL BEIGE BULK UA</v>
          </cell>
          <cell r="H1953" t="str">
            <v>KG</v>
          </cell>
          <cell r="I1953">
            <v>5.2670000000000003</v>
          </cell>
          <cell r="J1953">
            <v>57.408897243107781</v>
          </cell>
          <cell r="K1953">
            <v>302.37266177944872</v>
          </cell>
          <cell r="L1953" t="str">
            <v>SFG</v>
          </cell>
          <cell r="M1953" t="str">
            <v>SBBT0012NB01SUKM1</v>
          </cell>
          <cell r="N1953" t="str">
            <v>6002080UKM1</v>
          </cell>
          <cell r="O1953" t="str">
            <v>6002080UKM1</v>
          </cell>
          <cell r="P1953">
            <v>277.65195107769432</v>
          </cell>
          <cell r="Q1953">
            <v>0</v>
          </cell>
          <cell r="R1953">
            <v>24.720710701754388</v>
          </cell>
          <cell r="S1953">
            <v>302.37266177944872</v>
          </cell>
          <cell r="T1953">
            <v>0</v>
          </cell>
          <cell r="U1953">
            <v>-25.196170942633955</v>
          </cell>
          <cell r="V1953">
            <v>5.2670000000000003</v>
          </cell>
          <cell r="W1953">
            <v>62.192677562575028</v>
          </cell>
        </row>
        <row r="1954">
          <cell r="F1954">
            <v>5000810</v>
          </cell>
          <cell r="G1954" t="str">
            <v>CAP SPINZ BB TALC 15G &amp; 30G</v>
          </cell>
          <cell r="H1954" t="str">
            <v>ST</v>
          </cell>
          <cell r="I1954">
            <v>422.1</v>
          </cell>
          <cell r="J1954">
            <v>0.34</v>
          </cell>
          <cell r="K1954">
            <v>143.51400000000001</v>
          </cell>
          <cell r="L1954" t="str">
            <v>PM</v>
          </cell>
          <cell r="M1954" t="str">
            <v>SBBT0012NB01SUKM1</v>
          </cell>
          <cell r="N1954" t="str">
            <v>5000810UKM1</v>
          </cell>
          <cell r="O1954" t="e">
            <v>#N/A</v>
          </cell>
          <cell r="Q1954">
            <v>143.51400000000001</v>
          </cell>
          <cell r="S1954">
            <v>143.51400000000001</v>
          </cell>
          <cell r="T1954">
            <v>0</v>
          </cell>
          <cell r="U1954">
            <v>-33.641369999999995</v>
          </cell>
          <cell r="V1954">
            <v>422.1</v>
          </cell>
          <cell r="W1954">
            <v>0.41969999999999996</v>
          </cell>
        </row>
        <row r="1955">
          <cell r="F1955">
            <v>6002974</v>
          </cell>
          <cell r="G1955" t="str">
            <v>CONT SL SPINZ BBTALC NATL BEIGE 12G PROF</v>
          </cell>
          <cell r="H1955" t="str">
            <v>ST</v>
          </cell>
          <cell r="I1955">
            <v>420</v>
          </cell>
          <cell r="J1955">
            <v>1.01</v>
          </cell>
          <cell r="K1955">
            <v>424.2</v>
          </cell>
          <cell r="L1955" t="str">
            <v>SFG</v>
          </cell>
          <cell r="M1955" t="str">
            <v>SBBT0012NB01SUKM1</v>
          </cell>
          <cell r="N1955" t="str">
            <v>6002974UKM1</v>
          </cell>
          <cell r="O1955" t="e">
            <v>#N/A</v>
          </cell>
          <cell r="P1955">
            <v>424.2</v>
          </cell>
          <cell r="S1955">
            <v>424.2</v>
          </cell>
          <cell r="T1955">
            <v>0</v>
          </cell>
          <cell r="U1955">
            <v>0</v>
          </cell>
          <cell r="V1955">
            <v>420</v>
          </cell>
          <cell r="W1955">
            <v>1.01</v>
          </cell>
        </row>
        <row r="1956">
          <cell r="F1956">
            <v>5004538</v>
          </cell>
          <cell r="G1956" t="str">
            <v>PETJAR WCAP NO OFF SPINZ TALC 15G  (51G)</v>
          </cell>
          <cell r="H1956" t="str">
            <v>ST</v>
          </cell>
          <cell r="I1956">
            <v>12.06</v>
          </cell>
          <cell r="J1956">
            <v>9.5</v>
          </cell>
          <cell r="K1956">
            <v>114.57000000000001</v>
          </cell>
          <cell r="L1956" t="str">
            <v>PM</v>
          </cell>
          <cell r="M1956" t="str">
            <v>SBBT0012NB01SUKM1</v>
          </cell>
          <cell r="N1956" t="str">
            <v>5004538UKM1</v>
          </cell>
          <cell r="O1956" t="e">
            <v>#N/A</v>
          </cell>
          <cell r="Q1956">
            <v>114.57000000000001</v>
          </cell>
          <cell r="S1956">
            <v>114.57000000000001</v>
          </cell>
          <cell r="T1956">
            <v>0</v>
          </cell>
          <cell r="U1956">
            <v>-7.1033400000000029</v>
          </cell>
          <cell r="V1956">
            <v>12.06</v>
          </cell>
          <cell r="W1956">
            <v>10.089</v>
          </cell>
        </row>
        <row r="1957">
          <cell r="F1957">
            <v>5005087</v>
          </cell>
          <cell r="G1957" t="str">
            <v>CFC SPINZ BB TALC 12GMX420PC</v>
          </cell>
          <cell r="H1957" t="str">
            <v>ST</v>
          </cell>
          <cell r="I1957">
            <v>1.0049999999999999</v>
          </cell>
          <cell r="J1957">
            <v>42.88</v>
          </cell>
          <cell r="K1957">
            <v>43.0944</v>
          </cell>
          <cell r="L1957" t="str">
            <v>PM</v>
          </cell>
          <cell r="M1957" t="str">
            <v>SBBT0012NB01SUKM1</v>
          </cell>
          <cell r="N1957" t="str">
            <v>5005087UKM1</v>
          </cell>
          <cell r="O1957" t="e">
            <v>#N/A</v>
          </cell>
          <cell r="Q1957">
            <v>43.0944</v>
          </cell>
          <cell r="S1957">
            <v>43.0944</v>
          </cell>
          <cell r="T1957">
            <v>0</v>
          </cell>
          <cell r="U1957">
            <v>-2.4779279999999986</v>
          </cell>
          <cell r="V1957">
            <v>1.0049999999999999</v>
          </cell>
          <cell r="W1957">
            <v>45.345600000000005</v>
          </cell>
        </row>
        <row r="1958">
          <cell r="F1958">
            <v>5000283</v>
          </cell>
          <cell r="G1958" t="str">
            <v>BOPP TAPE (60MM X 65M)</v>
          </cell>
          <cell r="H1958" t="str">
            <v>ROL</v>
          </cell>
          <cell r="I1958">
            <v>2.5000000000000001E-2</v>
          </cell>
          <cell r="J1958">
            <v>45.18</v>
          </cell>
          <cell r="K1958">
            <v>1.1294999999999999</v>
          </cell>
          <cell r="L1958" t="str">
            <v>PM</v>
          </cell>
          <cell r="M1958" t="str">
            <v>SBBT0012NB01SUKM1</v>
          </cell>
          <cell r="N1958" t="str">
            <v>5000283UKM1</v>
          </cell>
          <cell r="O1958" t="e">
            <v>#N/A</v>
          </cell>
          <cell r="Q1958">
            <v>1.1294999999999999</v>
          </cell>
          <cell r="S1958">
            <v>1.1294999999999999</v>
          </cell>
          <cell r="T1958">
            <v>0</v>
          </cell>
          <cell r="U1958">
            <v>-6.3000000000000167E-2</v>
          </cell>
          <cell r="V1958">
            <v>2.5000000000000001E-2</v>
          </cell>
          <cell r="W1958">
            <v>47.7</v>
          </cell>
        </row>
        <row r="1959">
          <cell r="F1959" t="str">
            <v>QSBBT0012NB01S</v>
          </cell>
          <cell r="G1959" t="str">
            <v>SPINZ BBTALC NATURALBEIGE 12GM PR QS</v>
          </cell>
          <cell r="H1959" t="str">
            <v>ST</v>
          </cell>
          <cell r="I1959">
            <v>-4.5999999999999999E-2</v>
          </cell>
          <cell r="J1959">
            <v>0</v>
          </cell>
          <cell r="K1959">
            <v>0</v>
          </cell>
          <cell r="L1959" t="str">
            <v>RM</v>
          </cell>
          <cell r="M1959" t="str">
            <v>SBBT0012NB01SUKM1</v>
          </cell>
          <cell r="N1959" t="str">
            <v>QSBBT0012NB01SUKM1</v>
          </cell>
          <cell r="O1959" t="e">
            <v>#N/A</v>
          </cell>
          <cell r="P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-4.5999999999999999E-2</v>
          </cell>
          <cell r="W1959">
            <v>0</v>
          </cell>
        </row>
        <row r="1960">
          <cell r="F1960">
            <v>5005214</v>
          </cell>
          <cell r="G1960" t="str">
            <v>SLIP IN PAPER FOR SPINZ TALC NB 12GM</v>
          </cell>
          <cell r="H1960" t="str">
            <v>ST</v>
          </cell>
          <cell r="I1960">
            <v>12.12</v>
          </cell>
          <cell r="J1960">
            <v>0.08</v>
          </cell>
          <cell r="K1960">
            <v>0.96959999999999991</v>
          </cell>
          <cell r="L1960" t="str">
            <v>PM</v>
          </cell>
          <cell r="M1960" t="str">
            <v>SBBT0012NB01SUKM1</v>
          </cell>
          <cell r="N1960" t="str">
            <v>5005214UKM1</v>
          </cell>
          <cell r="O1960" t="e">
            <v>#N/A</v>
          </cell>
          <cell r="Q1960">
            <v>0.96959999999999991</v>
          </cell>
          <cell r="S1960">
            <v>0.96959999999999991</v>
          </cell>
          <cell r="T1960">
            <v>0</v>
          </cell>
          <cell r="U1960">
            <v>-5.0419200000000219E-2</v>
          </cell>
          <cell r="V1960">
            <v>12.12</v>
          </cell>
          <cell r="W1960">
            <v>8.4160000000000013E-2</v>
          </cell>
        </row>
        <row r="1961">
          <cell r="F1961" t="str">
            <v/>
          </cell>
          <cell r="G1961" t="str">
            <v>0000900501-MFPOWR</v>
          </cell>
          <cell r="H1961" t="str">
            <v>KWH</v>
          </cell>
          <cell r="I1961">
            <v>0.28799999999999998</v>
          </cell>
          <cell r="J1961">
            <v>8.25</v>
          </cell>
          <cell r="K1961">
            <v>2.3759999999999999</v>
          </cell>
          <cell r="L1961" t="str">
            <v>cc</v>
          </cell>
          <cell r="M1961" t="str">
            <v>SBBT0025NB01RUKM1</v>
          </cell>
          <cell r="N1961" t="str">
            <v>UKM1</v>
          </cell>
          <cell r="O1961" t="e">
            <v>#N/A</v>
          </cell>
          <cell r="R1961">
            <v>2.3759999999999999</v>
          </cell>
          <cell r="S1961">
            <v>2.3759999999999999</v>
          </cell>
          <cell r="T1961">
            <v>0</v>
          </cell>
          <cell r="U1961">
            <v>0</v>
          </cell>
          <cell r="V1961">
            <v>0.28799999999999998</v>
          </cell>
          <cell r="W1961">
            <v>8.25</v>
          </cell>
        </row>
        <row r="1962">
          <cell r="F1962" t="str">
            <v/>
          </cell>
          <cell r="G1962" t="str">
            <v>0000900502-MFMAND</v>
          </cell>
          <cell r="H1962" t="str">
            <v>MD</v>
          </cell>
          <cell r="I1962">
            <v>0.08</v>
          </cell>
          <cell r="J1962">
            <v>440</v>
          </cell>
          <cell r="K1962">
            <v>35.200000000000003</v>
          </cell>
          <cell r="L1962" t="str">
            <v>cc</v>
          </cell>
          <cell r="M1962" t="str">
            <v>SBBT0025NB01RUKM1</v>
          </cell>
          <cell r="N1962" t="str">
            <v>UKM1</v>
          </cell>
          <cell r="O1962" t="e">
            <v>#N/A</v>
          </cell>
          <cell r="R1962">
            <v>35.200000000000003</v>
          </cell>
          <cell r="S1962">
            <v>35.200000000000003</v>
          </cell>
          <cell r="T1962">
            <v>0</v>
          </cell>
          <cell r="U1962">
            <v>0</v>
          </cell>
          <cell r="V1962">
            <v>0.08</v>
          </cell>
          <cell r="W1962">
            <v>440</v>
          </cell>
        </row>
        <row r="1963">
          <cell r="F1963" t="str">
            <v/>
          </cell>
          <cell r="G1963" t="str">
            <v>0000900503-MFGUTY</v>
          </cell>
          <cell r="H1963" t="str">
            <v>STD</v>
          </cell>
          <cell r="I1963">
            <v>4.8000000000000001E-2</v>
          </cell>
          <cell r="J1963">
            <v>173.65</v>
          </cell>
          <cell r="K1963">
            <v>8.3352000000000004</v>
          </cell>
          <cell r="L1963" t="str">
            <v>cc</v>
          </cell>
          <cell r="M1963" t="str">
            <v>SBBT0025NB01RUKM1</v>
          </cell>
          <cell r="N1963" t="str">
            <v>UKM1</v>
          </cell>
          <cell r="O1963" t="e">
            <v>#N/A</v>
          </cell>
          <cell r="R1963">
            <v>8.3352000000000004</v>
          </cell>
          <cell r="S1963">
            <v>8.3352000000000004</v>
          </cell>
          <cell r="T1963">
            <v>0</v>
          </cell>
          <cell r="U1963">
            <v>0</v>
          </cell>
          <cell r="V1963">
            <v>4.8000000000000001E-2</v>
          </cell>
          <cell r="W1963">
            <v>173.65</v>
          </cell>
        </row>
        <row r="1964">
          <cell r="F1964" t="str">
            <v/>
          </cell>
          <cell r="G1964" t="str">
            <v>0000900504-MFGDEP</v>
          </cell>
          <cell r="H1964" t="str">
            <v>STD</v>
          </cell>
          <cell r="I1964">
            <v>4.8000000000000001E-2</v>
          </cell>
          <cell r="J1964">
            <v>290.99</v>
          </cell>
          <cell r="K1964">
            <v>13.96752</v>
          </cell>
          <cell r="L1964" t="str">
            <v>cc</v>
          </cell>
          <cell r="M1964" t="str">
            <v>SBBT0025NB01RUKM1</v>
          </cell>
          <cell r="N1964" t="str">
            <v>UKM1</v>
          </cell>
          <cell r="O1964" t="e">
            <v>#N/A</v>
          </cell>
          <cell r="R1964">
            <v>13.96752</v>
          </cell>
          <cell r="S1964">
            <v>13.96752</v>
          </cell>
          <cell r="T1964">
            <v>0</v>
          </cell>
          <cell r="U1964">
            <v>0</v>
          </cell>
          <cell r="V1964">
            <v>4.8000000000000001E-2</v>
          </cell>
          <cell r="W1964">
            <v>290.99</v>
          </cell>
        </row>
        <row r="1965">
          <cell r="F1965" t="str">
            <v/>
          </cell>
          <cell r="G1965" t="str">
            <v>0000900505-MFGOVH</v>
          </cell>
          <cell r="H1965" t="str">
            <v>STD</v>
          </cell>
          <cell r="I1965">
            <v>4.8000000000000001E-2</v>
          </cell>
          <cell r="J1965">
            <v>292.08999999999997</v>
          </cell>
          <cell r="K1965">
            <v>14.02032</v>
          </cell>
          <cell r="L1965" t="str">
            <v>cc</v>
          </cell>
          <cell r="M1965" t="str">
            <v>SBBT0025NB01RUKM1</v>
          </cell>
          <cell r="N1965" t="str">
            <v>UKM1</v>
          </cell>
          <cell r="O1965" t="e">
            <v>#N/A</v>
          </cell>
          <cell r="R1965">
            <v>14.02032</v>
          </cell>
          <cell r="S1965">
            <v>14.02032</v>
          </cell>
          <cell r="T1965">
            <v>0</v>
          </cell>
          <cell r="U1965">
            <v>0</v>
          </cell>
          <cell r="V1965">
            <v>4.8000000000000001E-2</v>
          </cell>
          <cell r="W1965">
            <v>292.08999999999997</v>
          </cell>
        </row>
        <row r="1966">
          <cell r="F1966">
            <v>6002080</v>
          </cell>
          <cell r="G1966" t="str">
            <v>SPINZ BB TALC NATURAL BEIGE BULK UA</v>
          </cell>
          <cell r="H1966" t="str">
            <v>KG</v>
          </cell>
          <cell r="I1966">
            <v>3.762</v>
          </cell>
          <cell r="J1966">
            <v>57.408897243107781</v>
          </cell>
          <cell r="K1966">
            <v>215.97227142857147</v>
          </cell>
          <cell r="L1966" t="str">
            <v>SFG</v>
          </cell>
          <cell r="M1966" t="str">
            <v>SBBT0025NB01RUKM1</v>
          </cell>
          <cell r="N1966" t="str">
            <v>6002080UKM1</v>
          </cell>
          <cell r="O1966" t="str">
            <v>6002080UKM1</v>
          </cell>
          <cell r="P1966">
            <v>198.31529142857147</v>
          </cell>
          <cell r="Q1966">
            <v>0</v>
          </cell>
          <cell r="R1966">
            <v>17.656980000000001</v>
          </cell>
          <cell r="S1966">
            <v>215.97227142857147</v>
          </cell>
          <cell r="T1966">
            <v>0</v>
          </cell>
          <cell r="U1966">
            <v>-17.996581561835768</v>
          </cell>
          <cell r="V1966">
            <v>3.762</v>
          </cell>
          <cell r="W1966">
            <v>62.192677562575028</v>
          </cell>
        </row>
        <row r="1967">
          <cell r="F1967">
            <v>5000810</v>
          </cell>
          <cell r="G1967" t="str">
            <v>CAP SPINZ BB TALC 15G &amp; 30G</v>
          </cell>
          <cell r="H1967" t="str">
            <v>ST</v>
          </cell>
          <cell r="I1967">
            <v>144.72</v>
          </cell>
          <cell r="J1967">
            <v>0.34</v>
          </cell>
          <cell r="K1967">
            <v>49.204800000000006</v>
          </cell>
          <cell r="L1967" t="str">
            <v>PM</v>
          </cell>
          <cell r="M1967" t="str">
            <v>SBBT0025NB01RUKM1</v>
          </cell>
          <cell r="N1967" t="str">
            <v>5000810UKM1</v>
          </cell>
          <cell r="O1967" t="e">
            <v>#N/A</v>
          </cell>
          <cell r="Q1967">
            <v>49.204800000000006</v>
          </cell>
          <cell r="S1967">
            <v>49.204800000000006</v>
          </cell>
          <cell r="T1967">
            <v>0</v>
          </cell>
          <cell r="U1967">
            <v>-11.534183999999989</v>
          </cell>
          <cell r="V1967">
            <v>144.72</v>
          </cell>
          <cell r="W1967">
            <v>0.41969999999999996</v>
          </cell>
        </row>
        <row r="1968">
          <cell r="F1968">
            <v>6002085</v>
          </cell>
          <cell r="G1968" t="str">
            <v>CONT SLEVED SPINZ BBTALC NATL BEIGE 25GM</v>
          </cell>
          <cell r="H1968" t="str">
            <v>ST</v>
          </cell>
          <cell r="I1968">
            <v>144</v>
          </cell>
          <cell r="J1968">
            <v>1.58</v>
          </cell>
          <cell r="K1968">
            <v>227.52</v>
          </cell>
          <cell r="L1968" t="str">
            <v>SFG</v>
          </cell>
          <cell r="M1968" t="str">
            <v>SBBT0025NB01RUKM1</v>
          </cell>
          <cell r="N1968" t="str">
            <v>6002085UKM1</v>
          </cell>
          <cell r="O1968" t="e">
            <v>#N/A</v>
          </cell>
          <cell r="P1968">
            <v>227.52</v>
          </cell>
          <cell r="S1968">
            <v>227.52</v>
          </cell>
          <cell r="T1968">
            <v>0</v>
          </cell>
          <cell r="U1968">
            <v>0</v>
          </cell>
          <cell r="V1968">
            <v>144</v>
          </cell>
          <cell r="W1968">
            <v>1.58</v>
          </cell>
        </row>
        <row r="1969">
          <cell r="F1969">
            <v>5005095</v>
          </cell>
          <cell r="G1969" t="str">
            <v>HANGER SPINZ BB TALC NB PW RP 25GM</v>
          </cell>
          <cell r="H1969" t="str">
            <v>ST</v>
          </cell>
          <cell r="I1969">
            <v>12.12</v>
          </cell>
          <cell r="J1969">
            <v>15.43</v>
          </cell>
          <cell r="K1969">
            <v>187.01159999999999</v>
          </cell>
          <cell r="L1969" t="str">
            <v>PM</v>
          </cell>
          <cell r="M1969" t="str">
            <v>SBBT0025NB01RUKM1</v>
          </cell>
          <cell r="N1969" t="str">
            <v>5005095UKM1</v>
          </cell>
          <cell r="O1969" t="e">
            <v>#N/A</v>
          </cell>
          <cell r="Q1969">
            <v>187.01159999999999</v>
          </cell>
          <cell r="S1969">
            <v>187.01159999999999</v>
          </cell>
          <cell r="T1969">
            <v>0</v>
          </cell>
          <cell r="U1969">
            <v>-11.235240000000005</v>
          </cell>
          <cell r="V1969">
            <v>12.12</v>
          </cell>
          <cell r="W1969">
            <v>16.356999999999999</v>
          </cell>
        </row>
        <row r="1970">
          <cell r="F1970">
            <v>5005096</v>
          </cell>
          <cell r="G1970" t="str">
            <v>CFC SPINZ BB TALC 25GMX144PC</v>
          </cell>
          <cell r="H1970" t="str">
            <v>ST</v>
          </cell>
          <cell r="I1970">
            <v>1.0049999999999999</v>
          </cell>
          <cell r="J1970">
            <v>24.66</v>
          </cell>
          <cell r="K1970">
            <v>24.783299999999997</v>
          </cell>
          <cell r="L1970" t="str">
            <v>PM</v>
          </cell>
          <cell r="M1970" t="str">
            <v>SBBT0025NB01RUKM1</v>
          </cell>
          <cell r="N1970" t="str">
            <v>5005096UKM1</v>
          </cell>
          <cell r="O1970" t="e">
            <v>#N/A</v>
          </cell>
          <cell r="Q1970">
            <v>24.783299999999997</v>
          </cell>
          <cell r="S1970">
            <v>24.783299999999997</v>
          </cell>
          <cell r="T1970">
            <v>0</v>
          </cell>
          <cell r="U1970">
            <v>-1.4250397499999998</v>
          </cell>
          <cell r="V1970">
            <v>1.0049999999999999</v>
          </cell>
          <cell r="W1970">
            <v>26.077950000000001</v>
          </cell>
        </row>
        <row r="1971">
          <cell r="F1971">
            <v>5000283</v>
          </cell>
          <cell r="G1971" t="str">
            <v>BOPP TAPE (60MM X 65M)</v>
          </cell>
          <cell r="H1971" t="str">
            <v>ROL</v>
          </cell>
          <cell r="I1971">
            <v>2.5000000000000001E-2</v>
          </cell>
          <cell r="J1971">
            <v>45.18</v>
          </cell>
          <cell r="K1971">
            <v>1.1294999999999999</v>
          </cell>
          <cell r="L1971" t="str">
            <v>PM</v>
          </cell>
          <cell r="M1971" t="str">
            <v>SBBT0025NB01RUKM1</v>
          </cell>
          <cell r="N1971" t="str">
            <v>5000283UKM1</v>
          </cell>
          <cell r="O1971" t="e">
            <v>#N/A</v>
          </cell>
          <cell r="Q1971">
            <v>1.1294999999999999</v>
          </cell>
          <cell r="S1971">
            <v>1.1294999999999999</v>
          </cell>
          <cell r="T1971">
            <v>0</v>
          </cell>
          <cell r="U1971">
            <v>-6.3000000000000167E-2</v>
          </cell>
          <cell r="V1971">
            <v>2.5000000000000001E-2</v>
          </cell>
          <cell r="W1971">
            <v>47.7</v>
          </cell>
        </row>
        <row r="1972">
          <cell r="F1972" t="str">
            <v>QSBBT0025NB01R</v>
          </cell>
          <cell r="G1972" t="str">
            <v>SPINZ BB TALC NATURAL BEIGE 25GM QS</v>
          </cell>
          <cell r="H1972" t="str">
            <v>ST</v>
          </cell>
          <cell r="I1972">
            <v>-3.4000000000000002E-2</v>
          </cell>
          <cell r="J1972">
            <v>0</v>
          </cell>
          <cell r="K1972">
            <v>0</v>
          </cell>
          <cell r="L1972" t="str">
            <v>RM</v>
          </cell>
          <cell r="M1972" t="str">
            <v>SBBT0025NB01RUKM1</v>
          </cell>
          <cell r="N1972" t="str">
            <v>QSBBT0025NB01RUKM1</v>
          </cell>
          <cell r="O1972" t="e">
            <v>#N/A</v>
          </cell>
          <cell r="P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-3.4000000000000002E-2</v>
          </cell>
          <cell r="W1972">
            <v>0</v>
          </cell>
        </row>
        <row r="1973">
          <cell r="F1973" t="str">
            <v/>
          </cell>
          <cell r="G1973" t="str">
            <v>0000900502-MFMAND</v>
          </cell>
          <cell r="H1973" t="str">
            <v>MD</v>
          </cell>
          <cell r="I1973">
            <v>0.32556818181818181</v>
          </cell>
          <cell r="J1973">
            <v>440</v>
          </cell>
          <cell r="K1973">
            <v>143.25</v>
          </cell>
          <cell r="L1973" t="str">
            <v>cc</v>
          </cell>
          <cell r="M1973" t="str">
            <v>SBBT0040NB01RUKM1</v>
          </cell>
          <cell r="N1973" t="str">
            <v>UKM1</v>
          </cell>
          <cell r="O1973" t="e">
            <v>#N/A</v>
          </cell>
          <cell r="R1973">
            <v>143.25</v>
          </cell>
          <cell r="S1973">
            <v>143.25</v>
          </cell>
          <cell r="T1973">
            <v>0</v>
          </cell>
          <cell r="U1973">
            <v>0</v>
          </cell>
          <cell r="V1973">
            <v>0.32556818181818181</v>
          </cell>
          <cell r="W1973">
            <v>440</v>
          </cell>
        </row>
        <row r="1974">
          <cell r="F1974" t="str">
            <v/>
          </cell>
          <cell r="G1974" t="str">
            <v>0000900501-MFPOWR</v>
          </cell>
          <cell r="H1974" t="str">
            <v>KWH</v>
          </cell>
          <cell r="I1974">
            <v>1.4703030303030304</v>
          </cell>
          <cell r="J1974">
            <v>8.25</v>
          </cell>
          <cell r="K1974">
            <v>12.13</v>
          </cell>
          <cell r="L1974" t="str">
            <v>cc</v>
          </cell>
          <cell r="M1974" t="str">
            <v>SBBT0040NB01RUKM1</v>
          </cell>
          <cell r="N1974" t="str">
            <v>UKM1</v>
          </cell>
          <cell r="O1974" t="e">
            <v>#N/A</v>
          </cell>
          <cell r="R1974">
            <v>12.13</v>
          </cell>
          <cell r="S1974">
            <v>12.13</v>
          </cell>
          <cell r="T1974">
            <v>0</v>
          </cell>
          <cell r="U1974">
            <v>0</v>
          </cell>
          <cell r="V1974">
            <v>1.4703030303030304</v>
          </cell>
          <cell r="W1974">
            <v>8.25</v>
          </cell>
        </row>
        <row r="1975">
          <cell r="F1975" t="str">
            <v/>
          </cell>
          <cell r="G1975" t="str">
            <v>0000900503-MFGUTY</v>
          </cell>
          <cell r="H1975" t="str">
            <v>STD</v>
          </cell>
          <cell r="I1975">
            <v>0.10498128419234092</v>
          </cell>
          <cell r="J1975">
            <v>173.65</v>
          </cell>
          <cell r="K1975">
            <v>18.23</v>
          </cell>
          <cell r="L1975" t="str">
            <v>cc</v>
          </cell>
          <cell r="M1975" t="str">
            <v>SBBT0040NB01RUKM1</v>
          </cell>
          <cell r="N1975" t="str">
            <v>UKM1</v>
          </cell>
          <cell r="O1975" t="e">
            <v>#N/A</v>
          </cell>
          <cell r="R1975">
            <v>18.23</v>
          </cell>
          <cell r="S1975">
            <v>18.23</v>
          </cell>
          <cell r="T1975">
            <v>0</v>
          </cell>
          <cell r="U1975">
            <v>0</v>
          </cell>
          <cell r="V1975">
            <v>0.10498128419234092</v>
          </cell>
          <cell r="W1975">
            <v>173.65</v>
          </cell>
        </row>
        <row r="1976">
          <cell r="F1976" t="str">
            <v/>
          </cell>
          <cell r="G1976" t="str">
            <v>0000900504-MFGDEP</v>
          </cell>
          <cell r="H1976" t="str">
            <v>STD</v>
          </cell>
          <cell r="I1976">
            <v>0.10498642565036599</v>
          </cell>
          <cell r="J1976">
            <v>290.99</v>
          </cell>
          <cell r="K1976">
            <v>30.55</v>
          </cell>
          <cell r="L1976" t="str">
            <v>cc</v>
          </cell>
          <cell r="M1976" t="str">
            <v>SBBT0040NB01RUKM1</v>
          </cell>
          <cell r="N1976" t="str">
            <v>UKM1</v>
          </cell>
          <cell r="O1976" t="e">
            <v>#N/A</v>
          </cell>
          <cell r="R1976">
            <v>30.55</v>
          </cell>
          <cell r="S1976">
            <v>30.55</v>
          </cell>
          <cell r="T1976">
            <v>0</v>
          </cell>
          <cell r="U1976">
            <v>0</v>
          </cell>
          <cell r="V1976">
            <v>0.10498642565036599</v>
          </cell>
          <cell r="W1976">
            <v>290.99</v>
          </cell>
        </row>
        <row r="1977">
          <cell r="F1977" t="str">
            <v/>
          </cell>
          <cell r="G1977" t="str">
            <v>0000900505-MFGOVH</v>
          </cell>
          <cell r="H1977" t="str">
            <v>STD</v>
          </cell>
          <cell r="I1977">
            <v>0.10500188298127291</v>
          </cell>
          <cell r="J1977">
            <v>292.08999999999997</v>
          </cell>
          <cell r="K1977">
            <v>30.67</v>
          </cell>
          <cell r="L1977" t="str">
            <v>cc</v>
          </cell>
          <cell r="M1977" t="str">
            <v>SBBT0040NB01RUKM1</v>
          </cell>
          <cell r="N1977" t="str">
            <v>UKM1</v>
          </cell>
          <cell r="O1977" t="e">
            <v>#N/A</v>
          </cell>
          <cell r="R1977">
            <v>30.67</v>
          </cell>
          <cell r="S1977">
            <v>30.67</v>
          </cell>
          <cell r="T1977">
            <v>0</v>
          </cell>
          <cell r="U1977">
            <v>0</v>
          </cell>
          <cell r="V1977">
            <v>0.10500188298127291</v>
          </cell>
          <cell r="W1977">
            <v>292.08999999999997</v>
          </cell>
        </row>
        <row r="1978">
          <cell r="F1978">
            <v>6002080</v>
          </cell>
          <cell r="G1978" t="str">
            <v>SPINZ BB TALC NATURAL BEIGE BULK UA</v>
          </cell>
          <cell r="H1978" t="str">
            <v>KG</v>
          </cell>
          <cell r="I1978">
            <v>7.0229965156794432</v>
          </cell>
          <cell r="J1978">
            <v>57.408897243107781</v>
          </cell>
          <cell r="K1978">
            <v>403.18248530734513</v>
          </cell>
          <cell r="L1978" t="str">
            <v>SFG</v>
          </cell>
          <cell r="M1978" t="str">
            <v>SBBT0040NB01RUKM1</v>
          </cell>
          <cell r="N1978" t="str">
            <v>6002080UKM1</v>
          </cell>
          <cell r="O1978" t="str">
            <v>6002080UKM1</v>
          </cell>
          <cell r="P1978">
            <v>370.21998955577106</v>
          </cell>
          <cell r="Q1978">
            <v>0</v>
          </cell>
          <cell r="R1978">
            <v>32.96249575157406</v>
          </cell>
          <cell r="S1978">
            <v>403.18248530734513</v>
          </cell>
          <cell r="T1978">
            <v>0</v>
          </cell>
          <cell r="U1978">
            <v>-33.596472515394396</v>
          </cell>
          <cell r="V1978">
            <v>7.0229965156794432</v>
          </cell>
          <cell r="W1978">
            <v>62.192677562575028</v>
          </cell>
        </row>
        <row r="1979">
          <cell r="F1979">
            <v>5000811</v>
          </cell>
          <cell r="G1979" t="str">
            <v>CAP SPINZ BB TALC 50G</v>
          </cell>
          <cell r="H1979" t="str">
            <v>ST</v>
          </cell>
          <cell r="I1979">
            <v>168.83720930232556</v>
          </cell>
          <cell r="J1979">
            <v>1.72</v>
          </cell>
          <cell r="K1979">
            <v>290.39999999999998</v>
          </cell>
          <cell r="L1979" t="str">
            <v>PM</v>
          </cell>
          <cell r="M1979" t="str">
            <v>SBBT0040NB01RUKM1</v>
          </cell>
          <cell r="N1979" t="str">
            <v>5000811UKM1</v>
          </cell>
          <cell r="O1979" t="e">
            <v>#N/A</v>
          </cell>
          <cell r="Q1979">
            <v>290.39999999999998</v>
          </cell>
          <cell r="S1979">
            <v>290.39999999999998</v>
          </cell>
          <cell r="T1979">
            <v>0</v>
          </cell>
          <cell r="U1979">
            <v>-19.68641860465118</v>
          </cell>
          <cell r="V1979">
            <v>168.83720930232556</v>
          </cell>
          <cell r="W1979">
            <v>1.8366000000000002</v>
          </cell>
        </row>
        <row r="1980">
          <cell r="F1980">
            <v>6002088</v>
          </cell>
          <cell r="G1980" t="str">
            <v>CONT SLEVED SPINZ BBTALC NATL BEIGE 40GM</v>
          </cell>
          <cell r="H1980" t="str">
            <v>ST</v>
          </cell>
          <cell r="I1980">
            <v>167.78996865203763</v>
          </cell>
          <cell r="J1980">
            <v>3.2</v>
          </cell>
          <cell r="K1980">
            <v>536.92789968652039</v>
          </cell>
          <cell r="L1980" t="str">
            <v>SFG</v>
          </cell>
          <cell r="M1980" t="str">
            <v>SBBT0040NB01RUKM1</v>
          </cell>
          <cell r="N1980" t="str">
            <v>6002088UKM1</v>
          </cell>
          <cell r="O1980" t="str">
            <v>6002088UKM1</v>
          </cell>
          <cell r="P1980">
            <v>0</v>
          </cell>
          <cell r="Q1980">
            <v>473.16771159874617</v>
          </cell>
          <cell r="R1980">
            <v>63.760188087774303</v>
          </cell>
          <cell r="S1980">
            <v>536.9278996865205</v>
          </cell>
          <cell r="T1980">
            <v>0</v>
          </cell>
          <cell r="U1980">
            <v>-45.706045319425016</v>
          </cell>
          <cell r="V1980">
            <v>167.78996865203763</v>
          </cell>
          <cell r="W1980">
            <v>3.4724003448275864</v>
          </cell>
        </row>
        <row r="1981">
          <cell r="F1981">
            <v>5005104</v>
          </cell>
          <cell r="G1981" t="str">
            <v>MONCARTON SPINZ BBTALC NATURALBEIGE 40GM</v>
          </cell>
          <cell r="H1981" t="str">
            <v>ST</v>
          </cell>
          <cell r="I1981">
            <v>168.84189723320159</v>
          </cell>
          <cell r="J1981">
            <v>2.5299999999999998</v>
          </cell>
          <cell r="K1981">
            <v>427.17</v>
          </cell>
          <cell r="L1981" t="str">
            <v>PM</v>
          </cell>
          <cell r="M1981" t="str">
            <v>SBBT0040NB01RUKM1</v>
          </cell>
          <cell r="N1981" t="str">
            <v>5005104UKM1</v>
          </cell>
          <cell r="O1981" t="e">
            <v>#N/A</v>
          </cell>
          <cell r="Q1981">
            <v>427.17</v>
          </cell>
          <cell r="S1981">
            <v>427.17</v>
          </cell>
          <cell r="T1981">
            <v>0</v>
          </cell>
          <cell r="U1981">
            <v>-24.562275</v>
          </cell>
          <cell r="V1981">
            <v>168.84189723320159</v>
          </cell>
          <cell r="W1981">
            <v>2.675475</v>
          </cell>
        </row>
        <row r="1982">
          <cell r="F1982">
            <v>5000281</v>
          </cell>
          <cell r="G1982" t="str">
            <v>SLEEVE FOR CHIK SATIN 200 ML (300 X 500)</v>
          </cell>
          <cell r="H1982" t="str">
            <v>KG</v>
          </cell>
          <cell r="I1982">
            <v>0.26250791640278659</v>
          </cell>
          <cell r="J1982">
            <v>157.9</v>
          </cell>
          <cell r="K1982">
            <v>41.45</v>
          </cell>
          <cell r="L1982" t="str">
            <v>PM</v>
          </cell>
          <cell r="M1982" t="str">
            <v>SBBT0040NB01RUKM1</v>
          </cell>
          <cell r="N1982" t="str">
            <v>5000281UKM1</v>
          </cell>
          <cell r="O1982" t="e">
            <v>#N/A</v>
          </cell>
          <cell r="Q1982">
            <v>41.45</v>
          </cell>
          <cell r="S1982">
            <v>41.45</v>
          </cell>
          <cell r="T1982">
            <v>0</v>
          </cell>
          <cell r="U1982">
            <v>-6.9669601013299527</v>
          </cell>
          <cell r="V1982">
            <v>0.26250791640278659</v>
          </cell>
          <cell r="W1982">
            <v>184.44</v>
          </cell>
        </row>
        <row r="1983">
          <cell r="F1983">
            <v>5005107</v>
          </cell>
          <cell r="G1983" t="str">
            <v>CFC SPINZ BB TALC 40GMX168PC</v>
          </cell>
          <cell r="H1983" t="str">
            <v>ST</v>
          </cell>
          <cell r="I1983">
            <v>1.0050073023158774</v>
          </cell>
          <cell r="J1983">
            <v>47.93</v>
          </cell>
          <cell r="K1983">
            <v>48.17</v>
          </cell>
          <cell r="L1983" t="str">
            <v>PM</v>
          </cell>
          <cell r="M1983" t="str">
            <v>SBBT0040NB01RUKM1</v>
          </cell>
          <cell r="N1983" t="str">
            <v>5005107UKM1</v>
          </cell>
          <cell r="O1983" t="e">
            <v>#N/A</v>
          </cell>
          <cell r="Q1983">
            <v>48.17</v>
          </cell>
          <cell r="S1983">
            <v>48.17</v>
          </cell>
          <cell r="T1983">
            <v>0</v>
          </cell>
          <cell r="U1983">
            <v>-2.7697750000000028</v>
          </cell>
          <cell r="V1983">
            <v>1.0050073023158774</v>
          </cell>
          <cell r="W1983">
            <v>50.685974999999999</v>
          </cell>
        </row>
        <row r="1984">
          <cell r="F1984">
            <v>5000283</v>
          </cell>
          <cell r="G1984" t="str">
            <v>BOPP TAPE (60MM X 65M)</v>
          </cell>
          <cell r="H1984" t="str">
            <v>ROL</v>
          </cell>
          <cell r="I1984">
            <v>2.5232403718459494E-2</v>
          </cell>
          <cell r="J1984">
            <v>45.18</v>
          </cell>
          <cell r="K1984">
            <v>1.1399999999999999</v>
          </cell>
          <cell r="L1984" t="str">
            <v>PM</v>
          </cell>
          <cell r="M1984" t="str">
            <v>SBBT0040NB01RUKM1</v>
          </cell>
          <cell r="N1984" t="str">
            <v>5000283UKM1</v>
          </cell>
          <cell r="O1984" t="e">
            <v>#N/A</v>
          </cell>
          <cell r="Q1984">
            <v>1.1399999999999999</v>
          </cell>
          <cell r="S1984">
            <v>1.1399999999999999</v>
          </cell>
          <cell r="T1984">
            <v>0</v>
          </cell>
          <cell r="U1984">
            <v>-6.3585657370518023E-2</v>
          </cell>
          <cell r="V1984">
            <v>2.5232403718459494E-2</v>
          </cell>
          <cell r="W1984">
            <v>47.7</v>
          </cell>
        </row>
        <row r="1985">
          <cell r="F1985" t="str">
            <v>QSBBT0040NB01R</v>
          </cell>
          <cell r="G1985" t="str">
            <v>SPINZ BB TALC NATURAL BEIGE 40GM QS</v>
          </cell>
          <cell r="H1985" t="str">
            <v>ST</v>
          </cell>
          <cell r="I1985">
            <v>-4.4999999999999998E-2</v>
          </cell>
          <cell r="J1985">
            <v>0</v>
          </cell>
          <cell r="K1985">
            <v>0</v>
          </cell>
          <cell r="L1985" t="str">
            <v>RM</v>
          </cell>
          <cell r="M1985" t="str">
            <v>SBBT0040NB01RUKM1</v>
          </cell>
          <cell r="N1985" t="str">
            <v>QSBBT0040NB01RUKM1</v>
          </cell>
          <cell r="O1985" t="e">
            <v>#N/A</v>
          </cell>
          <cell r="P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-4.4999999999999998E-2</v>
          </cell>
          <cell r="W1985">
            <v>0</v>
          </cell>
        </row>
        <row r="1986">
          <cell r="F1986" t="str">
            <v/>
          </cell>
          <cell r="G1986" t="str">
            <v>0000900503-MFGUTY</v>
          </cell>
          <cell r="H1986" t="str">
            <v>STD</v>
          </cell>
          <cell r="I1986">
            <v>0.10498128419234092</v>
          </cell>
          <cell r="J1986">
            <v>173.65</v>
          </cell>
          <cell r="K1986">
            <v>18.23</v>
          </cell>
          <cell r="L1986" t="str">
            <v>cc</v>
          </cell>
          <cell r="M1986" t="str">
            <v>SBBT0040NB01SUKM1</v>
          </cell>
          <cell r="N1986" t="str">
            <v>UKM1</v>
          </cell>
          <cell r="O1986" t="e">
            <v>#N/A</v>
          </cell>
          <cell r="R1986">
            <v>18.23</v>
          </cell>
          <cell r="S1986">
            <v>18.23</v>
          </cell>
          <cell r="T1986">
            <v>0</v>
          </cell>
          <cell r="V1986">
            <v>0.10498128419234092</v>
          </cell>
          <cell r="W1986">
            <v>173.65</v>
          </cell>
        </row>
        <row r="1987">
          <cell r="F1987" t="str">
            <v/>
          </cell>
          <cell r="G1987" t="str">
            <v>0000900504-MFGDEP</v>
          </cell>
          <cell r="H1987" t="str">
            <v>STD</v>
          </cell>
          <cell r="I1987">
            <v>0.10498642565036599</v>
          </cell>
          <cell r="J1987">
            <v>290.99</v>
          </cell>
          <cell r="K1987">
            <v>30.55</v>
          </cell>
          <cell r="L1987" t="str">
            <v>cc</v>
          </cell>
          <cell r="M1987" t="str">
            <v>SBBT0040NB01SUKM1</v>
          </cell>
          <cell r="N1987" t="str">
            <v>UKM1</v>
          </cell>
          <cell r="O1987" t="e">
            <v>#N/A</v>
          </cell>
          <cell r="R1987">
            <v>30.55</v>
          </cell>
          <cell r="S1987">
            <v>30.55</v>
          </cell>
          <cell r="T1987">
            <v>0</v>
          </cell>
          <cell r="V1987">
            <v>0.10498642565036599</v>
          </cell>
          <cell r="W1987">
            <v>290.99</v>
          </cell>
        </row>
        <row r="1988">
          <cell r="F1988" t="str">
            <v/>
          </cell>
          <cell r="G1988" t="str">
            <v>0000900505-MFGOVH</v>
          </cell>
          <cell r="H1988" t="str">
            <v>STD</v>
          </cell>
          <cell r="I1988">
            <v>0.10500188298127291</v>
          </cell>
          <cell r="J1988">
            <v>292.08999999999997</v>
          </cell>
          <cell r="K1988">
            <v>30.67</v>
          </cell>
          <cell r="L1988" t="str">
            <v>cc</v>
          </cell>
          <cell r="M1988" t="str">
            <v>SBBT0040NB01SUKM1</v>
          </cell>
          <cell r="N1988" t="str">
            <v>UKM1</v>
          </cell>
          <cell r="O1988" t="e">
            <v>#N/A</v>
          </cell>
          <cell r="R1988">
            <v>30.67</v>
          </cell>
          <cell r="S1988">
            <v>30.67</v>
          </cell>
          <cell r="T1988">
            <v>0</v>
          </cell>
          <cell r="V1988">
            <v>0.10500188298127291</v>
          </cell>
          <cell r="W1988">
            <v>292.08999999999997</v>
          </cell>
        </row>
        <row r="1989">
          <cell r="F1989">
            <v>6002080</v>
          </cell>
          <cell r="G1989" t="str">
            <v>SPINZ BB TALC NATURAL BEIGE BULK UA</v>
          </cell>
          <cell r="H1989" t="str">
            <v>KG</v>
          </cell>
          <cell r="I1989">
            <v>6.8550522648083625</v>
          </cell>
          <cell r="J1989">
            <v>57.408897243107781</v>
          </cell>
          <cell r="K1989">
            <v>393.54099106651654</v>
          </cell>
          <cell r="L1989" t="str">
            <v>SFG</v>
          </cell>
          <cell r="M1989" t="str">
            <v>SBBT0040NB01SUKM1</v>
          </cell>
          <cell r="N1989" t="str">
            <v>6002080UKM1</v>
          </cell>
          <cell r="O1989" t="str">
            <v>6002080UKM1</v>
          </cell>
          <cell r="P1989">
            <v>361.36674312960105</v>
          </cell>
          <cell r="Q1989">
            <v>0</v>
          </cell>
          <cell r="R1989">
            <v>32.174247936915457</v>
          </cell>
          <cell r="S1989">
            <v>393.54099106651648</v>
          </cell>
          <cell r="T1989">
            <v>0</v>
          </cell>
          <cell r="V1989">
            <v>6.8550522648083625</v>
          </cell>
          <cell r="W1989">
            <v>62.192677562575028</v>
          </cell>
        </row>
        <row r="1990">
          <cell r="F1990">
            <v>5000811</v>
          </cell>
          <cell r="G1990" t="str">
            <v>CAP SPINZ BB TALC 50G</v>
          </cell>
          <cell r="H1990" t="str">
            <v>ST</v>
          </cell>
          <cell r="I1990">
            <v>168.83720930232556</v>
          </cell>
          <cell r="J1990">
            <v>1.72</v>
          </cell>
          <cell r="K1990">
            <v>290.39999999999998</v>
          </cell>
          <cell r="L1990" t="str">
            <v>PM</v>
          </cell>
          <cell r="M1990" t="str">
            <v>SBBT0040NB01SUKM1</v>
          </cell>
          <cell r="N1990" t="str">
            <v>5000811UKM1</v>
          </cell>
          <cell r="O1990" t="e">
            <v>#N/A</v>
          </cell>
          <cell r="Q1990">
            <v>290.39999999999998</v>
          </cell>
          <cell r="S1990">
            <v>290.39999999999998</v>
          </cell>
          <cell r="T1990">
            <v>0</v>
          </cell>
          <cell r="V1990">
            <v>168.83720930232556</v>
          </cell>
          <cell r="W1990">
            <v>1.8366000000000002</v>
          </cell>
        </row>
        <row r="1991">
          <cell r="F1991" t="str">
            <v/>
          </cell>
          <cell r="G1991" t="str">
            <v>0000900501-MFPOWR</v>
          </cell>
          <cell r="H1991" t="str">
            <v>KWH</v>
          </cell>
          <cell r="I1991">
            <v>1.4703030303030304</v>
          </cell>
          <cell r="J1991">
            <v>8.25</v>
          </cell>
          <cell r="K1991">
            <v>12.13</v>
          </cell>
          <cell r="L1991" t="str">
            <v>cc</v>
          </cell>
          <cell r="M1991" t="str">
            <v>SBBT0040NB01SUKM1</v>
          </cell>
          <cell r="N1991" t="str">
            <v>UKM1</v>
          </cell>
          <cell r="O1991" t="e">
            <v>#N/A</v>
          </cell>
          <cell r="R1991">
            <v>12.13</v>
          </cell>
          <cell r="S1991">
            <v>12.13</v>
          </cell>
          <cell r="T1991">
            <v>0</v>
          </cell>
          <cell r="V1991">
            <v>1.4703030303030304</v>
          </cell>
          <cell r="W1991">
            <v>8.25</v>
          </cell>
        </row>
        <row r="1992">
          <cell r="F1992" t="str">
            <v/>
          </cell>
          <cell r="G1992" t="str">
            <v>0000900502-MFMAND</v>
          </cell>
          <cell r="H1992" t="str">
            <v>MD</v>
          </cell>
          <cell r="I1992">
            <v>0.32556818181818181</v>
          </cell>
          <cell r="J1992">
            <v>440</v>
          </cell>
          <cell r="K1992">
            <v>143.25</v>
          </cell>
          <cell r="L1992" t="str">
            <v>cc</v>
          </cell>
          <cell r="M1992" t="str">
            <v>SBBT0040NB01SUKM1</v>
          </cell>
          <cell r="N1992" t="str">
            <v>UKM1</v>
          </cell>
          <cell r="O1992" t="e">
            <v>#N/A</v>
          </cell>
          <cell r="R1992">
            <v>143.25</v>
          </cell>
          <cell r="S1992">
            <v>143.25</v>
          </cell>
          <cell r="T1992">
            <v>0</v>
          </cell>
          <cell r="V1992">
            <v>0.32556818181818181</v>
          </cell>
          <cell r="W1992">
            <v>440</v>
          </cell>
        </row>
        <row r="1993">
          <cell r="F1993">
            <v>5000434</v>
          </cell>
          <cell r="G1993" t="str">
            <v>POLYSHRINK FILMCHIK SATIN 200ML350X500MM</v>
          </cell>
          <cell r="H1993" t="str">
            <v>KG</v>
          </cell>
          <cell r="I1993">
            <v>0.3197112366603892</v>
          </cell>
          <cell r="J1993">
            <v>159.30000000000001</v>
          </cell>
          <cell r="K1993">
            <v>50.93</v>
          </cell>
          <cell r="L1993" t="str">
            <v>PM</v>
          </cell>
          <cell r="M1993" t="str">
            <v>SBBT0040NB01SUKM1</v>
          </cell>
          <cell r="N1993" t="str">
            <v>5000434UKM1</v>
          </cell>
          <cell r="O1993" t="e">
            <v>#N/A</v>
          </cell>
          <cell r="Q1993">
            <v>50.93</v>
          </cell>
          <cell r="S1993">
            <v>50.93</v>
          </cell>
          <cell r="T1993">
            <v>0</v>
          </cell>
          <cell r="V1993">
            <v>0.3197112366603892</v>
          </cell>
          <cell r="W1993">
            <v>184.44</v>
          </cell>
        </row>
        <row r="1994">
          <cell r="F1994" t="str">
            <v>SCAM0004BG01R</v>
          </cell>
          <cell r="G1994" t="str">
            <v>SPINZ BB PRO FACE CREAM BEIGE 4GM 480PC</v>
          </cell>
          <cell r="H1994" t="str">
            <v>CS</v>
          </cell>
          <cell r="I1994">
            <v>0.35000058881024998</v>
          </cell>
          <cell r="J1994">
            <v>2547.5100000000002</v>
          </cell>
          <cell r="K1994">
            <v>891.63</v>
          </cell>
          <cell r="L1994" t="str">
            <v>RM</v>
          </cell>
          <cell r="M1994" t="str">
            <v>SBBT0040NB01SUKM1</v>
          </cell>
          <cell r="N1994" t="str">
            <v>SCAM0004BG01RUKM1</v>
          </cell>
          <cell r="O1994" t="e">
            <v>#N/A</v>
          </cell>
          <cell r="P1994">
            <v>891.63</v>
          </cell>
          <cell r="S1994">
            <v>891.63</v>
          </cell>
          <cell r="T1994">
            <v>0</v>
          </cell>
          <cell r="V1994">
            <v>0.35000058881024998</v>
          </cell>
          <cell r="W1994">
            <v>2547.5100000000002</v>
          </cell>
        </row>
        <row r="1995">
          <cell r="F1995">
            <v>5000283</v>
          </cell>
          <cell r="G1995" t="str">
            <v>BOPP TAPE (60MM X 65M)</v>
          </cell>
          <cell r="H1995" t="str">
            <v>ROL</v>
          </cell>
          <cell r="I1995">
            <v>2.5232403718459494E-2</v>
          </cell>
          <cell r="J1995">
            <v>45.18</v>
          </cell>
          <cell r="K1995">
            <v>1.1399999999999999</v>
          </cell>
          <cell r="L1995" t="str">
            <v>PM</v>
          </cell>
          <cell r="M1995" t="str">
            <v>SBBT0040NB01SUKM1</v>
          </cell>
          <cell r="N1995" t="str">
            <v>5000283UKM1</v>
          </cell>
          <cell r="O1995" t="e">
            <v>#N/A</v>
          </cell>
          <cell r="Q1995">
            <v>1.1399999999999999</v>
          </cell>
          <cell r="S1995">
            <v>1.1399999999999999</v>
          </cell>
          <cell r="T1995">
            <v>0</v>
          </cell>
          <cell r="V1995">
            <v>2.5232403718459494E-2</v>
          </cell>
          <cell r="W1995">
            <v>47.7</v>
          </cell>
        </row>
        <row r="1996">
          <cell r="F1996">
            <v>5007768</v>
          </cell>
          <cell r="G1996" t="str">
            <v>CFC SPINZ BB TALC 40GM W SBBC 4GMX168PC</v>
          </cell>
          <cell r="H1996" t="str">
            <v>ST</v>
          </cell>
          <cell r="I1996">
            <v>1.0050593161200279</v>
          </cell>
          <cell r="J1996">
            <v>57.32</v>
          </cell>
          <cell r="K1996">
            <v>57.61</v>
          </cell>
          <cell r="L1996" t="str">
            <v>PM</v>
          </cell>
          <cell r="M1996" t="str">
            <v>SBBT0040NB01SUKM1</v>
          </cell>
          <cell r="N1996" t="str">
            <v>5007768UKM1</v>
          </cell>
          <cell r="O1996" t="e">
            <v>#N/A</v>
          </cell>
          <cell r="Q1996">
            <v>57.61</v>
          </cell>
          <cell r="S1996">
            <v>57.61</v>
          </cell>
          <cell r="T1996">
            <v>0</v>
          </cell>
          <cell r="V1996">
            <v>1.0050593161200279</v>
          </cell>
          <cell r="W1996">
            <v>60.615900000000003</v>
          </cell>
        </row>
        <row r="1997">
          <cell r="F1997">
            <v>5007767</v>
          </cell>
          <cell r="G1997" t="str">
            <v>MONCART SPINZ BBT NB 40GM W SBBC 4GM FRE</v>
          </cell>
          <cell r="H1997" t="str">
            <v>ST</v>
          </cell>
          <cell r="I1997">
            <v>168.84062499999999</v>
          </cell>
          <cell r="J1997">
            <v>3.2</v>
          </cell>
          <cell r="K1997">
            <v>540.29</v>
          </cell>
          <cell r="L1997" t="str">
            <v>PM</v>
          </cell>
          <cell r="M1997" t="str">
            <v>SBBT0040NB01SUKM1</v>
          </cell>
          <cell r="N1997" t="str">
            <v>5007767UKM1</v>
          </cell>
          <cell r="O1997" t="e">
            <v>#N/A</v>
          </cell>
          <cell r="Q1997">
            <v>540.29</v>
          </cell>
          <cell r="S1997">
            <v>540.29</v>
          </cell>
          <cell r="T1997">
            <v>0</v>
          </cell>
          <cell r="V1997">
            <v>168.84062499999999</v>
          </cell>
          <cell r="W1997">
            <v>3.3840000000000008</v>
          </cell>
        </row>
        <row r="1998">
          <cell r="F1998">
            <v>6002088</v>
          </cell>
          <cell r="G1998" t="str">
            <v>CONT SLEVED SPINZ BBTALC NATL BEIGE 40GM</v>
          </cell>
          <cell r="H1998" t="str">
            <v>ST</v>
          </cell>
          <cell r="I1998">
            <v>167.78996865203763</v>
          </cell>
          <cell r="J1998">
            <v>3.2</v>
          </cell>
          <cell r="K1998">
            <v>536.92789968652039</v>
          </cell>
          <cell r="L1998" t="str">
            <v>SFG</v>
          </cell>
          <cell r="M1998" t="str">
            <v>SBBT0040NB01SUKM1</v>
          </cell>
          <cell r="N1998" t="str">
            <v>6002088UKM1</v>
          </cell>
          <cell r="O1998" t="str">
            <v>6002088UKM1</v>
          </cell>
          <cell r="P1998">
            <v>0</v>
          </cell>
          <cell r="Q1998">
            <v>473.16771159874617</v>
          </cell>
          <cell r="R1998">
            <v>63.760188087774303</v>
          </cell>
          <cell r="S1998">
            <v>536.9278996865205</v>
          </cell>
          <cell r="T1998">
            <v>0</v>
          </cell>
          <cell r="V1998">
            <v>167.78996865203763</v>
          </cell>
          <cell r="W1998">
            <v>3.4724003448275864</v>
          </cell>
        </row>
        <row r="1999">
          <cell r="F1999" t="str">
            <v/>
          </cell>
          <cell r="G1999" t="str">
            <v>0000900501-MFPOWR</v>
          </cell>
          <cell r="H1999" t="str">
            <v>KWH</v>
          </cell>
          <cell r="I1999">
            <v>0.84</v>
          </cell>
          <cell r="J1999">
            <v>8.25</v>
          </cell>
          <cell r="K1999">
            <v>6.93</v>
          </cell>
          <cell r="L1999" t="str">
            <v>cc</v>
          </cell>
          <cell r="M1999" t="str">
            <v>SBBT0080NB01RUKM1</v>
          </cell>
          <cell r="N1999" t="str">
            <v>UKM1</v>
          </cell>
          <cell r="O1999" t="e">
            <v>#N/A</v>
          </cell>
          <cell r="R1999">
            <v>6.93</v>
          </cell>
          <cell r="S1999">
            <v>6.93</v>
          </cell>
          <cell r="T1999">
            <v>0</v>
          </cell>
          <cell r="U1999">
            <v>0</v>
          </cell>
          <cell r="V1999">
            <v>0.84</v>
          </cell>
          <cell r="W1999">
            <v>8.25</v>
          </cell>
        </row>
        <row r="2000">
          <cell r="F2000" t="str">
            <v/>
          </cell>
          <cell r="G2000" t="str">
            <v>0000900502-MFMAND</v>
          </cell>
          <cell r="H2000" t="str">
            <v>MD</v>
          </cell>
          <cell r="I2000">
            <v>0.21665909090909091</v>
          </cell>
          <cell r="J2000">
            <v>440</v>
          </cell>
          <cell r="K2000">
            <v>95.33</v>
          </cell>
          <cell r="L2000" t="str">
            <v>cc</v>
          </cell>
          <cell r="M2000" t="str">
            <v>SBBT0080NB01RUKM1</v>
          </cell>
          <cell r="N2000" t="str">
            <v>UKM1</v>
          </cell>
          <cell r="O2000" t="e">
            <v>#N/A</v>
          </cell>
          <cell r="R2000">
            <v>95.33</v>
          </cell>
          <cell r="S2000">
            <v>95.33</v>
          </cell>
          <cell r="T2000">
            <v>0</v>
          </cell>
          <cell r="U2000">
            <v>0</v>
          </cell>
          <cell r="V2000">
            <v>0.21665909090909091</v>
          </cell>
          <cell r="W2000">
            <v>440</v>
          </cell>
        </row>
        <row r="2001">
          <cell r="F2001" t="str">
            <v/>
          </cell>
          <cell r="G2001" t="str">
            <v>0000900503-MFGUTY</v>
          </cell>
          <cell r="H2001" t="str">
            <v>STD</v>
          </cell>
          <cell r="I2001">
            <v>6.000575871004895E-2</v>
          </cell>
          <cell r="J2001">
            <v>173.65</v>
          </cell>
          <cell r="K2001">
            <v>10.42</v>
          </cell>
          <cell r="L2001" t="str">
            <v>cc</v>
          </cell>
          <cell r="M2001" t="str">
            <v>SBBT0080NB01RUKM1</v>
          </cell>
          <cell r="N2001" t="str">
            <v>UKM1</v>
          </cell>
          <cell r="O2001" t="e">
            <v>#N/A</v>
          </cell>
          <cell r="R2001">
            <v>10.42</v>
          </cell>
          <cell r="S2001">
            <v>10.42</v>
          </cell>
          <cell r="T2001">
            <v>0</v>
          </cell>
          <cell r="U2001">
            <v>0</v>
          </cell>
          <cell r="V2001">
            <v>6.000575871004895E-2</v>
          </cell>
          <cell r="W2001">
            <v>173.65</v>
          </cell>
        </row>
        <row r="2002">
          <cell r="F2002" t="str">
            <v/>
          </cell>
          <cell r="G2002" t="str">
            <v>0000900504-MFGDEP</v>
          </cell>
          <cell r="H2002" t="str">
            <v>STD</v>
          </cell>
          <cell r="I2002">
            <v>6.0002061926526684E-2</v>
          </cell>
          <cell r="J2002">
            <v>290.99</v>
          </cell>
          <cell r="K2002">
            <v>17.46</v>
          </cell>
          <cell r="L2002" t="str">
            <v>cc</v>
          </cell>
          <cell r="M2002" t="str">
            <v>SBBT0080NB01RUKM1</v>
          </cell>
          <cell r="N2002" t="str">
            <v>UKM1</v>
          </cell>
          <cell r="O2002" t="e">
            <v>#N/A</v>
          </cell>
          <cell r="R2002">
            <v>17.46</v>
          </cell>
          <cell r="S2002">
            <v>17.46</v>
          </cell>
          <cell r="T2002">
            <v>0</v>
          </cell>
          <cell r="U2002">
            <v>0</v>
          </cell>
          <cell r="V2002">
            <v>6.0002061926526684E-2</v>
          </cell>
          <cell r="W2002">
            <v>290.99</v>
          </cell>
        </row>
        <row r="2003">
          <cell r="F2003">
            <v>5000434</v>
          </cell>
          <cell r="G2003" t="str">
            <v>POLYSHRINK FILMCHIK SATIN 200ML350X500MM</v>
          </cell>
          <cell r="H2003" t="str">
            <v>KG</v>
          </cell>
          <cell r="I2003">
            <v>0.18374136848713118</v>
          </cell>
          <cell r="J2003">
            <v>159.30000000000001</v>
          </cell>
          <cell r="K2003">
            <v>29.27</v>
          </cell>
          <cell r="L2003" t="str">
            <v>PM</v>
          </cell>
          <cell r="M2003" t="str">
            <v>SBBT0080NB01RUKM1</v>
          </cell>
          <cell r="N2003" t="str">
            <v>5000434UKM1</v>
          </cell>
          <cell r="O2003" t="e">
            <v>#N/A</v>
          </cell>
          <cell r="Q2003">
            <v>29.27</v>
          </cell>
          <cell r="S2003">
            <v>29.27</v>
          </cell>
          <cell r="T2003">
            <v>0</v>
          </cell>
          <cell r="U2003">
            <v>-4.619258003766479</v>
          </cell>
          <cell r="V2003">
            <v>0.18374136848713118</v>
          </cell>
          <cell r="W2003">
            <v>184.44</v>
          </cell>
        </row>
        <row r="2004">
          <cell r="F2004">
            <v>5005117</v>
          </cell>
          <cell r="G2004" t="str">
            <v>MONCARTON SPINZ BBTALC NATURALBEIGE 80GM</v>
          </cell>
          <cell r="H2004" t="str">
            <v>ST</v>
          </cell>
          <cell r="I2004">
            <v>96.481283422459882</v>
          </cell>
          <cell r="J2004">
            <v>3.74</v>
          </cell>
          <cell r="K2004">
            <v>360.84</v>
          </cell>
          <cell r="L2004" t="str">
            <v>PM</v>
          </cell>
          <cell r="M2004" t="str">
            <v>SBBT0080NB01RUKM1</v>
          </cell>
          <cell r="N2004" t="str">
            <v>5005117UKM1</v>
          </cell>
          <cell r="O2004" t="e">
            <v>#N/A</v>
          </cell>
          <cell r="Q2004">
            <v>360.84</v>
          </cell>
          <cell r="S2004">
            <v>360.84</v>
          </cell>
          <cell r="T2004">
            <v>0</v>
          </cell>
          <cell r="U2004">
            <v>-20.748300000000086</v>
          </cell>
          <cell r="V2004">
            <v>96.481283422459882</v>
          </cell>
          <cell r="W2004">
            <v>3.9550500000000008</v>
          </cell>
        </row>
        <row r="2005">
          <cell r="F2005">
            <v>5005120</v>
          </cell>
          <cell r="G2005" t="str">
            <v>CFC SPINZ BB TALC 80GMX96PC</v>
          </cell>
          <cell r="H2005" t="str">
            <v>ST</v>
          </cell>
          <cell r="I2005">
            <v>1.0050420168067227</v>
          </cell>
          <cell r="J2005">
            <v>41.65</v>
          </cell>
          <cell r="K2005">
            <v>41.86</v>
          </cell>
          <cell r="L2005" t="str">
            <v>PM</v>
          </cell>
          <cell r="M2005" t="str">
            <v>SBBT0080NB01RUKM1</v>
          </cell>
          <cell r="N2005" t="str">
            <v>5005120UKM1</v>
          </cell>
          <cell r="O2005" t="e">
            <v>#N/A</v>
          </cell>
          <cell r="Q2005">
            <v>41.86</v>
          </cell>
          <cell r="S2005">
            <v>41.86</v>
          </cell>
          <cell r="T2005">
            <v>0</v>
          </cell>
          <cell r="U2005">
            <v>-2.4069499999999948</v>
          </cell>
          <cell r="V2005">
            <v>1.0050420168067227</v>
          </cell>
          <cell r="W2005">
            <v>44.044874999999998</v>
          </cell>
        </row>
        <row r="2006">
          <cell r="F2006">
            <v>6002091</v>
          </cell>
          <cell r="G2006" t="str">
            <v>CONT SLEVED SPINZ BBTALC NATL BEIGE 80GM</v>
          </cell>
          <cell r="H2006" t="str">
            <v>ST</v>
          </cell>
          <cell r="I2006">
            <v>96.092807424593985</v>
          </cell>
          <cell r="J2006">
            <v>4.3230999999999993</v>
          </cell>
          <cell r="K2006">
            <v>415.41881577726218</v>
          </cell>
          <cell r="L2006" t="str">
            <v>SFG</v>
          </cell>
          <cell r="M2006" t="str">
            <v>SBBT0080NB01RUKM1</v>
          </cell>
          <cell r="N2006" t="str">
            <v>6002091UKM1</v>
          </cell>
          <cell r="O2006" t="str">
            <v>6002091UKM1</v>
          </cell>
          <cell r="P2006">
            <v>0</v>
          </cell>
          <cell r="Q2006">
            <v>378.90354895591651</v>
          </cell>
          <cell r="R2006">
            <v>36.515266821345712</v>
          </cell>
          <cell r="S2006">
            <v>415.41881577726224</v>
          </cell>
          <cell r="T2006">
            <v>0</v>
          </cell>
          <cell r="U2006">
            <v>-36.600140793503613</v>
          </cell>
          <cell r="V2006">
            <v>96.092807424593985</v>
          </cell>
          <cell r="W2006">
            <v>4.7039832500000003</v>
          </cell>
        </row>
        <row r="2007">
          <cell r="F2007">
            <v>5000812</v>
          </cell>
          <cell r="G2007" t="str">
            <v>CAP SPINZ BB TALC 100G</v>
          </cell>
          <cell r="H2007" t="str">
            <v>ST</v>
          </cell>
          <cell r="I2007">
            <v>96.47999999999999</v>
          </cell>
          <cell r="J2007">
            <v>2.5</v>
          </cell>
          <cell r="K2007">
            <v>241.2</v>
          </cell>
          <cell r="L2007" t="str">
            <v>PM</v>
          </cell>
          <cell r="M2007" t="str">
            <v>SBBT0080NB01RUKM1</v>
          </cell>
          <cell r="N2007" t="str">
            <v>5000812UKM1</v>
          </cell>
          <cell r="O2007" t="e">
            <v>#N/A</v>
          </cell>
          <cell r="Q2007">
            <v>241.2</v>
          </cell>
          <cell r="S2007">
            <v>241.2</v>
          </cell>
          <cell r="T2007">
            <v>0</v>
          </cell>
          <cell r="U2007">
            <v>18.437328000000008</v>
          </cell>
          <cell r="V2007">
            <v>96.47999999999999</v>
          </cell>
          <cell r="W2007">
            <v>2.3089</v>
          </cell>
        </row>
        <row r="2008">
          <cell r="F2008">
            <v>6002080</v>
          </cell>
          <cell r="G2008" t="str">
            <v>SPINZ BB TALC NATURAL BEIGE BULK UA</v>
          </cell>
          <cell r="H2008" t="str">
            <v>KG</v>
          </cell>
          <cell r="I2008">
            <v>8.0263066202090592</v>
          </cell>
          <cell r="J2008">
            <v>57.408897243107781</v>
          </cell>
          <cell r="K2008">
            <v>460.78141200125759</v>
          </cell>
          <cell r="L2008" t="str">
            <v>SFG</v>
          </cell>
          <cell r="M2008" t="str">
            <v>SBBT0080NB01RUKM1</v>
          </cell>
          <cell r="N2008" t="str">
            <v>6002080UKM1</v>
          </cell>
          <cell r="O2008" t="str">
            <v>6002080UKM1</v>
          </cell>
          <cell r="P2008">
            <v>423.10987147310789</v>
          </cell>
          <cell r="Q2008">
            <v>0</v>
          </cell>
          <cell r="R2008">
            <v>37.671540528149642</v>
          </cell>
          <cell r="S2008">
            <v>460.78141200125754</v>
          </cell>
          <cell r="T2008">
            <v>0</v>
          </cell>
          <cell r="U2008">
            <v>-38.396087647765796</v>
          </cell>
          <cell r="V2008">
            <v>8.0263066202090592</v>
          </cell>
          <cell r="W2008">
            <v>62.192677562575028</v>
          </cell>
        </row>
        <row r="2009">
          <cell r="F2009" t="str">
            <v/>
          </cell>
          <cell r="G2009" t="str">
            <v>0000900505-MFGOVH</v>
          </cell>
          <cell r="H2009" t="str">
            <v>STD</v>
          </cell>
          <cell r="I2009">
            <v>6.0015748570646045E-2</v>
          </cell>
          <cell r="J2009">
            <v>292.08999999999997</v>
          </cell>
          <cell r="K2009">
            <v>17.53</v>
          </cell>
          <cell r="L2009" t="str">
            <v>cc</v>
          </cell>
          <cell r="M2009" t="str">
            <v>SBBT0080NB01RUKM1</v>
          </cell>
          <cell r="N2009" t="str">
            <v>UKM1</v>
          </cell>
          <cell r="O2009" t="e">
            <v>#N/A</v>
          </cell>
          <cell r="R2009">
            <v>17.53</v>
          </cell>
          <cell r="S2009">
            <v>17.53</v>
          </cell>
          <cell r="T2009">
            <v>0</v>
          </cell>
          <cell r="U2009">
            <v>0</v>
          </cell>
          <cell r="V2009">
            <v>6.0015748570646045E-2</v>
          </cell>
          <cell r="W2009">
            <v>292.08999999999997</v>
          </cell>
        </row>
        <row r="2010">
          <cell r="F2010">
            <v>5000283</v>
          </cell>
          <cell r="G2010" t="str">
            <v>BOPP TAPE (60MM X 65M)</v>
          </cell>
          <cell r="H2010" t="str">
            <v>ROL</v>
          </cell>
          <cell r="I2010">
            <v>2.5232403718459494E-2</v>
          </cell>
          <cell r="J2010">
            <v>45.18</v>
          </cell>
          <cell r="K2010">
            <v>1.1399999999999999</v>
          </cell>
          <cell r="L2010" t="str">
            <v>PM</v>
          </cell>
          <cell r="M2010" t="str">
            <v>SBBT0080NB01RUKM1</v>
          </cell>
          <cell r="N2010" t="str">
            <v>5000283UKM1</v>
          </cell>
          <cell r="O2010" t="e">
            <v>#N/A</v>
          </cell>
          <cell r="Q2010">
            <v>1.1399999999999999</v>
          </cell>
          <cell r="S2010">
            <v>1.1399999999999999</v>
          </cell>
          <cell r="T2010">
            <v>0</v>
          </cell>
          <cell r="U2010">
            <v>-6.3585657370518023E-2</v>
          </cell>
          <cell r="V2010">
            <v>2.5232403718459494E-2</v>
          </cell>
          <cell r="W2010">
            <v>47.7</v>
          </cell>
        </row>
        <row r="2011">
          <cell r="F2011" t="str">
            <v>QSBBT0080NB01R</v>
          </cell>
          <cell r="G2011" t="str">
            <v>SPINZ BB TALC NATURAL BEIGE 80GM QS</v>
          </cell>
          <cell r="H2011" t="str">
            <v>ST</v>
          </cell>
          <cell r="I2011">
            <v>-6.2E-2</v>
          </cell>
          <cell r="J2011">
            <v>0</v>
          </cell>
          <cell r="K2011">
            <v>0</v>
          </cell>
          <cell r="L2011" t="str">
            <v>RM</v>
          </cell>
          <cell r="M2011" t="str">
            <v>SBBT0080NB01RUKM1</v>
          </cell>
          <cell r="N2011" t="str">
            <v>QSBBT0080NB01RUKM1</v>
          </cell>
          <cell r="O2011" t="e">
            <v>#N/A</v>
          </cell>
          <cell r="P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-6.2E-2</v>
          </cell>
          <cell r="W2011">
            <v>0</v>
          </cell>
        </row>
        <row r="2012">
          <cell r="F2012" t="str">
            <v>QST0012EN01R</v>
          </cell>
          <cell r="G2012" t="str">
            <v>SPINZ TALC ENCHANTE LLF JAR 12GM QS</v>
          </cell>
          <cell r="H2012" t="str">
            <v>ST</v>
          </cell>
          <cell r="I2012">
            <v>-3.0000000000000001E-3</v>
          </cell>
          <cell r="J2012">
            <v>0</v>
          </cell>
          <cell r="K2012">
            <v>0</v>
          </cell>
          <cell r="L2012" t="str">
            <v>RM</v>
          </cell>
          <cell r="M2012" t="str">
            <v>ST0012EN01RUKM1</v>
          </cell>
          <cell r="N2012" t="str">
            <v>QST0012EN01RUKM1</v>
          </cell>
          <cell r="O2012" t="e">
            <v>#N/A</v>
          </cell>
          <cell r="P2012">
            <v>0</v>
          </cell>
          <cell r="S2012">
            <v>0</v>
          </cell>
          <cell r="T2012">
            <v>0</v>
          </cell>
          <cell r="V2012">
            <v>-3.0000000000000001E-3</v>
          </cell>
          <cell r="W2012">
            <v>0</v>
          </cell>
        </row>
        <row r="2013">
          <cell r="F2013">
            <v>5007120</v>
          </cell>
          <cell r="G2013" t="str">
            <v>SLIP IN PAPER FOR SPINZ TALC 12G</v>
          </cell>
          <cell r="H2013" t="str">
            <v>ST</v>
          </cell>
          <cell r="I2013">
            <v>12.12</v>
          </cell>
          <cell r="J2013">
            <v>0.08</v>
          </cell>
          <cell r="K2013">
            <v>0.96959999999999991</v>
          </cell>
          <cell r="L2013" t="str">
            <v>PM</v>
          </cell>
          <cell r="M2013" t="str">
            <v>ST0012EN01RUKM1</v>
          </cell>
          <cell r="N2013" t="str">
            <v>5007120UKM1</v>
          </cell>
          <cell r="O2013" t="e">
            <v>#N/A</v>
          </cell>
          <cell r="Q2013">
            <v>0.96959999999999991</v>
          </cell>
          <cell r="S2013">
            <v>0.96959999999999991</v>
          </cell>
          <cell r="T2013">
            <v>0</v>
          </cell>
          <cell r="V2013">
            <v>12.12</v>
          </cell>
          <cell r="W2013">
            <v>8.4160000000000013E-2</v>
          </cell>
        </row>
        <row r="2014">
          <cell r="F2014">
            <v>5007193</v>
          </cell>
          <cell r="G2014" t="str">
            <v>CFC SPINZ TALC LLF 12GM X 420PC</v>
          </cell>
          <cell r="H2014" t="str">
            <v>ST</v>
          </cell>
          <cell r="I2014">
            <v>1.0049999999999999</v>
          </cell>
          <cell r="J2014">
            <v>50.45</v>
          </cell>
          <cell r="K2014">
            <v>50.702249999999999</v>
          </cell>
          <cell r="L2014" t="str">
            <v>PM</v>
          </cell>
          <cell r="M2014" t="str">
            <v>ST0012EN01RUKM1</v>
          </cell>
          <cell r="N2014" t="str">
            <v>5007193UKM1</v>
          </cell>
          <cell r="O2014" t="e">
            <v>#N/A</v>
          </cell>
          <cell r="Q2014">
            <v>50.702249999999999</v>
          </cell>
          <cell r="S2014">
            <v>50.702249999999999</v>
          </cell>
          <cell r="T2014">
            <v>0</v>
          </cell>
          <cell r="V2014">
            <v>1.0049999999999999</v>
          </cell>
          <cell r="W2014">
            <v>53.350875000000016</v>
          </cell>
        </row>
        <row r="2015">
          <cell r="F2015">
            <v>6002693</v>
          </cell>
          <cell r="G2015" t="str">
            <v>CONT SLEEVED SPINZ TALC ENCHANTE LLF12GM</v>
          </cell>
          <cell r="H2015" t="str">
            <v>ST</v>
          </cell>
          <cell r="I2015">
            <v>420</v>
          </cell>
          <cell r="J2015">
            <v>0.99</v>
          </cell>
          <cell r="K2015">
            <v>415.8</v>
          </cell>
          <cell r="L2015" t="str">
            <v>SFG</v>
          </cell>
          <cell r="M2015" t="str">
            <v>ST0012EN01RUKM1</v>
          </cell>
          <cell r="N2015" t="str">
            <v>6002693UKM1</v>
          </cell>
          <cell r="O2015" t="e">
            <v>#N/A</v>
          </cell>
          <cell r="P2015">
            <v>415.8</v>
          </cell>
          <cell r="S2015">
            <v>415.8</v>
          </cell>
          <cell r="T2015">
            <v>0</v>
          </cell>
          <cell r="V2015">
            <v>420</v>
          </cell>
          <cell r="W2015">
            <v>0.99</v>
          </cell>
        </row>
        <row r="2016">
          <cell r="F2016">
            <v>5004538</v>
          </cell>
          <cell r="G2016" t="str">
            <v>PETJAR WCAP NO OFF SPINZ TALC 15G  (51G)</v>
          </cell>
          <cell r="H2016" t="str">
            <v>ST</v>
          </cell>
          <cell r="I2016">
            <v>12.06</v>
          </cell>
          <cell r="J2016">
            <v>9.5</v>
          </cell>
          <cell r="K2016">
            <v>114.57000000000001</v>
          </cell>
          <cell r="L2016" t="str">
            <v>PM</v>
          </cell>
          <cell r="M2016" t="str">
            <v>ST0012EN01RUKM1</v>
          </cell>
          <cell r="N2016" t="str">
            <v>5004538UKM1</v>
          </cell>
          <cell r="O2016" t="e">
            <v>#N/A</v>
          </cell>
          <cell r="Q2016">
            <v>114.57000000000001</v>
          </cell>
          <cell r="S2016">
            <v>114.57000000000001</v>
          </cell>
          <cell r="T2016">
            <v>0</v>
          </cell>
          <cell r="V2016">
            <v>12.06</v>
          </cell>
          <cell r="W2016">
            <v>10.089</v>
          </cell>
        </row>
        <row r="2017">
          <cell r="F2017">
            <v>5000413</v>
          </cell>
          <cell r="G2017" t="str">
            <v>CAP SPINZ TALC ENCHANTE LLF 20G</v>
          </cell>
          <cell r="H2017" t="str">
            <v>ST</v>
          </cell>
          <cell r="I2017">
            <v>422.1</v>
          </cell>
          <cell r="J2017">
            <v>0.33</v>
          </cell>
          <cell r="K2017">
            <v>139.29300000000001</v>
          </cell>
          <cell r="L2017" t="str">
            <v>PM</v>
          </cell>
          <cell r="M2017" t="str">
            <v>ST0012EN01RUKM1</v>
          </cell>
          <cell r="N2017" t="str">
            <v>5000413UKM1</v>
          </cell>
          <cell r="O2017" t="e">
            <v>#N/A</v>
          </cell>
          <cell r="Q2017">
            <v>139.29300000000001</v>
          </cell>
          <cell r="S2017">
            <v>139.29300000000001</v>
          </cell>
          <cell r="T2017">
            <v>0</v>
          </cell>
          <cell r="V2017">
            <v>422.1</v>
          </cell>
          <cell r="W2017">
            <v>0.35768</v>
          </cell>
        </row>
        <row r="2018">
          <cell r="F2018">
            <v>5000283</v>
          </cell>
          <cell r="G2018" t="str">
            <v>BOPP TAPE (60MM X 65M)</v>
          </cell>
          <cell r="H2018" t="str">
            <v>ROL</v>
          </cell>
          <cell r="I2018">
            <v>1.7999999999999999E-2</v>
          </cell>
          <cell r="J2018">
            <v>45.18</v>
          </cell>
          <cell r="K2018">
            <v>0.81323999999999996</v>
          </cell>
          <cell r="L2018" t="str">
            <v>PM</v>
          </cell>
          <cell r="M2018" t="str">
            <v>ST0012EN01RUKM1</v>
          </cell>
          <cell r="N2018" t="str">
            <v>5000283UKM1</v>
          </cell>
          <cell r="O2018" t="e">
            <v>#N/A</v>
          </cell>
          <cell r="Q2018">
            <v>0.81323999999999996</v>
          </cell>
          <cell r="S2018">
            <v>0.81323999999999996</v>
          </cell>
          <cell r="T2018">
            <v>0</v>
          </cell>
          <cell r="V2018">
            <v>1.7999999999999999E-2</v>
          </cell>
          <cell r="W2018">
            <v>47.7</v>
          </cell>
        </row>
        <row r="2019">
          <cell r="F2019">
            <v>6000555</v>
          </cell>
          <cell r="G2019" t="str">
            <v>SPINZ TALC ENCHANT LONGLASTING FRESHNESS</v>
          </cell>
          <cell r="H2019" t="str">
            <v>KG</v>
          </cell>
          <cell r="I2019">
            <v>5.242</v>
          </cell>
          <cell r="J2019">
            <v>33.309999999999995</v>
          </cell>
          <cell r="K2019">
            <v>174.61101999999997</v>
          </cell>
          <cell r="L2019" t="str">
            <v>SFG</v>
          </cell>
          <cell r="M2019" t="str">
            <v>ST0012EN01RUKM1</v>
          </cell>
          <cell r="N2019" t="str">
            <v>6000555UKM1</v>
          </cell>
          <cell r="O2019" t="str">
            <v>6000555UKM1</v>
          </cell>
          <cell r="P2019">
            <v>159.88099999999997</v>
          </cell>
          <cell r="Q2019">
            <v>0</v>
          </cell>
          <cell r="R2019">
            <v>14.73002</v>
          </cell>
          <cell r="S2019">
            <v>174.61101999999997</v>
          </cell>
          <cell r="T2019">
            <v>0</v>
          </cell>
          <cell r="V2019">
            <v>5.242</v>
          </cell>
          <cell r="W2019">
            <v>34.656788849280765</v>
          </cell>
        </row>
        <row r="2020">
          <cell r="F2020" t="str">
            <v/>
          </cell>
          <cell r="G2020" t="str">
            <v>0000900505-MFGOVH</v>
          </cell>
          <cell r="H2020" t="str">
            <v>STD</v>
          </cell>
          <cell r="I2020">
            <v>7.0000000000000007E-2</v>
          </cell>
          <cell r="J2020">
            <v>292.08999999999997</v>
          </cell>
          <cell r="K2020">
            <v>20.446300000000001</v>
          </cell>
          <cell r="L2020" t="str">
            <v>cc</v>
          </cell>
          <cell r="M2020" t="str">
            <v>ST0012EN01RUKM1</v>
          </cell>
          <cell r="N2020" t="str">
            <v>UKM1</v>
          </cell>
          <cell r="O2020" t="e">
            <v>#N/A</v>
          </cell>
          <cell r="R2020">
            <v>20.446300000000001</v>
          </cell>
          <cell r="S2020">
            <v>20.446300000000001</v>
          </cell>
          <cell r="T2020">
            <v>0</v>
          </cell>
          <cell r="V2020">
            <v>7.0000000000000007E-2</v>
          </cell>
          <cell r="W2020">
            <v>292.08999999999997</v>
          </cell>
        </row>
        <row r="2021">
          <cell r="F2021" t="str">
            <v/>
          </cell>
          <cell r="G2021" t="str">
            <v>0000900504-MFGDEP</v>
          </cell>
          <cell r="H2021" t="str">
            <v>STD</v>
          </cell>
          <cell r="I2021">
            <v>7.0000000000000007E-2</v>
          </cell>
          <cell r="J2021">
            <v>290.99</v>
          </cell>
          <cell r="K2021">
            <v>20.369300000000003</v>
          </cell>
          <cell r="L2021" t="str">
            <v>cc</v>
          </cell>
          <cell r="M2021" t="str">
            <v>ST0012EN01RUKM1</v>
          </cell>
          <cell r="N2021" t="str">
            <v>UKM1</v>
          </cell>
          <cell r="O2021" t="e">
            <v>#N/A</v>
          </cell>
          <cell r="R2021">
            <v>20.369300000000003</v>
          </cell>
          <cell r="S2021">
            <v>20.369300000000003</v>
          </cell>
          <cell r="T2021">
            <v>0</v>
          </cell>
          <cell r="V2021">
            <v>7.0000000000000007E-2</v>
          </cell>
          <cell r="W2021">
            <v>290.99</v>
          </cell>
        </row>
        <row r="2022">
          <cell r="F2022" t="str">
            <v/>
          </cell>
          <cell r="G2022" t="str">
            <v>0000900503-MFGUTY</v>
          </cell>
          <cell r="H2022" t="str">
            <v>STD</v>
          </cell>
          <cell r="I2022">
            <v>7.0000000000000007E-2</v>
          </cell>
          <cell r="J2022">
            <v>173.65</v>
          </cell>
          <cell r="K2022">
            <v>12.155500000000002</v>
          </cell>
          <cell r="L2022" t="str">
            <v>cc</v>
          </cell>
          <cell r="M2022" t="str">
            <v>ST0012EN01RUKM1</v>
          </cell>
          <cell r="N2022" t="str">
            <v>UKM1</v>
          </cell>
          <cell r="O2022" t="e">
            <v>#N/A</v>
          </cell>
          <cell r="R2022">
            <v>12.155500000000002</v>
          </cell>
          <cell r="S2022">
            <v>12.155500000000002</v>
          </cell>
          <cell r="T2022">
            <v>0</v>
          </cell>
          <cell r="V2022">
            <v>7.0000000000000007E-2</v>
          </cell>
          <cell r="W2022">
            <v>173.65</v>
          </cell>
        </row>
        <row r="2023">
          <cell r="F2023" t="str">
            <v/>
          </cell>
          <cell r="G2023" t="str">
            <v>0000900502-MFMAND</v>
          </cell>
          <cell r="H2023" t="str">
            <v>MD</v>
          </cell>
          <cell r="I2023">
            <v>0.11</v>
          </cell>
          <cell r="J2023">
            <v>440</v>
          </cell>
          <cell r="K2023">
            <v>48.4</v>
          </cell>
          <cell r="L2023" t="str">
            <v>cc</v>
          </cell>
          <cell r="M2023" t="str">
            <v>ST0012EN01RUKM1</v>
          </cell>
          <cell r="N2023" t="str">
            <v>UKM1</v>
          </cell>
          <cell r="O2023" t="e">
            <v>#N/A</v>
          </cell>
          <cell r="R2023">
            <v>48.4</v>
          </cell>
          <cell r="S2023">
            <v>48.4</v>
          </cell>
          <cell r="T2023">
            <v>0</v>
          </cell>
          <cell r="V2023">
            <v>0.11</v>
          </cell>
          <cell r="W2023">
            <v>440</v>
          </cell>
        </row>
        <row r="2024">
          <cell r="F2024" t="str">
            <v/>
          </cell>
          <cell r="G2024" t="str">
            <v>0000900501-MFPOWR</v>
          </cell>
          <cell r="H2024" t="str">
            <v>KWH</v>
          </cell>
          <cell r="I2024">
            <v>0.42</v>
          </cell>
          <cell r="J2024">
            <v>8.25</v>
          </cell>
          <cell r="K2024">
            <v>3.4649999999999999</v>
          </cell>
          <cell r="L2024" t="str">
            <v>cc</v>
          </cell>
          <cell r="M2024" t="str">
            <v>ST0012EN01RUKM1</v>
          </cell>
          <cell r="N2024" t="str">
            <v>UKM1</v>
          </cell>
          <cell r="O2024" t="e">
            <v>#N/A</v>
          </cell>
          <cell r="R2024">
            <v>3.4649999999999999</v>
          </cell>
          <cell r="S2024">
            <v>3.4649999999999999</v>
          </cell>
          <cell r="T2024">
            <v>0</v>
          </cell>
          <cell r="V2024">
            <v>0.42</v>
          </cell>
          <cell r="W2024">
            <v>8.25</v>
          </cell>
        </row>
        <row r="2025">
          <cell r="F2025" t="str">
            <v>SBBT0012PW02R</v>
          </cell>
          <cell r="G2025" t="str">
            <v>SPINZ BB TALC PEARL WHITE12GM 420P CHILD</v>
          </cell>
          <cell r="H2025" t="str">
            <v>CS</v>
          </cell>
          <cell r="I2025">
            <v>2.9000000000000001E-2</v>
          </cell>
          <cell r="J2025">
            <v>1192.99</v>
          </cell>
          <cell r="K2025">
            <v>34.596710000000002</v>
          </cell>
          <cell r="L2025" t="str">
            <v>RM</v>
          </cell>
          <cell r="M2025" t="str">
            <v>ST0012EN02RUKM1</v>
          </cell>
          <cell r="N2025" t="str">
            <v>SBBT0012PW02RUKM1</v>
          </cell>
          <cell r="O2025" t="e">
            <v>#N/A</v>
          </cell>
          <cell r="P2025">
            <v>34.596710000000002</v>
          </cell>
          <cell r="S2025">
            <v>34.596710000000002</v>
          </cell>
          <cell r="T2025">
            <v>0</v>
          </cell>
          <cell r="V2025">
            <v>2.9000000000000001E-2</v>
          </cell>
          <cell r="W2025">
            <v>1193.1099999999999</v>
          </cell>
        </row>
        <row r="2026">
          <cell r="F2026" t="str">
            <v>QST0012EN02R</v>
          </cell>
          <cell r="G2026" t="str">
            <v>SPINZ TALC EN 12G 420P W 12G SBBTPW12PQS</v>
          </cell>
          <cell r="H2026" t="str">
            <v>ST</v>
          </cell>
          <cell r="I2026">
            <v>-5.7000000000000002E-2</v>
          </cell>
          <cell r="J2026">
            <v>0</v>
          </cell>
          <cell r="K2026">
            <v>0</v>
          </cell>
          <cell r="L2026" t="str">
            <v>RM</v>
          </cell>
          <cell r="M2026" t="str">
            <v>ST0012EN02RUKM1</v>
          </cell>
          <cell r="N2026" t="str">
            <v>QST0012EN02RUKM1</v>
          </cell>
          <cell r="O2026" t="e">
            <v>#N/A</v>
          </cell>
          <cell r="P2026">
            <v>0</v>
          </cell>
          <cell r="S2026">
            <v>0</v>
          </cell>
          <cell r="T2026">
            <v>0</v>
          </cell>
          <cell r="V2026">
            <v>-5.7000000000000002E-2</v>
          </cell>
          <cell r="W2026">
            <v>0</v>
          </cell>
        </row>
        <row r="2027">
          <cell r="F2027">
            <v>5007120</v>
          </cell>
          <cell r="G2027" t="str">
            <v>SLIP IN PAPER FOR SPINZ TALC 12G</v>
          </cell>
          <cell r="H2027" t="str">
            <v>ST</v>
          </cell>
          <cell r="I2027">
            <v>12.12</v>
          </cell>
          <cell r="J2027">
            <v>0.08</v>
          </cell>
          <cell r="K2027">
            <v>0.96959999999999991</v>
          </cell>
          <cell r="L2027" t="str">
            <v>PM</v>
          </cell>
          <cell r="M2027" t="str">
            <v>ST0012EN02RUKM1</v>
          </cell>
          <cell r="N2027" t="str">
            <v>5007120UKM1</v>
          </cell>
          <cell r="O2027" t="e">
            <v>#N/A</v>
          </cell>
          <cell r="Q2027">
            <v>0.96959999999999991</v>
          </cell>
          <cell r="S2027">
            <v>0.96959999999999991</v>
          </cell>
          <cell r="T2027">
            <v>0</v>
          </cell>
          <cell r="V2027">
            <v>12.12</v>
          </cell>
          <cell r="W2027">
            <v>8.4160000000000013E-2</v>
          </cell>
        </row>
        <row r="2028">
          <cell r="F2028">
            <v>5007841</v>
          </cell>
          <cell r="G2028" t="str">
            <v>CFC STICKER NET CONTENT FOR TALC 12G</v>
          </cell>
          <cell r="H2028" t="str">
            <v>ST</v>
          </cell>
          <cell r="I2028">
            <v>2.02</v>
          </cell>
          <cell r="J2028">
            <v>1.25</v>
          </cell>
          <cell r="K2028">
            <v>2.5249999999999999</v>
          </cell>
          <cell r="L2028" t="str">
            <v>PM</v>
          </cell>
          <cell r="M2028" t="str">
            <v>ST0012EN02RUKM1</v>
          </cell>
          <cell r="N2028" t="str">
            <v>5007841UKM1</v>
          </cell>
          <cell r="O2028" t="e">
            <v>#N/A</v>
          </cell>
          <cell r="Q2028">
            <v>2.5249999999999999</v>
          </cell>
          <cell r="S2028">
            <v>2.5249999999999999</v>
          </cell>
          <cell r="T2028">
            <v>0</v>
          </cell>
          <cell r="V2028">
            <v>2.02</v>
          </cell>
          <cell r="W2028">
            <v>1.3218750000000001</v>
          </cell>
        </row>
        <row r="2029">
          <cell r="F2029">
            <v>5007193</v>
          </cell>
          <cell r="G2029" t="str">
            <v>CFC SPINZ TALC LLF 12GM X 420PC</v>
          </cell>
          <cell r="H2029" t="str">
            <v>ST</v>
          </cell>
          <cell r="I2029">
            <v>1.0049999999999999</v>
          </cell>
          <cell r="J2029">
            <v>50.45</v>
          </cell>
          <cell r="K2029">
            <v>50.702249999999999</v>
          </cell>
          <cell r="L2029" t="str">
            <v>PM</v>
          </cell>
          <cell r="M2029" t="str">
            <v>ST0012EN02RUKM1</v>
          </cell>
          <cell r="N2029" t="str">
            <v>5007193UKM1</v>
          </cell>
          <cell r="O2029" t="e">
            <v>#N/A</v>
          </cell>
          <cell r="Q2029">
            <v>50.702249999999999</v>
          </cell>
          <cell r="S2029">
            <v>50.702249999999999</v>
          </cell>
          <cell r="T2029">
            <v>0</v>
          </cell>
          <cell r="V2029">
            <v>1.0049999999999999</v>
          </cell>
          <cell r="W2029">
            <v>53.350875000000016</v>
          </cell>
        </row>
        <row r="2030">
          <cell r="F2030">
            <v>6002693</v>
          </cell>
          <cell r="G2030" t="str">
            <v>CONT SLEEVED SPINZ TALC ENCHANTE LLF12GM</v>
          </cell>
          <cell r="H2030" t="str">
            <v>ST</v>
          </cell>
          <cell r="I2030">
            <v>420</v>
          </cell>
          <cell r="J2030">
            <v>1</v>
          </cell>
          <cell r="K2030">
            <v>420</v>
          </cell>
          <cell r="L2030" t="str">
            <v>SFG</v>
          </cell>
          <cell r="M2030" t="str">
            <v>ST0012EN02RUKM1</v>
          </cell>
          <cell r="N2030" t="str">
            <v>6002693UKM1</v>
          </cell>
          <cell r="O2030" t="e">
            <v>#N/A</v>
          </cell>
          <cell r="P2030">
            <v>420</v>
          </cell>
          <cell r="S2030">
            <v>420</v>
          </cell>
          <cell r="T2030">
            <v>0</v>
          </cell>
          <cell r="V2030">
            <v>420</v>
          </cell>
          <cell r="W2030">
            <v>1</v>
          </cell>
        </row>
        <row r="2031">
          <cell r="F2031">
            <v>5004538</v>
          </cell>
          <cell r="G2031" t="str">
            <v>PETJAR WCAP NO OFF SPINZ TALC 15G  (51G)</v>
          </cell>
          <cell r="H2031" t="str">
            <v>ST</v>
          </cell>
          <cell r="I2031">
            <v>12.06</v>
          </cell>
          <cell r="J2031">
            <v>9.5</v>
          </cell>
          <cell r="K2031">
            <v>114.57000000000001</v>
          </cell>
          <cell r="L2031" t="str">
            <v>PM</v>
          </cell>
          <cell r="M2031" t="str">
            <v>ST0012EN02RUKM1</v>
          </cell>
          <cell r="N2031" t="str">
            <v>5004538UKM1</v>
          </cell>
          <cell r="O2031" t="e">
            <v>#N/A</v>
          </cell>
          <cell r="Q2031">
            <v>114.57000000000001</v>
          </cell>
          <cell r="S2031">
            <v>114.57000000000001</v>
          </cell>
          <cell r="T2031">
            <v>0</v>
          </cell>
          <cell r="V2031">
            <v>12.06</v>
          </cell>
          <cell r="W2031">
            <v>10.089</v>
          </cell>
        </row>
        <row r="2032">
          <cell r="F2032">
            <v>5000413</v>
          </cell>
          <cell r="G2032" t="str">
            <v>CAP SPINZ TALC ENCHANTE LLF 20G</v>
          </cell>
          <cell r="H2032" t="str">
            <v>ST</v>
          </cell>
          <cell r="I2032">
            <v>422.1</v>
          </cell>
          <cell r="J2032">
            <v>0.33</v>
          </cell>
          <cell r="K2032">
            <v>139.29300000000001</v>
          </cell>
          <cell r="L2032" t="str">
            <v>PM</v>
          </cell>
          <cell r="M2032" t="str">
            <v>ST0012EN02RUKM1</v>
          </cell>
          <cell r="N2032" t="str">
            <v>5000413UKM1</v>
          </cell>
          <cell r="O2032" t="e">
            <v>#N/A</v>
          </cell>
          <cell r="Q2032">
            <v>139.29300000000001</v>
          </cell>
          <cell r="S2032">
            <v>139.29300000000001</v>
          </cell>
          <cell r="T2032">
            <v>0</v>
          </cell>
          <cell r="V2032">
            <v>422.1</v>
          </cell>
          <cell r="W2032">
            <v>0.35768</v>
          </cell>
        </row>
        <row r="2033">
          <cell r="F2033">
            <v>5000283</v>
          </cell>
          <cell r="G2033" t="str">
            <v>BOPP TAPE (60MM X 65M)</v>
          </cell>
          <cell r="H2033" t="str">
            <v>ROL</v>
          </cell>
          <cell r="I2033">
            <v>1.7999999999999999E-2</v>
          </cell>
          <cell r="J2033">
            <v>45.18</v>
          </cell>
          <cell r="K2033">
            <v>0.81323999999999996</v>
          </cell>
          <cell r="L2033" t="str">
            <v>PM</v>
          </cell>
          <cell r="M2033" t="str">
            <v>ST0012EN02RUKM1</v>
          </cell>
          <cell r="N2033" t="str">
            <v>5000283UKM1</v>
          </cell>
          <cell r="O2033" t="e">
            <v>#N/A</v>
          </cell>
          <cell r="Q2033">
            <v>0.81323999999999996</v>
          </cell>
          <cell r="S2033">
            <v>0.81323999999999996</v>
          </cell>
          <cell r="T2033">
            <v>0</v>
          </cell>
          <cell r="V2033">
            <v>1.7999999999999999E-2</v>
          </cell>
          <cell r="W2033">
            <v>47.7</v>
          </cell>
        </row>
        <row r="2034">
          <cell r="F2034">
            <v>6000555</v>
          </cell>
          <cell r="G2034" t="str">
            <v>SPINZ TALC ENCHANT LONGLASTING FRESHNESS</v>
          </cell>
          <cell r="H2034" t="str">
            <v>KG</v>
          </cell>
          <cell r="I2034">
            <v>5.242</v>
          </cell>
          <cell r="J2034">
            <v>33.309999999999995</v>
          </cell>
          <cell r="K2034">
            <v>174.61101999999997</v>
          </cell>
          <cell r="L2034" t="str">
            <v>SFG</v>
          </cell>
          <cell r="M2034" t="str">
            <v>ST0012EN02RUKM1</v>
          </cell>
          <cell r="N2034" t="str">
            <v>6000555UKM1</v>
          </cell>
          <cell r="O2034" t="str">
            <v>6000555UKM1</v>
          </cell>
          <cell r="P2034">
            <v>159.88099999999997</v>
          </cell>
          <cell r="Q2034">
            <v>0</v>
          </cell>
          <cell r="R2034">
            <v>14.73002</v>
          </cell>
          <cell r="S2034">
            <v>174.61101999999997</v>
          </cell>
          <cell r="T2034">
            <v>0</v>
          </cell>
          <cell r="V2034">
            <v>5.242</v>
          </cell>
          <cell r="W2034">
            <v>34.656788849280765</v>
          </cell>
        </row>
        <row r="2035">
          <cell r="F2035" t="str">
            <v/>
          </cell>
          <cell r="G2035" t="str">
            <v>0000900505-MFGOVH</v>
          </cell>
          <cell r="H2035" t="str">
            <v>STD</v>
          </cell>
          <cell r="I2035">
            <v>7.0000000000000007E-2</v>
          </cell>
          <cell r="J2035">
            <v>292.08999999999997</v>
          </cell>
          <cell r="K2035">
            <v>20.446300000000001</v>
          </cell>
          <cell r="L2035" t="str">
            <v>cc</v>
          </cell>
          <cell r="M2035" t="str">
            <v>ST0012EN02RUKM1</v>
          </cell>
          <cell r="N2035" t="str">
            <v>UKM1</v>
          </cell>
          <cell r="O2035" t="e">
            <v>#N/A</v>
          </cell>
          <cell r="R2035">
            <v>20.446300000000001</v>
          </cell>
          <cell r="S2035">
            <v>20.446300000000001</v>
          </cell>
          <cell r="T2035">
            <v>0</v>
          </cell>
          <cell r="V2035">
            <v>7.0000000000000007E-2</v>
          </cell>
          <cell r="W2035">
            <v>292.08999999999997</v>
          </cell>
        </row>
        <row r="2036">
          <cell r="F2036" t="str">
            <v/>
          </cell>
          <cell r="G2036" t="str">
            <v>0000900504-MFGDEP</v>
          </cell>
          <cell r="H2036" t="str">
            <v>STD</v>
          </cell>
          <cell r="I2036">
            <v>7.0000000000000007E-2</v>
          </cell>
          <cell r="J2036">
            <v>290.99</v>
          </cell>
          <cell r="K2036">
            <v>20.369300000000003</v>
          </cell>
          <cell r="L2036" t="str">
            <v>cc</v>
          </cell>
          <cell r="M2036" t="str">
            <v>ST0012EN02RUKM1</v>
          </cell>
          <cell r="N2036" t="str">
            <v>UKM1</v>
          </cell>
          <cell r="O2036" t="e">
            <v>#N/A</v>
          </cell>
          <cell r="R2036">
            <v>20.369300000000003</v>
          </cell>
          <cell r="S2036">
            <v>20.369300000000003</v>
          </cell>
          <cell r="T2036">
            <v>0</v>
          </cell>
          <cell r="V2036">
            <v>7.0000000000000007E-2</v>
          </cell>
          <cell r="W2036">
            <v>290.99</v>
          </cell>
        </row>
        <row r="2037">
          <cell r="F2037" t="str">
            <v/>
          </cell>
          <cell r="G2037" t="str">
            <v>0000900503-MFGUTY</v>
          </cell>
          <cell r="H2037" t="str">
            <v>STD</v>
          </cell>
          <cell r="I2037">
            <v>7.0000000000000007E-2</v>
          </cell>
          <cell r="J2037">
            <v>173.65</v>
          </cell>
          <cell r="K2037">
            <v>12.155500000000002</v>
          </cell>
          <cell r="L2037" t="str">
            <v>cc</v>
          </cell>
          <cell r="M2037" t="str">
            <v>ST0012EN02RUKM1</v>
          </cell>
          <cell r="N2037" t="str">
            <v>UKM1</v>
          </cell>
          <cell r="O2037" t="e">
            <v>#N/A</v>
          </cell>
          <cell r="R2037">
            <v>12.155500000000002</v>
          </cell>
          <cell r="S2037">
            <v>12.155500000000002</v>
          </cell>
          <cell r="T2037">
            <v>0</v>
          </cell>
          <cell r="V2037">
            <v>7.0000000000000007E-2</v>
          </cell>
          <cell r="W2037">
            <v>173.65</v>
          </cell>
        </row>
        <row r="2038">
          <cell r="F2038" t="str">
            <v/>
          </cell>
          <cell r="G2038" t="str">
            <v>0000900502-MFMAND</v>
          </cell>
          <cell r="H2038" t="str">
            <v>MD</v>
          </cell>
          <cell r="I2038">
            <v>0.12</v>
          </cell>
          <cell r="J2038">
            <v>440</v>
          </cell>
          <cell r="K2038">
            <v>52.8</v>
          </cell>
          <cell r="L2038" t="str">
            <v>cc</v>
          </cell>
          <cell r="M2038" t="str">
            <v>ST0012EN02RUKM1</v>
          </cell>
          <cell r="N2038" t="str">
            <v>UKM1</v>
          </cell>
          <cell r="O2038" t="e">
            <v>#N/A</v>
          </cell>
          <cell r="R2038">
            <v>52.8</v>
          </cell>
          <cell r="S2038">
            <v>52.8</v>
          </cell>
          <cell r="T2038">
            <v>0</v>
          </cell>
          <cell r="V2038">
            <v>0.12</v>
          </cell>
          <cell r="W2038">
            <v>440</v>
          </cell>
        </row>
        <row r="2039">
          <cell r="F2039" t="str">
            <v/>
          </cell>
          <cell r="G2039" t="str">
            <v>0000900501-MFPOWR</v>
          </cell>
          <cell r="H2039" t="str">
            <v>KWH</v>
          </cell>
          <cell r="I2039">
            <v>0.42</v>
          </cell>
          <cell r="J2039">
            <v>8.25</v>
          </cell>
          <cell r="K2039">
            <v>3.4649999999999999</v>
          </cell>
          <cell r="L2039" t="str">
            <v>cc</v>
          </cell>
          <cell r="M2039" t="str">
            <v>ST0012EN02RUKM1</v>
          </cell>
          <cell r="N2039" t="str">
            <v>UKM1</v>
          </cell>
          <cell r="O2039" t="e">
            <v>#N/A</v>
          </cell>
          <cell r="R2039">
            <v>3.4649999999999999</v>
          </cell>
          <cell r="S2039">
            <v>3.4649999999999999</v>
          </cell>
          <cell r="T2039">
            <v>0</v>
          </cell>
          <cell r="V2039">
            <v>0.42</v>
          </cell>
          <cell r="W2039">
            <v>8.25</v>
          </cell>
        </row>
        <row r="2040">
          <cell r="F2040" t="str">
            <v/>
          </cell>
          <cell r="G2040" t="str">
            <v>0000900501-MFPOWR</v>
          </cell>
          <cell r="H2040" t="str">
            <v>KWH</v>
          </cell>
          <cell r="I2040">
            <v>0.42</v>
          </cell>
          <cell r="J2040">
            <v>8.25</v>
          </cell>
          <cell r="K2040">
            <v>3.4649999999999999</v>
          </cell>
          <cell r="L2040" t="str">
            <v>cc</v>
          </cell>
          <cell r="M2040" t="str">
            <v>ST0012EX01RUKM1</v>
          </cell>
          <cell r="N2040" t="str">
            <v>UKM1</v>
          </cell>
          <cell r="O2040" t="e">
            <v>#N/A</v>
          </cell>
          <cell r="R2040">
            <v>3.4649999999999999</v>
          </cell>
          <cell r="S2040">
            <v>3.4649999999999999</v>
          </cell>
          <cell r="T2040">
            <v>0</v>
          </cell>
          <cell r="V2040">
            <v>0.42</v>
          </cell>
          <cell r="W2040">
            <v>8.25</v>
          </cell>
        </row>
        <row r="2041">
          <cell r="F2041" t="str">
            <v/>
          </cell>
          <cell r="G2041" t="str">
            <v>0000900502-MFMAND</v>
          </cell>
          <cell r="H2041" t="str">
            <v>MD</v>
          </cell>
          <cell r="I2041">
            <v>0.11</v>
          </cell>
          <cell r="J2041">
            <v>440</v>
          </cell>
          <cell r="K2041">
            <v>48.4</v>
          </cell>
          <cell r="L2041" t="str">
            <v>cc</v>
          </cell>
          <cell r="M2041" t="str">
            <v>ST0012EX01RUKM1</v>
          </cell>
          <cell r="N2041" t="str">
            <v>UKM1</v>
          </cell>
          <cell r="O2041" t="e">
            <v>#N/A</v>
          </cell>
          <cell r="R2041">
            <v>48.4</v>
          </cell>
          <cell r="S2041">
            <v>48.4</v>
          </cell>
          <cell r="T2041">
            <v>0</v>
          </cell>
          <cell r="V2041">
            <v>0.11</v>
          </cell>
          <cell r="W2041">
            <v>440</v>
          </cell>
        </row>
        <row r="2042">
          <cell r="F2042" t="str">
            <v/>
          </cell>
          <cell r="G2042" t="str">
            <v>0000900503-MFGUTY</v>
          </cell>
          <cell r="H2042" t="str">
            <v>STD</v>
          </cell>
          <cell r="I2042">
            <v>7.0000000000000007E-2</v>
          </cell>
          <cell r="J2042">
            <v>173.65</v>
          </cell>
          <cell r="K2042">
            <v>12.155500000000002</v>
          </cell>
          <cell r="L2042" t="str">
            <v>cc</v>
          </cell>
          <cell r="M2042" t="str">
            <v>ST0012EX01RUKM1</v>
          </cell>
          <cell r="N2042" t="str">
            <v>UKM1</v>
          </cell>
          <cell r="O2042" t="e">
            <v>#N/A</v>
          </cell>
          <cell r="R2042">
            <v>12.155500000000002</v>
          </cell>
          <cell r="S2042">
            <v>12.155500000000002</v>
          </cell>
          <cell r="T2042">
            <v>0</v>
          </cell>
          <cell r="V2042">
            <v>7.0000000000000007E-2</v>
          </cell>
          <cell r="W2042">
            <v>173.65</v>
          </cell>
        </row>
        <row r="2043">
          <cell r="F2043" t="str">
            <v/>
          </cell>
          <cell r="G2043" t="str">
            <v>0000900504-MFGDEP</v>
          </cell>
          <cell r="H2043" t="str">
            <v>STD</v>
          </cell>
          <cell r="I2043">
            <v>7.0000000000000007E-2</v>
          </cell>
          <cell r="J2043">
            <v>290.99</v>
          </cell>
          <cell r="K2043">
            <v>20.369300000000003</v>
          </cell>
          <cell r="L2043" t="str">
            <v>cc</v>
          </cell>
          <cell r="M2043" t="str">
            <v>ST0012EX01RUKM1</v>
          </cell>
          <cell r="N2043" t="str">
            <v>UKM1</v>
          </cell>
          <cell r="O2043" t="e">
            <v>#N/A</v>
          </cell>
          <cell r="R2043">
            <v>20.369300000000003</v>
          </cell>
          <cell r="S2043">
            <v>20.369300000000003</v>
          </cell>
          <cell r="T2043">
            <v>0</v>
          </cell>
          <cell r="V2043">
            <v>7.0000000000000007E-2</v>
          </cell>
          <cell r="W2043">
            <v>290.99</v>
          </cell>
        </row>
        <row r="2044">
          <cell r="F2044" t="str">
            <v/>
          </cell>
          <cell r="G2044" t="str">
            <v>0000900505-MFGOVH</v>
          </cell>
          <cell r="H2044" t="str">
            <v>STD</v>
          </cell>
          <cell r="I2044">
            <v>7.0000000000000007E-2</v>
          </cell>
          <cell r="J2044">
            <v>292.08999999999997</v>
          </cell>
          <cell r="K2044">
            <v>20.446300000000001</v>
          </cell>
          <cell r="L2044" t="str">
            <v>cc</v>
          </cell>
          <cell r="M2044" t="str">
            <v>ST0012EX01RUKM1</v>
          </cell>
          <cell r="N2044" t="str">
            <v>UKM1</v>
          </cell>
          <cell r="O2044" t="e">
            <v>#N/A</v>
          </cell>
          <cell r="R2044">
            <v>20.446300000000001</v>
          </cell>
          <cell r="S2044">
            <v>20.446300000000001</v>
          </cell>
          <cell r="T2044">
            <v>0</v>
          </cell>
          <cell r="V2044">
            <v>7.0000000000000007E-2</v>
          </cell>
          <cell r="W2044">
            <v>292.08999999999997</v>
          </cell>
        </row>
        <row r="2045">
          <cell r="F2045">
            <v>6000556</v>
          </cell>
          <cell r="G2045" t="str">
            <v>SPINZ TALC EXOTIC LONGLASTING FRESH NEW</v>
          </cell>
          <cell r="H2045" t="str">
            <v>KG</v>
          </cell>
          <cell r="I2045">
            <v>5.1529999999999996</v>
          </cell>
          <cell r="J2045">
            <v>32.97</v>
          </cell>
          <cell r="K2045">
            <v>169.89440999999999</v>
          </cell>
          <cell r="L2045" t="str">
            <v>SFG</v>
          </cell>
          <cell r="M2045" t="str">
            <v>ST0012EX01RUKM1</v>
          </cell>
          <cell r="N2045" t="str">
            <v>6000556UKM1</v>
          </cell>
          <cell r="O2045" t="str">
            <v>6000556UKM1</v>
          </cell>
          <cell r="P2045">
            <v>155.41447999999997</v>
          </cell>
          <cell r="Q2045">
            <v>0</v>
          </cell>
          <cell r="R2045">
            <v>14.47993</v>
          </cell>
          <cell r="S2045">
            <v>169.89440999999997</v>
          </cell>
          <cell r="T2045">
            <v>0</v>
          </cell>
          <cell r="V2045">
            <v>5.1529999999999996</v>
          </cell>
          <cell r="W2045">
            <v>34.452633670748391</v>
          </cell>
        </row>
        <row r="2046">
          <cell r="F2046">
            <v>5000283</v>
          </cell>
          <cell r="G2046" t="str">
            <v>BOPP TAPE (60MM X 65M)</v>
          </cell>
          <cell r="H2046" t="str">
            <v>ROL</v>
          </cell>
          <cell r="I2046">
            <v>1.7999999999999999E-2</v>
          </cell>
          <cell r="J2046">
            <v>45.18</v>
          </cell>
          <cell r="K2046">
            <v>0.81323999999999996</v>
          </cell>
          <cell r="L2046" t="str">
            <v>PM</v>
          </cell>
          <cell r="M2046" t="str">
            <v>ST0012EX01RUKM1</v>
          </cell>
          <cell r="N2046" t="str">
            <v>5000283UKM1</v>
          </cell>
          <cell r="O2046" t="e">
            <v>#N/A</v>
          </cell>
          <cell r="Q2046">
            <v>0.81323999999999996</v>
          </cell>
          <cell r="S2046">
            <v>0.81323999999999996</v>
          </cell>
          <cell r="T2046">
            <v>0</v>
          </cell>
          <cell r="V2046">
            <v>1.7999999999999999E-2</v>
          </cell>
          <cell r="W2046">
            <v>47.7</v>
          </cell>
        </row>
        <row r="2047">
          <cell r="F2047">
            <v>5000412</v>
          </cell>
          <cell r="G2047" t="str">
            <v>CAP SPINZ TALC EXOTIC LLF 20G</v>
          </cell>
          <cell r="H2047" t="str">
            <v>ST</v>
          </cell>
          <cell r="I2047">
            <v>422.1</v>
          </cell>
          <cell r="J2047">
            <v>0.4</v>
          </cell>
          <cell r="K2047">
            <v>168.84000000000003</v>
          </cell>
          <cell r="L2047" t="str">
            <v>PM</v>
          </cell>
          <cell r="M2047" t="str">
            <v>ST0012EX01RUKM1</v>
          </cell>
          <cell r="N2047" t="str">
            <v>5000412UKM1</v>
          </cell>
          <cell r="O2047" t="e">
            <v>#N/A</v>
          </cell>
          <cell r="Q2047">
            <v>168.84000000000003</v>
          </cell>
          <cell r="S2047">
            <v>168.84000000000003</v>
          </cell>
          <cell r="T2047">
            <v>0</v>
          </cell>
          <cell r="V2047">
            <v>422.1</v>
          </cell>
          <cell r="W2047">
            <v>0.42080000000000006</v>
          </cell>
        </row>
        <row r="2048">
          <cell r="F2048">
            <v>5004538</v>
          </cell>
          <cell r="G2048" t="str">
            <v>PETJAR WCAP NO OFF SPINZ TALC 15G  (51G)</v>
          </cell>
          <cell r="H2048" t="str">
            <v>ST</v>
          </cell>
          <cell r="I2048">
            <v>12.06</v>
          </cell>
          <cell r="J2048">
            <v>9.5</v>
          </cell>
          <cell r="K2048">
            <v>114.57000000000001</v>
          </cell>
          <cell r="L2048" t="str">
            <v>PM</v>
          </cell>
          <cell r="M2048" t="str">
            <v>ST0012EX01RUKM1</v>
          </cell>
          <cell r="N2048" t="str">
            <v>5004538UKM1</v>
          </cell>
          <cell r="O2048" t="e">
            <v>#N/A</v>
          </cell>
          <cell r="Q2048">
            <v>114.57000000000001</v>
          </cell>
          <cell r="S2048">
            <v>114.57000000000001</v>
          </cell>
          <cell r="T2048">
            <v>0</v>
          </cell>
          <cell r="V2048">
            <v>12.06</v>
          </cell>
          <cell r="W2048">
            <v>10.089</v>
          </cell>
        </row>
        <row r="2049">
          <cell r="F2049">
            <v>6002694</v>
          </cell>
          <cell r="G2049" t="str">
            <v>CONT SLEEVED SPINZ TALC EXOTIC LLF12GM</v>
          </cell>
          <cell r="H2049" t="str">
            <v>ST</v>
          </cell>
          <cell r="I2049">
            <v>420</v>
          </cell>
          <cell r="J2049">
            <v>1.32</v>
          </cell>
          <cell r="K2049">
            <v>554.4</v>
          </cell>
          <cell r="L2049" t="str">
            <v>SFG</v>
          </cell>
          <cell r="M2049" t="str">
            <v>ST0012EX01RUKM1</v>
          </cell>
          <cell r="N2049" t="str">
            <v>6002694UKM1</v>
          </cell>
          <cell r="O2049" t="e">
            <v>#N/A</v>
          </cell>
          <cell r="P2049">
            <v>554.4</v>
          </cell>
          <cell r="S2049">
            <v>554.4</v>
          </cell>
          <cell r="T2049">
            <v>0</v>
          </cell>
          <cell r="V2049">
            <v>420</v>
          </cell>
          <cell r="W2049">
            <v>1.32</v>
          </cell>
        </row>
        <row r="2050">
          <cell r="F2050">
            <v>5007193</v>
          </cell>
          <cell r="G2050" t="str">
            <v>CFC SPINZ TALC LLF 12GM X 420PC</v>
          </cell>
          <cell r="H2050" t="str">
            <v>ST</v>
          </cell>
          <cell r="I2050">
            <v>1.0049999999999999</v>
          </cell>
          <cell r="J2050">
            <v>50.45</v>
          </cell>
          <cell r="K2050">
            <v>50.702249999999999</v>
          </cell>
          <cell r="L2050" t="str">
            <v>PM</v>
          </cell>
          <cell r="M2050" t="str">
            <v>ST0012EX01RUKM1</v>
          </cell>
          <cell r="N2050" t="str">
            <v>5007193UKM1</v>
          </cell>
          <cell r="O2050" t="e">
            <v>#N/A</v>
          </cell>
          <cell r="Q2050">
            <v>50.702249999999999</v>
          </cell>
          <cell r="S2050">
            <v>50.702249999999999</v>
          </cell>
          <cell r="T2050">
            <v>0</v>
          </cell>
          <cell r="V2050">
            <v>1.0049999999999999</v>
          </cell>
          <cell r="W2050">
            <v>53.350875000000016</v>
          </cell>
        </row>
        <row r="2051">
          <cell r="F2051" t="str">
            <v>QST0012EX01R</v>
          </cell>
          <cell r="G2051" t="str">
            <v>SPINZ TALC EXOTIC LLF JAR 12GM QS</v>
          </cell>
          <cell r="H2051" t="str">
            <v>ST</v>
          </cell>
          <cell r="I2051">
            <v>-3.0000000000000001E-3</v>
          </cell>
          <cell r="J2051">
            <v>0</v>
          </cell>
          <cell r="K2051">
            <v>0</v>
          </cell>
          <cell r="L2051" t="str">
            <v>RM</v>
          </cell>
          <cell r="M2051" t="str">
            <v>ST0012EX01RUKM1</v>
          </cell>
          <cell r="N2051" t="str">
            <v>QST0012EX01RUKM1</v>
          </cell>
          <cell r="O2051" t="e">
            <v>#N/A</v>
          </cell>
          <cell r="P2051">
            <v>0</v>
          </cell>
          <cell r="S2051">
            <v>0</v>
          </cell>
          <cell r="T2051">
            <v>0</v>
          </cell>
          <cell r="V2051">
            <v>-3.0000000000000001E-3</v>
          </cell>
          <cell r="W2051">
            <v>0</v>
          </cell>
        </row>
        <row r="2052">
          <cell r="F2052">
            <v>5007120</v>
          </cell>
          <cell r="G2052" t="str">
            <v>SLIP IN PAPER FOR SPINZ TALC 12G</v>
          </cell>
          <cell r="H2052" t="str">
            <v>ST</v>
          </cell>
          <cell r="I2052">
            <v>12.12</v>
          </cell>
          <cell r="J2052">
            <v>0.08</v>
          </cell>
          <cell r="K2052">
            <v>0.96959999999999991</v>
          </cell>
          <cell r="L2052" t="str">
            <v>PM</v>
          </cell>
          <cell r="M2052" t="str">
            <v>ST0012EX01RUKM1</v>
          </cell>
          <cell r="N2052" t="str">
            <v>5007120UKM1</v>
          </cell>
          <cell r="O2052" t="e">
            <v>#N/A</v>
          </cell>
          <cell r="Q2052">
            <v>0.96959999999999991</v>
          </cell>
          <cell r="S2052">
            <v>0.96959999999999991</v>
          </cell>
          <cell r="T2052">
            <v>0</v>
          </cell>
          <cell r="V2052">
            <v>12.12</v>
          </cell>
          <cell r="W2052">
            <v>8.4160000000000013E-2</v>
          </cell>
        </row>
        <row r="2053">
          <cell r="F2053" t="str">
            <v/>
          </cell>
          <cell r="G2053" t="str">
            <v>0000900501-MFPOWR</v>
          </cell>
          <cell r="H2053" t="str">
            <v>KWH</v>
          </cell>
          <cell r="I2053">
            <v>0.42</v>
          </cell>
          <cell r="J2053">
            <v>8.25</v>
          </cell>
          <cell r="K2053">
            <v>3.4649999999999999</v>
          </cell>
          <cell r="L2053" t="str">
            <v>cc</v>
          </cell>
          <cell r="M2053" t="str">
            <v>ST0012EX02RUKM1</v>
          </cell>
          <cell r="N2053" t="str">
            <v>UKM1</v>
          </cell>
          <cell r="O2053" t="e">
            <v>#N/A</v>
          </cell>
          <cell r="R2053">
            <v>3.4649999999999999</v>
          </cell>
          <cell r="S2053">
            <v>3.4649999999999999</v>
          </cell>
          <cell r="T2053">
            <v>0</v>
          </cell>
          <cell r="V2053">
            <v>0.42</v>
          </cell>
          <cell r="W2053">
            <v>8.25</v>
          </cell>
        </row>
        <row r="2054">
          <cell r="F2054" t="str">
            <v/>
          </cell>
          <cell r="G2054" t="str">
            <v>0000900502-MFMAND</v>
          </cell>
          <cell r="H2054" t="str">
            <v>MD</v>
          </cell>
          <cell r="I2054">
            <v>0.12</v>
          </cell>
          <cell r="J2054">
            <v>440</v>
          </cell>
          <cell r="K2054">
            <v>52.8</v>
          </cell>
          <cell r="L2054" t="str">
            <v>cc</v>
          </cell>
          <cell r="M2054" t="str">
            <v>ST0012EX02RUKM1</v>
          </cell>
          <cell r="N2054" t="str">
            <v>UKM1</v>
          </cell>
          <cell r="O2054" t="e">
            <v>#N/A</v>
          </cell>
          <cell r="R2054">
            <v>52.8</v>
          </cell>
          <cell r="S2054">
            <v>52.8</v>
          </cell>
          <cell r="T2054">
            <v>0</v>
          </cell>
          <cell r="V2054">
            <v>0.12</v>
          </cell>
          <cell r="W2054">
            <v>440</v>
          </cell>
        </row>
        <row r="2055">
          <cell r="F2055" t="str">
            <v/>
          </cell>
          <cell r="G2055" t="str">
            <v>0000900503-MFGUTY</v>
          </cell>
          <cell r="H2055" t="str">
            <v>STD</v>
          </cell>
          <cell r="I2055">
            <v>7.0000000000000007E-2</v>
          </cell>
          <cell r="J2055">
            <v>173.65</v>
          </cell>
          <cell r="K2055">
            <v>12.155500000000002</v>
          </cell>
          <cell r="L2055" t="str">
            <v>cc</v>
          </cell>
          <cell r="M2055" t="str">
            <v>ST0012EX02RUKM1</v>
          </cell>
          <cell r="N2055" t="str">
            <v>UKM1</v>
          </cell>
          <cell r="O2055" t="e">
            <v>#N/A</v>
          </cell>
          <cell r="R2055">
            <v>12.155500000000002</v>
          </cell>
          <cell r="S2055">
            <v>12.155500000000002</v>
          </cell>
          <cell r="T2055">
            <v>0</v>
          </cell>
          <cell r="V2055">
            <v>7.0000000000000007E-2</v>
          </cell>
          <cell r="W2055">
            <v>173.65</v>
          </cell>
        </row>
        <row r="2056">
          <cell r="F2056" t="str">
            <v/>
          </cell>
          <cell r="G2056" t="str">
            <v>0000900504-MFGDEP</v>
          </cell>
          <cell r="H2056" t="str">
            <v>STD</v>
          </cell>
          <cell r="I2056">
            <v>7.0000000000000007E-2</v>
          </cell>
          <cell r="J2056">
            <v>290.99</v>
          </cell>
          <cell r="K2056">
            <v>20.369300000000003</v>
          </cell>
          <cell r="L2056" t="str">
            <v>cc</v>
          </cell>
          <cell r="M2056" t="str">
            <v>ST0012EX02RUKM1</v>
          </cell>
          <cell r="N2056" t="str">
            <v>UKM1</v>
          </cell>
          <cell r="O2056" t="e">
            <v>#N/A</v>
          </cell>
          <cell r="R2056">
            <v>20.369300000000003</v>
          </cell>
          <cell r="S2056">
            <v>20.369300000000003</v>
          </cell>
          <cell r="T2056">
            <v>0</v>
          </cell>
          <cell r="V2056">
            <v>7.0000000000000007E-2</v>
          </cell>
          <cell r="W2056">
            <v>290.99</v>
          </cell>
        </row>
        <row r="2057">
          <cell r="F2057" t="str">
            <v/>
          </cell>
          <cell r="G2057" t="str">
            <v>0000900505-MFGOVH</v>
          </cell>
          <cell r="H2057" t="str">
            <v>STD</v>
          </cell>
          <cell r="I2057">
            <v>7.0000000000000007E-2</v>
          </cell>
          <cell r="J2057">
            <v>292.08999999999997</v>
          </cell>
          <cell r="K2057">
            <v>20.446300000000001</v>
          </cell>
          <cell r="L2057" t="str">
            <v>cc</v>
          </cell>
          <cell r="M2057" t="str">
            <v>ST0012EX02RUKM1</v>
          </cell>
          <cell r="N2057" t="str">
            <v>UKM1</v>
          </cell>
          <cell r="O2057" t="e">
            <v>#N/A</v>
          </cell>
          <cell r="R2057">
            <v>20.446300000000001</v>
          </cell>
          <cell r="S2057">
            <v>20.446300000000001</v>
          </cell>
          <cell r="T2057">
            <v>0</v>
          </cell>
          <cell r="V2057">
            <v>7.0000000000000007E-2</v>
          </cell>
          <cell r="W2057">
            <v>292.08999999999997</v>
          </cell>
        </row>
        <row r="2058">
          <cell r="F2058">
            <v>6000556</v>
          </cell>
          <cell r="G2058" t="str">
            <v>SPINZ TALC EXOTIC LONGLASTING FRESH NEW</v>
          </cell>
          <cell r="H2058" t="str">
            <v>KG</v>
          </cell>
          <cell r="I2058">
            <v>5.242</v>
          </cell>
          <cell r="J2058">
            <v>32.97</v>
          </cell>
          <cell r="K2058">
            <v>172.82873999999998</v>
          </cell>
          <cell r="L2058" t="str">
            <v>SFG</v>
          </cell>
          <cell r="M2058" t="str">
            <v>ST0012EX02RUKM1</v>
          </cell>
          <cell r="N2058" t="str">
            <v>6000556UKM1</v>
          </cell>
          <cell r="O2058" t="str">
            <v>6000556UKM1</v>
          </cell>
          <cell r="P2058">
            <v>158.09871999999999</v>
          </cell>
          <cell r="Q2058">
            <v>0</v>
          </cell>
          <cell r="R2058">
            <v>14.73002</v>
          </cell>
          <cell r="S2058">
            <v>172.82873999999998</v>
          </cell>
          <cell r="T2058">
            <v>0</v>
          </cell>
          <cell r="V2058">
            <v>5.242</v>
          </cell>
          <cell r="W2058">
            <v>34.452633670748391</v>
          </cell>
        </row>
        <row r="2059">
          <cell r="F2059">
            <v>5000412</v>
          </cell>
          <cell r="G2059" t="str">
            <v>CAP SPINZ TALC EXOTIC LLF 20G</v>
          </cell>
          <cell r="H2059" t="str">
            <v>ST</v>
          </cell>
          <cell r="I2059">
            <v>422.1</v>
          </cell>
          <cell r="J2059">
            <v>0.4</v>
          </cell>
          <cell r="K2059">
            <v>168.84000000000003</v>
          </cell>
          <cell r="L2059" t="str">
            <v>PM</v>
          </cell>
          <cell r="M2059" t="str">
            <v>ST0012EX02RUKM1</v>
          </cell>
          <cell r="N2059" t="str">
            <v>5000412UKM1</v>
          </cell>
          <cell r="O2059" t="e">
            <v>#N/A</v>
          </cell>
          <cell r="Q2059">
            <v>168.84000000000003</v>
          </cell>
          <cell r="S2059">
            <v>168.84000000000003</v>
          </cell>
          <cell r="T2059">
            <v>0</v>
          </cell>
          <cell r="V2059">
            <v>422.1</v>
          </cell>
          <cell r="W2059">
            <v>0.42080000000000006</v>
          </cell>
        </row>
        <row r="2060">
          <cell r="F2060">
            <v>5004538</v>
          </cell>
          <cell r="G2060" t="str">
            <v>PETJAR WCAP NO OFF SPINZ TALC 15G  (51G)</v>
          </cell>
          <cell r="H2060" t="str">
            <v>ST</v>
          </cell>
          <cell r="I2060">
            <v>12.06</v>
          </cell>
          <cell r="J2060">
            <v>9.5</v>
          </cell>
          <cell r="K2060">
            <v>114.57000000000001</v>
          </cell>
          <cell r="L2060" t="str">
            <v>PM</v>
          </cell>
          <cell r="M2060" t="str">
            <v>ST0012EX02RUKM1</v>
          </cell>
          <cell r="N2060" t="str">
            <v>5004538UKM1</v>
          </cell>
          <cell r="O2060" t="e">
            <v>#N/A</v>
          </cell>
          <cell r="Q2060">
            <v>114.57000000000001</v>
          </cell>
          <cell r="S2060">
            <v>114.57000000000001</v>
          </cell>
          <cell r="T2060">
            <v>0</v>
          </cell>
          <cell r="V2060">
            <v>12.06</v>
          </cell>
          <cell r="W2060">
            <v>10.089</v>
          </cell>
        </row>
        <row r="2061">
          <cell r="F2061">
            <v>6002694</v>
          </cell>
          <cell r="G2061" t="str">
            <v>CONT SLEEVED SPINZ TALC EXOTIC LLF12GM</v>
          </cell>
          <cell r="H2061" t="str">
            <v>ST</v>
          </cell>
          <cell r="I2061">
            <v>420</v>
          </cell>
          <cell r="J2061">
            <v>1.32</v>
          </cell>
          <cell r="K2061">
            <v>554.4</v>
          </cell>
          <cell r="L2061" t="str">
            <v>SFG</v>
          </cell>
          <cell r="M2061" t="str">
            <v>ST0012EX02RUKM1</v>
          </cell>
          <cell r="N2061" t="str">
            <v>6002694UKM1</v>
          </cell>
          <cell r="O2061" t="e">
            <v>#N/A</v>
          </cell>
          <cell r="P2061">
            <v>554.4</v>
          </cell>
          <cell r="S2061">
            <v>554.4</v>
          </cell>
          <cell r="T2061">
            <v>0</v>
          </cell>
          <cell r="V2061">
            <v>420</v>
          </cell>
          <cell r="W2061">
            <v>1.32</v>
          </cell>
        </row>
        <row r="2062">
          <cell r="F2062">
            <v>5007193</v>
          </cell>
          <cell r="G2062" t="str">
            <v>CFC SPINZ TALC LLF 12GM X 420PC</v>
          </cell>
          <cell r="H2062" t="str">
            <v>ST</v>
          </cell>
          <cell r="I2062">
            <v>1.0049999999999999</v>
          </cell>
          <cell r="J2062">
            <v>50.45</v>
          </cell>
          <cell r="K2062">
            <v>50.702249999999999</v>
          </cell>
          <cell r="L2062" t="str">
            <v>PM</v>
          </cell>
          <cell r="M2062" t="str">
            <v>ST0012EX02RUKM1</v>
          </cell>
          <cell r="N2062" t="str">
            <v>5007193UKM1</v>
          </cell>
          <cell r="O2062" t="e">
            <v>#N/A</v>
          </cell>
          <cell r="Q2062">
            <v>50.702249999999999</v>
          </cell>
          <cell r="S2062">
            <v>50.702249999999999</v>
          </cell>
          <cell r="T2062">
            <v>0</v>
          </cell>
          <cell r="V2062">
            <v>1.0049999999999999</v>
          </cell>
          <cell r="W2062">
            <v>53.350875000000016</v>
          </cell>
        </row>
        <row r="2063">
          <cell r="F2063">
            <v>5007120</v>
          </cell>
          <cell r="G2063" t="str">
            <v>SLIP IN PAPER FOR SPINZ TALC 12G</v>
          </cell>
          <cell r="H2063" t="str">
            <v>ST</v>
          </cell>
          <cell r="I2063">
            <v>12.12</v>
          </cell>
          <cell r="J2063">
            <v>0.08</v>
          </cell>
          <cell r="K2063">
            <v>0.96959999999999991</v>
          </cell>
          <cell r="L2063" t="str">
            <v>PM</v>
          </cell>
          <cell r="M2063" t="str">
            <v>ST0012EX02RUKM1</v>
          </cell>
          <cell r="N2063" t="str">
            <v>5007120UKM1</v>
          </cell>
          <cell r="O2063" t="e">
            <v>#N/A</v>
          </cell>
          <cell r="Q2063">
            <v>0.96959999999999991</v>
          </cell>
          <cell r="S2063">
            <v>0.96959999999999991</v>
          </cell>
          <cell r="T2063">
            <v>0</v>
          </cell>
          <cell r="V2063">
            <v>12.12</v>
          </cell>
          <cell r="W2063">
            <v>8.4160000000000013E-2</v>
          </cell>
        </row>
        <row r="2064">
          <cell r="F2064">
            <v>5007841</v>
          </cell>
          <cell r="G2064" t="str">
            <v>CFC STICKER NET CONTENT FOR TALC 12G</v>
          </cell>
          <cell r="H2064" t="str">
            <v>ST</v>
          </cell>
          <cell r="I2064">
            <v>2.02</v>
          </cell>
          <cell r="J2064">
            <v>1.25</v>
          </cell>
          <cell r="K2064">
            <v>2.5249999999999999</v>
          </cell>
          <cell r="L2064" t="str">
            <v>PM</v>
          </cell>
          <cell r="M2064" t="str">
            <v>ST0012EX02RUKM1</v>
          </cell>
          <cell r="N2064" t="str">
            <v>5007841UKM1</v>
          </cell>
          <cell r="O2064" t="e">
            <v>#N/A</v>
          </cell>
          <cell r="Q2064">
            <v>2.5249999999999999</v>
          </cell>
          <cell r="S2064">
            <v>2.5249999999999999</v>
          </cell>
          <cell r="T2064">
            <v>0</v>
          </cell>
          <cell r="V2064">
            <v>2.02</v>
          </cell>
          <cell r="W2064">
            <v>1.3218750000000001</v>
          </cell>
        </row>
        <row r="2065">
          <cell r="F2065" t="str">
            <v>QST0012EX02R</v>
          </cell>
          <cell r="G2065" t="str">
            <v>SPINZ TALC EX 12G 420P W 12G SBBTPW12PQS</v>
          </cell>
          <cell r="H2065" t="str">
            <v>ST</v>
          </cell>
          <cell r="I2065">
            <v>-5.7000000000000002E-2</v>
          </cell>
          <cell r="J2065">
            <v>0</v>
          </cell>
          <cell r="K2065">
            <v>0</v>
          </cell>
          <cell r="L2065" t="str">
            <v>RM</v>
          </cell>
          <cell r="M2065" t="str">
            <v>ST0012EX02RUKM1</v>
          </cell>
          <cell r="N2065" t="str">
            <v>QST0012EX02RUKM1</v>
          </cell>
          <cell r="O2065" t="e">
            <v>#N/A</v>
          </cell>
          <cell r="P2065">
            <v>0</v>
          </cell>
          <cell r="S2065">
            <v>0</v>
          </cell>
          <cell r="T2065">
            <v>0</v>
          </cell>
          <cell r="V2065">
            <v>-5.7000000000000002E-2</v>
          </cell>
          <cell r="W2065">
            <v>0</v>
          </cell>
        </row>
        <row r="2066">
          <cell r="F2066" t="str">
            <v>SBBT0012PW02R</v>
          </cell>
          <cell r="G2066" t="str">
            <v>SPINZ BB TALC PEARL WHITE12GM 420P CHILD</v>
          </cell>
          <cell r="H2066" t="str">
            <v>CS</v>
          </cell>
          <cell r="I2066">
            <v>2.9000000000000001E-2</v>
          </cell>
          <cell r="J2066">
            <v>1192.99</v>
          </cell>
          <cell r="K2066">
            <v>34.596710000000002</v>
          </cell>
          <cell r="L2066" t="str">
            <v>RM</v>
          </cell>
          <cell r="M2066" t="str">
            <v>ST0012EX02RUKM1</v>
          </cell>
          <cell r="N2066" t="str">
            <v>SBBT0012PW02RUKM1</v>
          </cell>
          <cell r="O2066" t="e">
            <v>#N/A</v>
          </cell>
          <cell r="P2066">
            <v>34.596710000000002</v>
          </cell>
          <cell r="S2066">
            <v>34.596710000000002</v>
          </cell>
          <cell r="T2066">
            <v>0</v>
          </cell>
          <cell r="V2066">
            <v>2.9000000000000001E-2</v>
          </cell>
          <cell r="W2066">
            <v>1193.1099999999999</v>
          </cell>
        </row>
        <row r="2067">
          <cell r="F2067">
            <v>5000283</v>
          </cell>
          <cell r="G2067" t="str">
            <v>BOPP TAPE (60MM X 65M)</v>
          </cell>
          <cell r="H2067" t="str">
            <v>ROL</v>
          </cell>
          <cell r="I2067">
            <v>1.7999999999999999E-2</v>
          </cell>
          <cell r="J2067">
            <v>45.18</v>
          </cell>
          <cell r="K2067">
            <v>0.81323999999999996</v>
          </cell>
          <cell r="L2067" t="str">
            <v>PM</v>
          </cell>
          <cell r="M2067" t="str">
            <v>ST0012EX02RUKM1</v>
          </cell>
          <cell r="N2067" t="str">
            <v>5000283UKM1</v>
          </cell>
          <cell r="O2067" t="e">
            <v>#N/A</v>
          </cell>
          <cell r="Q2067">
            <v>0.81323999999999996</v>
          </cell>
          <cell r="S2067">
            <v>0.81323999999999996</v>
          </cell>
          <cell r="T2067">
            <v>0</v>
          </cell>
          <cell r="V2067">
            <v>1.7999999999999999E-2</v>
          </cell>
          <cell r="W2067">
            <v>47.7</v>
          </cell>
        </row>
        <row r="2068">
          <cell r="F2068">
            <v>5000283</v>
          </cell>
          <cell r="G2068" t="str">
            <v>BOPP TAPE (60MM X 65M)</v>
          </cell>
          <cell r="H2068" t="str">
            <v>ROL</v>
          </cell>
          <cell r="I2068">
            <v>2.1999999999999999E-2</v>
          </cell>
          <cell r="J2068">
            <v>45.18</v>
          </cell>
          <cell r="K2068">
            <v>0.99395999999999995</v>
          </cell>
          <cell r="L2068" t="str">
            <v>PM</v>
          </cell>
          <cell r="M2068" t="str">
            <v>ST0020EN01SUKM1</v>
          </cell>
          <cell r="N2068" t="str">
            <v>5000283UKM1</v>
          </cell>
          <cell r="O2068" t="e">
            <v>#N/A</v>
          </cell>
          <cell r="Q2068">
            <v>0.99395999999999995</v>
          </cell>
          <cell r="S2068">
            <v>0.99395999999999995</v>
          </cell>
          <cell r="T2068">
            <v>0</v>
          </cell>
          <cell r="V2068">
            <v>2.1999999999999999E-2</v>
          </cell>
          <cell r="W2068">
            <v>47.7</v>
          </cell>
        </row>
        <row r="2069">
          <cell r="F2069">
            <v>6000555</v>
          </cell>
          <cell r="G2069" t="str">
            <v>SPINZ TALC ENCHANT LONGLASTING FRESHNESS</v>
          </cell>
          <cell r="H2069" t="str">
            <v>KG</v>
          </cell>
          <cell r="I2069">
            <v>3.7440000000000002</v>
          </cell>
          <cell r="J2069">
            <v>33.309999999999995</v>
          </cell>
          <cell r="K2069">
            <v>124.71263999999999</v>
          </cell>
          <cell r="L2069" t="str">
            <v>SFG</v>
          </cell>
          <cell r="M2069" t="str">
            <v>ST0020EN01SUKM1</v>
          </cell>
          <cell r="N2069" t="str">
            <v>6000555UKM1</v>
          </cell>
          <cell r="O2069" t="str">
            <v>6000555UKM1</v>
          </cell>
          <cell r="P2069">
            <v>114.19199999999999</v>
          </cell>
          <cell r="Q2069">
            <v>0</v>
          </cell>
          <cell r="R2069">
            <v>10.52064</v>
          </cell>
          <cell r="S2069">
            <v>124.71263999999999</v>
          </cell>
          <cell r="T2069">
            <v>0</v>
          </cell>
          <cell r="V2069">
            <v>3.7440000000000002</v>
          </cell>
          <cell r="W2069">
            <v>34.656788849280765</v>
          </cell>
        </row>
        <row r="2070">
          <cell r="F2070" t="str">
            <v/>
          </cell>
          <cell r="G2070" t="str">
            <v>0000900505-MFGOVH</v>
          </cell>
          <cell r="H2070" t="str">
            <v>STD</v>
          </cell>
          <cell r="I2070">
            <v>4.8000000000000001E-2</v>
          </cell>
          <cell r="J2070">
            <v>292.08999999999997</v>
          </cell>
          <cell r="K2070">
            <v>14.02032</v>
          </cell>
          <cell r="L2070" t="str">
            <v>cc</v>
          </cell>
          <cell r="M2070" t="str">
            <v>ST0020EN01SUKM1</v>
          </cell>
          <cell r="N2070" t="str">
            <v>UKM1</v>
          </cell>
          <cell r="O2070" t="e">
            <v>#N/A</v>
          </cell>
          <cell r="R2070">
            <v>14.02032</v>
          </cell>
          <cell r="S2070">
            <v>14.02032</v>
          </cell>
          <cell r="T2070">
            <v>0</v>
          </cell>
          <cell r="V2070">
            <v>4.8000000000000001E-2</v>
          </cell>
          <cell r="W2070">
            <v>292.08999999999997</v>
          </cell>
        </row>
        <row r="2071">
          <cell r="F2071" t="str">
            <v/>
          </cell>
          <cell r="G2071" t="str">
            <v>0000900504-MFGDEP</v>
          </cell>
          <cell r="H2071" t="str">
            <v>STD</v>
          </cell>
          <cell r="I2071">
            <v>4.8000000000000001E-2</v>
          </cell>
          <cell r="J2071">
            <v>290.99</v>
          </cell>
          <cell r="K2071">
            <v>13.96752</v>
          </cell>
          <cell r="L2071" t="str">
            <v>cc</v>
          </cell>
          <cell r="M2071" t="str">
            <v>ST0020EN01SUKM1</v>
          </cell>
          <cell r="N2071" t="str">
            <v>UKM1</v>
          </cell>
          <cell r="O2071" t="e">
            <v>#N/A</v>
          </cell>
          <cell r="R2071">
            <v>13.96752</v>
          </cell>
          <cell r="S2071">
            <v>13.96752</v>
          </cell>
          <cell r="T2071">
            <v>0</v>
          </cell>
          <cell r="V2071">
            <v>4.8000000000000001E-2</v>
          </cell>
          <cell r="W2071">
            <v>290.99</v>
          </cell>
        </row>
        <row r="2072">
          <cell r="F2072" t="str">
            <v/>
          </cell>
          <cell r="G2072" t="str">
            <v>0000900503-MFGUTY</v>
          </cell>
          <cell r="H2072" t="str">
            <v>STD</v>
          </cell>
          <cell r="I2072">
            <v>4.8000000000000001E-2</v>
          </cell>
          <cell r="J2072">
            <v>173.65</v>
          </cell>
          <cell r="K2072">
            <v>8.3352000000000004</v>
          </cell>
          <cell r="L2072" t="str">
            <v>cc</v>
          </cell>
          <cell r="M2072" t="str">
            <v>ST0020EN01SUKM1</v>
          </cell>
          <cell r="N2072" t="str">
            <v>UKM1</v>
          </cell>
          <cell r="O2072" t="e">
            <v>#N/A</v>
          </cell>
          <cell r="R2072">
            <v>8.3352000000000004</v>
          </cell>
          <cell r="S2072">
            <v>8.3352000000000004</v>
          </cell>
          <cell r="T2072">
            <v>0</v>
          </cell>
          <cell r="V2072">
            <v>4.8000000000000001E-2</v>
          </cell>
          <cell r="W2072">
            <v>173.65</v>
          </cell>
        </row>
        <row r="2073">
          <cell r="F2073" t="str">
            <v/>
          </cell>
          <cell r="G2073" t="str">
            <v>0000900502-MFMAND</v>
          </cell>
          <cell r="H2073" t="str">
            <v>MD</v>
          </cell>
          <cell r="I2073">
            <v>0.08</v>
          </cell>
          <cell r="J2073">
            <v>440</v>
          </cell>
          <cell r="K2073">
            <v>35.200000000000003</v>
          </cell>
          <cell r="L2073" t="str">
            <v>cc</v>
          </cell>
          <cell r="M2073" t="str">
            <v>ST0020EN01SUKM1</v>
          </cell>
          <cell r="N2073" t="str">
            <v>UKM1</v>
          </cell>
          <cell r="O2073" t="e">
            <v>#N/A</v>
          </cell>
          <cell r="R2073">
            <v>35.200000000000003</v>
          </cell>
          <cell r="S2073">
            <v>35.200000000000003</v>
          </cell>
          <cell r="T2073">
            <v>0</v>
          </cell>
          <cell r="V2073">
            <v>0.08</v>
          </cell>
          <cell r="W2073">
            <v>440</v>
          </cell>
        </row>
        <row r="2074">
          <cell r="F2074" t="str">
            <v/>
          </cell>
          <cell r="G2074" t="str">
            <v>0000900501-MFPOWR</v>
          </cell>
          <cell r="H2074" t="str">
            <v>KWH</v>
          </cell>
          <cell r="I2074">
            <v>0.28799999999999998</v>
          </cell>
          <cell r="J2074">
            <v>8.25</v>
          </cell>
          <cell r="K2074">
            <v>2.3759999999999999</v>
          </cell>
          <cell r="L2074" t="str">
            <v>cc</v>
          </cell>
          <cell r="M2074" t="str">
            <v>ST0020EN01SUKM1</v>
          </cell>
          <cell r="N2074" t="str">
            <v>UKM1</v>
          </cell>
          <cell r="O2074" t="e">
            <v>#N/A</v>
          </cell>
          <cell r="R2074">
            <v>2.3759999999999999</v>
          </cell>
          <cell r="S2074">
            <v>2.3759999999999999</v>
          </cell>
          <cell r="T2074">
            <v>0</v>
          </cell>
          <cell r="V2074">
            <v>0.28799999999999998</v>
          </cell>
          <cell r="W2074">
            <v>8.25</v>
          </cell>
        </row>
        <row r="2075">
          <cell r="F2075">
            <v>5000413</v>
          </cell>
          <cell r="G2075" t="str">
            <v>CAP SPINZ TALC ENCHANTE LLF 20G</v>
          </cell>
          <cell r="H2075" t="str">
            <v>ST</v>
          </cell>
          <cell r="I2075">
            <v>145.44</v>
          </cell>
          <cell r="J2075">
            <v>0.33</v>
          </cell>
          <cell r="K2075">
            <v>47.995200000000004</v>
          </cell>
          <cell r="L2075" t="str">
            <v>PM</v>
          </cell>
          <cell r="M2075" t="str">
            <v>ST0020EN01SUKM1</v>
          </cell>
          <cell r="N2075" t="str">
            <v>5000413UKM1</v>
          </cell>
          <cell r="O2075" t="e">
            <v>#N/A</v>
          </cell>
          <cell r="Q2075">
            <v>47.995200000000004</v>
          </cell>
          <cell r="S2075">
            <v>47.995200000000004</v>
          </cell>
          <cell r="T2075">
            <v>0</v>
          </cell>
          <cell r="V2075">
            <v>145.44</v>
          </cell>
          <cell r="W2075">
            <v>0.35768</v>
          </cell>
        </row>
        <row r="2076">
          <cell r="F2076">
            <v>5000339</v>
          </cell>
          <cell r="G2076" t="str">
            <v>PETJAR WITH CAP FOR SPINZ 20G - 2.8 LTR</v>
          </cell>
          <cell r="H2076" t="str">
            <v>ST</v>
          </cell>
          <cell r="I2076">
            <v>8.0399999999999991</v>
          </cell>
          <cell r="J2076">
            <v>12.9</v>
          </cell>
          <cell r="K2076">
            <v>103.71599999999999</v>
          </cell>
          <cell r="L2076" t="str">
            <v>PM</v>
          </cell>
          <cell r="M2076" t="str">
            <v>ST0020EN01SUKM1</v>
          </cell>
          <cell r="N2076" t="str">
            <v>5000339UKM1</v>
          </cell>
          <cell r="O2076" t="e">
            <v>#N/A</v>
          </cell>
          <cell r="Q2076">
            <v>103.71599999999999</v>
          </cell>
          <cell r="S2076">
            <v>103.71599999999999</v>
          </cell>
          <cell r="T2076">
            <v>0</v>
          </cell>
          <cell r="V2076">
            <v>8.0399999999999991</v>
          </cell>
          <cell r="W2076">
            <v>14.40596</v>
          </cell>
        </row>
        <row r="2077">
          <cell r="F2077">
            <v>6002686</v>
          </cell>
          <cell r="G2077" t="str">
            <v>CONTSLVED SPINZ TALC EN LLF 20G 25% EXTR</v>
          </cell>
          <cell r="H2077" t="str">
            <v>ST</v>
          </cell>
          <cell r="I2077">
            <v>144</v>
          </cell>
          <cell r="J2077">
            <v>1.95</v>
          </cell>
          <cell r="K2077">
            <v>280.8</v>
          </cell>
          <cell r="L2077" t="str">
            <v>SFG</v>
          </cell>
          <cell r="M2077" t="str">
            <v>ST0020EN01SUKM1</v>
          </cell>
          <cell r="N2077" t="str">
            <v>6002686UKM1</v>
          </cell>
          <cell r="O2077" t="e">
            <v>#N/A</v>
          </cell>
          <cell r="P2077">
            <v>280.8</v>
          </cell>
          <cell r="S2077">
            <v>280.8</v>
          </cell>
          <cell r="T2077">
            <v>0</v>
          </cell>
          <cell r="V2077">
            <v>144</v>
          </cell>
          <cell r="W2077">
            <v>1.95</v>
          </cell>
        </row>
        <row r="2078">
          <cell r="F2078">
            <v>5007123</v>
          </cell>
          <cell r="G2078" t="str">
            <v>PACKING SLIP SPINZ 25G</v>
          </cell>
          <cell r="H2078" t="str">
            <v>ST</v>
          </cell>
          <cell r="I2078">
            <v>8.0399999999999991</v>
          </cell>
          <cell r="J2078">
            <v>0.08</v>
          </cell>
          <cell r="K2078">
            <v>0.64319999999999999</v>
          </cell>
          <cell r="L2078" t="str">
            <v>PM</v>
          </cell>
          <cell r="M2078" t="str">
            <v>ST0020EN01SUKM1</v>
          </cell>
          <cell r="N2078" t="str">
            <v>5007123UKM1</v>
          </cell>
          <cell r="O2078" t="e">
            <v>#N/A</v>
          </cell>
          <cell r="Q2078">
            <v>0.64319999999999999</v>
          </cell>
          <cell r="S2078">
            <v>0.64319999999999999</v>
          </cell>
          <cell r="T2078">
            <v>0</v>
          </cell>
          <cell r="V2078">
            <v>8.0399999999999991</v>
          </cell>
          <cell r="W2078">
            <v>8.4160000000000013E-2</v>
          </cell>
        </row>
        <row r="2079">
          <cell r="F2079">
            <v>5007203</v>
          </cell>
          <cell r="G2079" t="str">
            <v>CFC SPINZ TALC LLF 20GM(25%EXTRA) 144PC</v>
          </cell>
          <cell r="H2079" t="str">
            <v>ST</v>
          </cell>
          <cell r="I2079">
            <v>1.0049999999999999</v>
          </cell>
          <cell r="J2079">
            <v>26.61</v>
          </cell>
          <cell r="K2079">
            <v>26.743049999999997</v>
          </cell>
          <cell r="L2079" t="str">
            <v>PM</v>
          </cell>
          <cell r="M2079" t="str">
            <v>ST0020EN01SUKM1</v>
          </cell>
          <cell r="N2079" t="str">
            <v>5007203UKM1</v>
          </cell>
          <cell r="O2079" t="e">
            <v>#N/A</v>
          </cell>
          <cell r="Q2079">
            <v>26.743049999999997</v>
          </cell>
          <cell r="S2079">
            <v>26.743049999999997</v>
          </cell>
          <cell r="T2079">
            <v>0</v>
          </cell>
          <cell r="V2079">
            <v>1.0049999999999999</v>
          </cell>
          <cell r="W2079">
            <v>28.140075</v>
          </cell>
        </row>
        <row r="2080">
          <cell r="F2080" t="str">
            <v/>
          </cell>
          <cell r="G2080" t="str">
            <v>0000900503-MFGUTY</v>
          </cell>
          <cell r="H2080" t="str">
            <v>STD</v>
          </cell>
          <cell r="I2080">
            <v>4.8000000000000001E-2</v>
          </cell>
          <cell r="J2080">
            <v>173.65</v>
          </cell>
          <cell r="K2080">
            <v>8.3352000000000004</v>
          </cell>
          <cell r="L2080" t="str">
            <v>cc</v>
          </cell>
          <cell r="M2080" t="str">
            <v>ST0020EX01SUKM1</v>
          </cell>
          <cell r="N2080" t="str">
            <v>UKM1</v>
          </cell>
          <cell r="O2080" t="e">
            <v>#N/A</v>
          </cell>
          <cell r="R2080">
            <v>8.3352000000000004</v>
          </cell>
          <cell r="S2080">
            <v>8.3352000000000004</v>
          </cell>
          <cell r="T2080">
            <v>0</v>
          </cell>
          <cell r="V2080">
            <v>4.8000000000000001E-2</v>
          </cell>
          <cell r="W2080">
            <v>173.65</v>
          </cell>
        </row>
        <row r="2081">
          <cell r="F2081" t="str">
            <v/>
          </cell>
          <cell r="G2081" t="str">
            <v>0000900504-MFGDEP</v>
          </cell>
          <cell r="H2081" t="str">
            <v>STD</v>
          </cell>
          <cell r="I2081">
            <v>4.8000000000000001E-2</v>
          </cell>
          <cell r="J2081">
            <v>290.99</v>
          </cell>
          <cell r="K2081">
            <v>13.96752</v>
          </cell>
          <cell r="L2081" t="str">
            <v>cc</v>
          </cell>
          <cell r="M2081" t="str">
            <v>ST0020EX01SUKM1</v>
          </cell>
          <cell r="N2081" t="str">
            <v>UKM1</v>
          </cell>
          <cell r="O2081" t="e">
            <v>#N/A</v>
          </cell>
          <cell r="R2081">
            <v>13.96752</v>
          </cell>
          <cell r="S2081">
            <v>13.96752</v>
          </cell>
          <cell r="T2081">
            <v>0</v>
          </cell>
          <cell r="V2081">
            <v>4.8000000000000001E-2</v>
          </cell>
          <cell r="W2081">
            <v>290.99</v>
          </cell>
        </row>
        <row r="2082">
          <cell r="F2082" t="str">
            <v/>
          </cell>
          <cell r="G2082" t="str">
            <v>0000900505-MFGOVH</v>
          </cell>
          <cell r="H2082" t="str">
            <v>STD</v>
          </cell>
          <cell r="I2082">
            <v>4.8000000000000001E-2</v>
          </cell>
          <cell r="J2082">
            <v>292.08999999999997</v>
          </cell>
          <cell r="K2082">
            <v>14.02032</v>
          </cell>
          <cell r="L2082" t="str">
            <v>cc</v>
          </cell>
          <cell r="M2082" t="str">
            <v>ST0020EX01SUKM1</v>
          </cell>
          <cell r="N2082" t="str">
            <v>UKM1</v>
          </cell>
          <cell r="O2082" t="e">
            <v>#N/A</v>
          </cell>
          <cell r="R2082">
            <v>14.02032</v>
          </cell>
          <cell r="S2082">
            <v>14.02032</v>
          </cell>
          <cell r="T2082">
            <v>0</v>
          </cell>
          <cell r="V2082">
            <v>4.8000000000000001E-2</v>
          </cell>
          <cell r="W2082">
            <v>292.08999999999997</v>
          </cell>
        </row>
        <row r="2083">
          <cell r="F2083" t="str">
            <v/>
          </cell>
          <cell r="G2083" t="str">
            <v>0000900501-MFPOWR</v>
          </cell>
          <cell r="H2083" t="str">
            <v>KWH</v>
          </cell>
          <cell r="I2083">
            <v>0.28799999999999998</v>
          </cell>
          <cell r="J2083">
            <v>8.25</v>
          </cell>
          <cell r="K2083">
            <v>2.3759999999999999</v>
          </cell>
          <cell r="L2083" t="str">
            <v>cc</v>
          </cell>
          <cell r="M2083" t="str">
            <v>ST0020EX01SUKM1</v>
          </cell>
          <cell r="N2083" t="str">
            <v>UKM1</v>
          </cell>
          <cell r="O2083" t="e">
            <v>#N/A</v>
          </cell>
          <cell r="R2083">
            <v>2.3759999999999999</v>
          </cell>
          <cell r="S2083">
            <v>2.3759999999999999</v>
          </cell>
          <cell r="T2083">
            <v>0</v>
          </cell>
          <cell r="V2083">
            <v>0.28799999999999998</v>
          </cell>
          <cell r="W2083">
            <v>8.25</v>
          </cell>
        </row>
        <row r="2084">
          <cell r="F2084" t="str">
            <v/>
          </cell>
          <cell r="G2084" t="str">
            <v>0000900502-MFMAND</v>
          </cell>
          <cell r="H2084" t="str">
            <v>MD</v>
          </cell>
          <cell r="I2084">
            <v>0.08</v>
          </cell>
          <cell r="J2084">
            <v>440</v>
          </cell>
          <cell r="K2084">
            <v>35.200000000000003</v>
          </cell>
          <cell r="L2084" t="str">
            <v>cc</v>
          </cell>
          <cell r="M2084" t="str">
            <v>ST0020EX01SUKM1</v>
          </cell>
          <cell r="N2084" t="str">
            <v>UKM1</v>
          </cell>
          <cell r="O2084" t="e">
            <v>#N/A</v>
          </cell>
          <cell r="R2084">
            <v>35.200000000000003</v>
          </cell>
          <cell r="S2084">
            <v>35.200000000000003</v>
          </cell>
          <cell r="T2084">
            <v>0</v>
          </cell>
          <cell r="V2084">
            <v>0.08</v>
          </cell>
          <cell r="W2084">
            <v>440</v>
          </cell>
        </row>
        <row r="2085">
          <cell r="F2085">
            <v>6000556</v>
          </cell>
          <cell r="G2085" t="str">
            <v>SPINZ TALC EXOTIC LONGLASTING FRESH NEW</v>
          </cell>
          <cell r="H2085" t="str">
            <v>KG</v>
          </cell>
          <cell r="I2085">
            <v>3.7440000000000002</v>
          </cell>
          <cell r="J2085">
            <v>32.97</v>
          </cell>
          <cell r="K2085">
            <v>123.43968000000001</v>
          </cell>
          <cell r="L2085" t="str">
            <v>SFG</v>
          </cell>
          <cell r="M2085" t="str">
            <v>ST0020EX01SUKM1</v>
          </cell>
          <cell r="N2085" t="str">
            <v>6000556UKM1</v>
          </cell>
          <cell r="O2085" t="str">
            <v>6000556UKM1</v>
          </cell>
          <cell r="P2085">
            <v>112.91904</v>
          </cell>
          <cell r="Q2085">
            <v>0</v>
          </cell>
          <cell r="R2085">
            <v>10.52064</v>
          </cell>
          <cell r="S2085">
            <v>123.43968</v>
          </cell>
          <cell r="T2085">
            <v>0</v>
          </cell>
          <cell r="V2085">
            <v>3.7440000000000002</v>
          </cell>
          <cell r="W2085">
            <v>34.452633670748391</v>
          </cell>
        </row>
        <row r="2086">
          <cell r="F2086">
            <v>5000283</v>
          </cell>
          <cell r="G2086" t="str">
            <v>BOPP TAPE (60MM X 65M)</v>
          </cell>
          <cell r="H2086" t="str">
            <v>ROL</v>
          </cell>
          <cell r="I2086">
            <v>2.4E-2</v>
          </cell>
          <cell r="J2086">
            <v>45.18</v>
          </cell>
          <cell r="K2086">
            <v>1.08432</v>
          </cell>
          <cell r="L2086" t="str">
            <v>PM</v>
          </cell>
          <cell r="M2086" t="str">
            <v>ST0020EX01SUKM1</v>
          </cell>
          <cell r="N2086" t="str">
            <v>5000283UKM1</v>
          </cell>
          <cell r="O2086" t="e">
            <v>#N/A</v>
          </cell>
          <cell r="Q2086">
            <v>1.08432</v>
          </cell>
          <cell r="S2086">
            <v>1.08432</v>
          </cell>
          <cell r="T2086">
            <v>0</v>
          </cell>
          <cell r="V2086">
            <v>2.4E-2</v>
          </cell>
          <cell r="W2086">
            <v>47.7</v>
          </cell>
        </row>
        <row r="2087">
          <cell r="F2087">
            <v>5000412</v>
          </cell>
          <cell r="G2087" t="str">
            <v>CAP SPINZ TALC EXOTIC LLF 20G</v>
          </cell>
          <cell r="H2087" t="str">
            <v>ST</v>
          </cell>
          <cell r="I2087">
            <v>145.44</v>
          </cell>
          <cell r="J2087">
            <v>0.4</v>
          </cell>
          <cell r="K2087">
            <v>58.176000000000002</v>
          </cell>
          <cell r="L2087" t="str">
            <v>PM</v>
          </cell>
          <cell r="M2087" t="str">
            <v>ST0020EX01SUKM1</v>
          </cell>
          <cell r="N2087" t="str">
            <v>5000412UKM1</v>
          </cell>
          <cell r="O2087" t="e">
            <v>#N/A</v>
          </cell>
          <cell r="Q2087">
            <v>58.176000000000002</v>
          </cell>
          <cell r="S2087">
            <v>58.176000000000002</v>
          </cell>
          <cell r="T2087">
            <v>0</v>
          </cell>
          <cell r="V2087">
            <v>145.44</v>
          </cell>
          <cell r="W2087">
            <v>0.42080000000000006</v>
          </cell>
        </row>
        <row r="2088">
          <cell r="F2088">
            <v>5000339</v>
          </cell>
          <cell r="G2088" t="str">
            <v>PETJAR WITH CAP FOR SPINZ 20G - 2.8 LTR</v>
          </cell>
          <cell r="H2088" t="str">
            <v>ST</v>
          </cell>
          <cell r="I2088">
            <v>8.0399999999999991</v>
          </cell>
          <cell r="J2088">
            <v>12.59</v>
          </cell>
          <cell r="K2088">
            <v>101.22359999999999</v>
          </cell>
          <cell r="L2088" t="str">
            <v>PM</v>
          </cell>
          <cell r="M2088" t="str">
            <v>ST0020EX01SUKM1</v>
          </cell>
          <cell r="N2088" t="str">
            <v>5000339UKM1</v>
          </cell>
          <cell r="O2088" t="e">
            <v>#N/A</v>
          </cell>
          <cell r="Q2088">
            <v>101.22359999999999</v>
          </cell>
          <cell r="S2088">
            <v>101.22359999999999</v>
          </cell>
          <cell r="T2088">
            <v>0</v>
          </cell>
          <cell r="V2088">
            <v>8.0399999999999991</v>
          </cell>
          <cell r="W2088">
            <v>14.40596</v>
          </cell>
        </row>
        <row r="2089">
          <cell r="F2089">
            <v>6002689</v>
          </cell>
          <cell r="G2089" t="str">
            <v>CONTSLEE SPINZ TALC EX LLF 20G 25% EXTRA</v>
          </cell>
          <cell r="H2089" t="str">
            <v>ST</v>
          </cell>
          <cell r="I2089">
            <v>144</v>
          </cell>
          <cell r="J2089">
            <v>1.74</v>
          </cell>
          <cell r="K2089">
            <v>250.56</v>
          </cell>
          <cell r="L2089" t="str">
            <v>SFG</v>
          </cell>
          <cell r="M2089" t="str">
            <v>ST0020EX01SUKM1</v>
          </cell>
          <cell r="N2089" t="str">
            <v>6002689UKM1</v>
          </cell>
          <cell r="O2089" t="e">
            <v>#N/A</v>
          </cell>
          <cell r="P2089">
            <v>250.56</v>
          </cell>
          <cell r="Q2089">
            <v>0</v>
          </cell>
          <cell r="R2089">
            <v>0</v>
          </cell>
          <cell r="S2089">
            <v>250.56</v>
          </cell>
          <cell r="T2089">
            <v>0</v>
          </cell>
          <cell r="V2089">
            <v>144</v>
          </cell>
          <cell r="W2089">
            <v>1.74</v>
          </cell>
        </row>
        <row r="2090">
          <cell r="F2090">
            <v>5007123</v>
          </cell>
          <cell r="G2090" t="str">
            <v>PACKING SLIP SPINZ 25G</v>
          </cell>
          <cell r="H2090" t="str">
            <v>ST</v>
          </cell>
          <cell r="I2090">
            <v>8.0399999999999991</v>
          </cell>
          <cell r="J2090">
            <v>0.08</v>
          </cell>
          <cell r="K2090">
            <v>0.64319999999999999</v>
          </cell>
          <cell r="L2090" t="str">
            <v>PM</v>
          </cell>
          <cell r="M2090" t="str">
            <v>ST0020EX01SUKM1</v>
          </cell>
          <cell r="N2090" t="str">
            <v>5007123UKM1</v>
          </cell>
          <cell r="O2090" t="e">
            <v>#N/A</v>
          </cell>
          <cell r="Q2090">
            <v>0.64319999999999999</v>
          </cell>
          <cell r="S2090">
            <v>0.64319999999999999</v>
          </cell>
          <cell r="T2090">
            <v>0</v>
          </cell>
          <cell r="V2090">
            <v>8.0399999999999991</v>
          </cell>
          <cell r="W2090">
            <v>8.4160000000000013E-2</v>
          </cell>
        </row>
        <row r="2091">
          <cell r="F2091">
            <v>5007203</v>
          </cell>
          <cell r="G2091" t="str">
            <v>CFC SPINZ TALC LLF 20GM(25%EXTRA) 144PC</v>
          </cell>
          <cell r="H2091" t="str">
            <v>ST</v>
          </cell>
          <cell r="I2091">
            <v>1.0049999999999999</v>
          </cell>
          <cell r="J2091">
            <v>26.61</v>
          </cell>
          <cell r="K2091">
            <v>26.743049999999997</v>
          </cell>
          <cell r="L2091" t="str">
            <v>PM</v>
          </cell>
          <cell r="M2091" t="str">
            <v>ST0020EX01SUKM1</v>
          </cell>
          <cell r="N2091" t="str">
            <v>5007203UKM1</v>
          </cell>
          <cell r="O2091" t="e">
            <v>#N/A</v>
          </cell>
          <cell r="Q2091">
            <v>26.743049999999997</v>
          </cell>
          <cell r="S2091">
            <v>26.743049999999997</v>
          </cell>
          <cell r="T2091">
            <v>0</v>
          </cell>
          <cell r="V2091">
            <v>1.0049999999999999</v>
          </cell>
          <cell r="W2091">
            <v>28.140075</v>
          </cell>
        </row>
        <row r="2092">
          <cell r="F2092" t="str">
            <v/>
          </cell>
          <cell r="G2092" t="str">
            <v>0000900501-MFPOWR</v>
          </cell>
          <cell r="H2092" t="str">
            <v>KWH</v>
          </cell>
          <cell r="I2092">
            <v>1.4703030303030304</v>
          </cell>
          <cell r="J2092">
            <v>8.25</v>
          </cell>
          <cell r="K2092">
            <v>12.13</v>
          </cell>
          <cell r="L2092" t="str">
            <v>cc</v>
          </cell>
          <cell r="M2092" t="str">
            <v>ST0050EN06RUKM1</v>
          </cell>
          <cell r="N2092" t="str">
            <v>UKM1</v>
          </cell>
          <cell r="O2092" t="e">
            <v>#N/A</v>
          </cell>
          <cell r="R2092">
            <v>12.13</v>
          </cell>
          <cell r="S2092">
            <v>12.13</v>
          </cell>
          <cell r="T2092">
            <v>0</v>
          </cell>
          <cell r="V2092">
            <v>1.4703030303030304</v>
          </cell>
          <cell r="W2092">
            <v>8.25</v>
          </cell>
        </row>
        <row r="2093">
          <cell r="F2093" t="str">
            <v/>
          </cell>
          <cell r="G2093" t="str">
            <v>0000900502-MFMAND</v>
          </cell>
          <cell r="H2093" t="str">
            <v>MD</v>
          </cell>
          <cell r="I2093">
            <v>0.16999999999999998</v>
          </cell>
          <cell r="J2093">
            <v>440</v>
          </cell>
          <cell r="K2093">
            <v>74.8</v>
          </cell>
          <cell r="L2093" t="str">
            <v>cc</v>
          </cell>
          <cell r="M2093" t="str">
            <v>ST0050EN06RUKM1</v>
          </cell>
          <cell r="N2093" t="str">
            <v>UKM1</v>
          </cell>
          <cell r="O2093" t="e">
            <v>#N/A</v>
          </cell>
          <cell r="R2093">
            <v>74.8</v>
          </cell>
          <cell r="S2093">
            <v>74.8</v>
          </cell>
          <cell r="T2093">
            <v>0</v>
          </cell>
          <cell r="V2093">
            <v>0.16999999999999998</v>
          </cell>
          <cell r="W2093">
            <v>440</v>
          </cell>
        </row>
        <row r="2094">
          <cell r="F2094" t="str">
            <v/>
          </cell>
          <cell r="G2094" t="str">
            <v>0000900503-MFGUTY</v>
          </cell>
          <cell r="H2094" t="str">
            <v>STD</v>
          </cell>
          <cell r="I2094">
            <v>0.10498128419234092</v>
          </cell>
          <cell r="J2094">
            <v>173.65</v>
          </cell>
          <cell r="K2094">
            <v>18.23</v>
          </cell>
          <cell r="L2094" t="str">
            <v>cc</v>
          </cell>
          <cell r="M2094" t="str">
            <v>ST0050EN06RUKM1</v>
          </cell>
          <cell r="N2094" t="str">
            <v>UKM1</v>
          </cell>
          <cell r="O2094" t="e">
            <v>#N/A</v>
          </cell>
          <cell r="R2094">
            <v>18.23</v>
          </cell>
          <cell r="S2094">
            <v>18.23</v>
          </cell>
          <cell r="T2094">
            <v>0</v>
          </cell>
          <cell r="V2094">
            <v>0.10498128419234092</v>
          </cell>
          <cell r="W2094">
            <v>173.65</v>
          </cell>
        </row>
        <row r="2095">
          <cell r="F2095" t="str">
            <v/>
          </cell>
          <cell r="G2095" t="str">
            <v>0000900504-MFGDEP</v>
          </cell>
          <cell r="H2095" t="str">
            <v>STD</v>
          </cell>
          <cell r="I2095">
            <v>0.10498642565036599</v>
          </cell>
          <cell r="J2095">
            <v>290.99</v>
          </cell>
          <cell r="K2095">
            <v>30.55</v>
          </cell>
          <cell r="L2095" t="str">
            <v>cc</v>
          </cell>
          <cell r="M2095" t="str">
            <v>ST0050EN06RUKM1</v>
          </cell>
          <cell r="N2095" t="str">
            <v>UKM1</v>
          </cell>
          <cell r="O2095" t="e">
            <v>#N/A</v>
          </cell>
          <cell r="R2095">
            <v>30.55</v>
          </cell>
          <cell r="S2095">
            <v>30.55</v>
          </cell>
          <cell r="T2095">
            <v>0</v>
          </cell>
          <cell r="V2095">
            <v>0.10498642565036599</v>
          </cell>
          <cell r="W2095">
            <v>290.99</v>
          </cell>
        </row>
        <row r="2096">
          <cell r="F2096" t="str">
            <v/>
          </cell>
          <cell r="G2096" t="str">
            <v>0000900505-MFGOVH</v>
          </cell>
          <cell r="H2096" t="str">
            <v>STD</v>
          </cell>
          <cell r="I2096">
            <v>0.10500188298127291</v>
          </cell>
          <cell r="J2096">
            <v>292.08999999999997</v>
          </cell>
          <cell r="K2096">
            <v>30.67</v>
          </cell>
          <cell r="L2096" t="str">
            <v>cc</v>
          </cell>
          <cell r="M2096" t="str">
            <v>ST0050EN06RUKM1</v>
          </cell>
          <cell r="N2096" t="str">
            <v>UKM1</v>
          </cell>
          <cell r="O2096" t="e">
            <v>#N/A</v>
          </cell>
          <cell r="R2096">
            <v>30.67</v>
          </cell>
          <cell r="S2096">
            <v>30.67</v>
          </cell>
          <cell r="T2096">
            <v>0</v>
          </cell>
          <cell r="V2096">
            <v>0.10500188298127291</v>
          </cell>
          <cell r="W2096">
            <v>292.08999999999997</v>
          </cell>
        </row>
        <row r="2097">
          <cell r="F2097">
            <v>6000555</v>
          </cell>
          <cell r="G2097" t="str">
            <v>SPINZ TALC ENCHANT LONGLASTING FRESHNESS</v>
          </cell>
          <cell r="H2097" t="str">
            <v>KG</v>
          </cell>
          <cell r="I2097">
            <v>8.7366366366366375</v>
          </cell>
          <cell r="J2097">
            <v>33.309999999999995</v>
          </cell>
          <cell r="K2097">
            <v>291.01736636636633</v>
          </cell>
          <cell r="L2097" t="str">
            <v>SFG</v>
          </cell>
          <cell r="M2097" t="str">
            <v>ST0050EN06RUKM1</v>
          </cell>
          <cell r="N2097" t="str">
            <v>6000555UKM1</v>
          </cell>
          <cell r="O2097" t="str">
            <v>6000555UKM1</v>
          </cell>
          <cell r="P2097">
            <v>266.46741741741744</v>
          </cell>
          <cell r="Q2097">
            <v>0</v>
          </cell>
          <cell r="R2097">
            <v>24.549948948948952</v>
          </cell>
          <cell r="S2097">
            <v>291.01736636636639</v>
          </cell>
          <cell r="T2097">
            <v>0</v>
          </cell>
          <cell r="V2097">
            <v>8.7366366366366375</v>
          </cell>
          <cell r="W2097">
            <v>34.656788849280765</v>
          </cell>
        </row>
        <row r="2098">
          <cell r="F2098">
            <v>5000283</v>
          </cell>
          <cell r="G2098" t="str">
            <v>BOPP TAPE (60MM X 65M)</v>
          </cell>
          <cell r="H2098" t="str">
            <v>ROL</v>
          </cell>
          <cell r="I2098">
            <v>1.814962372731297E-2</v>
          </cell>
          <cell r="J2098">
            <v>45.18</v>
          </cell>
          <cell r="K2098">
            <v>0.82</v>
          </cell>
          <cell r="L2098" t="str">
            <v>PM</v>
          </cell>
          <cell r="M2098" t="str">
            <v>ST0050EN06RUKM1</v>
          </cell>
          <cell r="N2098" t="str">
            <v>5000283UKM1</v>
          </cell>
          <cell r="O2098" t="e">
            <v>#N/A</v>
          </cell>
          <cell r="Q2098">
            <v>0.82</v>
          </cell>
          <cell r="S2098">
            <v>0.82</v>
          </cell>
          <cell r="T2098">
            <v>0</v>
          </cell>
          <cell r="V2098">
            <v>1.814962372731297E-2</v>
          </cell>
          <cell r="W2098">
            <v>47.7</v>
          </cell>
        </row>
        <row r="2099">
          <cell r="F2099">
            <v>5000416</v>
          </cell>
          <cell r="G2099" t="str">
            <v>CAP SPINZ TALC ENCHANTE LLF 50G</v>
          </cell>
          <cell r="H2099" t="str">
            <v>ST</v>
          </cell>
          <cell r="I2099">
            <v>168.83908045977009</v>
          </cell>
          <cell r="J2099">
            <v>1.74</v>
          </cell>
          <cell r="K2099">
            <v>293.77999999999997</v>
          </cell>
          <cell r="L2099" t="str">
            <v>PM</v>
          </cell>
          <cell r="M2099" t="str">
            <v>ST0050EN06RUKM1</v>
          </cell>
          <cell r="N2099" t="str">
            <v>5000416UKM1</v>
          </cell>
          <cell r="O2099" t="e">
            <v>#N/A</v>
          </cell>
          <cell r="Q2099">
            <v>293.77999999999997</v>
          </cell>
          <cell r="S2099">
            <v>293.77999999999997</v>
          </cell>
          <cell r="T2099">
            <v>0</v>
          </cell>
          <cell r="V2099">
            <v>168.83908045977009</v>
          </cell>
          <cell r="W2099">
            <v>1.8786800000000001</v>
          </cell>
        </row>
        <row r="2100">
          <cell r="F2100">
            <v>6002687</v>
          </cell>
          <cell r="G2100" t="str">
            <v>CONT SLEEVED SPINZ TALC ENCHANTE LLF50GM</v>
          </cell>
          <cell r="H2100" t="str">
            <v>ST</v>
          </cell>
          <cell r="I2100">
            <v>167.92580645161291</v>
          </cell>
          <cell r="J2100">
            <v>3.1100000000000003</v>
          </cell>
          <cell r="K2100">
            <v>522.2492580645162</v>
          </cell>
          <cell r="L2100" t="str">
            <v>SFG</v>
          </cell>
          <cell r="M2100" t="str">
            <v>ST0050EN06RUKM1</v>
          </cell>
          <cell r="N2100" t="str">
            <v>6002687UKM1</v>
          </cell>
          <cell r="O2100" t="str">
            <v>6002687UKM1</v>
          </cell>
          <cell r="P2100">
            <v>0</v>
          </cell>
          <cell r="Q2100">
            <v>458.43745161290332</v>
          </cell>
          <cell r="R2100">
            <v>63.811806451612895</v>
          </cell>
          <cell r="S2100">
            <v>522.2492580645162</v>
          </cell>
          <cell r="T2100">
            <v>0</v>
          </cell>
          <cell r="V2100">
            <v>167.92580645161291</v>
          </cell>
          <cell r="W2100">
            <v>3.8976040000000003</v>
          </cell>
        </row>
        <row r="2101">
          <cell r="F2101">
            <v>5007195</v>
          </cell>
          <cell r="G2101" t="str">
            <v>CFC SPINZ TALC LLF 50GM X 168PC</v>
          </cell>
          <cell r="H2101" t="str">
            <v>ST</v>
          </cell>
          <cell r="I2101">
            <v>1.0051063829787235</v>
          </cell>
          <cell r="J2101">
            <v>47</v>
          </cell>
          <cell r="K2101">
            <v>47.24</v>
          </cell>
          <cell r="L2101" t="str">
            <v>PM</v>
          </cell>
          <cell r="M2101" t="str">
            <v>ST0050EN06RUKM1</v>
          </cell>
          <cell r="N2101" t="str">
            <v>5007195UKM1</v>
          </cell>
          <cell r="O2101" t="e">
            <v>#N/A</v>
          </cell>
          <cell r="Q2101">
            <v>47.24</v>
          </cell>
          <cell r="S2101">
            <v>47.24</v>
          </cell>
          <cell r="T2101">
            <v>0</v>
          </cell>
          <cell r="V2101">
            <v>1.0051063829787235</v>
          </cell>
          <cell r="W2101">
            <v>49.702500000000001</v>
          </cell>
        </row>
        <row r="2102">
          <cell r="F2102">
            <v>5000281</v>
          </cell>
          <cell r="G2102" t="str">
            <v>SLEEVE FOR CHIK SATIN 200 ML (300 X 500)</v>
          </cell>
          <cell r="H2102" t="str">
            <v>KG</v>
          </cell>
          <cell r="I2102">
            <v>0.11760607979734009</v>
          </cell>
          <cell r="J2102">
            <v>157.9</v>
          </cell>
          <cell r="K2102">
            <v>18.57</v>
          </cell>
          <cell r="L2102" t="str">
            <v>PM</v>
          </cell>
          <cell r="M2102" t="str">
            <v>ST0050EN06RUKM1</v>
          </cell>
          <cell r="N2102" t="str">
            <v>5000281UKM1</v>
          </cell>
          <cell r="O2102" t="e">
            <v>#N/A</v>
          </cell>
          <cell r="Q2102">
            <v>18.57</v>
          </cell>
          <cell r="S2102">
            <v>18.57</v>
          </cell>
          <cell r="T2102">
            <v>0</v>
          </cell>
          <cell r="V2102">
            <v>0.11760607979734009</v>
          </cell>
          <cell r="W2102">
            <v>184.44</v>
          </cell>
        </row>
        <row r="2103">
          <cell r="F2103" t="str">
            <v/>
          </cell>
          <cell r="G2103" t="str">
            <v>0000900501-MFPOWR</v>
          </cell>
          <cell r="H2103" t="str">
            <v>KWH</v>
          </cell>
          <cell r="I2103">
            <v>1.4703030303030304</v>
          </cell>
          <cell r="J2103">
            <v>8.25</v>
          </cell>
          <cell r="K2103">
            <v>12.13</v>
          </cell>
          <cell r="L2103" t="str">
            <v>cc</v>
          </cell>
          <cell r="M2103" t="str">
            <v>ST0050EX05RUKM1</v>
          </cell>
          <cell r="N2103" t="str">
            <v>UKM1</v>
          </cell>
          <cell r="O2103" t="e">
            <v>#N/A</v>
          </cell>
          <cell r="R2103">
            <v>12.13</v>
          </cell>
          <cell r="S2103">
            <v>12.13</v>
          </cell>
          <cell r="T2103">
            <v>0</v>
          </cell>
          <cell r="V2103">
            <v>1.4703030303030304</v>
          </cell>
          <cell r="W2103">
            <v>8.25</v>
          </cell>
        </row>
        <row r="2104">
          <cell r="F2104" t="str">
            <v/>
          </cell>
          <cell r="G2104" t="str">
            <v>0000900502-MFMAND</v>
          </cell>
          <cell r="H2104" t="str">
            <v>MD</v>
          </cell>
          <cell r="I2104">
            <v>0.16999999999999998</v>
          </cell>
          <cell r="J2104">
            <v>440</v>
          </cell>
          <cell r="K2104">
            <v>74.8</v>
          </cell>
          <cell r="L2104" t="str">
            <v>cc</v>
          </cell>
          <cell r="M2104" t="str">
            <v>ST0050EX05RUKM1</v>
          </cell>
          <cell r="N2104" t="str">
            <v>UKM1</v>
          </cell>
          <cell r="O2104" t="e">
            <v>#N/A</v>
          </cell>
          <cell r="R2104">
            <v>74.8</v>
          </cell>
          <cell r="S2104">
            <v>74.8</v>
          </cell>
          <cell r="T2104">
            <v>0</v>
          </cell>
          <cell r="V2104">
            <v>0.16999999999999998</v>
          </cell>
          <cell r="W2104">
            <v>440</v>
          </cell>
        </row>
        <row r="2105">
          <cell r="F2105" t="str">
            <v/>
          </cell>
          <cell r="G2105" t="str">
            <v>0000900503-MFGUTY</v>
          </cell>
          <cell r="H2105" t="str">
            <v>STD</v>
          </cell>
          <cell r="I2105">
            <v>0.10498128419234092</v>
          </cell>
          <cell r="J2105">
            <v>173.65</v>
          </cell>
          <cell r="K2105">
            <v>18.23</v>
          </cell>
          <cell r="L2105" t="str">
            <v>cc</v>
          </cell>
          <cell r="M2105" t="str">
            <v>ST0050EX05RUKM1</v>
          </cell>
          <cell r="N2105" t="str">
            <v>UKM1</v>
          </cell>
          <cell r="O2105" t="e">
            <v>#N/A</v>
          </cell>
          <cell r="R2105">
            <v>18.23</v>
          </cell>
          <cell r="S2105">
            <v>18.23</v>
          </cell>
          <cell r="T2105">
            <v>0</v>
          </cell>
          <cell r="V2105">
            <v>0.10498128419234092</v>
          </cell>
          <cell r="W2105">
            <v>173.65</v>
          </cell>
        </row>
        <row r="2106">
          <cell r="F2106" t="str">
            <v/>
          </cell>
          <cell r="G2106" t="str">
            <v>0000900504-MFGDEP</v>
          </cell>
          <cell r="H2106" t="str">
            <v>STD</v>
          </cell>
          <cell r="I2106">
            <v>0.10498642565036599</v>
          </cell>
          <cell r="J2106">
            <v>290.99</v>
          </cell>
          <cell r="K2106">
            <v>30.55</v>
          </cell>
          <cell r="L2106" t="str">
            <v>cc</v>
          </cell>
          <cell r="M2106" t="str">
            <v>ST0050EX05RUKM1</v>
          </cell>
          <cell r="N2106" t="str">
            <v>UKM1</v>
          </cell>
          <cell r="O2106" t="e">
            <v>#N/A</v>
          </cell>
          <cell r="R2106">
            <v>30.55</v>
          </cell>
          <cell r="S2106">
            <v>30.55</v>
          </cell>
          <cell r="T2106">
            <v>0</v>
          </cell>
          <cell r="V2106">
            <v>0.10498642565036599</v>
          </cell>
          <cell r="W2106">
            <v>290.99</v>
          </cell>
        </row>
        <row r="2107">
          <cell r="F2107" t="str">
            <v/>
          </cell>
          <cell r="G2107" t="str">
            <v>0000900505-MFGOVH</v>
          </cell>
          <cell r="H2107" t="str">
            <v>STD</v>
          </cell>
          <cell r="I2107">
            <v>0.10500188298127291</v>
          </cell>
          <cell r="J2107">
            <v>292.08999999999997</v>
          </cell>
          <cell r="K2107">
            <v>30.67</v>
          </cell>
          <cell r="L2107" t="str">
            <v>cc</v>
          </cell>
          <cell r="M2107" t="str">
            <v>ST0050EX05RUKM1</v>
          </cell>
          <cell r="N2107" t="str">
            <v>UKM1</v>
          </cell>
          <cell r="O2107" t="e">
            <v>#N/A</v>
          </cell>
          <cell r="R2107">
            <v>30.67</v>
          </cell>
          <cell r="S2107">
            <v>30.67</v>
          </cell>
          <cell r="T2107">
            <v>0</v>
          </cell>
          <cell r="V2107">
            <v>0.10500188298127291</v>
          </cell>
          <cell r="W2107">
            <v>292.08999999999997</v>
          </cell>
        </row>
        <row r="2108">
          <cell r="F2108">
            <v>6000556</v>
          </cell>
          <cell r="G2108" t="str">
            <v>SPINZ TALC EXOTIC LONGLASTING FRESH NEW</v>
          </cell>
          <cell r="H2108" t="str">
            <v>KG</v>
          </cell>
          <cell r="I2108">
            <v>8.7349105247194423</v>
          </cell>
          <cell r="J2108">
            <v>32.97</v>
          </cell>
          <cell r="K2108">
            <v>287.99</v>
          </cell>
          <cell r="L2108" t="str">
            <v>SFG</v>
          </cell>
          <cell r="M2108" t="str">
            <v>ST0050EX05RUKM1</v>
          </cell>
          <cell r="N2108" t="str">
            <v>6000556UKM1</v>
          </cell>
          <cell r="O2108" t="str">
            <v>6000556UKM1</v>
          </cell>
          <cell r="P2108">
            <v>263.44490142553838</v>
          </cell>
          <cell r="Q2108">
            <v>0</v>
          </cell>
          <cell r="R2108">
            <v>24.545098574461633</v>
          </cell>
          <cell r="S2108">
            <v>287.99</v>
          </cell>
          <cell r="T2108">
            <v>0</v>
          </cell>
          <cell r="V2108">
            <v>8.7349105247194423</v>
          </cell>
          <cell r="W2108">
            <v>34.452633670748391</v>
          </cell>
        </row>
        <row r="2109">
          <cell r="F2109">
            <v>5000283</v>
          </cell>
          <cell r="G2109" t="str">
            <v>BOPP TAPE (60MM X 65M)</v>
          </cell>
          <cell r="H2109" t="str">
            <v>ROL</v>
          </cell>
          <cell r="I2109">
            <v>1.814962372731297E-2</v>
          </cell>
          <cell r="J2109">
            <v>45.18</v>
          </cell>
          <cell r="K2109">
            <v>0.82</v>
          </cell>
          <cell r="L2109" t="str">
            <v>PM</v>
          </cell>
          <cell r="M2109" t="str">
            <v>ST0050EX05RUKM1</v>
          </cell>
          <cell r="N2109" t="str">
            <v>5000283UKM1</v>
          </cell>
          <cell r="O2109" t="e">
            <v>#N/A</v>
          </cell>
          <cell r="Q2109">
            <v>0.82</v>
          </cell>
          <cell r="S2109">
            <v>0.82</v>
          </cell>
          <cell r="T2109">
            <v>0</v>
          </cell>
          <cell r="V2109">
            <v>1.814962372731297E-2</v>
          </cell>
          <cell r="W2109">
            <v>47.7</v>
          </cell>
        </row>
        <row r="2110">
          <cell r="F2110">
            <v>5000414</v>
          </cell>
          <cell r="G2110" t="str">
            <v>CAP SPINZ TALC EXOTIC LLF 50G</v>
          </cell>
          <cell r="H2110" t="str">
            <v>ST</v>
          </cell>
          <cell r="I2110">
            <v>168.84269662921349</v>
          </cell>
          <cell r="J2110">
            <v>1.78</v>
          </cell>
          <cell r="K2110">
            <v>300.54000000000002</v>
          </cell>
          <cell r="L2110" t="str">
            <v>PM</v>
          </cell>
          <cell r="M2110" t="str">
            <v>ST0050EX05RUKM1</v>
          </cell>
          <cell r="N2110" t="str">
            <v>5000414UKM1</v>
          </cell>
          <cell r="O2110" t="e">
            <v>#N/A</v>
          </cell>
          <cell r="Q2110">
            <v>300.54000000000002</v>
          </cell>
          <cell r="S2110">
            <v>300.54000000000002</v>
          </cell>
          <cell r="T2110">
            <v>0</v>
          </cell>
          <cell r="V2110">
            <v>168.84269662921349</v>
          </cell>
          <cell r="W2110">
            <v>1.9838799999999999</v>
          </cell>
        </row>
        <row r="2111">
          <cell r="F2111">
            <v>6002690</v>
          </cell>
          <cell r="G2111" t="str">
            <v>CONT SLEEVED SPINZ TALC EXOTIC LLF50GM</v>
          </cell>
          <cell r="H2111" t="str">
            <v>ST</v>
          </cell>
          <cell r="I2111">
            <v>168.19345238095238</v>
          </cell>
          <cell r="J2111">
            <v>3.3752</v>
          </cell>
          <cell r="K2111">
            <v>567.68654047619043</v>
          </cell>
          <cell r="L2111" t="str">
            <v>SFG</v>
          </cell>
          <cell r="M2111" t="str">
            <v>ST0050EX05RUKM1</v>
          </cell>
          <cell r="N2111" t="str">
            <v>6002690UKM1</v>
          </cell>
          <cell r="O2111" t="str">
            <v>6002690UKM1</v>
          </cell>
          <cell r="P2111">
            <v>0</v>
          </cell>
          <cell r="Q2111">
            <v>503.7730285714286</v>
          </cell>
          <cell r="R2111">
            <v>63.913511904761897</v>
          </cell>
          <cell r="S2111">
            <v>567.68654047619054</v>
          </cell>
          <cell r="T2111">
            <v>0</v>
          </cell>
          <cell r="V2111">
            <v>168.19345238095238</v>
          </cell>
          <cell r="W2111">
            <v>3.8976040000000003</v>
          </cell>
        </row>
        <row r="2112">
          <cell r="F2112">
            <v>5007195</v>
          </cell>
          <cell r="G2112" t="str">
            <v>CFC SPINZ TALC LLF 50GM X 168PC</v>
          </cell>
          <cell r="H2112" t="str">
            <v>ST</v>
          </cell>
          <cell r="I2112">
            <v>1.0051063829787235</v>
          </cell>
          <cell r="J2112">
            <v>47</v>
          </cell>
          <cell r="K2112">
            <v>47.24</v>
          </cell>
          <cell r="L2112" t="str">
            <v>PM</v>
          </cell>
          <cell r="M2112" t="str">
            <v>ST0050EX05RUKM1</v>
          </cell>
          <cell r="N2112" t="str">
            <v>5007195UKM1</v>
          </cell>
          <cell r="O2112" t="e">
            <v>#N/A</v>
          </cell>
          <cell r="Q2112">
            <v>47.24</v>
          </cell>
          <cell r="S2112">
            <v>47.24</v>
          </cell>
          <cell r="T2112">
            <v>0</v>
          </cell>
          <cell r="V2112">
            <v>1.0051063829787235</v>
          </cell>
          <cell r="W2112">
            <v>49.702500000000001</v>
          </cell>
        </row>
        <row r="2113">
          <cell r="F2113">
            <v>5000281</v>
          </cell>
          <cell r="G2113" t="str">
            <v>SLEEVE FOR CHIK SATIN 200 ML (300 X 500)</v>
          </cell>
          <cell r="H2113" t="str">
            <v>KG</v>
          </cell>
          <cell r="I2113">
            <v>0.11760607979734009</v>
          </cell>
          <cell r="J2113">
            <v>157.9</v>
          </cell>
          <cell r="K2113">
            <v>18.57</v>
          </cell>
          <cell r="L2113" t="str">
            <v>PM</v>
          </cell>
          <cell r="M2113" t="str">
            <v>ST0050EX05RUKM1</v>
          </cell>
          <cell r="N2113" t="str">
            <v>5000281UKM1</v>
          </cell>
          <cell r="O2113" t="e">
            <v>#N/A</v>
          </cell>
          <cell r="Q2113">
            <v>18.57</v>
          </cell>
          <cell r="S2113">
            <v>18.57</v>
          </cell>
          <cell r="T2113">
            <v>0</v>
          </cell>
          <cell r="V2113">
            <v>0.11760607979734009</v>
          </cell>
          <cell r="W2113">
            <v>184.44</v>
          </cell>
        </row>
        <row r="2114">
          <cell r="F2114">
            <v>5007196</v>
          </cell>
          <cell r="G2114" t="str">
            <v>CFC SPINZ TALC LLF 100GM X 96PC</v>
          </cell>
          <cell r="H2114" t="str">
            <v>ST</v>
          </cell>
          <cell r="I2114">
            <v>1.0049283154121864</v>
          </cell>
          <cell r="J2114">
            <v>44.64</v>
          </cell>
          <cell r="K2114">
            <v>44.86</v>
          </cell>
          <cell r="L2114" t="str">
            <v>PM</v>
          </cell>
          <cell r="M2114" t="str">
            <v>ST0100EN05RUKM1</v>
          </cell>
          <cell r="N2114" t="str">
            <v>5007196UKM1</v>
          </cell>
          <cell r="O2114" t="e">
            <v>#N/A</v>
          </cell>
          <cell r="Q2114">
            <v>44.86</v>
          </cell>
          <cell r="S2114">
            <v>44.86</v>
          </cell>
          <cell r="T2114">
            <v>0</v>
          </cell>
          <cell r="V2114">
            <v>1.0049283154121864</v>
          </cell>
          <cell r="W2114">
            <v>47.206800000000008</v>
          </cell>
        </row>
        <row r="2115">
          <cell r="F2115">
            <v>5000283</v>
          </cell>
          <cell r="G2115" t="str">
            <v>BOPP TAPE (60MM X 65M)</v>
          </cell>
          <cell r="H2115" t="str">
            <v>ROL</v>
          </cell>
          <cell r="I2115">
            <v>9.5396193005754748E-2</v>
          </cell>
          <cell r="J2115">
            <v>45.18</v>
          </cell>
          <cell r="K2115">
            <v>4.3099999999999996</v>
          </cell>
          <cell r="L2115" t="str">
            <v>PM</v>
          </cell>
          <cell r="M2115" t="str">
            <v>ST0100EN05RUKM1</v>
          </cell>
          <cell r="N2115" t="str">
            <v>5000283UKM1</v>
          </cell>
          <cell r="O2115" t="e">
            <v>#N/A</v>
          </cell>
          <cell r="Q2115">
            <v>4.3099999999999996</v>
          </cell>
          <cell r="S2115">
            <v>4.3099999999999996</v>
          </cell>
          <cell r="T2115">
            <v>0</v>
          </cell>
          <cell r="V2115">
            <v>9.5396193005754748E-2</v>
          </cell>
          <cell r="W2115">
            <v>47.7</v>
          </cell>
        </row>
        <row r="2116">
          <cell r="F2116">
            <v>5000421</v>
          </cell>
          <cell r="G2116" t="str">
            <v>CAP SPINZ TALC ENCHANTE LLF 100G</v>
          </cell>
          <cell r="H2116" t="str">
            <v>ST</v>
          </cell>
          <cell r="I2116">
            <v>96.479452054794521</v>
          </cell>
          <cell r="J2116">
            <v>2.19</v>
          </cell>
          <cell r="K2116">
            <v>211.29</v>
          </cell>
          <cell r="L2116" t="str">
            <v>PM</v>
          </cell>
          <cell r="M2116" t="str">
            <v>ST0100EN05RUKM1</v>
          </cell>
          <cell r="N2116" t="str">
            <v>5000421UKM1</v>
          </cell>
          <cell r="O2116" t="e">
            <v>#N/A</v>
          </cell>
          <cell r="Q2116">
            <v>211.29</v>
          </cell>
          <cell r="S2116">
            <v>211.29</v>
          </cell>
          <cell r="T2116">
            <v>0</v>
          </cell>
          <cell r="V2116">
            <v>96.479452054794521</v>
          </cell>
          <cell r="W2116">
            <v>2.3509799999999998</v>
          </cell>
        </row>
        <row r="2117">
          <cell r="F2117">
            <v>5000434</v>
          </cell>
          <cell r="G2117" t="str">
            <v>POLYSHRINK FILMCHIK SATIN 200ML350X500MM</v>
          </cell>
          <cell r="H2117" t="str">
            <v>KG</v>
          </cell>
          <cell r="I2117">
            <v>9.2467043314500938E-2</v>
          </cell>
          <cell r="J2117">
            <v>159.30000000000001</v>
          </cell>
          <cell r="K2117">
            <v>14.73</v>
          </cell>
          <cell r="L2117" t="str">
            <v>PM</v>
          </cell>
          <cell r="M2117" t="str">
            <v>ST0100EN05RUKM1</v>
          </cell>
          <cell r="N2117" t="str">
            <v>5000434UKM1</v>
          </cell>
          <cell r="O2117" t="e">
            <v>#N/A</v>
          </cell>
          <cell r="Q2117">
            <v>14.73</v>
          </cell>
          <cell r="S2117">
            <v>14.73</v>
          </cell>
          <cell r="T2117">
            <v>0</v>
          </cell>
          <cell r="V2117">
            <v>9.2467043314500938E-2</v>
          </cell>
          <cell r="W2117">
            <v>184.44</v>
          </cell>
        </row>
        <row r="2118">
          <cell r="F2118">
            <v>6002688</v>
          </cell>
          <cell r="G2118" t="str">
            <v>CONT SLEEVED SPINZ TALC ENCHANT LLF100GM</v>
          </cell>
          <cell r="H2118" t="str">
            <v>ST</v>
          </cell>
          <cell r="I2118">
            <v>96.041394335511981</v>
          </cell>
          <cell r="J2118">
            <v>4.6000000000000005</v>
          </cell>
          <cell r="K2118">
            <v>441.79041394335519</v>
          </cell>
          <cell r="L2118" t="str">
            <v>SFG</v>
          </cell>
          <cell r="M2118" t="str">
            <v>ST0100EN05RUKM1</v>
          </cell>
          <cell r="N2118" t="str">
            <v>6002688UKM1</v>
          </cell>
          <cell r="O2118" t="str">
            <v>6002688UKM1</v>
          </cell>
          <cell r="P2118">
            <v>0</v>
          </cell>
          <cell r="Q2118">
            <v>405.29468409586053</v>
          </cell>
          <cell r="R2118">
            <v>36.495729847494552</v>
          </cell>
          <cell r="S2118">
            <v>441.79041394335508</v>
          </cell>
          <cell r="T2118">
            <v>0</v>
          </cell>
          <cell r="V2118">
            <v>96.041394335511981</v>
          </cell>
          <cell r="W2118">
            <v>5.6800000000000015</v>
          </cell>
        </row>
        <row r="2119">
          <cell r="F2119">
            <v>6000555</v>
          </cell>
          <cell r="G2119" t="str">
            <v>SPINZ TALC ENCHANT LONGLASTING FRESHNESS</v>
          </cell>
          <cell r="H2119" t="str">
            <v>KG</v>
          </cell>
          <cell r="I2119">
            <v>9.984984984984985</v>
          </cell>
          <cell r="J2119">
            <v>33.309999999999995</v>
          </cell>
          <cell r="K2119">
            <v>332.59984984984982</v>
          </cell>
          <cell r="L2119" t="str">
            <v>SFG</v>
          </cell>
          <cell r="M2119" t="str">
            <v>ST0100EN05RUKM1</v>
          </cell>
          <cell r="N2119" t="str">
            <v>6000555UKM1</v>
          </cell>
          <cell r="O2119" t="str">
            <v>6000555UKM1</v>
          </cell>
          <cell r="P2119">
            <v>304.542042042042</v>
          </cell>
          <cell r="Q2119">
            <v>0</v>
          </cell>
          <cell r="R2119">
            <v>28.057807807807809</v>
          </cell>
          <cell r="S2119">
            <v>332.59984984984982</v>
          </cell>
          <cell r="T2119">
            <v>0</v>
          </cell>
          <cell r="V2119">
            <v>9.984984984984985</v>
          </cell>
          <cell r="W2119">
            <v>34.656788849280765</v>
          </cell>
        </row>
        <row r="2120">
          <cell r="F2120" t="str">
            <v/>
          </cell>
          <cell r="G2120" t="str">
            <v>0000900505-MFGOVH</v>
          </cell>
          <cell r="H2120" t="str">
            <v>STD</v>
          </cell>
          <cell r="I2120">
            <v>6.0015748570646045E-2</v>
          </cell>
          <cell r="J2120">
            <v>292.08999999999997</v>
          </cell>
          <cell r="K2120">
            <v>17.53</v>
          </cell>
          <cell r="L2120" t="str">
            <v>cc</v>
          </cell>
          <cell r="M2120" t="str">
            <v>ST0100EN05RUKM1</v>
          </cell>
          <cell r="N2120" t="str">
            <v>UKM1</v>
          </cell>
          <cell r="O2120" t="e">
            <v>#N/A</v>
          </cell>
          <cell r="R2120">
            <v>17.53</v>
          </cell>
          <cell r="S2120">
            <v>17.53</v>
          </cell>
          <cell r="T2120">
            <v>0</v>
          </cell>
          <cell r="V2120">
            <v>6.0015748570646045E-2</v>
          </cell>
          <cell r="W2120">
            <v>292.08999999999997</v>
          </cell>
        </row>
        <row r="2121">
          <cell r="F2121" t="str">
            <v/>
          </cell>
          <cell r="G2121" t="str">
            <v>0000900504-MFGDEP</v>
          </cell>
          <cell r="H2121" t="str">
            <v>STD</v>
          </cell>
          <cell r="I2121">
            <v>6.0002061926526684E-2</v>
          </cell>
          <cell r="J2121">
            <v>290.99</v>
          </cell>
          <cell r="K2121">
            <v>17.46</v>
          </cell>
          <cell r="L2121" t="str">
            <v>cc</v>
          </cell>
          <cell r="M2121" t="str">
            <v>ST0100EN05RUKM1</v>
          </cell>
          <cell r="N2121" t="str">
            <v>UKM1</v>
          </cell>
          <cell r="O2121" t="e">
            <v>#N/A</v>
          </cell>
          <cell r="R2121">
            <v>17.46</v>
          </cell>
          <cell r="S2121">
            <v>17.46</v>
          </cell>
          <cell r="T2121">
            <v>0</v>
          </cell>
          <cell r="V2121">
            <v>6.0002061926526684E-2</v>
          </cell>
          <cell r="W2121">
            <v>290.99</v>
          </cell>
        </row>
        <row r="2122">
          <cell r="F2122" t="str">
            <v/>
          </cell>
          <cell r="G2122" t="str">
            <v>0000900503-MFGUTY</v>
          </cell>
          <cell r="H2122" t="str">
            <v>STD</v>
          </cell>
          <cell r="I2122">
            <v>6.000575871004895E-2</v>
          </cell>
          <cell r="J2122">
            <v>173.65</v>
          </cell>
          <cell r="K2122">
            <v>10.42</v>
          </cell>
          <cell r="L2122" t="str">
            <v>cc</v>
          </cell>
          <cell r="M2122" t="str">
            <v>ST0100EN05RUKM1</v>
          </cell>
          <cell r="N2122" t="str">
            <v>UKM1</v>
          </cell>
          <cell r="O2122" t="e">
            <v>#N/A</v>
          </cell>
          <cell r="R2122">
            <v>10.42</v>
          </cell>
          <cell r="S2122">
            <v>10.42</v>
          </cell>
          <cell r="T2122">
            <v>0</v>
          </cell>
          <cell r="V2122">
            <v>6.000575871004895E-2</v>
          </cell>
          <cell r="W2122">
            <v>173.65</v>
          </cell>
        </row>
        <row r="2123">
          <cell r="F2123" t="str">
            <v/>
          </cell>
          <cell r="G2123" t="str">
            <v>0000900502-MFMAND</v>
          </cell>
          <cell r="H2123" t="str">
            <v>MD</v>
          </cell>
          <cell r="I2123">
            <v>0.11</v>
          </cell>
          <cell r="J2123">
            <v>440</v>
          </cell>
          <cell r="K2123">
            <v>48.4</v>
          </cell>
          <cell r="L2123" t="str">
            <v>cc</v>
          </cell>
          <cell r="M2123" t="str">
            <v>ST0100EN05RUKM1</v>
          </cell>
          <cell r="N2123" t="str">
            <v>UKM1</v>
          </cell>
          <cell r="O2123" t="e">
            <v>#N/A</v>
          </cell>
          <cell r="R2123">
            <v>48.4</v>
          </cell>
          <cell r="S2123">
            <v>48.4</v>
          </cell>
          <cell r="T2123">
            <v>0</v>
          </cell>
          <cell r="V2123">
            <v>0.11</v>
          </cell>
          <cell r="W2123">
            <v>440</v>
          </cell>
        </row>
        <row r="2124">
          <cell r="F2124" t="str">
            <v/>
          </cell>
          <cell r="G2124" t="str">
            <v>0000900501-MFPOWR</v>
          </cell>
          <cell r="H2124" t="str">
            <v>KWH</v>
          </cell>
          <cell r="I2124">
            <v>0.84</v>
          </cell>
          <cell r="J2124">
            <v>8.25</v>
          </cell>
          <cell r="K2124">
            <v>6.93</v>
          </cell>
          <cell r="L2124" t="str">
            <v>cc</v>
          </cell>
          <cell r="M2124" t="str">
            <v>ST0100EN05RUKM1</v>
          </cell>
          <cell r="N2124" t="str">
            <v>UKM1</v>
          </cell>
          <cell r="O2124" t="e">
            <v>#N/A</v>
          </cell>
          <cell r="R2124">
            <v>6.93</v>
          </cell>
          <cell r="S2124">
            <v>6.93</v>
          </cell>
          <cell r="T2124">
            <v>0</v>
          </cell>
          <cell r="V2124">
            <v>0.84</v>
          </cell>
          <cell r="W2124">
            <v>8.25</v>
          </cell>
        </row>
        <row r="2125">
          <cell r="F2125" t="str">
            <v/>
          </cell>
          <cell r="G2125" t="str">
            <v>0000900501-MFPOWR</v>
          </cell>
          <cell r="H2125" t="str">
            <v>KWH</v>
          </cell>
          <cell r="I2125">
            <v>0.84</v>
          </cell>
          <cell r="J2125">
            <v>8.25</v>
          </cell>
          <cell r="K2125">
            <v>6.93</v>
          </cell>
          <cell r="L2125" t="str">
            <v>cc</v>
          </cell>
          <cell r="M2125" t="str">
            <v>ST0100EX06RUKM1</v>
          </cell>
          <cell r="N2125" t="str">
            <v>UKM1</v>
          </cell>
          <cell r="O2125" t="e">
            <v>#N/A</v>
          </cell>
          <cell r="R2125">
            <v>6.93</v>
          </cell>
          <cell r="S2125">
            <v>6.93</v>
          </cell>
          <cell r="T2125">
            <v>0</v>
          </cell>
          <cell r="V2125">
            <v>0.84</v>
          </cell>
          <cell r="W2125">
            <v>8.25</v>
          </cell>
        </row>
        <row r="2126">
          <cell r="F2126" t="str">
            <v/>
          </cell>
          <cell r="G2126" t="str">
            <v>0000900502-MFMAND</v>
          </cell>
          <cell r="H2126" t="str">
            <v>MD</v>
          </cell>
          <cell r="I2126">
            <v>0.11</v>
          </cell>
          <cell r="J2126">
            <v>440</v>
          </cell>
          <cell r="K2126">
            <v>48.4</v>
          </cell>
          <cell r="L2126" t="str">
            <v>cc</v>
          </cell>
          <cell r="M2126" t="str">
            <v>ST0100EX06RUKM1</v>
          </cell>
          <cell r="N2126" t="str">
            <v>UKM1</v>
          </cell>
          <cell r="O2126" t="e">
            <v>#N/A</v>
          </cell>
          <cell r="R2126">
            <v>48.4</v>
          </cell>
          <cell r="S2126">
            <v>48.4</v>
          </cell>
          <cell r="T2126">
            <v>0</v>
          </cell>
          <cell r="V2126">
            <v>0.11</v>
          </cell>
          <cell r="W2126">
            <v>440</v>
          </cell>
        </row>
        <row r="2127">
          <cell r="F2127" t="str">
            <v/>
          </cell>
          <cell r="G2127" t="str">
            <v>0000900503-MFGUTY</v>
          </cell>
          <cell r="H2127" t="str">
            <v>STD</v>
          </cell>
          <cell r="I2127">
            <v>0.06</v>
          </cell>
          <cell r="J2127">
            <v>173.65</v>
          </cell>
          <cell r="K2127">
            <v>10.419</v>
          </cell>
          <cell r="L2127" t="str">
            <v>cc</v>
          </cell>
          <cell r="M2127" t="str">
            <v>ST0100EX06RUKM1</v>
          </cell>
          <cell r="N2127" t="str">
            <v>UKM1</v>
          </cell>
          <cell r="O2127" t="e">
            <v>#N/A</v>
          </cell>
          <cell r="R2127">
            <v>10.419</v>
          </cell>
          <cell r="S2127">
            <v>10.419</v>
          </cell>
          <cell r="T2127">
            <v>0</v>
          </cell>
          <cell r="V2127">
            <v>0.06</v>
          </cell>
          <cell r="W2127">
            <v>173.65</v>
          </cell>
        </row>
        <row r="2128">
          <cell r="F2128" t="str">
            <v/>
          </cell>
          <cell r="G2128" t="str">
            <v>0000900504-MFGDEP</v>
          </cell>
          <cell r="H2128" t="str">
            <v>STD</v>
          </cell>
          <cell r="I2128">
            <v>0.06</v>
          </cell>
          <cell r="J2128">
            <v>290.99</v>
          </cell>
          <cell r="K2128">
            <v>17.459399999999999</v>
          </cell>
          <cell r="L2128" t="str">
            <v>cc</v>
          </cell>
          <cell r="M2128" t="str">
            <v>ST0100EX06RUKM1</v>
          </cell>
          <cell r="N2128" t="str">
            <v>UKM1</v>
          </cell>
          <cell r="O2128" t="e">
            <v>#N/A</v>
          </cell>
          <cell r="R2128">
            <v>17.459399999999999</v>
          </cell>
          <cell r="S2128">
            <v>17.459399999999999</v>
          </cell>
          <cell r="T2128">
            <v>0</v>
          </cell>
          <cell r="V2128">
            <v>0.06</v>
          </cell>
          <cell r="W2128">
            <v>290.99</v>
          </cell>
        </row>
        <row r="2129">
          <cell r="F2129" t="str">
            <v/>
          </cell>
          <cell r="G2129" t="str">
            <v>0000900505-MFGOVH</v>
          </cell>
          <cell r="H2129" t="str">
            <v>STD</v>
          </cell>
          <cell r="I2129">
            <v>0.06</v>
          </cell>
          <cell r="J2129">
            <v>292.08999999999997</v>
          </cell>
          <cell r="K2129">
            <v>17.525399999999998</v>
          </cell>
          <cell r="L2129" t="str">
            <v>cc</v>
          </cell>
          <cell r="M2129" t="str">
            <v>ST0100EX06RUKM1</v>
          </cell>
          <cell r="N2129" t="str">
            <v>UKM1</v>
          </cell>
          <cell r="O2129" t="e">
            <v>#N/A</v>
          </cell>
          <cell r="R2129">
            <v>17.525399999999998</v>
          </cell>
          <cell r="S2129">
            <v>17.525399999999998</v>
          </cell>
          <cell r="T2129">
            <v>0</v>
          </cell>
          <cell r="V2129">
            <v>0.06</v>
          </cell>
          <cell r="W2129">
            <v>292.08999999999997</v>
          </cell>
        </row>
        <row r="2130">
          <cell r="F2130">
            <v>6000556</v>
          </cell>
          <cell r="G2130" t="str">
            <v>SPINZ TALC EXOTIC LONGLASTING FRESH NEW</v>
          </cell>
          <cell r="H2130" t="str">
            <v>KG</v>
          </cell>
          <cell r="I2130">
            <v>9.984</v>
          </cell>
          <cell r="J2130">
            <v>32.97</v>
          </cell>
          <cell r="K2130">
            <v>329.17248000000001</v>
          </cell>
          <cell r="L2130" t="str">
            <v>SFG</v>
          </cell>
          <cell r="M2130" t="str">
            <v>ST0100EX06RUKM1</v>
          </cell>
          <cell r="N2130" t="str">
            <v>6000556UKM1</v>
          </cell>
          <cell r="O2130" t="str">
            <v>6000556UKM1</v>
          </cell>
          <cell r="P2130">
            <v>301.11743999999999</v>
          </cell>
          <cell r="Q2130">
            <v>0</v>
          </cell>
          <cell r="R2130">
            <v>28.055040000000002</v>
          </cell>
          <cell r="S2130">
            <v>329.17248000000001</v>
          </cell>
          <cell r="T2130">
            <v>0</v>
          </cell>
          <cell r="V2130">
            <v>9.984</v>
          </cell>
          <cell r="W2130">
            <v>34.452633670748391</v>
          </cell>
        </row>
        <row r="2131">
          <cell r="F2131">
            <v>5000283</v>
          </cell>
          <cell r="G2131" t="str">
            <v>BOPP TAPE (60MM X 65M)</v>
          </cell>
          <cell r="H2131" t="str">
            <v>ROL</v>
          </cell>
          <cell r="I2131">
            <v>9.5000000000000001E-2</v>
          </cell>
          <cell r="J2131">
            <v>45.18</v>
          </cell>
          <cell r="K2131">
            <v>4.2920999999999996</v>
          </cell>
          <cell r="L2131" t="str">
            <v>PM</v>
          </cell>
          <cell r="M2131" t="str">
            <v>ST0100EX06RUKM1</v>
          </cell>
          <cell r="N2131" t="str">
            <v>5000283UKM1</v>
          </cell>
          <cell r="O2131" t="e">
            <v>#N/A</v>
          </cell>
          <cell r="Q2131">
            <v>4.2920999999999996</v>
          </cell>
          <cell r="S2131">
            <v>4.2920999999999996</v>
          </cell>
          <cell r="T2131">
            <v>0</v>
          </cell>
          <cell r="V2131">
            <v>9.5000000000000001E-2</v>
          </cell>
          <cell r="W2131">
            <v>47.7</v>
          </cell>
        </row>
        <row r="2132">
          <cell r="F2132">
            <v>5007196</v>
          </cell>
          <cell r="G2132" t="str">
            <v>CFC SPINZ TALC LLF 100GM X 96PC</v>
          </cell>
          <cell r="H2132" t="str">
            <v>ST</v>
          </cell>
          <cell r="I2132">
            <v>1.0049999999999999</v>
          </cell>
          <cell r="J2132">
            <v>44.64</v>
          </cell>
          <cell r="K2132">
            <v>44.863199999999999</v>
          </cell>
          <cell r="L2132" t="str">
            <v>PM</v>
          </cell>
          <cell r="M2132" t="str">
            <v>ST0100EX06RUKM1</v>
          </cell>
          <cell r="N2132" t="str">
            <v>5007196UKM1</v>
          </cell>
          <cell r="O2132" t="e">
            <v>#N/A</v>
          </cell>
          <cell r="Q2132">
            <v>44.863199999999999</v>
          </cell>
          <cell r="S2132">
            <v>44.863199999999999</v>
          </cell>
          <cell r="T2132">
            <v>0</v>
          </cell>
          <cell r="V2132">
            <v>1.0049999999999999</v>
          </cell>
          <cell r="W2132">
            <v>47.206800000000008</v>
          </cell>
        </row>
        <row r="2133">
          <cell r="F2133">
            <v>5000419</v>
          </cell>
          <cell r="G2133" t="str">
            <v>CAP SPINZ TALC EXOTIC LLF 100G</v>
          </cell>
          <cell r="H2133" t="str">
            <v>ST</v>
          </cell>
          <cell r="I2133">
            <v>96.48</v>
          </cell>
          <cell r="J2133">
            <v>2.23</v>
          </cell>
          <cell r="K2133">
            <v>215.15040000000002</v>
          </cell>
          <cell r="L2133" t="str">
            <v>PM</v>
          </cell>
          <cell r="M2133" t="str">
            <v>ST0100EX06RUKM1</v>
          </cell>
          <cell r="N2133" t="str">
            <v>5000419UKM1</v>
          </cell>
          <cell r="O2133" t="e">
            <v>#N/A</v>
          </cell>
          <cell r="Q2133">
            <v>215.15040000000002</v>
          </cell>
          <cell r="S2133">
            <v>215.15040000000002</v>
          </cell>
          <cell r="T2133">
            <v>0</v>
          </cell>
          <cell r="V2133">
            <v>96.48</v>
          </cell>
          <cell r="W2133">
            <v>2.4877400000000001</v>
          </cell>
        </row>
        <row r="2134">
          <cell r="F2134">
            <v>6002691</v>
          </cell>
          <cell r="G2134" t="str">
            <v>CONT SLEEVED SPINZ TALC EXOTIC LLF100GM</v>
          </cell>
          <cell r="H2134" t="str">
            <v>ST</v>
          </cell>
          <cell r="I2134">
            <v>96</v>
          </cell>
          <cell r="J2134">
            <v>4.3561999999999994</v>
          </cell>
          <cell r="K2134">
            <v>418.19519999999994</v>
          </cell>
          <cell r="L2134" t="str">
            <v>SFG</v>
          </cell>
          <cell r="M2134" t="str">
            <v>ST0100EX06RUKM1</v>
          </cell>
          <cell r="N2134" t="str">
            <v>6002691UKM1</v>
          </cell>
          <cell r="O2134" t="str">
            <v>6002691UKM1</v>
          </cell>
          <cell r="P2134">
            <v>0</v>
          </cell>
          <cell r="Q2134">
            <v>381.71519999999998</v>
          </cell>
          <cell r="R2134">
            <v>36.480000000000004</v>
          </cell>
          <cell r="S2134">
            <v>418.1952</v>
          </cell>
          <cell r="T2134">
            <v>0</v>
          </cell>
          <cell r="V2134">
            <v>96</v>
          </cell>
          <cell r="W2134">
            <v>4.9140440000000005</v>
          </cell>
        </row>
        <row r="2135">
          <cell r="F2135">
            <v>5000434</v>
          </cell>
          <cell r="G2135" t="str">
            <v>POLYSHRINK FILMCHIK SATIN 200ML350X500MM</v>
          </cell>
          <cell r="H2135" t="str">
            <v>KG</v>
          </cell>
          <cell r="I2135">
            <v>9.1999999999999998E-2</v>
          </cell>
          <cell r="J2135">
            <v>159.30000000000001</v>
          </cell>
          <cell r="K2135">
            <v>14.655600000000002</v>
          </cell>
          <cell r="L2135" t="str">
            <v>PM</v>
          </cell>
          <cell r="M2135" t="str">
            <v>ST0100EX06RUKM1</v>
          </cell>
          <cell r="N2135" t="str">
            <v>5000434UKM1</v>
          </cell>
          <cell r="O2135" t="e">
            <v>#N/A</v>
          </cell>
          <cell r="Q2135">
            <v>14.655600000000002</v>
          </cell>
          <cell r="S2135">
            <v>14.655600000000002</v>
          </cell>
          <cell r="T2135">
            <v>0</v>
          </cell>
          <cell r="V2135">
            <v>9.1999999999999998E-2</v>
          </cell>
          <cell r="W2135">
            <v>184.44</v>
          </cell>
        </row>
        <row r="2136">
          <cell r="F2136" t="str">
            <v/>
          </cell>
          <cell r="G2136" t="str">
            <v>0000900503-MFGUTY</v>
          </cell>
          <cell r="H2136" t="str">
            <v>STD</v>
          </cell>
          <cell r="I2136">
            <v>0.08</v>
          </cell>
          <cell r="J2136">
            <v>173.65</v>
          </cell>
          <cell r="K2136">
            <v>13.892000000000001</v>
          </cell>
          <cell r="L2136" t="str">
            <v>cc</v>
          </cell>
          <cell r="M2136" t="str">
            <v>ST0400EN02RUKM1</v>
          </cell>
          <cell r="N2136" t="str">
            <v>UKM1</v>
          </cell>
          <cell r="O2136" t="e">
            <v>#N/A</v>
          </cell>
          <cell r="R2136">
            <v>13.892000000000001</v>
          </cell>
          <cell r="S2136">
            <v>13.892000000000001</v>
          </cell>
          <cell r="T2136">
            <v>0</v>
          </cell>
          <cell r="V2136">
            <v>0.08</v>
          </cell>
          <cell r="W2136">
            <v>173.65</v>
          </cell>
        </row>
        <row r="2137">
          <cell r="F2137" t="str">
            <v/>
          </cell>
          <cell r="G2137" t="str">
            <v>0000900504-MFGDEP</v>
          </cell>
          <cell r="H2137" t="str">
            <v>STD</v>
          </cell>
          <cell r="I2137">
            <v>0.08</v>
          </cell>
          <cell r="J2137">
            <v>290.99</v>
          </cell>
          <cell r="K2137">
            <v>23.279199999999999</v>
          </cell>
          <cell r="L2137" t="str">
            <v>cc</v>
          </cell>
          <cell r="M2137" t="str">
            <v>ST0400EN02RUKM1</v>
          </cell>
          <cell r="N2137" t="str">
            <v>UKM1</v>
          </cell>
          <cell r="O2137" t="e">
            <v>#N/A</v>
          </cell>
          <cell r="R2137">
            <v>23.279199999999999</v>
          </cell>
          <cell r="S2137">
            <v>23.279199999999999</v>
          </cell>
          <cell r="T2137">
            <v>0</v>
          </cell>
          <cell r="V2137">
            <v>0.08</v>
          </cell>
          <cell r="W2137">
            <v>290.99</v>
          </cell>
        </row>
        <row r="2138">
          <cell r="F2138" t="str">
            <v/>
          </cell>
          <cell r="G2138" t="str">
            <v>0000900501-MFPOWR</v>
          </cell>
          <cell r="H2138" t="str">
            <v>KWH</v>
          </cell>
          <cell r="I2138">
            <v>1.1200000000000001</v>
          </cell>
          <cell r="J2138">
            <v>8.25</v>
          </cell>
          <cell r="K2138">
            <v>9.24</v>
          </cell>
          <cell r="L2138" t="str">
            <v>cc</v>
          </cell>
          <cell r="M2138" t="str">
            <v>ST0400EN02RUKM1</v>
          </cell>
          <cell r="N2138" t="str">
            <v>UKM1</v>
          </cell>
          <cell r="O2138" t="e">
            <v>#N/A</v>
          </cell>
          <cell r="R2138">
            <v>9.24</v>
          </cell>
          <cell r="S2138">
            <v>9.24</v>
          </cell>
          <cell r="T2138">
            <v>0</v>
          </cell>
          <cell r="V2138">
            <v>1.1200000000000001</v>
          </cell>
          <cell r="W2138">
            <v>8.25</v>
          </cell>
        </row>
        <row r="2139">
          <cell r="F2139" t="str">
            <v/>
          </cell>
          <cell r="G2139" t="str">
            <v>0000900502-MFMAND</v>
          </cell>
          <cell r="H2139" t="str">
            <v>MD</v>
          </cell>
          <cell r="I2139">
            <v>8.5000000000000006E-2</v>
          </cell>
          <cell r="J2139">
            <v>440</v>
          </cell>
          <cell r="K2139">
            <v>37.400000000000006</v>
          </cell>
          <cell r="L2139" t="str">
            <v>cc</v>
          </cell>
          <cell r="M2139" t="str">
            <v>ST0400EN02RUKM1</v>
          </cell>
          <cell r="N2139" t="str">
            <v>UKM1</v>
          </cell>
          <cell r="O2139" t="e">
            <v>#N/A</v>
          </cell>
          <cell r="R2139">
            <v>37.400000000000006</v>
          </cell>
          <cell r="S2139">
            <v>37.400000000000006</v>
          </cell>
          <cell r="T2139">
            <v>0</v>
          </cell>
          <cell r="V2139">
            <v>8.5000000000000006E-2</v>
          </cell>
          <cell r="W2139">
            <v>440</v>
          </cell>
        </row>
        <row r="2140">
          <cell r="F2140" t="str">
            <v/>
          </cell>
          <cell r="G2140" t="str">
            <v>0000900505-MFGOVH</v>
          </cell>
          <cell r="H2140" t="str">
            <v>STD</v>
          </cell>
          <cell r="I2140">
            <v>0.08</v>
          </cell>
          <cell r="J2140">
            <v>292.08999999999997</v>
          </cell>
          <cell r="K2140">
            <v>23.367199999999997</v>
          </cell>
          <cell r="L2140" t="str">
            <v>cc</v>
          </cell>
          <cell r="M2140" t="str">
            <v>ST0400EN02RUKM1</v>
          </cell>
          <cell r="N2140" t="str">
            <v>UKM1</v>
          </cell>
          <cell r="O2140" t="e">
            <v>#N/A</v>
          </cell>
          <cell r="R2140">
            <v>23.367199999999997</v>
          </cell>
          <cell r="S2140">
            <v>23.367199999999997</v>
          </cell>
          <cell r="T2140">
            <v>0</v>
          </cell>
          <cell r="V2140">
            <v>0.08</v>
          </cell>
          <cell r="W2140">
            <v>292.08999999999997</v>
          </cell>
        </row>
        <row r="2141">
          <cell r="F2141">
            <v>6000555</v>
          </cell>
          <cell r="G2141" t="str">
            <v>SPINZ TALC ENCHANT LONGLASTING FRESHNESS</v>
          </cell>
          <cell r="H2141" t="str">
            <v>KG</v>
          </cell>
          <cell r="I2141">
            <v>9.984</v>
          </cell>
          <cell r="J2141">
            <v>33.309999999999995</v>
          </cell>
          <cell r="K2141">
            <v>332.56703999999996</v>
          </cell>
          <cell r="L2141" t="str">
            <v>SFG</v>
          </cell>
          <cell r="M2141" t="str">
            <v>ST0400EN02RUKM1</v>
          </cell>
          <cell r="N2141" t="str">
            <v>6000555UKM1</v>
          </cell>
          <cell r="O2141" t="str">
            <v>6000555UKM1</v>
          </cell>
          <cell r="P2141">
            <v>304.51199999999994</v>
          </cell>
          <cell r="Q2141">
            <v>0</v>
          </cell>
          <cell r="R2141">
            <v>28.055040000000002</v>
          </cell>
          <cell r="S2141">
            <v>332.56703999999996</v>
          </cell>
          <cell r="T2141">
            <v>0</v>
          </cell>
          <cell r="V2141">
            <v>9.984</v>
          </cell>
          <cell r="W2141">
            <v>34.656788849280765</v>
          </cell>
        </row>
        <row r="2142">
          <cell r="F2142">
            <v>5000283</v>
          </cell>
          <cell r="G2142" t="str">
            <v>BOPP TAPE (60MM X 65M)</v>
          </cell>
          <cell r="H2142" t="str">
            <v>ROL</v>
          </cell>
          <cell r="I2142">
            <v>1.7999999999999999E-2</v>
          </cell>
          <cell r="J2142">
            <v>45.18</v>
          </cell>
          <cell r="K2142">
            <v>0.81323999999999996</v>
          </cell>
          <cell r="L2142" t="str">
            <v>PM</v>
          </cell>
          <cell r="M2142" t="str">
            <v>ST0400EN02RUKM1</v>
          </cell>
          <cell r="N2142" t="str">
            <v>5000283UKM1</v>
          </cell>
          <cell r="O2142" t="e">
            <v>#N/A</v>
          </cell>
          <cell r="Q2142">
            <v>0.81323999999999996</v>
          </cell>
          <cell r="S2142">
            <v>0.81323999999999996</v>
          </cell>
          <cell r="T2142">
            <v>0</v>
          </cell>
          <cell r="V2142">
            <v>1.7999999999999999E-2</v>
          </cell>
          <cell r="W2142">
            <v>47.7</v>
          </cell>
        </row>
        <row r="2143">
          <cell r="F2143">
            <v>5000425</v>
          </cell>
          <cell r="G2143" t="str">
            <v>CFC NEW SPINZ TALC ENCHANT 400G.</v>
          </cell>
          <cell r="H2143" t="str">
            <v>ST</v>
          </cell>
          <cell r="I2143">
            <v>1.0049999999999999</v>
          </cell>
          <cell r="J2143">
            <v>44.07</v>
          </cell>
          <cell r="K2143">
            <v>44.290349999999997</v>
          </cell>
          <cell r="L2143" t="str">
            <v>PM</v>
          </cell>
          <cell r="M2143" t="str">
            <v>ST0400EN02RUKM1</v>
          </cell>
          <cell r="N2143" t="str">
            <v>5000425UKM1</v>
          </cell>
          <cell r="O2143" t="e">
            <v>#N/A</v>
          </cell>
          <cell r="Q2143">
            <v>44.290349999999997</v>
          </cell>
          <cell r="S2143">
            <v>44.290349999999997</v>
          </cell>
          <cell r="T2143">
            <v>0</v>
          </cell>
          <cell r="V2143">
            <v>1.0049999999999999</v>
          </cell>
          <cell r="W2143">
            <v>45.091799999999999</v>
          </cell>
        </row>
        <row r="2144">
          <cell r="F2144">
            <v>5000426</v>
          </cell>
          <cell r="G2144" t="str">
            <v>CAP SPINZ TALC ENCHANTE LLF 400G</v>
          </cell>
          <cell r="H2144" t="str">
            <v>ST</v>
          </cell>
          <cell r="I2144">
            <v>24.24</v>
          </cell>
          <cell r="J2144">
            <v>4.6900000000000004</v>
          </cell>
          <cell r="K2144">
            <v>113.68560000000001</v>
          </cell>
          <cell r="L2144" t="str">
            <v>PM</v>
          </cell>
          <cell r="M2144" t="str">
            <v>ST0400EN02RUKM1</v>
          </cell>
          <cell r="N2144" t="str">
            <v>5000426UKM1</v>
          </cell>
          <cell r="O2144" t="e">
            <v>#N/A</v>
          </cell>
          <cell r="Q2144">
            <v>113.68560000000001</v>
          </cell>
          <cell r="S2144">
            <v>113.68560000000001</v>
          </cell>
          <cell r="T2144">
            <v>0</v>
          </cell>
          <cell r="V2144">
            <v>24.24</v>
          </cell>
          <cell r="W2144">
            <v>5.0798000000000005</v>
          </cell>
        </row>
        <row r="2145">
          <cell r="F2145">
            <v>6000309</v>
          </cell>
          <cell r="G2145" t="str">
            <v>CONT SLEEVED SPINZ TALC ENCHANT LLF 400G</v>
          </cell>
          <cell r="H2145" t="str">
            <v>ST</v>
          </cell>
          <cell r="I2145">
            <v>24</v>
          </cell>
          <cell r="J2145">
            <v>10.562570000000001</v>
          </cell>
          <cell r="K2145">
            <v>253.50168000000002</v>
          </cell>
          <cell r="L2145" t="str">
            <v>SFG</v>
          </cell>
          <cell r="M2145" t="str">
            <v>ST0400EN02RUKM1</v>
          </cell>
          <cell r="N2145" t="str">
            <v>6000309UKM1</v>
          </cell>
          <cell r="O2145" t="str">
            <v>6000309UKM1</v>
          </cell>
          <cell r="P2145">
            <v>0</v>
          </cell>
          <cell r="Q2145">
            <v>231.00960000000003</v>
          </cell>
          <cell r="R2145">
            <v>22.492079999999998</v>
          </cell>
          <cell r="S2145">
            <v>253.50168000000002</v>
          </cell>
          <cell r="T2145">
            <v>0</v>
          </cell>
          <cell r="V2145">
            <v>24</v>
          </cell>
          <cell r="W2145">
            <v>10.64813</v>
          </cell>
        </row>
        <row r="2146">
          <cell r="F2146">
            <v>5000281</v>
          </cell>
          <cell r="G2146" t="str">
            <v>SLEEVE FOR CHIK SATIN 200 ML (300 X 500)</v>
          </cell>
          <cell r="H2146" t="str">
            <v>KG</v>
          </cell>
          <cell r="I2146">
            <v>4.7E-2</v>
          </cell>
          <cell r="J2146">
            <v>157.9</v>
          </cell>
          <cell r="K2146">
            <v>7.4213000000000005</v>
          </cell>
          <cell r="L2146" t="str">
            <v>PM</v>
          </cell>
          <cell r="M2146" t="str">
            <v>ST0400EN02RUKM1</v>
          </cell>
          <cell r="N2146" t="str">
            <v>5000281UKM1</v>
          </cell>
          <cell r="O2146" t="e">
            <v>#N/A</v>
          </cell>
          <cell r="Q2146">
            <v>7.4213000000000005</v>
          </cell>
          <cell r="S2146">
            <v>7.4213000000000005</v>
          </cell>
          <cell r="T2146">
            <v>0</v>
          </cell>
          <cell r="V2146">
            <v>4.7E-2</v>
          </cell>
          <cell r="W2146">
            <v>184.44</v>
          </cell>
        </row>
        <row r="2147">
          <cell r="F2147">
            <v>5000283</v>
          </cell>
          <cell r="G2147" t="str">
            <v>BOPP TAPE (60MM X 65M)</v>
          </cell>
          <cell r="H2147" t="str">
            <v>ROL</v>
          </cell>
          <cell r="I2147">
            <v>0.02</v>
          </cell>
          <cell r="J2147">
            <v>45.18</v>
          </cell>
          <cell r="K2147">
            <v>0.90359999999999996</v>
          </cell>
          <cell r="L2147" t="str">
            <v>PM</v>
          </cell>
          <cell r="M2147" t="str">
            <v>ST0400EN03SUKM1</v>
          </cell>
          <cell r="N2147" t="str">
            <v>5000283UKM1</v>
          </cell>
          <cell r="O2147" t="e">
            <v>#N/A</v>
          </cell>
          <cell r="Q2147">
            <v>0.90359999999999996</v>
          </cell>
          <cell r="S2147">
            <v>0.90359999999999996</v>
          </cell>
          <cell r="T2147">
            <v>0</v>
          </cell>
          <cell r="V2147">
            <v>0.02</v>
          </cell>
          <cell r="W2147">
            <v>47.7</v>
          </cell>
        </row>
        <row r="2148">
          <cell r="F2148">
            <v>6000555</v>
          </cell>
          <cell r="G2148" t="str">
            <v>SPINZ TALC ENCHANT LONGLASTING FRESHNESS</v>
          </cell>
          <cell r="H2148" t="str">
            <v>KG</v>
          </cell>
          <cell r="I2148">
            <v>9.984</v>
          </cell>
          <cell r="J2148">
            <v>33.309999999999995</v>
          </cell>
          <cell r="K2148">
            <v>332.56703999999996</v>
          </cell>
          <cell r="L2148" t="str">
            <v>SFG</v>
          </cell>
          <cell r="M2148" t="str">
            <v>ST0400EN03SUKM1</v>
          </cell>
          <cell r="N2148" t="str">
            <v>6000555UKM1</v>
          </cell>
          <cell r="O2148" t="str">
            <v>6000555UKM1</v>
          </cell>
          <cell r="P2148">
            <v>304.51199999999994</v>
          </cell>
          <cell r="Q2148">
            <v>0</v>
          </cell>
          <cell r="R2148">
            <v>28.055040000000002</v>
          </cell>
          <cell r="S2148">
            <v>332.56703999999996</v>
          </cell>
          <cell r="T2148">
            <v>0</v>
          </cell>
          <cell r="V2148">
            <v>9.984</v>
          </cell>
          <cell r="W2148">
            <v>34.656788849280765</v>
          </cell>
        </row>
        <row r="2149">
          <cell r="F2149" t="str">
            <v/>
          </cell>
          <cell r="G2149" t="str">
            <v>0000900505-MFGOVH</v>
          </cell>
          <cell r="H2149" t="str">
            <v>STD</v>
          </cell>
          <cell r="I2149">
            <v>0.08</v>
          </cell>
          <cell r="J2149">
            <v>292.08999999999997</v>
          </cell>
          <cell r="K2149">
            <v>23.367199999999997</v>
          </cell>
          <cell r="L2149" t="str">
            <v>cc</v>
          </cell>
          <cell r="M2149" t="str">
            <v>ST0400EN03SUKM1</v>
          </cell>
          <cell r="N2149" t="str">
            <v>UKM1</v>
          </cell>
          <cell r="O2149" t="e">
            <v>#N/A</v>
          </cell>
          <cell r="R2149">
            <v>23.367199999999997</v>
          </cell>
          <cell r="S2149">
            <v>23.367199999999997</v>
          </cell>
          <cell r="T2149">
            <v>0</v>
          </cell>
          <cell r="V2149">
            <v>0.08</v>
          </cell>
          <cell r="W2149">
            <v>292.08999999999997</v>
          </cell>
        </row>
        <row r="2150">
          <cell r="F2150">
            <v>5001455</v>
          </cell>
          <cell r="G2150" t="str">
            <v>CFC SPINZ TALC EN 400G PACK OF 2</v>
          </cell>
          <cell r="H2150" t="str">
            <v>ST</v>
          </cell>
          <cell r="I2150">
            <v>1.0049999999999999</v>
          </cell>
          <cell r="J2150">
            <v>39.26</v>
          </cell>
          <cell r="K2150">
            <v>39.456299999999992</v>
          </cell>
          <cell r="L2150" t="str">
            <v>PM</v>
          </cell>
          <cell r="M2150" t="str">
            <v>ST0400EN03SUKM1</v>
          </cell>
          <cell r="N2150" t="str">
            <v>5001455UKM1</v>
          </cell>
          <cell r="O2150" t="e">
            <v>#N/A</v>
          </cell>
          <cell r="Q2150">
            <v>39.456299999999992</v>
          </cell>
          <cell r="S2150">
            <v>39.456299999999992</v>
          </cell>
          <cell r="T2150">
            <v>0</v>
          </cell>
          <cell r="V2150">
            <v>1.0049999999999999</v>
          </cell>
          <cell r="W2150">
            <v>39.26</v>
          </cell>
        </row>
        <row r="2151">
          <cell r="F2151">
            <v>5000426</v>
          </cell>
          <cell r="G2151" t="str">
            <v>CAP SPINZ TALC ENCHANTE LLF 400G</v>
          </cell>
          <cell r="H2151" t="str">
            <v>ST</v>
          </cell>
          <cell r="I2151">
            <v>24.24</v>
          </cell>
          <cell r="J2151">
            <v>4.6900000000000004</v>
          </cell>
          <cell r="K2151">
            <v>113.68560000000001</v>
          </cell>
          <cell r="L2151" t="str">
            <v>PM</v>
          </cell>
          <cell r="M2151" t="str">
            <v>ST0400EN03SUKM1</v>
          </cell>
          <cell r="N2151" t="str">
            <v>5000426UKM1</v>
          </cell>
          <cell r="O2151" t="e">
            <v>#N/A</v>
          </cell>
          <cell r="Q2151">
            <v>113.68560000000001</v>
          </cell>
          <cell r="S2151">
            <v>113.68560000000001</v>
          </cell>
          <cell r="T2151">
            <v>0</v>
          </cell>
          <cell r="V2151">
            <v>24.24</v>
          </cell>
          <cell r="W2151">
            <v>5.0798000000000005</v>
          </cell>
        </row>
        <row r="2152">
          <cell r="F2152">
            <v>6000309</v>
          </cell>
          <cell r="G2152" t="str">
            <v>CONT SLEEVED SPINZ TALC ENCHANT LLF 400G</v>
          </cell>
          <cell r="H2152" t="str">
            <v>ST</v>
          </cell>
          <cell r="I2152">
            <v>24</v>
          </cell>
          <cell r="J2152">
            <v>10.562570000000001</v>
          </cell>
          <cell r="K2152">
            <v>253.50168000000002</v>
          </cell>
          <cell r="L2152" t="str">
            <v>SFG</v>
          </cell>
          <cell r="M2152" t="str">
            <v>ST0400EN03SUKM1</v>
          </cell>
          <cell r="N2152" t="str">
            <v>6000309UKM1</v>
          </cell>
          <cell r="O2152" t="str">
            <v>6000309UKM1</v>
          </cell>
          <cell r="P2152">
            <v>0</v>
          </cell>
          <cell r="Q2152">
            <v>231.00960000000003</v>
          </cell>
          <cell r="R2152">
            <v>22.492079999999998</v>
          </cell>
          <cell r="S2152">
            <v>253.50168000000002</v>
          </cell>
          <cell r="T2152">
            <v>0</v>
          </cell>
          <cell r="V2152">
            <v>24</v>
          </cell>
          <cell r="W2152">
            <v>10.64813</v>
          </cell>
        </row>
        <row r="2153">
          <cell r="F2153">
            <v>5001453</v>
          </cell>
          <cell r="G2153" t="str">
            <v>BAND FOR SPINZ TALC EN 400G PACK OF 2</v>
          </cell>
          <cell r="H2153" t="str">
            <v>ST</v>
          </cell>
          <cell r="I2153">
            <v>12.12</v>
          </cell>
          <cell r="J2153">
            <v>1.95</v>
          </cell>
          <cell r="K2153">
            <v>23.633999999999997</v>
          </cell>
          <cell r="L2153" t="str">
            <v>PM</v>
          </cell>
          <cell r="M2153" t="str">
            <v>ST0400EN03SUKM1</v>
          </cell>
          <cell r="N2153" t="str">
            <v>5001453UKM1</v>
          </cell>
          <cell r="O2153" t="e">
            <v>#N/A</v>
          </cell>
          <cell r="Q2153">
            <v>23.633999999999997</v>
          </cell>
          <cell r="S2153">
            <v>23.633999999999997</v>
          </cell>
          <cell r="T2153">
            <v>0</v>
          </cell>
          <cell r="V2153">
            <v>12.12</v>
          </cell>
          <cell r="W2153">
            <v>1.95</v>
          </cell>
        </row>
        <row r="2154">
          <cell r="F2154">
            <v>5000693</v>
          </cell>
          <cell r="G2154" t="str">
            <v>PREFORMEDSLEEVES SPINZ TALC 400G B1G1 OF</v>
          </cell>
          <cell r="H2154" t="str">
            <v>ST</v>
          </cell>
          <cell r="I2154">
            <v>12.12</v>
          </cell>
          <cell r="J2154">
            <v>1.48</v>
          </cell>
          <cell r="K2154">
            <v>17.9376</v>
          </cell>
          <cell r="L2154" t="str">
            <v>PM</v>
          </cell>
          <cell r="M2154" t="str">
            <v>ST0400EN03SUKM1</v>
          </cell>
          <cell r="N2154" t="str">
            <v>5000693UKM1</v>
          </cell>
          <cell r="O2154" t="e">
            <v>#N/A</v>
          </cell>
          <cell r="Q2154">
            <v>17.9376</v>
          </cell>
          <cell r="S2154">
            <v>17.9376</v>
          </cell>
          <cell r="T2154">
            <v>0</v>
          </cell>
          <cell r="V2154">
            <v>12.12</v>
          </cell>
          <cell r="W2154">
            <v>1.48</v>
          </cell>
        </row>
        <row r="2155">
          <cell r="F2155" t="str">
            <v/>
          </cell>
          <cell r="G2155" t="str">
            <v>0000900504-MFGDEP</v>
          </cell>
          <cell r="H2155" t="str">
            <v>STD</v>
          </cell>
          <cell r="I2155">
            <v>0.08</v>
          </cell>
          <cell r="J2155">
            <v>290.99</v>
          </cell>
          <cell r="K2155">
            <v>23.279199999999999</v>
          </cell>
          <cell r="L2155" t="str">
            <v>cc</v>
          </cell>
          <cell r="M2155" t="str">
            <v>ST0400EN03SUKM1</v>
          </cell>
          <cell r="N2155" t="str">
            <v>UKM1</v>
          </cell>
          <cell r="O2155" t="e">
            <v>#N/A</v>
          </cell>
          <cell r="R2155">
            <v>23.279199999999999</v>
          </cell>
          <cell r="S2155">
            <v>23.279199999999999</v>
          </cell>
          <cell r="T2155">
            <v>0</v>
          </cell>
          <cell r="V2155">
            <v>0.08</v>
          </cell>
          <cell r="W2155">
            <v>290.99</v>
          </cell>
        </row>
        <row r="2156">
          <cell r="F2156" t="str">
            <v/>
          </cell>
          <cell r="G2156" t="str">
            <v>0000900503-MFGUTY</v>
          </cell>
          <cell r="H2156" t="str">
            <v>STD</v>
          </cell>
          <cell r="I2156">
            <v>0.08</v>
          </cell>
          <cell r="J2156">
            <v>173.65</v>
          </cell>
          <cell r="K2156">
            <v>13.892000000000001</v>
          </cell>
          <cell r="L2156" t="str">
            <v>cc</v>
          </cell>
          <cell r="M2156" t="str">
            <v>ST0400EN03SUKM1</v>
          </cell>
          <cell r="N2156" t="str">
            <v>UKM1</v>
          </cell>
          <cell r="O2156" t="e">
            <v>#N/A</v>
          </cell>
          <cell r="R2156">
            <v>13.892000000000001</v>
          </cell>
          <cell r="S2156">
            <v>13.892000000000001</v>
          </cell>
          <cell r="T2156">
            <v>0</v>
          </cell>
          <cell r="V2156">
            <v>0.08</v>
          </cell>
          <cell r="W2156">
            <v>173.65</v>
          </cell>
        </row>
        <row r="2157">
          <cell r="F2157" t="str">
            <v/>
          </cell>
          <cell r="G2157" t="str">
            <v>0000900502-MFMAND</v>
          </cell>
          <cell r="H2157" t="str">
            <v>MD</v>
          </cell>
          <cell r="I2157">
            <v>8.5000000000000006E-2</v>
          </cell>
          <cell r="J2157">
            <v>440</v>
          </cell>
          <cell r="K2157">
            <v>37.400000000000006</v>
          </cell>
          <cell r="L2157" t="str">
            <v>cc</v>
          </cell>
          <cell r="M2157" t="str">
            <v>ST0400EN03SUKM1</v>
          </cell>
          <cell r="N2157" t="str">
            <v>UKM1</v>
          </cell>
          <cell r="O2157" t="e">
            <v>#N/A</v>
          </cell>
          <cell r="R2157">
            <v>37.400000000000006</v>
          </cell>
          <cell r="S2157">
            <v>37.400000000000006</v>
          </cell>
          <cell r="T2157">
            <v>0</v>
          </cell>
          <cell r="V2157">
            <v>8.5000000000000006E-2</v>
          </cell>
          <cell r="W2157">
            <v>440</v>
          </cell>
        </row>
        <row r="2158">
          <cell r="F2158" t="str">
            <v/>
          </cell>
          <cell r="G2158" t="str">
            <v>0000900501-MFPOWR</v>
          </cell>
          <cell r="H2158" t="str">
            <v>KWH</v>
          </cell>
          <cell r="I2158">
            <v>1.1200000000000001</v>
          </cell>
          <cell r="J2158">
            <v>8.25</v>
          </cell>
          <cell r="K2158">
            <v>9.24</v>
          </cell>
          <cell r="L2158" t="str">
            <v>cc</v>
          </cell>
          <cell r="M2158" t="str">
            <v>ST0400EN03SUKM1</v>
          </cell>
          <cell r="N2158" t="str">
            <v>UKM1</v>
          </cell>
          <cell r="O2158" t="e">
            <v>#N/A</v>
          </cell>
          <cell r="R2158">
            <v>9.24</v>
          </cell>
          <cell r="S2158">
            <v>9.24</v>
          </cell>
          <cell r="T2158">
            <v>0</v>
          </cell>
          <cell r="V2158">
            <v>1.1200000000000001</v>
          </cell>
          <cell r="W2158">
            <v>8.25</v>
          </cell>
        </row>
        <row r="2159">
          <cell r="F2159" t="str">
            <v/>
          </cell>
          <cell r="G2159" t="str">
            <v>0000900502-MFMAND</v>
          </cell>
          <cell r="H2159" t="str">
            <v>MD</v>
          </cell>
          <cell r="I2159">
            <v>8.5000000000000006E-2</v>
          </cell>
          <cell r="J2159">
            <v>440</v>
          </cell>
          <cell r="K2159">
            <v>37.400000000000006</v>
          </cell>
          <cell r="L2159" t="str">
            <v>cc</v>
          </cell>
          <cell r="M2159" t="str">
            <v>ST0400EX02RUKM1</v>
          </cell>
          <cell r="N2159" t="str">
            <v>UKM1</v>
          </cell>
          <cell r="O2159" t="e">
            <v>#N/A</v>
          </cell>
          <cell r="R2159">
            <v>37.400000000000006</v>
          </cell>
          <cell r="S2159">
            <v>37.400000000000006</v>
          </cell>
          <cell r="T2159">
            <v>0</v>
          </cell>
          <cell r="V2159">
            <v>8.5000000000000006E-2</v>
          </cell>
          <cell r="W2159">
            <v>440</v>
          </cell>
        </row>
        <row r="2160">
          <cell r="F2160" t="str">
            <v/>
          </cell>
          <cell r="G2160" t="str">
            <v>0000900503-MFGUTY</v>
          </cell>
          <cell r="H2160" t="str">
            <v>STD</v>
          </cell>
          <cell r="I2160">
            <v>0.08</v>
          </cell>
          <cell r="J2160">
            <v>173.65</v>
          </cell>
          <cell r="K2160">
            <v>13.892000000000001</v>
          </cell>
          <cell r="L2160" t="str">
            <v>cc</v>
          </cell>
          <cell r="M2160" t="str">
            <v>ST0400EX02RUKM1</v>
          </cell>
          <cell r="N2160" t="str">
            <v>UKM1</v>
          </cell>
          <cell r="O2160" t="e">
            <v>#N/A</v>
          </cell>
          <cell r="R2160">
            <v>13.892000000000001</v>
          </cell>
          <cell r="S2160">
            <v>13.892000000000001</v>
          </cell>
          <cell r="T2160">
            <v>0</v>
          </cell>
          <cell r="V2160">
            <v>0.08</v>
          </cell>
          <cell r="W2160">
            <v>173.65</v>
          </cell>
        </row>
        <row r="2161">
          <cell r="F2161" t="str">
            <v/>
          </cell>
          <cell r="G2161" t="str">
            <v>0000900504-MFGDEP</v>
          </cell>
          <cell r="H2161" t="str">
            <v>STD</v>
          </cell>
          <cell r="I2161">
            <v>0.08</v>
          </cell>
          <cell r="J2161">
            <v>290.99</v>
          </cell>
          <cell r="K2161">
            <v>23.279199999999999</v>
          </cell>
          <cell r="L2161" t="str">
            <v>cc</v>
          </cell>
          <cell r="M2161" t="str">
            <v>ST0400EX02RUKM1</v>
          </cell>
          <cell r="N2161" t="str">
            <v>UKM1</v>
          </cell>
          <cell r="O2161" t="e">
            <v>#N/A</v>
          </cell>
          <cell r="R2161">
            <v>23.279199999999999</v>
          </cell>
          <cell r="S2161">
            <v>23.279199999999999</v>
          </cell>
          <cell r="T2161">
            <v>0</v>
          </cell>
          <cell r="V2161">
            <v>0.08</v>
          </cell>
          <cell r="W2161">
            <v>290.99</v>
          </cell>
        </row>
        <row r="2162">
          <cell r="F2162" t="str">
            <v/>
          </cell>
          <cell r="G2162" t="str">
            <v>0000900505-MFGOVH</v>
          </cell>
          <cell r="H2162" t="str">
            <v>STD</v>
          </cell>
          <cell r="I2162">
            <v>0.08</v>
          </cell>
          <cell r="J2162">
            <v>292.08999999999997</v>
          </cell>
          <cell r="K2162">
            <v>23.367199999999997</v>
          </cell>
          <cell r="L2162" t="str">
            <v>cc</v>
          </cell>
          <cell r="M2162" t="str">
            <v>ST0400EX02RUKM1</v>
          </cell>
          <cell r="N2162" t="str">
            <v>UKM1</v>
          </cell>
          <cell r="O2162" t="e">
            <v>#N/A</v>
          </cell>
          <cell r="R2162">
            <v>23.367199999999997</v>
          </cell>
          <cell r="S2162">
            <v>23.367199999999997</v>
          </cell>
          <cell r="T2162">
            <v>0</v>
          </cell>
          <cell r="V2162">
            <v>0.08</v>
          </cell>
          <cell r="W2162">
            <v>292.08999999999997</v>
          </cell>
        </row>
        <row r="2163">
          <cell r="F2163">
            <v>6000556</v>
          </cell>
          <cell r="G2163" t="str">
            <v>SPINZ TALC EXOTIC LONGLASTING FRESH NEW</v>
          </cell>
          <cell r="H2163" t="str">
            <v>KG</v>
          </cell>
          <cell r="I2163">
            <v>9.984</v>
          </cell>
          <cell r="J2163">
            <v>32.97</v>
          </cell>
          <cell r="K2163">
            <v>329.17248000000001</v>
          </cell>
          <cell r="L2163" t="str">
            <v>SFG</v>
          </cell>
          <cell r="M2163" t="str">
            <v>ST0400EX02RUKM1</v>
          </cell>
          <cell r="N2163" t="str">
            <v>6000556UKM1</v>
          </cell>
          <cell r="O2163" t="str">
            <v>6000556UKM1</v>
          </cell>
          <cell r="P2163">
            <v>301.11743999999999</v>
          </cell>
          <cell r="Q2163">
            <v>0</v>
          </cell>
          <cell r="R2163">
            <v>28.055040000000002</v>
          </cell>
          <cell r="S2163">
            <v>329.17248000000001</v>
          </cell>
          <cell r="T2163">
            <v>0</v>
          </cell>
          <cell r="V2163">
            <v>9.984</v>
          </cell>
          <cell r="W2163">
            <v>34.452633670748391</v>
          </cell>
        </row>
        <row r="2164">
          <cell r="F2164" t="str">
            <v/>
          </cell>
          <cell r="G2164" t="str">
            <v>0000900501-MFPOWR</v>
          </cell>
          <cell r="H2164" t="str">
            <v>KWH</v>
          </cell>
          <cell r="I2164">
            <v>1.1200000000000001</v>
          </cell>
          <cell r="J2164">
            <v>8.25</v>
          </cell>
          <cell r="K2164">
            <v>9.24</v>
          </cell>
          <cell r="L2164" t="str">
            <v>cc</v>
          </cell>
          <cell r="M2164" t="str">
            <v>ST0400EX02RUKM1</v>
          </cell>
          <cell r="N2164" t="str">
            <v>UKM1</v>
          </cell>
          <cell r="O2164" t="e">
            <v>#N/A</v>
          </cell>
          <cell r="R2164">
            <v>9.24</v>
          </cell>
          <cell r="S2164">
            <v>9.24</v>
          </cell>
          <cell r="T2164">
            <v>0</v>
          </cell>
          <cell r="V2164">
            <v>1.1200000000000001</v>
          </cell>
          <cell r="W2164">
            <v>8.25</v>
          </cell>
        </row>
        <row r="2165">
          <cell r="F2165">
            <v>5000281</v>
          </cell>
          <cell r="G2165" t="str">
            <v>SLEEVE FOR CHIK SATIN 200 ML (300 X 500)</v>
          </cell>
          <cell r="H2165" t="str">
            <v>KG</v>
          </cell>
          <cell r="I2165">
            <v>4.7E-2</v>
          </cell>
          <cell r="J2165">
            <v>157.9</v>
          </cell>
          <cell r="K2165">
            <v>7.4213000000000005</v>
          </cell>
          <cell r="L2165" t="str">
            <v>PM</v>
          </cell>
          <cell r="M2165" t="str">
            <v>ST0400EX02RUKM1</v>
          </cell>
          <cell r="N2165" t="str">
            <v>5000281UKM1</v>
          </cell>
          <cell r="O2165" t="e">
            <v>#N/A</v>
          </cell>
          <cell r="Q2165">
            <v>7.4213000000000005</v>
          </cell>
          <cell r="S2165">
            <v>7.4213000000000005</v>
          </cell>
          <cell r="T2165">
            <v>0</v>
          </cell>
          <cell r="V2165">
            <v>4.7E-2</v>
          </cell>
          <cell r="W2165">
            <v>184.44</v>
          </cell>
        </row>
        <row r="2166">
          <cell r="F2166">
            <v>6000321</v>
          </cell>
          <cell r="G2166" t="str">
            <v>CONT SLEEVED SPINZ TALC EXOTIC LLF 400G</v>
          </cell>
          <cell r="H2166" t="str">
            <v>ST</v>
          </cell>
          <cell r="I2166">
            <v>24</v>
          </cell>
          <cell r="J2166">
            <v>10.54217</v>
          </cell>
          <cell r="K2166">
            <v>253.01208000000003</v>
          </cell>
          <cell r="L2166" t="str">
            <v>SFG</v>
          </cell>
          <cell r="M2166" t="str">
            <v>ST0400EX02RUKM1</v>
          </cell>
          <cell r="N2166" t="str">
            <v>6000321UKM1</v>
          </cell>
          <cell r="O2166" t="str">
            <v>6000321UKM1</v>
          </cell>
          <cell r="P2166">
            <v>0</v>
          </cell>
          <cell r="Q2166">
            <v>230.52</v>
          </cell>
          <cell r="R2166">
            <v>22.492079999999998</v>
          </cell>
          <cell r="S2166">
            <v>253.01208</v>
          </cell>
          <cell r="T2166">
            <v>0</v>
          </cell>
          <cell r="V2166">
            <v>24</v>
          </cell>
          <cell r="W2166">
            <v>10.62773</v>
          </cell>
        </row>
        <row r="2167">
          <cell r="F2167">
            <v>5000423</v>
          </cell>
          <cell r="G2167" t="str">
            <v>CAP SPINZ TALC EXOTIC LLF 400G</v>
          </cell>
          <cell r="H2167" t="str">
            <v>ST</v>
          </cell>
          <cell r="I2167">
            <v>24.24</v>
          </cell>
          <cell r="J2167">
            <v>4.68</v>
          </cell>
          <cell r="K2167">
            <v>113.44319999999999</v>
          </cell>
          <cell r="L2167" t="str">
            <v>PM</v>
          </cell>
          <cell r="M2167" t="str">
            <v>ST0400EX02RUKM1</v>
          </cell>
          <cell r="N2167" t="str">
            <v>5000423UKM1</v>
          </cell>
          <cell r="O2167" t="e">
            <v>#N/A</v>
          </cell>
          <cell r="Q2167">
            <v>113.44319999999999</v>
          </cell>
          <cell r="S2167">
            <v>113.44319999999999</v>
          </cell>
          <cell r="T2167">
            <v>0</v>
          </cell>
          <cell r="V2167">
            <v>24.24</v>
          </cell>
          <cell r="W2167">
            <v>4.9956399999999999</v>
          </cell>
        </row>
        <row r="2168">
          <cell r="F2168">
            <v>5000422</v>
          </cell>
          <cell r="G2168" t="str">
            <v>CFC SPINZ TALC EXOTIC LLF 400G</v>
          </cell>
          <cell r="H2168" t="str">
            <v>ST</v>
          </cell>
          <cell r="I2168">
            <v>1.0049999999999999</v>
          </cell>
          <cell r="J2168">
            <v>40.28</v>
          </cell>
          <cell r="K2168">
            <v>40.481399999999994</v>
          </cell>
          <cell r="L2168" t="str">
            <v>PM</v>
          </cell>
          <cell r="M2168" t="str">
            <v>ST0400EX02RUKM1</v>
          </cell>
          <cell r="N2168" t="str">
            <v>5000422UKM1</v>
          </cell>
          <cell r="O2168" t="e">
            <v>#N/A</v>
          </cell>
          <cell r="Q2168">
            <v>40.481399999999994</v>
          </cell>
          <cell r="S2168">
            <v>40.481399999999994</v>
          </cell>
          <cell r="T2168">
            <v>0</v>
          </cell>
          <cell r="V2168">
            <v>1.0049999999999999</v>
          </cell>
          <cell r="W2168">
            <v>42.596100000000007</v>
          </cell>
        </row>
        <row r="2169">
          <cell r="F2169">
            <v>5000283</v>
          </cell>
          <cell r="G2169" t="str">
            <v>BOPP TAPE (60MM X 65M)</v>
          </cell>
          <cell r="H2169" t="str">
            <v>ROL</v>
          </cell>
          <cell r="I2169">
            <v>1.7999999999999999E-2</v>
          </cell>
          <cell r="J2169">
            <v>45.18</v>
          </cell>
          <cell r="K2169">
            <v>0.81323999999999996</v>
          </cell>
          <cell r="L2169" t="str">
            <v>PM</v>
          </cell>
          <cell r="M2169" t="str">
            <v>ST0400EX02RUKM1</v>
          </cell>
          <cell r="N2169" t="str">
            <v>5000283UKM1</v>
          </cell>
          <cell r="O2169" t="e">
            <v>#N/A</v>
          </cell>
          <cell r="Q2169">
            <v>0.81323999999999996</v>
          </cell>
          <cell r="S2169">
            <v>0.81323999999999996</v>
          </cell>
          <cell r="T2169">
            <v>0</v>
          </cell>
          <cell r="V2169">
            <v>1.7999999999999999E-2</v>
          </cell>
          <cell r="W2169">
            <v>47.7</v>
          </cell>
        </row>
        <row r="2170">
          <cell r="F2170">
            <v>5001454</v>
          </cell>
          <cell r="G2170" t="str">
            <v>CFC SPINZ TALC EX 400G PACK OF 2</v>
          </cell>
          <cell r="H2170" t="str">
            <v>ST</v>
          </cell>
          <cell r="I2170">
            <v>1.0049999999999999</v>
          </cell>
          <cell r="J2170">
            <v>39.26</v>
          </cell>
          <cell r="K2170">
            <v>39.456299999999992</v>
          </cell>
          <cell r="L2170" t="str">
            <v>PM</v>
          </cell>
          <cell r="M2170" t="str">
            <v>ST0400EX06SUKM1</v>
          </cell>
          <cell r="N2170" t="str">
            <v>5001454UKM1</v>
          </cell>
          <cell r="O2170" t="e">
            <v>#N/A</v>
          </cell>
          <cell r="Q2170">
            <v>39.456299999999992</v>
          </cell>
          <cell r="S2170">
            <v>39.456299999999992</v>
          </cell>
          <cell r="T2170">
            <v>0</v>
          </cell>
          <cell r="V2170">
            <v>1.0049999999999999</v>
          </cell>
          <cell r="W2170">
            <v>39.26</v>
          </cell>
        </row>
        <row r="2171">
          <cell r="F2171">
            <v>5000423</v>
          </cell>
          <cell r="G2171" t="str">
            <v>CAP SPINZ TALC EXOTIC LLF 400G</v>
          </cell>
          <cell r="H2171" t="str">
            <v>ST</v>
          </cell>
          <cell r="I2171">
            <v>24.24</v>
          </cell>
          <cell r="J2171">
            <v>4.68</v>
          </cell>
          <cell r="K2171">
            <v>113.44319999999999</v>
          </cell>
          <cell r="L2171" t="str">
            <v>PM</v>
          </cell>
          <cell r="M2171" t="str">
            <v>ST0400EX06SUKM1</v>
          </cell>
          <cell r="N2171" t="str">
            <v>5000423UKM1</v>
          </cell>
          <cell r="O2171" t="e">
            <v>#N/A</v>
          </cell>
          <cell r="Q2171">
            <v>113.44319999999999</v>
          </cell>
          <cell r="S2171">
            <v>113.44319999999999</v>
          </cell>
          <cell r="T2171">
            <v>0</v>
          </cell>
          <cell r="V2171">
            <v>24.24</v>
          </cell>
          <cell r="W2171">
            <v>4.9956399999999999</v>
          </cell>
        </row>
        <row r="2172">
          <cell r="F2172">
            <v>6000321</v>
          </cell>
          <cell r="G2172" t="str">
            <v>CONT SLEEVED SPINZ TALC EXOTIC LLF 400G</v>
          </cell>
          <cell r="H2172" t="str">
            <v>ST</v>
          </cell>
          <cell r="I2172">
            <v>24</v>
          </cell>
          <cell r="J2172">
            <v>10.54217</v>
          </cell>
          <cell r="K2172">
            <v>253.01208000000003</v>
          </cell>
          <cell r="L2172" t="str">
            <v>SFG</v>
          </cell>
          <cell r="M2172" t="str">
            <v>ST0400EX06SUKM1</v>
          </cell>
          <cell r="N2172" t="str">
            <v>6000321UKM1</v>
          </cell>
          <cell r="O2172" t="str">
            <v>6000321UKM1</v>
          </cell>
          <cell r="P2172">
            <v>0</v>
          </cell>
          <cell r="Q2172">
            <v>230.52</v>
          </cell>
          <cell r="R2172">
            <v>22.492079999999998</v>
          </cell>
          <cell r="S2172">
            <v>253.01208</v>
          </cell>
          <cell r="T2172">
            <v>0</v>
          </cell>
          <cell r="V2172">
            <v>24</v>
          </cell>
          <cell r="W2172">
            <v>10.62773</v>
          </cell>
        </row>
        <row r="2173">
          <cell r="F2173">
            <v>5000693</v>
          </cell>
          <cell r="G2173" t="str">
            <v>PREFORMEDSLEEVES SPINZ TALC 400G B1G1 OF</v>
          </cell>
          <cell r="H2173" t="str">
            <v>ST</v>
          </cell>
          <cell r="I2173">
            <v>12.12</v>
          </cell>
          <cell r="J2173">
            <v>1.48</v>
          </cell>
          <cell r="K2173">
            <v>17.9376</v>
          </cell>
          <cell r="L2173" t="str">
            <v>PM</v>
          </cell>
          <cell r="M2173" t="str">
            <v>ST0400EX06SUKM1</v>
          </cell>
          <cell r="N2173" t="str">
            <v>5000693UKM1</v>
          </cell>
          <cell r="O2173" t="e">
            <v>#N/A</v>
          </cell>
          <cell r="Q2173">
            <v>17.9376</v>
          </cell>
          <cell r="S2173">
            <v>17.9376</v>
          </cell>
          <cell r="T2173">
            <v>0</v>
          </cell>
          <cell r="V2173">
            <v>12.12</v>
          </cell>
          <cell r="W2173">
            <v>1.48</v>
          </cell>
        </row>
        <row r="2174">
          <cell r="F2174">
            <v>5001452</v>
          </cell>
          <cell r="G2174" t="str">
            <v>BAND FOR SPINZ TALC EX 400G PACK OF 2</v>
          </cell>
          <cell r="H2174" t="str">
            <v>ST</v>
          </cell>
          <cell r="I2174">
            <v>12.12</v>
          </cell>
          <cell r="J2174">
            <v>1.95</v>
          </cell>
          <cell r="K2174">
            <v>23.633999999999997</v>
          </cell>
          <cell r="L2174" t="str">
            <v>PM</v>
          </cell>
          <cell r="M2174" t="str">
            <v>ST0400EX06SUKM1</v>
          </cell>
          <cell r="N2174" t="str">
            <v>5001452UKM1</v>
          </cell>
          <cell r="O2174" t="e">
            <v>#N/A</v>
          </cell>
          <cell r="Q2174">
            <v>23.633999999999997</v>
          </cell>
          <cell r="S2174">
            <v>23.633999999999997</v>
          </cell>
          <cell r="T2174">
            <v>0</v>
          </cell>
          <cell r="V2174">
            <v>12.12</v>
          </cell>
          <cell r="W2174">
            <v>1.95</v>
          </cell>
        </row>
        <row r="2175">
          <cell r="F2175">
            <v>5000283</v>
          </cell>
          <cell r="G2175" t="str">
            <v>BOPP TAPE (60MM X 65M)</v>
          </cell>
          <cell r="H2175" t="str">
            <v>ROL</v>
          </cell>
          <cell r="I2175">
            <v>0.02</v>
          </cell>
          <cell r="J2175">
            <v>45.18</v>
          </cell>
          <cell r="K2175">
            <v>0.90359999999999996</v>
          </cell>
          <cell r="L2175" t="str">
            <v>PM</v>
          </cell>
          <cell r="M2175" t="str">
            <v>ST0400EX06SUKM1</v>
          </cell>
          <cell r="N2175" t="str">
            <v>5000283UKM1</v>
          </cell>
          <cell r="O2175" t="e">
            <v>#N/A</v>
          </cell>
          <cell r="Q2175">
            <v>0.90359999999999996</v>
          </cell>
          <cell r="S2175">
            <v>0.90359999999999996</v>
          </cell>
          <cell r="T2175">
            <v>0</v>
          </cell>
          <cell r="V2175">
            <v>0.02</v>
          </cell>
          <cell r="W2175">
            <v>47.7</v>
          </cell>
        </row>
        <row r="2176">
          <cell r="F2176">
            <v>6000556</v>
          </cell>
          <cell r="G2176" t="str">
            <v>SPINZ TALC EXOTIC LONGLASTING FRESH NEW</v>
          </cell>
          <cell r="H2176" t="str">
            <v>KG</v>
          </cell>
          <cell r="I2176">
            <v>9.984</v>
          </cell>
          <cell r="J2176">
            <v>32.97</v>
          </cell>
          <cell r="K2176">
            <v>329.17248000000001</v>
          </cell>
          <cell r="L2176" t="str">
            <v>SFG</v>
          </cell>
          <cell r="M2176" t="str">
            <v>ST0400EX06SUKM1</v>
          </cell>
          <cell r="N2176" t="str">
            <v>6000556UKM1</v>
          </cell>
          <cell r="O2176" t="str">
            <v>6000556UKM1</v>
          </cell>
          <cell r="P2176">
            <v>301.11743999999999</v>
          </cell>
          <cell r="Q2176">
            <v>0</v>
          </cell>
          <cell r="R2176">
            <v>28.055040000000002</v>
          </cell>
          <cell r="S2176">
            <v>329.17248000000001</v>
          </cell>
          <cell r="T2176">
            <v>0</v>
          </cell>
          <cell r="V2176">
            <v>9.984</v>
          </cell>
          <cell r="W2176">
            <v>34.452633670748391</v>
          </cell>
        </row>
        <row r="2177">
          <cell r="F2177" t="str">
            <v/>
          </cell>
          <cell r="G2177" t="str">
            <v>0000900505-MFGOVH</v>
          </cell>
          <cell r="H2177" t="str">
            <v>STD</v>
          </cell>
          <cell r="I2177">
            <v>0.08</v>
          </cell>
          <cell r="J2177">
            <v>292.08999999999997</v>
          </cell>
          <cell r="K2177">
            <v>23.367199999999997</v>
          </cell>
          <cell r="L2177" t="str">
            <v>cc</v>
          </cell>
          <cell r="M2177" t="str">
            <v>ST0400EX06SUKM1</v>
          </cell>
          <cell r="N2177" t="str">
            <v>UKM1</v>
          </cell>
          <cell r="O2177" t="e">
            <v>#N/A</v>
          </cell>
          <cell r="R2177">
            <v>23.367199999999997</v>
          </cell>
          <cell r="S2177">
            <v>23.367199999999997</v>
          </cell>
          <cell r="T2177">
            <v>0</v>
          </cell>
          <cell r="V2177">
            <v>0.08</v>
          </cell>
          <cell r="W2177">
            <v>292.08999999999997</v>
          </cell>
        </row>
        <row r="2178">
          <cell r="F2178" t="str">
            <v/>
          </cell>
          <cell r="G2178" t="str">
            <v>0000900504-MFGDEP</v>
          </cell>
          <cell r="H2178" t="str">
            <v>STD</v>
          </cell>
          <cell r="I2178">
            <v>0.08</v>
          </cell>
          <cell r="J2178">
            <v>290.99</v>
          </cell>
          <cell r="K2178">
            <v>23.279199999999999</v>
          </cell>
          <cell r="L2178" t="str">
            <v>cc</v>
          </cell>
          <cell r="M2178" t="str">
            <v>ST0400EX06SUKM1</v>
          </cell>
          <cell r="N2178" t="str">
            <v>UKM1</v>
          </cell>
          <cell r="O2178" t="e">
            <v>#N/A</v>
          </cell>
          <cell r="R2178">
            <v>23.279199999999999</v>
          </cell>
          <cell r="S2178">
            <v>23.279199999999999</v>
          </cell>
          <cell r="T2178">
            <v>0</v>
          </cell>
          <cell r="V2178">
            <v>0.08</v>
          </cell>
          <cell r="W2178">
            <v>290.99</v>
          </cell>
        </row>
        <row r="2179">
          <cell r="F2179" t="str">
            <v/>
          </cell>
          <cell r="G2179" t="str">
            <v>0000900503-MFGUTY</v>
          </cell>
          <cell r="H2179" t="str">
            <v>STD</v>
          </cell>
          <cell r="I2179">
            <v>0.08</v>
          </cell>
          <cell r="J2179">
            <v>173.65</v>
          </cell>
          <cell r="K2179">
            <v>13.892000000000001</v>
          </cell>
          <cell r="L2179" t="str">
            <v>cc</v>
          </cell>
          <cell r="M2179" t="str">
            <v>ST0400EX06SUKM1</v>
          </cell>
          <cell r="N2179" t="str">
            <v>UKM1</v>
          </cell>
          <cell r="O2179" t="e">
            <v>#N/A</v>
          </cell>
          <cell r="R2179">
            <v>13.892000000000001</v>
          </cell>
          <cell r="S2179">
            <v>13.892000000000001</v>
          </cell>
          <cell r="T2179">
            <v>0</v>
          </cell>
          <cell r="V2179">
            <v>0.08</v>
          </cell>
          <cell r="W2179">
            <v>173.65</v>
          </cell>
        </row>
        <row r="2180">
          <cell r="F2180" t="str">
            <v/>
          </cell>
          <cell r="G2180" t="str">
            <v>0000900502-MFMAND</v>
          </cell>
          <cell r="H2180" t="str">
            <v>MD</v>
          </cell>
          <cell r="I2180">
            <v>8.5000000000000006E-2</v>
          </cell>
          <cell r="J2180">
            <v>440</v>
          </cell>
          <cell r="K2180">
            <v>37.400000000000006</v>
          </cell>
          <cell r="L2180" t="str">
            <v>cc</v>
          </cell>
          <cell r="M2180" t="str">
            <v>ST0400EX06SUKM1</v>
          </cell>
          <cell r="N2180" t="str">
            <v>UKM1</v>
          </cell>
          <cell r="O2180" t="e">
            <v>#N/A</v>
          </cell>
          <cell r="R2180">
            <v>37.400000000000006</v>
          </cell>
          <cell r="S2180">
            <v>37.400000000000006</v>
          </cell>
          <cell r="T2180">
            <v>0</v>
          </cell>
          <cell r="V2180">
            <v>8.5000000000000006E-2</v>
          </cell>
          <cell r="W2180">
            <v>440</v>
          </cell>
        </row>
        <row r="2181">
          <cell r="F2181" t="str">
            <v/>
          </cell>
          <cell r="G2181" t="str">
            <v>0000900501-MFPOWR</v>
          </cell>
          <cell r="H2181" t="str">
            <v>KWH</v>
          </cell>
          <cell r="I2181">
            <v>1.1200000000000001</v>
          </cell>
          <cell r="J2181">
            <v>8.25</v>
          </cell>
          <cell r="K2181">
            <v>9.24</v>
          </cell>
          <cell r="L2181" t="str">
            <v>cc</v>
          </cell>
          <cell r="M2181" t="str">
            <v>ST0400EX06SUKM1</v>
          </cell>
          <cell r="N2181" t="str">
            <v>UKM1</v>
          </cell>
          <cell r="O2181" t="e">
            <v>#N/A</v>
          </cell>
          <cell r="R2181">
            <v>9.24</v>
          </cell>
          <cell r="S2181">
            <v>9.24</v>
          </cell>
          <cell r="T2181">
            <v>0</v>
          </cell>
          <cell r="V2181">
            <v>1.1200000000000001</v>
          </cell>
          <cell r="W2181">
            <v>8.25</v>
          </cell>
        </row>
        <row r="2182">
          <cell r="F2182" t="str">
            <v/>
          </cell>
          <cell r="G2182" t="str">
            <v>0000900501-MFPOWR</v>
          </cell>
          <cell r="H2182" t="str">
            <v>KWH</v>
          </cell>
          <cell r="I2182">
            <v>0.39999999999999997</v>
          </cell>
          <cell r="J2182">
            <v>8.25</v>
          </cell>
          <cell r="K2182">
            <v>3.3</v>
          </cell>
          <cell r="L2182" t="str">
            <v>cc</v>
          </cell>
          <cell r="M2182" t="str">
            <v>6001325UKM1</v>
          </cell>
          <cell r="N2182" t="str">
            <v>UKM1</v>
          </cell>
          <cell r="O2182" t="e">
            <v>#N/A</v>
          </cell>
          <cell r="R2182">
            <v>3.3</v>
          </cell>
          <cell r="S2182">
            <v>3.3</v>
          </cell>
          <cell r="T2182">
            <v>0</v>
          </cell>
          <cell r="V2182">
            <v>0.39999999999999997</v>
          </cell>
          <cell r="W2182">
            <v>8.25</v>
          </cell>
        </row>
        <row r="2183">
          <cell r="F2183" t="str">
            <v/>
          </cell>
          <cell r="G2183" t="str">
            <v>0000900502-MFMAND</v>
          </cell>
          <cell r="H2183" t="str">
            <v>MD</v>
          </cell>
          <cell r="I2183">
            <v>5.0000000000000001E-3</v>
          </cell>
          <cell r="J2183">
            <v>440</v>
          </cell>
          <cell r="K2183">
            <v>2.2000000000000002</v>
          </cell>
          <cell r="L2183" t="str">
            <v>cc</v>
          </cell>
          <cell r="M2183" t="str">
            <v>6001325UKM1</v>
          </cell>
          <cell r="N2183" t="str">
            <v>UKM1</v>
          </cell>
          <cell r="O2183" t="e">
            <v>#N/A</v>
          </cell>
          <cell r="R2183">
            <v>2.2000000000000002</v>
          </cell>
          <cell r="S2183">
            <v>2.2000000000000002</v>
          </cell>
          <cell r="T2183">
            <v>0</v>
          </cell>
          <cell r="V2183">
            <v>5.0000000000000001E-3</v>
          </cell>
          <cell r="W2183">
            <v>440</v>
          </cell>
        </row>
        <row r="2184">
          <cell r="F2184" t="str">
            <v/>
          </cell>
          <cell r="G2184" t="str">
            <v>0000900503-MFGUTY</v>
          </cell>
          <cell r="H2184" t="str">
            <v>STD</v>
          </cell>
          <cell r="I2184">
            <v>2.0009095043201457E-2</v>
          </cell>
          <cell r="J2184">
            <v>219.9</v>
          </cell>
          <cell r="K2184">
            <v>4.4000000000000004</v>
          </cell>
          <cell r="L2184" t="str">
            <v>cc</v>
          </cell>
          <cell r="M2184" t="str">
            <v>6001325UKM1</v>
          </cell>
          <cell r="N2184" t="str">
            <v>UKM1</v>
          </cell>
          <cell r="O2184" t="e">
            <v>#N/A</v>
          </cell>
          <cell r="R2184">
            <v>4.4000000000000004</v>
          </cell>
          <cell r="S2184">
            <v>4.4000000000000004</v>
          </cell>
          <cell r="T2184">
            <v>0</v>
          </cell>
          <cell r="V2184">
            <v>2.0009095043201457E-2</v>
          </cell>
          <cell r="W2184">
            <v>219.9</v>
          </cell>
        </row>
        <row r="2185">
          <cell r="F2185">
            <v>4000108</v>
          </cell>
          <cell r="G2185" t="str">
            <v>DM WATER</v>
          </cell>
          <cell r="H2185" t="str">
            <v>KG</v>
          </cell>
          <cell r="I2185">
            <v>0.64444444444444438</v>
          </cell>
          <cell r="J2185">
            <v>0.45</v>
          </cell>
          <cell r="K2185">
            <v>0.28999999999999998</v>
          </cell>
          <cell r="L2185" t="str">
            <v>RM</v>
          </cell>
          <cell r="M2185" t="str">
            <v>6001325UKM1</v>
          </cell>
          <cell r="N2185" t="str">
            <v>4000108UKM1</v>
          </cell>
          <cell r="O2185" t="e">
            <v>#N/A</v>
          </cell>
          <cell r="P2185">
            <v>0.28999999999999998</v>
          </cell>
          <cell r="S2185">
            <v>0.28999999999999998</v>
          </cell>
          <cell r="T2185">
            <v>0</v>
          </cell>
          <cell r="V2185">
            <v>0.64444444444444438</v>
          </cell>
          <cell r="W2185">
            <v>0.45</v>
          </cell>
        </row>
        <row r="2186">
          <cell r="F2186">
            <v>4000183</v>
          </cell>
          <cell r="G2186" t="str">
            <v>HYDROVANCE</v>
          </cell>
          <cell r="H2186" t="str">
            <v>KG</v>
          </cell>
          <cell r="I2186">
            <v>1.0001297185108315E-2</v>
          </cell>
          <cell r="J2186">
            <v>770.9</v>
          </cell>
          <cell r="K2186">
            <v>7.71</v>
          </cell>
          <cell r="L2186" t="str">
            <v>RM</v>
          </cell>
          <cell r="M2186" t="str">
            <v>6001325UKM1</v>
          </cell>
          <cell r="N2186" t="str">
            <v>4000183UKM1</v>
          </cell>
          <cell r="O2186" t="e">
            <v>#N/A</v>
          </cell>
          <cell r="P2186">
            <v>7.71</v>
          </cell>
          <cell r="S2186">
            <v>7.71</v>
          </cell>
          <cell r="T2186">
            <v>0</v>
          </cell>
          <cell r="V2186">
            <v>1.0001297185108315E-2</v>
          </cell>
          <cell r="W2186">
            <v>771.41347339539436</v>
          </cell>
        </row>
        <row r="2187">
          <cell r="F2187">
            <v>4001565</v>
          </cell>
          <cell r="G2187" t="str">
            <v>Fragrance Mighty Splash</v>
          </cell>
          <cell r="H2187" t="str">
            <v>KG</v>
          </cell>
          <cell r="I2187">
            <v>4.9968436984248916E-3</v>
          </cell>
          <cell r="J2187">
            <v>1314.83</v>
          </cell>
          <cell r="K2187">
            <v>6.57</v>
          </cell>
          <cell r="L2187" t="str">
            <v>RM</v>
          </cell>
          <cell r="M2187" t="str">
            <v>6001325UKM1</v>
          </cell>
          <cell r="N2187" t="str">
            <v>4001565UKM1</v>
          </cell>
          <cell r="O2187" t="e">
            <v>#N/A</v>
          </cell>
          <cell r="P2187">
            <v>6.57</v>
          </cell>
          <cell r="S2187">
            <v>6.57</v>
          </cell>
          <cell r="T2187">
            <v>0</v>
          </cell>
          <cell r="V2187">
            <v>4.9968436984248916E-3</v>
          </cell>
          <cell r="W2187">
            <v>1375.5</v>
          </cell>
        </row>
        <row r="2188">
          <cell r="F2188">
            <v>4000469</v>
          </cell>
          <cell r="G2188" t="str">
            <v>FENUGREEK/METHI PG EXTRACT</v>
          </cell>
          <cell r="H2188" t="str">
            <v>KG</v>
          </cell>
          <cell r="I2188">
            <v>9.6704604626943403E-5</v>
          </cell>
          <cell r="J2188">
            <v>1344.3</v>
          </cell>
          <cell r="K2188">
            <v>0.13</v>
          </cell>
          <cell r="L2188" t="str">
            <v>RM</v>
          </cell>
          <cell r="M2188" t="str">
            <v>6001325UKM1</v>
          </cell>
          <cell r="N2188" t="str">
            <v>4000469UKM1</v>
          </cell>
          <cell r="O2188" t="e">
            <v>#N/A</v>
          </cell>
          <cell r="P2188">
            <v>0.13</v>
          </cell>
          <cell r="S2188">
            <v>0.13</v>
          </cell>
          <cell r="T2188">
            <v>0</v>
          </cell>
          <cell r="V2188">
            <v>9.6704604626943403E-5</v>
          </cell>
          <cell r="W2188">
            <v>1347.85</v>
          </cell>
        </row>
        <row r="2189">
          <cell r="F2189">
            <v>4000483</v>
          </cell>
          <cell r="G2189" t="str">
            <v>KARISALAI/BHRINGARAJ EXTRACT</v>
          </cell>
          <cell r="H2189" t="str">
            <v>KG</v>
          </cell>
          <cell r="I2189">
            <v>9.6061479346781954E-5</v>
          </cell>
          <cell r="J2189">
            <v>832.8</v>
          </cell>
          <cell r="K2189">
            <v>0.08</v>
          </cell>
          <cell r="L2189" t="str">
            <v>RM</v>
          </cell>
          <cell r="M2189" t="str">
            <v>6001325UKM1</v>
          </cell>
          <cell r="N2189" t="str">
            <v>4000483UKM1</v>
          </cell>
          <cell r="O2189" t="e">
            <v>#N/A</v>
          </cell>
          <cell r="P2189">
            <v>0.08</v>
          </cell>
          <cell r="S2189">
            <v>0.08</v>
          </cell>
          <cell r="T2189">
            <v>0</v>
          </cell>
          <cell r="V2189">
            <v>9.6061479346781954E-5</v>
          </cell>
          <cell r="W2189">
            <v>776.22</v>
          </cell>
        </row>
        <row r="2190">
          <cell r="F2190">
            <v>4000206</v>
          </cell>
          <cell r="G2190" t="str">
            <v>HIBISCUS AQ-PG EXTRACT</v>
          </cell>
          <cell r="H2190" t="str">
            <v>KG</v>
          </cell>
          <cell r="I2190">
            <v>9.6283458501829398E-5</v>
          </cell>
          <cell r="J2190">
            <v>519.29999999999995</v>
          </cell>
          <cell r="K2190">
            <v>0.05</v>
          </cell>
          <cell r="L2190" t="str">
            <v>RM</v>
          </cell>
          <cell r="M2190" t="str">
            <v>6001325UKM1</v>
          </cell>
          <cell r="N2190" t="str">
            <v>4000206UKM1</v>
          </cell>
          <cell r="O2190" t="e">
            <v>#N/A</v>
          </cell>
          <cell r="P2190">
            <v>0.05</v>
          </cell>
          <cell r="S2190">
            <v>0.05</v>
          </cell>
          <cell r="T2190">
            <v>0</v>
          </cell>
          <cell r="V2190">
            <v>9.6283458501829398E-5</v>
          </cell>
          <cell r="W2190">
            <v>528.2714285714286</v>
          </cell>
        </row>
        <row r="2191">
          <cell r="F2191">
            <v>4000344</v>
          </cell>
          <cell r="G2191" t="str">
            <v>HENNA PG EXTRACT</v>
          </cell>
          <cell r="H2191" t="str">
            <v>KG</v>
          </cell>
          <cell r="I2191">
            <v>1.0072337698013003E-4</v>
          </cell>
          <cell r="J2191">
            <v>1092.0999999999999</v>
          </cell>
          <cell r="K2191">
            <v>0.11</v>
          </cell>
          <cell r="L2191" t="str">
            <v>RM</v>
          </cell>
          <cell r="M2191" t="str">
            <v>6001325UKM1</v>
          </cell>
          <cell r="N2191" t="str">
            <v>4000344UKM1</v>
          </cell>
          <cell r="O2191" t="e">
            <v>#N/A</v>
          </cell>
          <cell r="P2191">
            <v>0.11</v>
          </cell>
          <cell r="S2191">
            <v>0.11</v>
          </cell>
          <cell r="T2191">
            <v>0</v>
          </cell>
          <cell r="V2191">
            <v>1.0072337698013003E-4</v>
          </cell>
          <cell r="W2191">
            <v>997.85</v>
          </cell>
        </row>
        <row r="2192">
          <cell r="F2192">
            <v>4000205</v>
          </cell>
          <cell r="G2192" t="str">
            <v>AMLA PG EXTRACT</v>
          </cell>
          <cell r="H2192" t="str">
            <v>KG</v>
          </cell>
          <cell r="I2192">
            <v>1.014906438312718E-4</v>
          </cell>
          <cell r="J2192">
            <v>1576.5</v>
          </cell>
          <cell r="K2192">
            <v>0.16</v>
          </cell>
          <cell r="L2192" t="str">
            <v>RM</v>
          </cell>
          <cell r="M2192" t="str">
            <v>6001325UKM1</v>
          </cell>
          <cell r="N2192" t="str">
            <v>4000205UKM1</v>
          </cell>
          <cell r="O2192" t="e">
            <v>#N/A</v>
          </cell>
          <cell r="P2192">
            <v>0.16</v>
          </cell>
          <cell r="S2192">
            <v>0.16</v>
          </cell>
          <cell r="T2192">
            <v>0</v>
          </cell>
          <cell r="V2192">
            <v>1.014906438312718E-4</v>
          </cell>
          <cell r="W2192">
            <v>1026.4100000000001</v>
          </cell>
        </row>
        <row r="2193">
          <cell r="F2193">
            <v>4000521</v>
          </cell>
          <cell r="G2193" t="str">
            <v>MERQUAT 2003PR</v>
          </cell>
          <cell r="H2193" t="str">
            <v>KG</v>
          </cell>
          <cell r="I2193">
            <v>2.4990741629747487E-3</v>
          </cell>
          <cell r="J2193">
            <v>3645.35</v>
          </cell>
          <cell r="K2193">
            <v>9.11</v>
          </cell>
          <cell r="L2193" t="str">
            <v>RM</v>
          </cell>
          <cell r="M2193" t="str">
            <v>6001325UKM1</v>
          </cell>
          <cell r="N2193" t="str">
            <v>4000521UKM1</v>
          </cell>
          <cell r="O2193" t="e">
            <v>#N/A</v>
          </cell>
          <cell r="P2193">
            <v>9.11</v>
          </cell>
          <cell r="S2193">
            <v>9.11</v>
          </cell>
          <cell r="T2193">
            <v>0</v>
          </cell>
          <cell r="V2193">
            <v>2.4990741629747487E-3</v>
          </cell>
          <cell r="W2193">
            <v>3898.9395331032997</v>
          </cell>
        </row>
        <row r="2194">
          <cell r="F2194">
            <v>4000138</v>
          </cell>
          <cell r="G2194" t="str">
            <v>SALCARE SC 60</v>
          </cell>
          <cell r="H2194" t="str">
            <v>KG</v>
          </cell>
          <cell r="I2194">
            <v>4.9983913223330425E-4</v>
          </cell>
          <cell r="J2194">
            <v>1740.56</v>
          </cell>
          <cell r="K2194">
            <v>0.87</v>
          </cell>
          <cell r="L2194" t="str">
            <v>RM</v>
          </cell>
          <cell r="M2194" t="str">
            <v>6001325UKM1</v>
          </cell>
          <cell r="N2194" t="str">
            <v>4000138UKM1</v>
          </cell>
          <cell r="O2194" t="e">
            <v>#N/A</v>
          </cell>
          <cell r="P2194">
            <v>0.87</v>
          </cell>
          <cell r="S2194">
            <v>0.87</v>
          </cell>
          <cell r="T2194">
            <v>0</v>
          </cell>
          <cell r="V2194">
            <v>4.9983913223330425E-4</v>
          </cell>
          <cell r="W2194">
            <v>1778.5074999999999</v>
          </cell>
        </row>
        <row r="2195">
          <cell r="F2195">
            <v>4000199</v>
          </cell>
          <cell r="G2195" t="str">
            <v>NATROSOL 330 CS</v>
          </cell>
          <cell r="H2195" t="str">
            <v>KG</v>
          </cell>
          <cell r="I2195">
            <v>5.0166707829093604E-4</v>
          </cell>
          <cell r="J2195">
            <v>2591.36</v>
          </cell>
          <cell r="K2195">
            <v>1.3</v>
          </cell>
          <cell r="L2195" t="str">
            <v>RM</v>
          </cell>
          <cell r="M2195" t="str">
            <v>6001325UKM1</v>
          </cell>
          <cell r="N2195" t="str">
            <v>4000199UKM1</v>
          </cell>
          <cell r="O2195" t="e">
            <v>#N/A</v>
          </cell>
          <cell r="P2195">
            <v>1.3</v>
          </cell>
          <cell r="S2195">
            <v>1.3</v>
          </cell>
          <cell r="T2195">
            <v>0</v>
          </cell>
          <cell r="V2195">
            <v>5.0166707829093604E-4</v>
          </cell>
          <cell r="W2195">
            <v>2915.6460000000002</v>
          </cell>
        </row>
        <row r="2196">
          <cell r="F2196">
            <v>4000198</v>
          </cell>
          <cell r="G2196" t="str">
            <v>MONOETHANOLAMINE (MEA)</v>
          </cell>
          <cell r="H2196" t="str">
            <v>KG</v>
          </cell>
          <cell r="I2196">
            <v>0.12001550731058928</v>
          </cell>
          <cell r="J2196">
            <v>180.56</v>
          </cell>
          <cell r="K2196">
            <v>21.67</v>
          </cell>
          <cell r="L2196" t="str">
            <v>RM</v>
          </cell>
          <cell r="M2196" t="str">
            <v>6001325UKM1</v>
          </cell>
          <cell r="N2196" t="str">
            <v>4000198UKM1</v>
          </cell>
          <cell r="O2196" t="e">
            <v>#N/A</v>
          </cell>
          <cell r="P2196">
            <v>21.67</v>
          </cell>
          <cell r="S2196">
            <v>21.67</v>
          </cell>
          <cell r="T2196">
            <v>0</v>
          </cell>
          <cell r="V2196">
            <v>0.12001550731058928</v>
          </cell>
          <cell r="W2196">
            <v>167.96</v>
          </cell>
        </row>
        <row r="2197">
          <cell r="F2197">
            <v>4000270</v>
          </cell>
          <cell r="G2197" t="str">
            <v>JAROCOL 2M5HEAP</v>
          </cell>
          <cell r="H2197" t="str">
            <v>KG</v>
          </cell>
          <cell r="I2197">
            <v>3.0000580282017061E-3</v>
          </cell>
          <cell r="J2197">
            <v>18956.3</v>
          </cell>
          <cell r="K2197">
            <v>56.87</v>
          </cell>
          <cell r="L2197" t="str">
            <v>RM</v>
          </cell>
          <cell r="M2197" t="str">
            <v>6001325UKM1</v>
          </cell>
          <cell r="N2197" t="str">
            <v>4000270UKM1</v>
          </cell>
          <cell r="O2197" t="e">
            <v>#N/A</v>
          </cell>
          <cell r="P2197">
            <v>56.87</v>
          </cell>
          <cell r="S2197">
            <v>56.87</v>
          </cell>
          <cell r="T2197">
            <v>0</v>
          </cell>
          <cell r="V2197">
            <v>3.0000580282017061E-3</v>
          </cell>
          <cell r="W2197">
            <v>19329.599999999999</v>
          </cell>
        </row>
        <row r="2198">
          <cell r="F2198" t="str">
            <v/>
          </cell>
          <cell r="G2198" t="str">
            <v>0000900504-MFGDEP</v>
          </cell>
          <cell r="H2198" t="str">
            <v>STD</v>
          </cell>
          <cell r="I2198">
            <v>2.000308213900447E-2</v>
          </cell>
          <cell r="J2198">
            <v>324.45</v>
          </cell>
          <cell r="K2198">
            <v>6.49</v>
          </cell>
          <cell r="L2198" t="str">
            <v>cc</v>
          </cell>
          <cell r="M2198" t="str">
            <v>6001325UKM1</v>
          </cell>
          <cell r="N2198" t="str">
            <v>UKM1</v>
          </cell>
          <cell r="O2198" t="e">
            <v>#N/A</v>
          </cell>
          <cell r="R2198">
            <v>6.49</v>
          </cell>
          <cell r="S2198">
            <v>6.49</v>
          </cell>
          <cell r="T2198">
            <v>0</v>
          </cell>
          <cell r="V2198">
            <v>2.000308213900447E-2</v>
          </cell>
          <cell r="W2198">
            <v>324.45</v>
          </cell>
        </row>
        <row r="2199">
          <cell r="F2199" t="str">
            <v/>
          </cell>
          <cell r="G2199" t="str">
            <v>0000900505-MFGOVH</v>
          </cell>
          <cell r="H2199" t="str">
            <v>STD</v>
          </cell>
          <cell r="I2199">
            <v>1.9993837515834161E-2</v>
          </cell>
          <cell r="J2199">
            <v>292.08999999999997</v>
          </cell>
          <cell r="K2199">
            <v>5.84</v>
          </cell>
          <cell r="L2199" t="str">
            <v>cc</v>
          </cell>
          <cell r="M2199" t="str">
            <v>6001325UKM1</v>
          </cell>
          <cell r="N2199" t="str">
            <v>UKM1</v>
          </cell>
          <cell r="O2199" t="e">
            <v>#N/A</v>
          </cell>
          <cell r="R2199">
            <v>5.84</v>
          </cell>
          <cell r="S2199">
            <v>5.84</v>
          </cell>
          <cell r="T2199">
            <v>0</v>
          </cell>
          <cell r="V2199">
            <v>1.9993837515834161E-2</v>
          </cell>
          <cell r="W2199">
            <v>292.08999999999997</v>
          </cell>
        </row>
        <row r="2200">
          <cell r="F2200">
            <v>4000145</v>
          </cell>
          <cell r="G2200" t="str">
            <v>CMEA (COCAMIDE MEA)</v>
          </cell>
          <cell r="H2200" t="str">
            <v>KG</v>
          </cell>
          <cell r="I2200">
            <v>3.4975337902760868E-2</v>
          </cell>
          <cell r="J2200">
            <v>156.11000000000001</v>
          </cell>
          <cell r="K2200">
            <v>5.46</v>
          </cell>
          <cell r="L2200" t="str">
            <v>RM</v>
          </cell>
          <cell r="M2200" t="str">
            <v>6001325UKM1</v>
          </cell>
          <cell r="N2200" t="str">
            <v>4000145UKM1</v>
          </cell>
          <cell r="O2200" t="e">
            <v>#N/A</v>
          </cell>
          <cell r="P2200">
            <v>5.46</v>
          </cell>
          <cell r="S2200">
            <v>5.46</v>
          </cell>
          <cell r="T2200">
            <v>0</v>
          </cell>
          <cell r="V2200">
            <v>3.4975337902760868E-2</v>
          </cell>
          <cell r="W2200">
            <v>154.66359477911647</v>
          </cell>
        </row>
        <row r="2201">
          <cell r="F2201">
            <v>4000160</v>
          </cell>
          <cell r="G2201" t="str">
            <v>PLANTACRE 1200 (LAURYL GLUCOSIDE)</v>
          </cell>
          <cell r="H2201" t="str">
            <v>KG</v>
          </cell>
          <cell r="I2201">
            <v>0.10001204238921001</v>
          </cell>
          <cell r="J2201">
            <v>166.08</v>
          </cell>
          <cell r="K2201">
            <v>16.61</v>
          </cell>
          <cell r="L2201" t="str">
            <v>RM</v>
          </cell>
          <cell r="M2201" t="str">
            <v>6001325UKM1</v>
          </cell>
          <cell r="N2201" t="str">
            <v>4000160UKM1</v>
          </cell>
          <cell r="O2201" t="e">
            <v>#N/A</v>
          </cell>
          <cell r="P2201">
            <v>16.61</v>
          </cell>
          <cell r="S2201">
            <v>16.61</v>
          </cell>
          <cell r="T2201">
            <v>0</v>
          </cell>
          <cell r="V2201">
            <v>0.10001204238921001</v>
          </cell>
          <cell r="W2201">
            <v>156.8451225</v>
          </cell>
        </row>
        <row r="2202">
          <cell r="F2202">
            <v>4000165</v>
          </cell>
          <cell r="G2202" t="str">
            <v>CARBOPOL ETD 2020</v>
          </cell>
          <cell r="H2202" t="str">
            <v>KG</v>
          </cell>
          <cell r="I2202">
            <v>8.7498734348104897E-3</v>
          </cell>
          <cell r="J2202">
            <v>3555.48</v>
          </cell>
          <cell r="K2202">
            <v>31.11</v>
          </cell>
          <cell r="L2202" t="str">
            <v>RM</v>
          </cell>
          <cell r="M2202" t="str">
            <v>6001325UKM1</v>
          </cell>
          <cell r="N2202" t="str">
            <v>4000165UKM1</v>
          </cell>
          <cell r="O2202" t="e">
            <v>#N/A</v>
          </cell>
          <cell r="P2202">
            <v>31.11</v>
          </cell>
          <cell r="S2202">
            <v>31.11</v>
          </cell>
          <cell r="T2202">
            <v>0</v>
          </cell>
          <cell r="V2202">
            <v>8.7498734348104897E-3</v>
          </cell>
          <cell r="W2202">
            <v>3754.4170362318841</v>
          </cell>
        </row>
        <row r="2203">
          <cell r="F2203">
            <v>4000105</v>
          </cell>
          <cell r="G2203" t="str">
            <v>SODIUM SULPHITE</v>
          </cell>
          <cell r="H2203" t="str">
            <v>KG</v>
          </cell>
          <cell r="I2203">
            <v>5.0267379679144386E-3</v>
          </cell>
          <cell r="J2203">
            <v>93.5</v>
          </cell>
          <cell r="K2203">
            <v>0.47000000000000003</v>
          </cell>
          <cell r="L2203" t="str">
            <v>RM</v>
          </cell>
          <cell r="M2203" t="str">
            <v>6001325UKM1</v>
          </cell>
          <cell r="N2203" t="str">
            <v>4000105UKM1</v>
          </cell>
          <cell r="O2203" t="e">
            <v>#N/A</v>
          </cell>
          <cell r="P2203">
            <v>0.47000000000000003</v>
          </cell>
          <cell r="S2203">
            <v>0.47000000000000003</v>
          </cell>
          <cell r="T2203">
            <v>0</v>
          </cell>
          <cell r="V2203">
            <v>5.0267379679144386E-3</v>
          </cell>
          <cell r="W2203">
            <v>108.43813658536585</v>
          </cell>
        </row>
        <row r="2204">
          <cell r="F2204">
            <v>4000243</v>
          </cell>
          <cell r="G2204" t="str">
            <v>ASCORBIC ACID</v>
          </cell>
          <cell r="H2204" t="str">
            <v>KG</v>
          </cell>
          <cell r="I2204">
            <v>4.9985511445957698E-3</v>
          </cell>
          <cell r="J2204">
            <v>1242.3599999999999</v>
          </cell>
          <cell r="K2204">
            <v>6.21</v>
          </cell>
          <cell r="L2204" t="str">
            <v>RM</v>
          </cell>
          <cell r="M2204" t="str">
            <v>6001325UKM1</v>
          </cell>
          <cell r="N2204" t="str">
            <v>4000243UKM1</v>
          </cell>
          <cell r="O2204" t="e">
            <v>#N/A</v>
          </cell>
          <cell r="P2204">
            <v>6.21</v>
          </cell>
          <cell r="S2204">
            <v>6.21</v>
          </cell>
          <cell r="T2204">
            <v>0</v>
          </cell>
          <cell r="V2204">
            <v>4.9985511445957698E-3</v>
          </cell>
          <cell r="W2204">
            <v>1265.340148148148</v>
          </cell>
        </row>
        <row r="2205">
          <cell r="F2205">
            <v>4000481</v>
          </cell>
          <cell r="G2205" t="str">
            <v>PPDA FOR CREAM COLOR</v>
          </cell>
          <cell r="H2205" t="str">
            <v>KG</v>
          </cell>
          <cell r="I2205">
            <v>2.0994936436112908E-2</v>
          </cell>
          <cell r="J2205">
            <v>742.56</v>
          </cell>
          <cell r="K2205">
            <v>15.59</v>
          </cell>
          <cell r="L2205" t="str">
            <v>RM</v>
          </cell>
          <cell r="M2205" t="str">
            <v>6001325UKM1</v>
          </cell>
          <cell r="N2205" t="str">
            <v>4000481UKM1</v>
          </cell>
          <cell r="O2205" t="e">
            <v>#N/A</v>
          </cell>
          <cell r="P2205">
            <v>15.59</v>
          </cell>
          <cell r="S2205">
            <v>15.59</v>
          </cell>
          <cell r="T2205">
            <v>0</v>
          </cell>
          <cell r="V2205">
            <v>2.0994936436112908E-2</v>
          </cell>
          <cell r="W2205">
            <v>548.30137550085863</v>
          </cell>
        </row>
        <row r="2206">
          <cell r="F2206">
            <v>4000102</v>
          </cell>
          <cell r="G2206" t="str">
            <v>RESORCINOL</v>
          </cell>
          <cell r="H2206" t="str">
            <v>KG</v>
          </cell>
          <cell r="I2206">
            <v>2.0059775438218586E-3</v>
          </cell>
          <cell r="J2206">
            <v>742.78</v>
          </cell>
          <cell r="K2206">
            <v>1.49</v>
          </cell>
          <cell r="L2206" t="str">
            <v>RM</v>
          </cell>
          <cell r="M2206" t="str">
            <v>6001325UKM1</v>
          </cell>
          <cell r="N2206" t="str">
            <v>4000102UKM1</v>
          </cell>
          <cell r="O2206" t="e">
            <v>#N/A</v>
          </cell>
          <cell r="P2206">
            <v>1.49</v>
          </cell>
          <cell r="S2206">
            <v>1.49</v>
          </cell>
          <cell r="T2206">
            <v>0</v>
          </cell>
          <cell r="V2206">
            <v>2.0059775438218586E-3</v>
          </cell>
          <cell r="W2206">
            <v>743.12336764705879</v>
          </cell>
        </row>
        <row r="2207">
          <cell r="F2207">
            <v>4000271</v>
          </cell>
          <cell r="G2207" t="str">
            <v>JAROCOL TDS</v>
          </cell>
          <cell r="H2207" t="str">
            <v>KG</v>
          </cell>
          <cell r="I2207">
            <v>5.999694116104788E-3</v>
          </cell>
          <cell r="J2207">
            <v>2288.4499999999998</v>
          </cell>
          <cell r="K2207">
            <v>13.73</v>
          </cell>
          <cell r="L2207" t="str">
            <v>RM</v>
          </cell>
          <cell r="M2207" t="str">
            <v>6001325UKM1</v>
          </cell>
          <cell r="N2207" t="str">
            <v>4000271UKM1</v>
          </cell>
          <cell r="O2207" t="e">
            <v>#N/A</v>
          </cell>
          <cell r="P2207">
            <v>13.73</v>
          </cell>
          <cell r="S2207">
            <v>13.73</v>
          </cell>
          <cell r="T2207">
            <v>0</v>
          </cell>
          <cell r="V2207">
            <v>5.999694116104788E-3</v>
          </cell>
          <cell r="W2207">
            <v>2516.9499999999998</v>
          </cell>
        </row>
        <row r="2208">
          <cell r="F2208">
            <v>4000237</v>
          </cell>
          <cell r="G2208" t="str">
            <v>AMINO HYDROXY TOLUENE (AHT)</v>
          </cell>
          <cell r="H2208" t="str">
            <v>KG</v>
          </cell>
          <cell r="I2208">
            <v>1.9999298328853218E-2</v>
          </cell>
          <cell r="J2208">
            <v>5985.71</v>
          </cell>
          <cell r="K2208">
            <v>119.71</v>
          </cell>
          <cell r="L2208" t="str">
            <v>RM</v>
          </cell>
          <cell r="M2208" t="str">
            <v>6001325UKM1</v>
          </cell>
          <cell r="N2208" t="str">
            <v>4000237UKM1</v>
          </cell>
          <cell r="O2208" t="e">
            <v>#N/A</v>
          </cell>
          <cell r="P2208">
            <v>119.71</v>
          </cell>
          <cell r="S2208">
            <v>119.71</v>
          </cell>
          <cell r="T2208">
            <v>0</v>
          </cell>
          <cell r="V2208">
            <v>1.9999298328853218E-2</v>
          </cell>
          <cell r="W2208">
            <v>6025.6149999999998</v>
          </cell>
        </row>
        <row r="2209">
          <cell r="F2209">
            <v>4000227</v>
          </cell>
          <cell r="G2209" t="str">
            <v>2,4-DIAMINOPHENOXYETHANOL HCL (DPE 2HCL)</v>
          </cell>
          <cell r="H2209" t="str">
            <v>KG</v>
          </cell>
          <cell r="I2209">
            <v>1.4999347854441111E-3</v>
          </cell>
          <cell r="J2209">
            <v>3986.84</v>
          </cell>
          <cell r="K2209">
            <v>5.98</v>
          </cell>
          <cell r="L2209" t="str">
            <v>RM</v>
          </cell>
          <cell r="M2209" t="str">
            <v>6001325UKM1</v>
          </cell>
          <cell r="N2209" t="str">
            <v>4000227UKM1</v>
          </cell>
          <cell r="O2209" t="e">
            <v>#N/A</v>
          </cell>
          <cell r="P2209">
            <v>5.98</v>
          </cell>
          <cell r="S2209">
            <v>5.98</v>
          </cell>
          <cell r="T2209">
            <v>0</v>
          </cell>
          <cell r="V2209">
            <v>1.4999347854441111E-3</v>
          </cell>
          <cell r="W2209">
            <v>3453.1894017094019</v>
          </cell>
        </row>
        <row r="2210">
          <cell r="F2210">
            <v>5002846</v>
          </cell>
          <cell r="G2210" t="str">
            <v>FLOWWRAP CHIK HAIR COLOUR SHAMPOO 15ML</v>
          </cell>
          <cell r="H2210" t="str">
            <v>KG</v>
          </cell>
          <cell r="I2210">
            <v>0.26986149356787636</v>
          </cell>
          <cell r="J2210">
            <v>243.31</v>
          </cell>
          <cell r="K2210">
            <v>65.66</v>
          </cell>
          <cell r="L2210" t="str">
            <v>PM</v>
          </cell>
          <cell r="M2210" t="str">
            <v>CE0015BUR01RUKM1</v>
          </cell>
          <cell r="N2210" t="str">
            <v>5002846UKM1</v>
          </cell>
          <cell r="O2210" t="e">
            <v>#N/A</v>
          </cell>
          <cell r="Q2210">
            <v>65.66</v>
          </cell>
          <cell r="S2210">
            <v>65.66</v>
          </cell>
          <cell r="T2210">
            <v>0</v>
          </cell>
          <cell r="V2210">
            <v>0.26986149356787636</v>
          </cell>
          <cell r="W2210">
            <v>243.31</v>
          </cell>
        </row>
        <row r="2211">
          <cell r="F2211">
            <v>5002847</v>
          </cell>
          <cell r="G2211" t="str">
            <v>CFC SET CHIK HAIR COLOUR SHAMP BURG 15ML</v>
          </cell>
          <cell r="H2211" t="str">
            <v>ST</v>
          </cell>
          <cell r="I2211">
            <v>1.0051216389244559</v>
          </cell>
          <cell r="J2211">
            <v>15.62</v>
          </cell>
          <cell r="K2211">
            <v>15.700000000000001</v>
          </cell>
          <cell r="L2211" t="str">
            <v>PM</v>
          </cell>
          <cell r="M2211" t="str">
            <v>CE0015BUR01RUKM1</v>
          </cell>
          <cell r="N2211" t="str">
            <v>5002847UKM1</v>
          </cell>
          <cell r="O2211" t="e">
            <v>#N/A</v>
          </cell>
          <cell r="Q2211">
            <v>15.700000000000001</v>
          </cell>
          <cell r="S2211">
            <v>15.700000000000001</v>
          </cell>
          <cell r="T2211">
            <v>0</v>
          </cell>
          <cell r="V2211">
            <v>1.0051216389244559</v>
          </cell>
          <cell r="W2211">
            <v>15.62</v>
          </cell>
        </row>
        <row r="2212">
          <cell r="F2212">
            <v>5000282</v>
          </cell>
          <cell r="G2212" t="str">
            <v>BOPP TAPE (60MM X 650M)</v>
          </cell>
          <cell r="H2212" t="str">
            <v>ROL</v>
          </cell>
          <cell r="I2212">
            <v>1.6155555555555555E-2</v>
          </cell>
          <cell r="J2212">
            <v>450</v>
          </cell>
          <cell r="K2212">
            <v>7.27</v>
          </cell>
          <cell r="L2212" t="str">
            <v>PM</v>
          </cell>
          <cell r="M2212" t="str">
            <v>CE0015BUR01RUKM1</v>
          </cell>
          <cell r="N2212" t="str">
            <v>5000282UKM1</v>
          </cell>
          <cell r="O2212" t="e">
            <v>#N/A</v>
          </cell>
          <cell r="Q2212">
            <v>7.27</v>
          </cell>
          <cell r="S2212">
            <v>7.27</v>
          </cell>
          <cell r="T2212">
            <v>0</v>
          </cell>
          <cell r="V2212">
            <v>1.6155555555555555E-2</v>
          </cell>
          <cell r="W2212">
            <v>477</v>
          </cell>
        </row>
        <row r="2213">
          <cell r="F2213" t="str">
            <v/>
          </cell>
          <cell r="G2213" t="str">
            <v>0000900503-MFGUTY</v>
          </cell>
          <cell r="H2213" t="str">
            <v>STD</v>
          </cell>
          <cell r="I2213">
            <v>1.800889189037087E-2</v>
          </cell>
          <cell r="J2213">
            <v>533.07000000000005</v>
          </cell>
          <cell r="K2213">
            <v>9.6</v>
          </cell>
          <cell r="L2213" t="str">
            <v>cc</v>
          </cell>
          <cell r="M2213" t="str">
            <v>CE0015BUR01RUKM1</v>
          </cell>
          <cell r="N2213" t="str">
            <v>UKM1</v>
          </cell>
          <cell r="O2213" t="e">
            <v>#N/A</v>
          </cell>
          <cell r="R2213">
            <v>9.6</v>
          </cell>
          <cell r="S2213">
            <v>9.6</v>
          </cell>
          <cell r="T2213">
            <v>0</v>
          </cell>
          <cell r="V2213">
            <v>1.800889189037087E-2</v>
          </cell>
          <cell r="W2213">
            <v>533.07000000000005</v>
          </cell>
        </row>
        <row r="2214">
          <cell r="F2214" t="str">
            <v/>
          </cell>
          <cell r="G2214" t="str">
            <v>0000900502-MFMAND</v>
          </cell>
          <cell r="H2214" t="str">
            <v>MD</v>
          </cell>
          <cell r="I2214">
            <v>6.3E-2</v>
          </cell>
          <cell r="J2214">
            <v>440</v>
          </cell>
          <cell r="K2214">
            <v>27.72</v>
          </cell>
          <cell r="L2214" t="str">
            <v>cc</v>
          </cell>
          <cell r="M2214" t="str">
            <v>CE0015BUR01RUKM1</v>
          </cell>
          <cell r="N2214" t="str">
            <v>UKM1</v>
          </cell>
          <cell r="O2214" t="e">
            <v>#N/A</v>
          </cell>
          <cell r="R2214">
            <v>27.72</v>
          </cell>
          <cell r="S2214">
            <v>27.72</v>
          </cell>
          <cell r="T2214">
            <v>0</v>
          </cell>
          <cell r="V2214">
            <v>6.3E-2</v>
          </cell>
          <cell r="W2214">
            <v>440</v>
          </cell>
        </row>
        <row r="2215">
          <cell r="F2215" t="str">
            <v/>
          </cell>
          <cell r="G2215" t="str">
            <v>0000900501-MFPOWR</v>
          </cell>
          <cell r="H2215" t="str">
            <v>KWH</v>
          </cell>
          <cell r="I2215">
            <v>0.21575757575757576</v>
          </cell>
          <cell r="J2215">
            <v>8.25</v>
          </cell>
          <cell r="K2215">
            <v>1.78</v>
          </cell>
          <cell r="L2215" t="str">
            <v>cc</v>
          </cell>
          <cell r="M2215" t="str">
            <v>CE0015BUR01RUKM1</v>
          </cell>
          <cell r="N2215" t="str">
            <v>UKM1</v>
          </cell>
          <cell r="O2215" t="e">
            <v>#N/A</v>
          </cell>
          <cell r="R2215">
            <v>1.78</v>
          </cell>
          <cell r="S2215">
            <v>1.78</v>
          </cell>
          <cell r="T2215">
            <v>0</v>
          </cell>
          <cell r="V2215">
            <v>0.21575757575757576</v>
          </cell>
          <cell r="W2215">
            <v>8.25</v>
          </cell>
        </row>
        <row r="2216">
          <cell r="F2216">
            <v>5004256</v>
          </cell>
          <cell r="G2216" t="str">
            <v>DEVLAM CHIK EASY HCSH 15ML-PUFING ISSUE</v>
          </cell>
          <cell r="H2216" t="str">
            <v>KG</v>
          </cell>
          <cell r="I2216">
            <v>0.12342057761732853</v>
          </cell>
          <cell r="J2216">
            <v>221.6</v>
          </cell>
          <cell r="K2216">
            <v>27.35</v>
          </cell>
          <cell r="L2216" t="str">
            <v>PM</v>
          </cell>
          <cell r="M2216" t="str">
            <v>CE0015BUR01RUKM1</v>
          </cell>
          <cell r="N2216" t="str">
            <v>5004256UKM1</v>
          </cell>
          <cell r="O2216" t="e">
            <v>#N/A</v>
          </cell>
          <cell r="Q2216">
            <v>27.35</v>
          </cell>
          <cell r="S2216">
            <v>27.35</v>
          </cell>
          <cell r="T2216">
            <v>0</v>
          </cell>
          <cell r="V2216">
            <v>0.12342057761732853</v>
          </cell>
          <cell r="W2216">
            <v>259.65000000000003</v>
          </cell>
        </row>
        <row r="2217">
          <cell r="F2217">
            <v>5003407</v>
          </cell>
          <cell r="G2217" t="str">
            <v>LEAFLET INDICA PWD/HERBAL - 12 LANGUAGES</v>
          </cell>
          <cell r="H2217" t="str">
            <v>ST</v>
          </cell>
          <cell r="I2217">
            <v>145.07777777777775</v>
          </cell>
          <cell r="J2217">
            <v>0.9</v>
          </cell>
          <cell r="K2217">
            <v>130.57</v>
          </cell>
          <cell r="L2217" t="str">
            <v>PM</v>
          </cell>
          <cell r="M2217" t="str">
            <v>CE0015BUR01RUKM1</v>
          </cell>
          <cell r="N2217" t="str">
            <v>5003407UKM1</v>
          </cell>
          <cell r="O2217" t="e">
            <v>#N/A</v>
          </cell>
          <cell r="Q2217">
            <v>130.57</v>
          </cell>
          <cell r="S2217">
            <v>130.57</v>
          </cell>
          <cell r="T2217">
            <v>0</v>
          </cell>
          <cell r="V2217">
            <v>145.07777777777775</v>
          </cell>
          <cell r="W2217">
            <v>0.95355000000000001</v>
          </cell>
        </row>
        <row r="2218">
          <cell r="F2218">
            <v>6001325</v>
          </cell>
          <cell r="G2218" t="str">
            <v>CHIK HAIRCOLOR SHAMPOO BURGUNDY</v>
          </cell>
          <cell r="H2218" t="str">
            <v>KG</v>
          </cell>
          <cell r="I2218">
            <v>1.1623777363763392</v>
          </cell>
          <cell r="J2218">
            <v>343.51</v>
          </cell>
          <cell r="K2218">
            <v>399.28837622263626</v>
          </cell>
          <cell r="L2218" t="str">
            <v>SFG</v>
          </cell>
          <cell r="M2218" t="str">
            <v>CE0015BUR01RUKM1</v>
          </cell>
          <cell r="N2218" t="str">
            <v>6001325UKM1</v>
          </cell>
          <cell r="O2218" t="str">
            <v>6001325UKM1</v>
          </cell>
          <cell r="P2218">
            <v>373.44871914299029</v>
          </cell>
          <cell r="Q2218">
            <v>0</v>
          </cell>
          <cell r="R2218">
            <v>25.83965707964602</v>
          </cell>
          <cell r="S2218">
            <v>399.28837622263632</v>
          </cell>
          <cell r="T2218">
            <v>0</v>
          </cell>
          <cell r="V2218">
            <v>1.1623777363763392</v>
          </cell>
          <cell r="W2218">
            <v>342.41910654461276</v>
          </cell>
        </row>
        <row r="2219">
          <cell r="F2219">
            <v>6002332</v>
          </cell>
          <cell r="G2219" t="str">
            <v>CHIK HAIRCOLOR DEVELOPER 12ML NF Y21</v>
          </cell>
          <cell r="H2219" t="str">
            <v>KG</v>
          </cell>
          <cell r="I2219">
            <v>1.1513315807520861</v>
          </cell>
          <cell r="J2219">
            <v>85.948990000000009</v>
          </cell>
          <cell r="K2219">
            <v>98.955786520745249</v>
          </cell>
          <cell r="L2219" t="str">
            <v>SFG</v>
          </cell>
          <cell r="M2219" t="str">
            <v>CE0015BUR01RUKM1</v>
          </cell>
          <cell r="N2219" t="str">
            <v>6002332UKM1</v>
          </cell>
          <cell r="O2219" t="str">
            <v>6002332UKM1</v>
          </cell>
          <cell r="P2219">
            <v>73.270960552063102</v>
          </cell>
          <cell r="Q2219">
            <v>0</v>
          </cell>
          <cell r="R2219">
            <v>25.684825968682141</v>
          </cell>
          <cell r="S2219">
            <v>98.955786520745249</v>
          </cell>
          <cell r="T2219">
            <v>0</v>
          </cell>
          <cell r="V2219">
            <v>1.1513315807520861</v>
          </cell>
          <cell r="W2219">
            <v>86.294702930992855</v>
          </cell>
        </row>
        <row r="2220">
          <cell r="F2220" t="str">
            <v/>
          </cell>
          <cell r="G2220" t="str">
            <v>0000900504-MFGDEP</v>
          </cell>
          <cell r="H2220" t="str">
            <v>STD</v>
          </cell>
          <cell r="I2220">
            <v>1.8000816231343281E-2</v>
          </cell>
          <cell r="J2220">
            <v>686.08</v>
          </cell>
          <cell r="K2220">
            <v>12.349999999999998</v>
          </cell>
          <cell r="L2220" t="str">
            <v>cc</v>
          </cell>
          <cell r="M2220" t="str">
            <v>CE0015BUR01RUKM1</v>
          </cell>
          <cell r="N2220" t="str">
            <v>UKM1</v>
          </cell>
          <cell r="O2220" t="e">
            <v>#N/A</v>
          </cell>
          <cell r="R2220">
            <v>12.349999999999998</v>
          </cell>
          <cell r="S2220">
            <v>12.349999999999998</v>
          </cell>
          <cell r="T2220">
            <v>0</v>
          </cell>
          <cell r="V2220">
            <v>1.8000816231343281E-2</v>
          </cell>
          <cell r="W2220">
            <v>686.08</v>
          </cell>
        </row>
        <row r="2221">
          <cell r="F2221" t="str">
            <v/>
          </cell>
          <cell r="G2221" t="str">
            <v>0000900505-MFGOVH</v>
          </cell>
          <cell r="H2221" t="str">
            <v>STD</v>
          </cell>
          <cell r="I2221">
            <v>1.8008148173508168E-2</v>
          </cell>
          <cell r="J2221">
            <v>292.08999999999997</v>
          </cell>
          <cell r="K2221">
            <v>5.2600000000000007</v>
          </cell>
          <cell r="L2221" t="str">
            <v>cc</v>
          </cell>
          <cell r="M2221" t="str">
            <v>CE0015BUR01RUKM1</v>
          </cell>
          <cell r="N2221" t="str">
            <v>UKM1</v>
          </cell>
          <cell r="O2221" t="e">
            <v>#N/A</v>
          </cell>
          <cell r="R2221">
            <v>5.2600000000000007</v>
          </cell>
          <cell r="S2221">
            <v>5.2600000000000007</v>
          </cell>
          <cell r="T2221">
            <v>0</v>
          </cell>
          <cell r="V2221">
            <v>1.8008148173508168E-2</v>
          </cell>
          <cell r="W2221">
            <v>292.08999999999997</v>
          </cell>
        </row>
        <row r="2222">
          <cell r="F2222">
            <v>5004692</v>
          </cell>
          <cell r="G2222" t="str">
            <v>OUT LAM CHIK BURGN 15ML - PUFFING ISSUE</v>
          </cell>
          <cell r="H2222" t="str">
            <v>KG</v>
          </cell>
          <cell r="I2222">
            <v>0.25306426491501322</v>
          </cell>
          <cell r="J2222">
            <v>295.33999999999997</v>
          </cell>
          <cell r="K2222">
            <v>74.739999999999995</v>
          </cell>
          <cell r="L2222" t="str">
            <v>PM</v>
          </cell>
          <cell r="M2222" t="str">
            <v>CE0015BUR01RUKM1</v>
          </cell>
          <cell r="N2222" t="str">
            <v>5004692UKM1</v>
          </cell>
          <cell r="O2222" t="e">
            <v>#N/A</v>
          </cell>
          <cell r="Q2222">
            <v>74.739999999999995</v>
          </cell>
          <cell r="S2222">
            <v>74.739999999999995</v>
          </cell>
          <cell r="T2222">
            <v>0</v>
          </cell>
          <cell r="V2222">
            <v>0.25306426491501322</v>
          </cell>
          <cell r="W2222">
            <v>295.33999999999997</v>
          </cell>
        </row>
        <row r="2223">
          <cell r="F2223">
            <v>5000718</v>
          </cell>
          <cell r="G2223" t="str">
            <v>MIDDLE LAMINATE INDICA EASY HAIR COLOR</v>
          </cell>
          <cell r="H2223" t="str">
            <v>KG</v>
          </cell>
          <cell r="I2223">
            <v>0.16168795405072253</v>
          </cell>
          <cell r="J2223">
            <v>381.29</v>
          </cell>
          <cell r="K2223">
            <v>61.65</v>
          </cell>
          <cell r="L2223" t="str">
            <v>PM</v>
          </cell>
          <cell r="M2223" t="str">
            <v>CE0015BUR01RUKM1</v>
          </cell>
          <cell r="N2223" t="str">
            <v>5000718UKM1</v>
          </cell>
          <cell r="O2223" t="e">
            <v>#N/A</v>
          </cell>
          <cell r="Q2223">
            <v>61.65</v>
          </cell>
          <cell r="S2223">
            <v>61.65</v>
          </cell>
          <cell r="T2223">
            <v>0</v>
          </cell>
          <cell r="V2223">
            <v>0.16168795405072253</v>
          </cell>
          <cell r="W2223">
            <v>406.25122500000003</v>
          </cell>
        </row>
        <row r="2224">
          <cell r="F2224">
            <v>4001565</v>
          </cell>
          <cell r="G2224" t="str">
            <v>Fragrance Mighty Splash</v>
          </cell>
          <cell r="H2224" t="str">
            <v>KG</v>
          </cell>
          <cell r="I2224">
            <v>4.9968436984248916E-3</v>
          </cell>
          <cell r="J2224">
            <v>1314.83</v>
          </cell>
          <cell r="K2224">
            <v>6.57</v>
          </cell>
          <cell r="L2224" t="str">
            <v>RM</v>
          </cell>
          <cell r="M2224" t="str">
            <v>6001324UKM1</v>
          </cell>
          <cell r="N2224" t="str">
            <v>4001565UKM1</v>
          </cell>
          <cell r="O2224" t="e">
            <v>#N/A</v>
          </cell>
          <cell r="P2224">
            <v>6.57</v>
          </cell>
          <cell r="S2224">
            <v>6.57</v>
          </cell>
          <cell r="T2224">
            <v>0</v>
          </cell>
          <cell r="V2224">
            <v>4.9968436984248916E-3</v>
          </cell>
          <cell r="W2224">
            <v>1375.5</v>
          </cell>
        </row>
        <row r="2225">
          <cell r="F2225">
            <v>4000183</v>
          </cell>
          <cell r="G2225" t="str">
            <v>HYDROVANCE</v>
          </cell>
          <cell r="H2225" t="str">
            <v>KG</v>
          </cell>
          <cell r="I2225">
            <v>1.0001297185108315E-2</v>
          </cell>
          <cell r="J2225">
            <v>770.9</v>
          </cell>
          <cell r="K2225">
            <v>7.71</v>
          </cell>
          <cell r="L2225" t="str">
            <v>RM</v>
          </cell>
          <cell r="M2225" t="str">
            <v>6001324UKM1</v>
          </cell>
          <cell r="N2225" t="str">
            <v>4000183UKM1</v>
          </cell>
          <cell r="O2225" t="e">
            <v>#N/A</v>
          </cell>
          <cell r="P2225">
            <v>7.71</v>
          </cell>
          <cell r="S2225">
            <v>7.71</v>
          </cell>
          <cell r="T2225">
            <v>0</v>
          </cell>
          <cell r="V2225">
            <v>1.0001297185108315E-2</v>
          </cell>
          <cell r="W2225">
            <v>771.41347339539436</v>
          </cell>
        </row>
        <row r="2226">
          <cell r="F2226">
            <v>4000108</v>
          </cell>
          <cell r="G2226" t="str">
            <v>DM WATER</v>
          </cell>
          <cell r="H2226" t="str">
            <v>KG</v>
          </cell>
          <cell r="I2226">
            <v>0.71111111111111114</v>
          </cell>
          <cell r="J2226">
            <v>0.45</v>
          </cell>
          <cell r="K2226">
            <v>0.32</v>
          </cell>
          <cell r="L2226" t="str">
            <v>RM</v>
          </cell>
          <cell r="M2226" t="str">
            <v>6001324UKM1</v>
          </cell>
          <cell r="N2226" t="str">
            <v>4000108UKM1</v>
          </cell>
          <cell r="O2226" t="e">
            <v>#N/A</v>
          </cell>
          <cell r="P2226">
            <v>0.32</v>
          </cell>
          <cell r="S2226">
            <v>0.32</v>
          </cell>
          <cell r="T2226">
            <v>0</v>
          </cell>
          <cell r="V2226">
            <v>0.71111111111111114</v>
          </cell>
          <cell r="W2226">
            <v>0.45</v>
          </cell>
        </row>
        <row r="2227">
          <cell r="F2227">
            <v>4000469</v>
          </cell>
          <cell r="G2227" t="str">
            <v>FENUGREEK/METHI PG EXTRACT</v>
          </cell>
          <cell r="H2227" t="str">
            <v>KG</v>
          </cell>
          <cell r="I2227">
            <v>9.6704604626943403E-5</v>
          </cell>
          <cell r="J2227">
            <v>1344.3</v>
          </cell>
          <cell r="K2227">
            <v>0.13</v>
          </cell>
          <cell r="L2227" t="str">
            <v>RM</v>
          </cell>
          <cell r="M2227" t="str">
            <v>6001324UKM1</v>
          </cell>
          <cell r="N2227" t="str">
            <v>4000469UKM1</v>
          </cell>
          <cell r="O2227" t="e">
            <v>#N/A</v>
          </cell>
          <cell r="P2227">
            <v>0.13</v>
          </cell>
          <cell r="S2227">
            <v>0.13</v>
          </cell>
          <cell r="T2227">
            <v>0</v>
          </cell>
          <cell r="V2227">
            <v>9.6704604626943403E-5</v>
          </cell>
          <cell r="W2227">
            <v>1347.85</v>
          </cell>
        </row>
        <row r="2228">
          <cell r="F2228">
            <v>4000483</v>
          </cell>
          <cell r="G2228" t="str">
            <v>KARISALAI/BHRINGARAJ EXTRACT</v>
          </cell>
          <cell r="H2228" t="str">
            <v>KG</v>
          </cell>
          <cell r="I2228">
            <v>9.6061479346781954E-5</v>
          </cell>
          <cell r="J2228">
            <v>832.8</v>
          </cell>
          <cell r="K2228">
            <v>0.08</v>
          </cell>
          <cell r="L2228" t="str">
            <v>RM</v>
          </cell>
          <cell r="M2228" t="str">
            <v>6001324UKM1</v>
          </cell>
          <cell r="N2228" t="str">
            <v>4000483UKM1</v>
          </cell>
          <cell r="O2228" t="e">
            <v>#N/A</v>
          </cell>
          <cell r="P2228">
            <v>0.08</v>
          </cell>
          <cell r="S2228">
            <v>0.08</v>
          </cell>
          <cell r="T2228">
            <v>0</v>
          </cell>
          <cell r="V2228">
            <v>9.6061479346781954E-5</v>
          </cell>
          <cell r="W2228">
            <v>776.22</v>
          </cell>
        </row>
        <row r="2229">
          <cell r="F2229">
            <v>4000206</v>
          </cell>
          <cell r="G2229" t="str">
            <v>HIBISCUS AQ-PG EXTRACT</v>
          </cell>
          <cell r="H2229" t="str">
            <v>KG</v>
          </cell>
          <cell r="I2229">
            <v>9.6283458501829398E-5</v>
          </cell>
          <cell r="J2229">
            <v>519.29999999999995</v>
          </cell>
          <cell r="K2229">
            <v>0.05</v>
          </cell>
          <cell r="L2229" t="str">
            <v>RM</v>
          </cell>
          <cell r="M2229" t="str">
            <v>6001324UKM1</v>
          </cell>
          <cell r="N2229" t="str">
            <v>4000206UKM1</v>
          </cell>
          <cell r="O2229" t="e">
            <v>#N/A</v>
          </cell>
          <cell r="P2229">
            <v>0.05</v>
          </cell>
          <cell r="S2229">
            <v>0.05</v>
          </cell>
          <cell r="T2229">
            <v>0</v>
          </cell>
          <cell r="V2229">
            <v>9.6283458501829398E-5</v>
          </cell>
          <cell r="W2229">
            <v>528.2714285714286</v>
          </cell>
        </row>
        <row r="2230">
          <cell r="F2230">
            <v>4000344</v>
          </cell>
          <cell r="G2230" t="str">
            <v>HENNA PG EXTRACT</v>
          </cell>
          <cell r="H2230" t="str">
            <v>KG</v>
          </cell>
          <cell r="I2230">
            <v>1.0072337698013003E-4</v>
          </cell>
          <cell r="J2230">
            <v>1092.0999999999999</v>
          </cell>
          <cell r="K2230">
            <v>0.11</v>
          </cell>
          <cell r="L2230" t="str">
            <v>RM</v>
          </cell>
          <cell r="M2230" t="str">
            <v>6001324UKM1</v>
          </cell>
          <cell r="N2230" t="str">
            <v>4000344UKM1</v>
          </cell>
          <cell r="O2230" t="e">
            <v>#N/A</v>
          </cell>
          <cell r="P2230">
            <v>0.11</v>
          </cell>
          <cell r="S2230">
            <v>0.11</v>
          </cell>
          <cell r="T2230">
            <v>0</v>
          </cell>
          <cell r="V2230">
            <v>1.0072337698013003E-4</v>
          </cell>
          <cell r="W2230">
            <v>997.85</v>
          </cell>
        </row>
        <row r="2231">
          <cell r="F2231">
            <v>4000205</v>
          </cell>
          <cell r="G2231" t="str">
            <v>AMLA PG EXTRACT</v>
          </cell>
          <cell r="H2231" t="str">
            <v>KG</v>
          </cell>
          <cell r="I2231">
            <v>1.014906438312718E-4</v>
          </cell>
          <cell r="J2231">
            <v>1576.5</v>
          </cell>
          <cell r="K2231">
            <v>0.16</v>
          </cell>
          <cell r="L2231" t="str">
            <v>RM</v>
          </cell>
          <cell r="M2231" t="str">
            <v>6001324UKM1</v>
          </cell>
          <cell r="N2231" t="str">
            <v>4000205UKM1</v>
          </cell>
          <cell r="O2231" t="e">
            <v>#N/A</v>
          </cell>
          <cell r="P2231">
            <v>0.16</v>
          </cell>
          <cell r="S2231">
            <v>0.16</v>
          </cell>
          <cell r="T2231">
            <v>0</v>
          </cell>
          <cell r="V2231">
            <v>1.014906438312718E-4</v>
          </cell>
          <cell r="W2231">
            <v>1026.4100000000001</v>
          </cell>
        </row>
        <row r="2232">
          <cell r="F2232">
            <v>4000521</v>
          </cell>
          <cell r="G2232" t="str">
            <v>MERQUAT 2003PR</v>
          </cell>
          <cell r="H2232" t="str">
            <v>KG</v>
          </cell>
          <cell r="I2232">
            <v>2.4990741629747487E-3</v>
          </cell>
          <cell r="J2232">
            <v>3645.35</v>
          </cell>
          <cell r="K2232">
            <v>9.11</v>
          </cell>
          <cell r="L2232" t="str">
            <v>RM</v>
          </cell>
          <cell r="M2232" t="str">
            <v>6001324UKM1</v>
          </cell>
          <cell r="N2232" t="str">
            <v>4000521UKM1</v>
          </cell>
          <cell r="O2232" t="e">
            <v>#N/A</v>
          </cell>
          <cell r="P2232">
            <v>9.11</v>
          </cell>
          <cell r="S2232">
            <v>9.11</v>
          </cell>
          <cell r="T2232">
            <v>0</v>
          </cell>
          <cell r="V2232">
            <v>2.4990741629747487E-3</v>
          </cell>
          <cell r="W2232">
            <v>3898.9395331032997</v>
          </cell>
        </row>
        <row r="2233">
          <cell r="F2233">
            <v>4000138</v>
          </cell>
          <cell r="G2233" t="str">
            <v>SALCARE SC 60</v>
          </cell>
          <cell r="H2233" t="str">
            <v>KG</v>
          </cell>
          <cell r="I2233">
            <v>4.9983913223330425E-4</v>
          </cell>
          <cell r="J2233">
            <v>1740.56</v>
          </cell>
          <cell r="K2233">
            <v>0.87</v>
          </cell>
          <cell r="L2233" t="str">
            <v>RM</v>
          </cell>
          <cell r="M2233" t="str">
            <v>6001324UKM1</v>
          </cell>
          <cell r="N2233" t="str">
            <v>4000138UKM1</v>
          </cell>
          <cell r="O2233" t="e">
            <v>#N/A</v>
          </cell>
          <cell r="P2233">
            <v>0.87</v>
          </cell>
          <cell r="S2233">
            <v>0.87</v>
          </cell>
          <cell r="T2233">
            <v>0</v>
          </cell>
          <cell r="V2233">
            <v>4.9983913223330425E-4</v>
          </cell>
          <cell r="W2233">
            <v>1778.5074999999999</v>
          </cell>
        </row>
        <row r="2234">
          <cell r="F2234">
            <v>4000199</v>
          </cell>
          <cell r="G2234" t="str">
            <v>NATROSOL 330 CS</v>
          </cell>
          <cell r="H2234" t="str">
            <v>KG</v>
          </cell>
          <cell r="I2234">
            <v>5.0166707829093604E-4</v>
          </cell>
          <cell r="J2234">
            <v>2591.36</v>
          </cell>
          <cell r="K2234">
            <v>1.3</v>
          </cell>
          <cell r="L2234" t="str">
            <v>RM</v>
          </cell>
          <cell r="M2234" t="str">
            <v>6001324UKM1</v>
          </cell>
          <cell r="N2234" t="str">
            <v>4000199UKM1</v>
          </cell>
          <cell r="O2234" t="e">
            <v>#N/A</v>
          </cell>
          <cell r="P2234">
            <v>1.3</v>
          </cell>
          <cell r="S2234">
            <v>1.3</v>
          </cell>
          <cell r="T2234">
            <v>0</v>
          </cell>
          <cell r="V2234">
            <v>5.0166707829093604E-4</v>
          </cell>
          <cell r="W2234">
            <v>2915.6460000000002</v>
          </cell>
        </row>
        <row r="2235">
          <cell r="F2235">
            <v>4000198</v>
          </cell>
          <cell r="G2235" t="str">
            <v>MONOETHANOLAMINE (MEA)</v>
          </cell>
          <cell r="H2235" t="str">
            <v>KG</v>
          </cell>
          <cell r="I2235">
            <v>5.9980062029242359E-2</v>
          </cell>
          <cell r="J2235">
            <v>180.56</v>
          </cell>
          <cell r="K2235">
            <v>10.83</v>
          </cell>
          <cell r="L2235" t="str">
            <v>RM</v>
          </cell>
          <cell r="M2235" t="str">
            <v>6001324UKM1</v>
          </cell>
          <cell r="N2235" t="str">
            <v>4000198UKM1</v>
          </cell>
          <cell r="O2235" t="e">
            <v>#N/A</v>
          </cell>
          <cell r="P2235">
            <v>10.83</v>
          </cell>
          <cell r="S2235">
            <v>10.83</v>
          </cell>
          <cell r="T2235">
            <v>0</v>
          </cell>
          <cell r="V2235">
            <v>5.9980062029242359E-2</v>
          </cell>
          <cell r="W2235">
            <v>167.96</v>
          </cell>
        </row>
        <row r="2236">
          <cell r="F2236">
            <v>4000325</v>
          </cell>
          <cell r="G2236" t="str">
            <v>M-AMINO PHENOL (MAP)</v>
          </cell>
          <cell r="H2236" t="str">
            <v>KG</v>
          </cell>
          <cell r="I2236">
            <v>1.0002694691457828E-2</v>
          </cell>
          <cell r="J2236">
            <v>1855.5</v>
          </cell>
          <cell r="K2236">
            <v>18.559999999999999</v>
          </cell>
          <cell r="L2236" t="str">
            <v>RM</v>
          </cell>
          <cell r="M2236" t="str">
            <v>6001324UKM1</v>
          </cell>
          <cell r="N2236" t="str">
            <v>4000325UKM1</v>
          </cell>
          <cell r="O2236" t="e">
            <v>#N/A</v>
          </cell>
          <cell r="P2236">
            <v>18.559999999999999</v>
          </cell>
          <cell r="S2236">
            <v>18.559999999999999</v>
          </cell>
          <cell r="T2236">
            <v>0</v>
          </cell>
          <cell r="V2236">
            <v>1.0002694691457828E-2</v>
          </cell>
          <cell r="W2236">
            <v>1858.8824625</v>
          </cell>
        </row>
        <row r="2237">
          <cell r="F2237">
            <v>4000190</v>
          </cell>
          <cell r="G2237" t="str">
            <v>P-AMINO PHENOL (PAP)</v>
          </cell>
          <cell r="H2237" t="str">
            <v>KG</v>
          </cell>
          <cell r="I2237">
            <v>5.0069745246310851E-3</v>
          </cell>
          <cell r="J2237">
            <v>681.05</v>
          </cell>
          <cell r="K2237">
            <v>3.41</v>
          </cell>
          <cell r="L2237" t="str">
            <v>RM</v>
          </cell>
          <cell r="M2237" t="str">
            <v>6001324UKM1</v>
          </cell>
          <cell r="N2237" t="str">
            <v>4000190UKM1</v>
          </cell>
          <cell r="O2237" t="e">
            <v>#N/A</v>
          </cell>
          <cell r="P2237">
            <v>3.41</v>
          </cell>
          <cell r="S2237">
            <v>3.41</v>
          </cell>
          <cell r="T2237">
            <v>0</v>
          </cell>
          <cell r="V2237">
            <v>5.0069745246310851E-3</v>
          </cell>
          <cell r="W2237">
            <v>681.05</v>
          </cell>
        </row>
        <row r="2238">
          <cell r="F2238">
            <v>4000102</v>
          </cell>
          <cell r="G2238" t="str">
            <v>RESORCINOL</v>
          </cell>
          <cell r="H2238" t="str">
            <v>KG</v>
          </cell>
          <cell r="I2238">
            <v>1.4997711300788929E-2</v>
          </cell>
          <cell r="J2238">
            <v>742.78</v>
          </cell>
          <cell r="K2238">
            <v>11.14</v>
          </cell>
          <cell r="L2238" t="str">
            <v>RM</v>
          </cell>
          <cell r="M2238" t="str">
            <v>6001324UKM1</v>
          </cell>
          <cell r="N2238" t="str">
            <v>4000102UKM1</v>
          </cell>
          <cell r="O2238" t="e">
            <v>#N/A</v>
          </cell>
          <cell r="P2238">
            <v>11.14</v>
          </cell>
          <cell r="S2238">
            <v>11.14</v>
          </cell>
          <cell r="T2238">
            <v>0</v>
          </cell>
          <cell r="V2238">
            <v>1.4997711300788929E-2</v>
          </cell>
          <cell r="W2238">
            <v>743.12336764705879</v>
          </cell>
        </row>
        <row r="2239">
          <cell r="F2239">
            <v>4000481</v>
          </cell>
          <cell r="G2239" t="str">
            <v>PPDA FOR CREAM COLOR</v>
          </cell>
          <cell r="H2239" t="str">
            <v>KG</v>
          </cell>
          <cell r="I2239">
            <v>3.0004309416074126E-2</v>
          </cell>
          <cell r="J2239">
            <v>742.56</v>
          </cell>
          <cell r="K2239">
            <v>22.28</v>
          </cell>
          <cell r="L2239" t="str">
            <v>RM</v>
          </cell>
          <cell r="M2239" t="str">
            <v>6001324UKM1</v>
          </cell>
          <cell r="N2239" t="str">
            <v>4000481UKM1</v>
          </cell>
          <cell r="O2239" t="e">
            <v>#N/A</v>
          </cell>
          <cell r="P2239">
            <v>22.28</v>
          </cell>
          <cell r="S2239">
            <v>22.28</v>
          </cell>
          <cell r="T2239">
            <v>0</v>
          </cell>
          <cell r="V2239">
            <v>3.0004309416074126E-2</v>
          </cell>
          <cell r="W2239">
            <v>548.30137550085863</v>
          </cell>
        </row>
        <row r="2240">
          <cell r="F2240">
            <v>4000105</v>
          </cell>
          <cell r="G2240" t="str">
            <v>SODIUM SULPHITE</v>
          </cell>
          <cell r="H2240" t="str">
            <v>KG</v>
          </cell>
          <cell r="I2240">
            <v>5.0267379679144386E-3</v>
          </cell>
          <cell r="J2240">
            <v>93.5</v>
          </cell>
          <cell r="K2240">
            <v>0.47000000000000003</v>
          </cell>
          <cell r="L2240" t="str">
            <v>RM</v>
          </cell>
          <cell r="M2240" t="str">
            <v>6001324UKM1</v>
          </cell>
          <cell r="N2240" t="str">
            <v>4000105UKM1</v>
          </cell>
          <cell r="O2240" t="e">
            <v>#N/A</v>
          </cell>
          <cell r="P2240">
            <v>0.47000000000000003</v>
          </cell>
          <cell r="S2240">
            <v>0.47000000000000003</v>
          </cell>
          <cell r="T2240">
            <v>0</v>
          </cell>
          <cell r="V2240">
            <v>5.0267379679144386E-3</v>
          </cell>
          <cell r="W2240">
            <v>108.43813658536585</v>
          </cell>
        </row>
        <row r="2241">
          <cell r="F2241">
            <v>4000243</v>
          </cell>
          <cell r="G2241" t="str">
            <v>ASCORBIC ACID</v>
          </cell>
          <cell r="H2241" t="str">
            <v>KG</v>
          </cell>
          <cell r="I2241">
            <v>4.9985511445957698E-3</v>
          </cell>
          <cell r="J2241">
            <v>1242.3599999999999</v>
          </cell>
          <cell r="K2241">
            <v>6.21</v>
          </cell>
          <cell r="L2241" t="str">
            <v>RM</v>
          </cell>
          <cell r="M2241" t="str">
            <v>6001324UKM1</v>
          </cell>
          <cell r="N2241" t="str">
            <v>4000243UKM1</v>
          </cell>
          <cell r="O2241" t="e">
            <v>#N/A</v>
          </cell>
          <cell r="P2241">
            <v>6.21</v>
          </cell>
          <cell r="S2241">
            <v>6.21</v>
          </cell>
          <cell r="T2241">
            <v>0</v>
          </cell>
          <cell r="V2241">
            <v>4.9985511445957698E-3</v>
          </cell>
          <cell r="W2241">
            <v>1265.340148148148</v>
          </cell>
        </row>
        <row r="2242">
          <cell r="F2242">
            <v>4000165</v>
          </cell>
          <cell r="G2242" t="str">
            <v>CARBOPOL ETD 2020</v>
          </cell>
          <cell r="H2242" t="str">
            <v>KG</v>
          </cell>
          <cell r="I2242">
            <v>7.0004612598017707E-3</v>
          </cell>
          <cell r="J2242">
            <v>3555.48</v>
          </cell>
          <cell r="K2242">
            <v>24.89</v>
          </cell>
          <cell r="L2242" t="str">
            <v>RM</v>
          </cell>
          <cell r="M2242" t="str">
            <v>6001324UKM1</v>
          </cell>
          <cell r="N2242" t="str">
            <v>4000165UKM1</v>
          </cell>
          <cell r="O2242" t="e">
            <v>#N/A</v>
          </cell>
          <cell r="P2242">
            <v>24.89</v>
          </cell>
          <cell r="S2242">
            <v>24.89</v>
          </cell>
          <cell r="T2242">
            <v>0</v>
          </cell>
          <cell r="V2242">
            <v>7.0004612598017707E-3</v>
          </cell>
          <cell r="W2242">
            <v>3754.4170362318841</v>
          </cell>
        </row>
        <row r="2243">
          <cell r="F2243">
            <v>4000160</v>
          </cell>
          <cell r="G2243" t="str">
            <v>PLANTACRE 1200 (LAURYL GLUCOSIDE)</v>
          </cell>
          <cell r="H2243" t="str">
            <v>KG</v>
          </cell>
          <cell r="I2243">
            <v>0.10001204238921001</v>
          </cell>
          <cell r="J2243">
            <v>166.08</v>
          </cell>
          <cell r="K2243">
            <v>16.61</v>
          </cell>
          <cell r="L2243" t="str">
            <v>RM</v>
          </cell>
          <cell r="M2243" t="str">
            <v>6001324UKM1</v>
          </cell>
          <cell r="N2243" t="str">
            <v>4000160UKM1</v>
          </cell>
          <cell r="O2243" t="e">
            <v>#N/A</v>
          </cell>
          <cell r="P2243">
            <v>16.61</v>
          </cell>
          <cell r="S2243">
            <v>16.61</v>
          </cell>
          <cell r="T2243">
            <v>0</v>
          </cell>
          <cell r="V2243">
            <v>0.10001204238921001</v>
          </cell>
          <cell r="W2243">
            <v>156.8451225</v>
          </cell>
        </row>
        <row r="2244">
          <cell r="F2244">
            <v>4000145</v>
          </cell>
          <cell r="G2244" t="str">
            <v>CMEA (COCAMIDE MEA)</v>
          </cell>
          <cell r="H2244" t="str">
            <v>KG</v>
          </cell>
          <cell r="I2244">
            <v>3.4975337902760868E-2</v>
          </cell>
          <cell r="J2244">
            <v>156.11000000000001</v>
          </cell>
          <cell r="K2244">
            <v>5.46</v>
          </cell>
          <cell r="L2244" t="str">
            <v>RM</v>
          </cell>
          <cell r="M2244" t="str">
            <v>6001324UKM1</v>
          </cell>
          <cell r="N2244" t="str">
            <v>4000145UKM1</v>
          </cell>
          <cell r="O2244" t="e">
            <v>#N/A</v>
          </cell>
          <cell r="P2244">
            <v>5.46</v>
          </cell>
          <cell r="S2244">
            <v>5.46</v>
          </cell>
          <cell r="T2244">
            <v>0</v>
          </cell>
          <cell r="V2244">
            <v>3.4975337902760868E-2</v>
          </cell>
          <cell r="W2244">
            <v>154.66359477911647</v>
          </cell>
        </row>
        <row r="2245">
          <cell r="F2245" t="str">
            <v/>
          </cell>
          <cell r="G2245" t="str">
            <v>0000900505-MFGOVH</v>
          </cell>
          <cell r="H2245" t="str">
            <v>STD</v>
          </cell>
          <cell r="I2245">
            <v>1.9993837515834161E-2</v>
          </cell>
          <cell r="J2245">
            <v>292.08999999999997</v>
          </cell>
          <cell r="K2245">
            <v>5.84</v>
          </cell>
          <cell r="L2245" t="str">
            <v>cc</v>
          </cell>
          <cell r="M2245" t="str">
            <v>6001324UKM1</v>
          </cell>
          <cell r="N2245" t="str">
            <v>UKM1</v>
          </cell>
          <cell r="O2245" t="e">
            <v>#N/A</v>
          </cell>
          <cell r="R2245">
            <v>5.84</v>
          </cell>
          <cell r="S2245">
            <v>5.84</v>
          </cell>
          <cell r="T2245">
            <v>0</v>
          </cell>
          <cell r="V2245">
            <v>1.9993837515834161E-2</v>
          </cell>
          <cell r="W2245">
            <v>292.08999999999997</v>
          </cell>
        </row>
        <row r="2246">
          <cell r="F2246" t="str">
            <v/>
          </cell>
          <cell r="G2246" t="str">
            <v>0000900504-MFGDEP</v>
          </cell>
          <cell r="H2246" t="str">
            <v>STD</v>
          </cell>
          <cell r="I2246">
            <v>2.000308213900447E-2</v>
          </cell>
          <cell r="J2246">
            <v>324.45</v>
          </cell>
          <cell r="K2246">
            <v>6.49</v>
          </cell>
          <cell r="L2246" t="str">
            <v>cc</v>
          </cell>
          <cell r="M2246" t="str">
            <v>6001324UKM1</v>
          </cell>
          <cell r="N2246" t="str">
            <v>UKM1</v>
          </cell>
          <cell r="O2246" t="e">
            <v>#N/A</v>
          </cell>
          <cell r="R2246">
            <v>6.49</v>
          </cell>
          <cell r="S2246">
            <v>6.49</v>
          </cell>
          <cell r="T2246">
            <v>0</v>
          </cell>
          <cell r="V2246">
            <v>2.000308213900447E-2</v>
          </cell>
          <cell r="W2246">
            <v>324.45</v>
          </cell>
        </row>
        <row r="2247">
          <cell r="F2247" t="str">
            <v/>
          </cell>
          <cell r="G2247" t="str">
            <v>0000900503-MFGUTY</v>
          </cell>
          <cell r="H2247" t="str">
            <v>STD</v>
          </cell>
          <cell r="I2247">
            <v>2.0009095043201457E-2</v>
          </cell>
          <cell r="J2247">
            <v>219.9</v>
          </cell>
          <cell r="K2247">
            <v>4.4000000000000004</v>
          </cell>
          <cell r="L2247" t="str">
            <v>cc</v>
          </cell>
          <cell r="M2247" t="str">
            <v>6001324UKM1</v>
          </cell>
          <cell r="N2247" t="str">
            <v>UKM1</v>
          </cell>
          <cell r="O2247" t="e">
            <v>#N/A</v>
          </cell>
          <cell r="R2247">
            <v>4.4000000000000004</v>
          </cell>
          <cell r="S2247">
            <v>4.4000000000000004</v>
          </cell>
          <cell r="T2247">
            <v>0</v>
          </cell>
          <cell r="V2247">
            <v>2.0009095043201457E-2</v>
          </cell>
          <cell r="W2247">
            <v>219.9</v>
          </cell>
        </row>
        <row r="2248">
          <cell r="F2248" t="str">
            <v/>
          </cell>
          <cell r="G2248" t="str">
            <v>0000900502-MFMAND</v>
          </cell>
          <cell r="H2248" t="str">
            <v>MD</v>
          </cell>
          <cell r="I2248">
            <v>5.0000000000000001E-3</v>
          </cell>
          <cell r="J2248">
            <v>440</v>
          </cell>
          <cell r="K2248">
            <v>2.2000000000000002</v>
          </cell>
          <cell r="L2248" t="str">
            <v>cc</v>
          </cell>
          <cell r="M2248" t="str">
            <v>6001324UKM1</v>
          </cell>
          <cell r="N2248" t="str">
            <v>UKM1</v>
          </cell>
          <cell r="O2248" t="e">
            <v>#N/A</v>
          </cell>
          <cell r="R2248">
            <v>2.2000000000000002</v>
          </cell>
          <cell r="S2248">
            <v>2.2000000000000002</v>
          </cell>
          <cell r="T2248">
            <v>0</v>
          </cell>
          <cell r="V2248">
            <v>5.0000000000000001E-3</v>
          </cell>
          <cell r="W2248">
            <v>440</v>
          </cell>
        </row>
        <row r="2249">
          <cell r="F2249" t="str">
            <v/>
          </cell>
          <cell r="G2249" t="str">
            <v>0000900501-MFPOWR</v>
          </cell>
          <cell r="H2249" t="str">
            <v>KWH</v>
          </cell>
          <cell r="I2249">
            <v>0.39999999999999997</v>
          </cell>
          <cell r="J2249">
            <v>8.25</v>
          </cell>
          <cell r="K2249">
            <v>3.3</v>
          </cell>
          <cell r="L2249" t="str">
            <v>cc</v>
          </cell>
          <cell r="M2249" t="str">
            <v>6001324UKM1</v>
          </cell>
          <cell r="N2249" t="str">
            <v>UKM1</v>
          </cell>
          <cell r="O2249" t="e">
            <v>#N/A</v>
          </cell>
          <cell r="R2249">
            <v>3.3</v>
          </cell>
          <cell r="S2249">
            <v>3.3</v>
          </cell>
          <cell r="T2249">
            <v>0</v>
          </cell>
          <cell r="V2249">
            <v>0.39999999999999997</v>
          </cell>
          <cell r="W2249">
            <v>8.25</v>
          </cell>
        </row>
        <row r="2250">
          <cell r="F2250" t="str">
            <v/>
          </cell>
          <cell r="G2250" t="str">
            <v>0000900501-MFPOWR</v>
          </cell>
          <cell r="H2250" t="str">
            <v>KWH</v>
          </cell>
          <cell r="I2250">
            <v>0.21575757575757576</v>
          </cell>
          <cell r="J2250">
            <v>8.25</v>
          </cell>
          <cell r="K2250">
            <v>1.78</v>
          </cell>
          <cell r="L2250" t="str">
            <v>cc</v>
          </cell>
          <cell r="M2250" t="str">
            <v>CE0015DBRN01RUKM1</v>
          </cell>
          <cell r="N2250" t="str">
            <v>UKM1</v>
          </cell>
          <cell r="O2250" t="e">
            <v>#N/A</v>
          </cell>
          <cell r="R2250">
            <v>1.78</v>
          </cell>
          <cell r="S2250">
            <v>1.78</v>
          </cell>
          <cell r="T2250">
            <v>0</v>
          </cell>
          <cell r="V2250">
            <v>0.21575757575757576</v>
          </cell>
          <cell r="W2250">
            <v>8.25</v>
          </cell>
        </row>
        <row r="2251">
          <cell r="F2251" t="str">
            <v/>
          </cell>
          <cell r="G2251" t="str">
            <v>0000900502-MFMAND</v>
          </cell>
          <cell r="H2251" t="str">
            <v>MD</v>
          </cell>
          <cell r="I2251">
            <v>6.3E-2</v>
          </cell>
          <cell r="J2251">
            <v>440</v>
          </cell>
          <cell r="K2251">
            <v>27.72</v>
          </cell>
          <cell r="L2251" t="str">
            <v>cc</v>
          </cell>
          <cell r="M2251" t="str">
            <v>CE0015DBRN01RUKM1</v>
          </cell>
          <cell r="N2251" t="str">
            <v>UKM1</v>
          </cell>
          <cell r="O2251" t="e">
            <v>#N/A</v>
          </cell>
          <cell r="R2251">
            <v>27.72</v>
          </cell>
          <cell r="S2251">
            <v>27.72</v>
          </cell>
          <cell r="T2251">
            <v>0</v>
          </cell>
          <cell r="V2251">
            <v>6.3E-2</v>
          </cell>
          <cell r="W2251">
            <v>440</v>
          </cell>
        </row>
        <row r="2252">
          <cell r="F2252" t="str">
            <v/>
          </cell>
          <cell r="G2252" t="str">
            <v>0000900503-MFGUTY</v>
          </cell>
          <cell r="H2252" t="str">
            <v>STD</v>
          </cell>
          <cell r="I2252">
            <v>1.800889189037087E-2</v>
          </cell>
          <cell r="J2252">
            <v>533.07000000000005</v>
          </cell>
          <cell r="K2252">
            <v>9.6</v>
          </cell>
          <cell r="L2252" t="str">
            <v>cc</v>
          </cell>
          <cell r="M2252" t="str">
            <v>CE0015DBRN01RUKM1</v>
          </cell>
          <cell r="N2252" t="str">
            <v>UKM1</v>
          </cell>
          <cell r="O2252" t="e">
            <v>#N/A</v>
          </cell>
          <cell r="R2252">
            <v>9.6</v>
          </cell>
          <cell r="S2252">
            <v>9.6</v>
          </cell>
          <cell r="T2252">
            <v>0</v>
          </cell>
          <cell r="V2252">
            <v>1.800889189037087E-2</v>
          </cell>
          <cell r="W2252">
            <v>533.07000000000005</v>
          </cell>
        </row>
        <row r="2253">
          <cell r="F2253" t="str">
            <v/>
          </cell>
          <cell r="G2253" t="str">
            <v>0000900504-MFGDEP</v>
          </cell>
          <cell r="H2253" t="str">
            <v>STD</v>
          </cell>
          <cell r="I2253">
            <v>1.8000816231343281E-2</v>
          </cell>
          <cell r="J2253">
            <v>686.08</v>
          </cell>
          <cell r="K2253">
            <v>12.349999999999998</v>
          </cell>
          <cell r="L2253" t="str">
            <v>cc</v>
          </cell>
          <cell r="M2253" t="str">
            <v>CE0015DBRN01RUKM1</v>
          </cell>
          <cell r="N2253" t="str">
            <v>UKM1</v>
          </cell>
          <cell r="O2253" t="e">
            <v>#N/A</v>
          </cell>
          <cell r="R2253">
            <v>12.349999999999998</v>
          </cell>
          <cell r="S2253">
            <v>12.349999999999998</v>
          </cell>
          <cell r="T2253">
            <v>0</v>
          </cell>
          <cell r="V2253">
            <v>1.8000816231343281E-2</v>
          </cell>
          <cell r="W2253">
            <v>686.08</v>
          </cell>
        </row>
        <row r="2254">
          <cell r="F2254" t="str">
            <v/>
          </cell>
          <cell r="G2254" t="str">
            <v>0000900505-MFGOVH</v>
          </cell>
          <cell r="H2254" t="str">
            <v>STD</v>
          </cell>
          <cell r="I2254">
            <v>1.8008148173508168E-2</v>
          </cell>
          <cell r="J2254">
            <v>292.08999999999997</v>
          </cell>
          <cell r="K2254">
            <v>5.2600000000000007</v>
          </cell>
          <cell r="L2254" t="str">
            <v>cc</v>
          </cell>
          <cell r="M2254" t="str">
            <v>CE0015DBRN01RUKM1</v>
          </cell>
          <cell r="N2254" t="str">
            <v>UKM1</v>
          </cell>
          <cell r="O2254" t="e">
            <v>#N/A</v>
          </cell>
          <cell r="R2254">
            <v>5.2600000000000007</v>
          </cell>
          <cell r="S2254">
            <v>5.2600000000000007</v>
          </cell>
          <cell r="T2254">
            <v>0</v>
          </cell>
          <cell r="V2254">
            <v>1.8008148173508168E-2</v>
          </cell>
          <cell r="W2254">
            <v>292.08999999999997</v>
          </cell>
        </row>
        <row r="2255">
          <cell r="F2255">
            <v>5002842</v>
          </cell>
          <cell r="G2255" t="str">
            <v>OUTER LAM CHIK HAIR COLOUR SHM DBRN 15ML</v>
          </cell>
          <cell r="H2255" t="str">
            <v>KG</v>
          </cell>
          <cell r="I2255">
            <v>0.25305161204723364</v>
          </cell>
          <cell r="J2255">
            <v>301.48</v>
          </cell>
          <cell r="K2255">
            <v>76.290000000000006</v>
          </cell>
          <cell r="L2255" t="str">
            <v>PM</v>
          </cell>
          <cell r="M2255" t="str">
            <v>CE0015DBRN01RUKM1</v>
          </cell>
          <cell r="N2255" t="str">
            <v>5002842UKM1</v>
          </cell>
          <cell r="O2255" t="e">
            <v>#N/A</v>
          </cell>
          <cell r="Q2255">
            <v>76.290000000000006</v>
          </cell>
          <cell r="S2255">
            <v>76.290000000000006</v>
          </cell>
          <cell r="T2255">
            <v>0</v>
          </cell>
          <cell r="V2255">
            <v>0.25305161204723364</v>
          </cell>
          <cell r="W2255">
            <v>301.48</v>
          </cell>
        </row>
        <row r="2256">
          <cell r="F2256">
            <v>5000718</v>
          </cell>
          <cell r="G2256" t="str">
            <v>MIDDLE LAMINATE INDICA EASY HAIR COLOR</v>
          </cell>
          <cell r="H2256" t="str">
            <v>KG</v>
          </cell>
          <cell r="I2256">
            <v>0.16168795405072253</v>
          </cell>
          <cell r="J2256">
            <v>381.29</v>
          </cell>
          <cell r="K2256">
            <v>61.65</v>
          </cell>
          <cell r="L2256" t="str">
            <v>PM</v>
          </cell>
          <cell r="M2256" t="str">
            <v>CE0015DBRN01RUKM1</v>
          </cell>
          <cell r="N2256" t="str">
            <v>5000718UKM1</v>
          </cell>
          <cell r="O2256" t="e">
            <v>#N/A</v>
          </cell>
          <cell r="Q2256">
            <v>61.65</v>
          </cell>
          <cell r="S2256">
            <v>61.65</v>
          </cell>
          <cell r="T2256">
            <v>0</v>
          </cell>
          <cell r="V2256">
            <v>0.16168795405072253</v>
          </cell>
          <cell r="W2256">
            <v>406.25122500000003</v>
          </cell>
        </row>
        <row r="2257">
          <cell r="F2257">
            <v>5002843</v>
          </cell>
          <cell r="G2257" t="str">
            <v>FLOWWRAP CHIK HAIR COLOUR SHAM DBRWN15ML</v>
          </cell>
          <cell r="H2257" t="str">
            <v>KG</v>
          </cell>
          <cell r="I2257">
            <v>0.26986922636607807</v>
          </cell>
          <cell r="J2257">
            <v>227.11</v>
          </cell>
          <cell r="K2257">
            <v>61.289999999999992</v>
          </cell>
          <cell r="L2257" t="str">
            <v>PM</v>
          </cell>
          <cell r="M2257" t="str">
            <v>CE0015DBRN01RUKM1</v>
          </cell>
          <cell r="N2257" t="str">
            <v>5002843UKM1</v>
          </cell>
          <cell r="O2257" t="e">
            <v>#N/A</v>
          </cell>
          <cell r="Q2257">
            <v>61.289999999999992</v>
          </cell>
          <cell r="S2257">
            <v>61.289999999999992</v>
          </cell>
          <cell r="T2257">
            <v>0</v>
          </cell>
          <cell r="V2257">
            <v>0.26986922636607807</v>
          </cell>
          <cell r="W2257">
            <v>227.11</v>
          </cell>
        </row>
        <row r="2258">
          <cell r="F2258">
            <v>5002844</v>
          </cell>
          <cell r="G2258" t="str">
            <v>CFC SET CHIK HAIR COLOUR SHAM DBRN 15 ML</v>
          </cell>
          <cell r="H2258" t="str">
            <v>ST</v>
          </cell>
          <cell r="I2258">
            <v>1.0047169811320753</v>
          </cell>
          <cell r="J2258">
            <v>12.72</v>
          </cell>
          <cell r="K2258">
            <v>12.78</v>
          </cell>
          <cell r="L2258" t="str">
            <v>PM</v>
          </cell>
          <cell r="M2258" t="str">
            <v>CE0015DBRN01RUKM1</v>
          </cell>
          <cell r="N2258" t="str">
            <v>5002844UKM1</v>
          </cell>
          <cell r="O2258" t="e">
            <v>#N/A</v>
          </cell>
          <cell r="Q2258">
            <v>12.78</v>
          </cell>
          <cell r="S2258">
            <v>12.78</v>
          </cell>
          <cell r="T2258">
            <v>0</v>
          </cell>
          <cell r="V2258">
            <v>1.0047169811320753</v>
          </cell>
          <cell r="W2258">
            <v>12.72</v>
          </cell>
        </row>
        <row r="2259">
          <cell r="F2259">
            <v>5000282</v>
          </cell>
          <cell r="G2259" t="str">
            <v>BOPP TAPE (60MM X 650M)</v>
          </cell>
          <cell r="H2259" t="str">
            <v>ROL</v>
          </cell>
          <cell r="I2259">
            <v>1.6155555555555555E-2</v>
          </cell>
          <cell r="J2259">
            <v>450</v>
          </cell>
          <cell r="K2259">
            <v>7.27</v>
          </cell>
          <cell r="L2259" t="str">
            <v>PM</v>
          </cell>
          <cell r="M2259" t="str">
            <v>CE0015DBRN01RUKM1</v>
          </cell>
          <cell r="N2259" t="str">
            <v>5000282UKM1</v>
          </cell>
          <cell r="O2259" t="e">
            <v>#N/A</v>
          </cell>
          <cell r="Q2259">
            <v>7.27</v>
          </cell>
          <cell r="S2259">
            <v>7.27</v>
          </cell>
          <cell r="T2259">
            <v>0</v>
          </cell>
          <cell r="V2259">
            <v>1.6155555555555555E-2</v>
          </cell>
          <cell r="W2259">
            <v>477</v>
          </cell>
        </row>
        <row r="2260">
          <cell r="F2260">
            <v>5003407</v>
          </cell>
          <cell r="G2260" t="str">
            <v>LEAFLET INDICA PWD/HERBAL - 12 LANGUAGES</v>
          </cell>
          <cell r="H2260" t="str">
            <v>ST</v>
          </cell>
          <cell r="I2260">
            <v>145.07777777777775</v>
          </cell>
          <cell r="J2260">
            <v>0.9</v>
          </cell>
          <cell r="K2260">
            <v>130.57</v>
          </cell>
          <cell r="L2260" t="str">
            <v>PM</v>
          </cell>
          <cell r="M2260" t="str">
            <v>CE0015DBRN01RUKM1</v>
          </cell>
          <cell r="N2260" t="str">
            <v>5003407UKM1</v>
          </cell>
          <cell r="O2260" t="e">
            <v>#N/A</v>
          </cell>
          <cell r="Q2260">
            <v>130.57</v>
          </cell>
          <cell r="S2260">
            <v>130.57</v>
          </cell>
          <cell r="T2260">
            <v>0</v>
          </cell>
          <cell r="V2260">
            <v>145.07777777777775</v>
          </cell>
          <cell r="W2260">
            <v>0.95355000000000001</v>
          </cell>
        </row>
        <row r="2261">
          <cell r="F2261">
            <v>6001324</v>
          </cell>
          <cell r="G2261" t="str">
            <v>CHIK HAIRCOLOR SHAMPOO DARK BROWN</v>
          </cell>
          <cell r="H2261" t="str">
            <v>KG</v>
          </cell>
          <cell r="I2261">
            <v>1.1623145400593471</v>
          </cell>
          <cell r="J2261">
            <v>168.50000000000003</v>
          </cell>
          <cell r="K2261">
            <v>195.85000000000002</v>
          </cell>
          <cell r="L2261" t="str">
            <v>SFG</v>
          </cell>
          <cell r="M2261" t="str">
            <v>CE0015DBRN01RUKM1</v>
          </cell>
          <cell r="N2261" t="str">
            <v>6001324UKM1</v>
          </cell>
          <cell r="O2261" t="str">
            <v>6001324UKM1</v>
          </cell>
          <cell r="P2261">
            <v>170.01174777448071</v>
          </cell>
          <cell r="Q2261">
            <v>0</v>
          </cell>
          <cell r="R2261">
            <v>25.838252225519287</v>
          </cell>
          <cell r="S2261">
            <v>195.85</v>
          </cell>
          <cell r="T2261">
            <v>0</v>
          </cell>
          <cell r="V2261">
            <v>1.1623145400593471</v>
          </cell>
          <cell r="W2261">
            <v>163.61719388834928</v>
          </cell>
        </row>
        <row r="2262">
          <cell r="F2262">
            <v>6002332</v>
          </cell>
          <cell r="G2262" t="str">
            <v>CHIK HAIRCOLOR DEVELOPER 12ML NF Y21</v>
          </cell>
          <cell r="H2262" t="str">
            <v>KG</v>
          </cell>
          <cell r="I2262">
            <v>1.1513315807520861</v>
          </cell>
          <cell r="J2262">
            <v>85.948990000000009</v>
          </cell>
          <cell r="K2262">
            <v>98.955786520745249</v>
          </cell>
          <cell r="L2262" t="str">
            <v>SFG</v>
          </cell>
          <cell r="M2262" t="str">
            <v>CE0015DBRN01RUKM1</v>
          </cell>
          <cell r="N2262" t="str">
            <v>6002332UKM1</v>
          </cell>
          <cell r="O2262" t="str">
            <v>6002332UKM1</v>
          </cell>
          <cell r="P2262">
            <v>73.270960552063102</v>
          </cell>
          <cell r="Q2262">
            <v>0</v>
          </cell>
          <cell r="R2262">
            <v>25.684825968682141</v>
          </cell>
          <cell r="S2262">
            <v>98.955786520745249</v>
          </cell>
          <cell r="T2262">
            <v>0</v>
          </cell>
          <cell r="V2262">
            <v>1.1513315807520861</v>
          </cell>
          <cell r="W2262">
            <v>86.294702930992855</v>
          </cell>
        </row>
        <row r="2263">
          <cell r="F2263">
            <v>6000427</v>
          </cell>
          <cell r="G2263" t="str">
            <v>INDICA CREAM COLOUR NATURAL BRN SACH NF</v>
          </cell>
          <cell r="H2263" t="str">
            <v>KG</v>
          </cell>
          <cell r="I2263">
            <v>2.1507537688442213E-2</v>
          </cell>
          <cell r="J2263">
            <v>199.02000000000004</v>
          </cell>
          <cell r="K2263">
            <v>4.2804301507537703</v>
          </cell>
          <cell r="L2263" t="str">
            <v>SFG</v>
          </cell>
          <cell r="M2263" t="str">
            <v>6000271UKM1</v>
          </cell>
          <cell r="N2263" t="str">
            <v>6000427UKM1</v>
          </cell>
          <cell r="O2263" t="str">
            <v>6000427UKM1</v>
          </cell>
          <cell r="P2263">
            <v>3.8023175879396991</v>
          </cell>
          <cell r="Q2263">
            <v>0</v>
          </cell>
          <cell r="R2263">
            <v>0.47811256281407039</v>
          </cell>
          <cell r="S2263">
            <v>4.2804301507537694</v>
          </cell>
          <cell r="T2263">
            <v>0</v>
          </cell>
          <cell r="V2263">
            <v>2.1507537688442213E-2</v>
          </cell>
          <cell r="W2263">
            <v>163.30770683538847</v>
          </cell>
        </row>
        <row r="2264">
          <cell r="F2264">
            <v>5001901</v>
          </cell>
          <cell r="G2264" t="str">
            <v>INNER LAM IND CREME HAIRCLR NATBRN 20ML</v>
          </cell>
          <cell r="H2264" t="str">
            <v>KG</v>
          </cell>
          <cell r="I2264">
            <v>2.0193722832597457E-3</v>
          </cell>
          <cell r="J2264">
            <v>292.17</v>
          </cell>
          <cell r="K2264">
            <v>0.59</v>
          </cell>
          <cell r="L2264" t="str">
            <v>PM</v>
          </cell>
          <cell r="M2264" t="str">
            <v>6000271UKM1</v>
          </cell>
          <cell r="N2264" t="str">
            <v>5001901UKM1</v>
          </cell>
          <cell r="O2264" t="e">
            <v>#N/A</v>
          </cell>
          <cell r="Q2264">
            <v>0.59</v>
          </cell>
          <cell r="S2264">
            <v>0.59</v>
          </cell>
          <cell r="T2264">
            <v>0</v>
          </cell>
          <cell r="V2264">
            <v>2.0193722832597457E-3</v>
          </cell>
          <cell r="W2264">
            <v>292.17</v>
          </cell>
        </row>
        <row r="2265">
          <cell r="F2265" t="str">
            <v/>
          </cell>
          <cell r="G2265" t="str">
            <v>0000900501-MFPOWR</v>
          </cell>
          <cell r="H2265" t="str">
            <v>KWH</v>
          </cell>
          <cell r="I2265">
            <v>0</v>
          </cell>
          <cell r="J2265">
            <v>0</v>
          </cell>
          <cell r="K2265">
            <v>0</v>
          </cell>
          <cell r="L2265" t="str">
            <v>cc</v>
          </cell>
          <cell r="M2265" t="str">
            <v>6000271UKM1</v>
          </cell>
          <cell r="N2265" t="str">
            <v>UKM1</v>
          </cell>
          <cell r="O2265" t="e">
            <v>#N/A</v>
          </cell>
          <cell r="R2265">
            <v>0</v>
          </cell>
          <cell r="S2265">
            <v>0</v>
          </cell>
          <cell r="T2265">
            <v>0</v>
          </cell>
          <cell r="V2265">
            <v>0</v>
          </cell>
          <cell r="W2265">
            <v>0</v>
          </cell>
        </row>
        <row r="2266">
          <cell r="F2266" t="str">
            <v/>
          </cell>
          <cell r="G2266" t="str">
            <v>0000900502-MFMAND</v>
          </cell>
          <cell r="H2266" t="str">
            <v>MD</v>
          </cell>
          <cell r="I2266">
            <v>0</v>
          </cell>
          <cell r="J2266">
            <v>0</v>
          </cell>
          <cell r="K2266">
            <v>0</v>
          </cell>
          <cell r="L2266" t="str">
            <v>cc</v>
          </cell>
          <cell r="M2266" t="str">
            <v>6000271UKM1</v>
          </cell>
          <cell r="N2266" t="str">
            <v>UKM1</v>
          </cell>
          <cell r="O2266" t="e">
            <v>#N/A</v>
          </cell>
          <cell r="R2266">
            <v>0</v>
          </cell>
          <cell r="S2266">
            <v>0</v>
          </cell>
          <cell r="T2266">
            <v>0</v>
          </cell>
          <cell r="V2266">
            <v>0</v>
          </cell>
          <cell r="W2266">
            <v>0</v>
          </cell>
        </row>
        <row r="2267">
          <cell r="F2267" t="str">
            <v/>
          </cell>
          <cell r="G2267" t="str">
            <v>0000900505-MFGOVH</v>
          </cell>
          <cell r="H2267" t="str">
            <v>STD</v>
          </cell>
          <cell r="I2267">
            <v>0</v>
          </cell>
          <cell r="J2267">
            <v>0</v>
          </cell>
          <cell r="K2267">
            <v>0</v>
          </cell>
          <cell r="L2267" t="str">
            <v>cc</v>
          </cell>
          <cell r="M2267" t="str">
            <v>6000271UKM1</v>
          </cell>
          <cell r="N2267" t="str">
            <v>UKM1</v>
          </cell>
          <cell r="O2267" t="e">
            <v>#N/A</v>
          </cell>
          <cell r="R2267">
            <v>0</v>
          </cell>
          <cell r="S2267">
            <v>0</v>
          </cell>
          <cell r="T2267">
            <v>0</v>
          </cell>
          <cell r="V2267">
            <v>0</v>
          </cell>
          <cell r="W2267">
            <v>0</v>
          </cell>
        </row>
        <row r="2268">
          <cell r="F2268" t="str">
            <v/>
          </cell>
          <cell r="G2268" t="str">
            <v>0000900504-MFGDEP</v>
          </cell>
          <cell r="H2268" t="str">
            <v>STD</v>
          </cell>
          <cell r="I2268">
            <v>0</v>
          </cell>
          <cell r="J2268">
            <v>0</v>
          </cell>
          <cell r="K2268">
            <v>0</v>
          </cell>
          <cell r="L2268" t="str">
            <v>cc</v>
          </cell>
          <cell r="M2268" t="str">
            <v>6000271UKM1</v>
          </cell>
          <cell r="N2268" t="str">
            <v>UKM1</v>
          </cell>
          <cell r="O2268" t="e">
            <v>#N/A</v>
          </cell>
          <cell r="R2268">
            <v>0</v>
          </cell>
          <cell r="S2268">
            <v>0</v>
          </cell>
          <cell r="T2268">
            <v>0</v>
          </cell>
          <cell r="V2268">
            <v>0</v>
          </cell>
          <cell r="W2268">
            <v>0</v>
          </cell>
        </row>
        <row r="2269">
          <cell r="F2269" t="str">
            <v/>
          </cell>
          <cell r="G2269" t="str">
            <v>0000900503-MFGUTY</v>
          </cell>
          <cell r="H2269" t="str">
            <v>STD</v>
          </cell>
          <cell r="I2269">
            <v>0</v>
          </cell>
          <cell r="J2269">
            <v>0</v>
          </cell>
          <cell r="K2269">
            <v>0</v>
          </cell>
          <cell r="L2269" t="str">
            <v>cc</v>
          </cell>
          <cell r="M2269" t="str">
            <v>6000271UKM1</v>
          </cell>
          <cell r="N2269" t="str">
            <v>UKM1</v>
          </cell>
          <cell r="O2269" t="e">
            <v>#N/A</v>
          </cell>
          <cell r="R2269">
            <v>0</v>
          </cell>
          <cell r="S2269">
            <v>0</v>
          </cell>
          <cell r="T2269">
            <v>0</v>
          </cell>
          <cell r="V2269">
            <v>0</v>
          </cell>
          <cell r="W2269">
            <v>0</v>
          </cell>
        </row>
        <row r="2270">
          <cell r="F2270">
            <v>6000249</v>
          </cell>
          <cell r="G2270" t="str">
            <v>AntiOxidant Solution (Ascorbicacid Soln)</v>
          </cell>
          <cell r="H2270" t="str">
            <v>KG</v>
          </cell>
          <cell r="I2270">
            <v>6.179992275009657E-4</v>
          </cell>
          <cell r="J2270">
            <v>125.91743999999998</v>
          </cell>
          <cell r="K2270">
            <v>7.7816880648899189E-2</v>
          </cell>
          <cell r="L2270" t="str">
            <v>SFG</v>
          </cell>
          <cell r="M2270" t="str">
            <v>6000271UKM1</v>
          </cell>
          <cell r="N2270" t="str">
            <v>6000249UKM1</v>
          </cell>
          <cell r="O2270" t="str">
            <v>6000249UKM1</v>
          </cell>
          <cell r="P2270">
            <v>7.7028041714947856E-2</v>
          </cell>
          <cell r="Q2270">
            <v>0</v>
          </cell>
          <cell r="R2270">
            <v>7.8883893395133265E-4</v>
          </cell>
          <cell r="S2270">
            <v>7.7816880648899189E-2</v>
          </cell>
          <cell r="T2270">
            <v>0</v>
          </cell>
          <cell r="V2270">
            <v>6.179992275009657E-4</v>
          </cell>
          <cell r="W2270">
            <v>128.21545481481482</v>
          </cell>
        </row>
        <row r="2271">
          <cell r="F2271" t="str">
            <v/>
          </cell>
          <cell r="G2271" t="str">
            <v>0000900504-MFGDEP</v>
          </cell>
          <cell r="H2271" t="str">
            <v>STD</v>
          </cell>
          <cell r="I2271">
            <v>2.000308213900447E-2</v>
          </cell>
          <cell r="J2271">
            <v>324.45</v>
          </cell>
          <cell r="K2271">
            <v>6.49</v>
          </cell>
          <cell r="L2271" t="str">
            <v>cc</v>
          </cell>
          <cell r="M2271" t="str">
            <v>6000427UKM1</v>
          </cell>
          <cell r="N2271" t="str">
            <v>UKM1</v>
          </cell>
          <cell r="O2271" t="e">
            <v>#N/A</v>
          </cell>
          <cell r="R2271">
            <v>6.49</v>
          </cell>
          <cell r="S2271">
            <v>6.49</v>
          </cell>
          <cell r="T2271">
            <v>0</v>
          </cell>
          <cell r="V2271">
            <v>2.000308213900447E-2</v>
          </cell>
          <cell r="W2271">
            <v>324.45</v>
          </cell>
        </row>
        <row r="2272">
          <cell r="F2272" t="str">
            <v/>
          </cell>
          <cell r="G2272" t="str">
            <v>0000900503-MFGUTY</v>
          </cell>
          <cell r="H2272" t="str">
            <v>STD</v>
          </cell>
          <cell r="I2272">
            <v>2.0009095043201457E-2</v>
          </cell>
          <cell r="J2272">
            <v>219.9</v>
          </cell>
          <cell r="K2272">
            <v>4.4000000000000004</v>
          </cell>
          <cell r="L2272" t="str">
            <v>cc</v>
          </cell>
          <cell r="M2272" t="str">
            <v>6000427UKM1</v>
          </cell>
          <cell r="N2272" t="str">
            <v>UKM1</v>
          </cell>
          <cell r="O2272" t="e">
            <v>#N/A</v>
          </cell>
          <cell r="R2272">
            <v>4.4000000000000004</v>
          </cell>
          <cell r="S2272">
            <v>4.4000000000000004</v>
          </cell>
          <cell r="T2272">
            <v>0</v>
          </cell>
          <cell r="V2272">
            <v>2.0009095043201457E-2</v>
          </cell>
          <cell r="W2272">
            <v>219.9</v>
          </cell>
        </row>
        <row r="2273">
          <cell r="F2273" t="str">
            <v/>
          </cell>
          <cell r="G2273" t="str">
            <v>0000900505-MFGOVH</v>
          </cell>
          <cell r="H2273" t="str">
            <v>STD</v>
          </cell>
          <cell r="I2273">
            <v>1.9993837515834161E-2</v>
          </cell>
          <cell r="J2273">
            <v>292.08999999999997</v>
          </cell>
          <cell r="K2273">
            <v>5.84</v>
          </cell>
          <cell r="L2273" t="str">
            <v>cc</v>
          </cell>
          <cell r="M2273" t="str">
            <v>6000427UKM1</v>
          </cell>
          <cell r="N2273" t="str">
            <v>UKM1</v>
          </cell>
          <cell r="O2273" t="e">
            <v>#N/A</v>
          </cell>
          <cell r="R2273">
            <v>5.84</v>
          </cell>
          <cell r="S2273">
            <v>5.84</v>
          </cell>
          <cell r="T2273">
            <v>0</v>
          </cell>
          <cell r="V2273">
            <v>1.9993837515834161E-2</v>
          </cell>
          <cell r="W2273">
            <v>292.08999999999997</v>
          </cell>
        </row>
        <row r="2274">
          <cell r="F2274" t="str">
            <v/>
          </cell>
          <cell r="G2274" t="str">
            <v>0000900501-MFPOWR</v>
          </cell>
          <cell r="H2274" t="str">
            <v>KWH</v>
          </cell>
          <cell r="I2274">
            <v>0.39999999999999997</v>
          </cell>
          <cell r="J2274">
            <v>8.25</v>
          </cell>
          <cell r="K2274">
            <v>3.3</v>
          </cell>
          <cell r="L2274" t="str">
            <v>cc</v>
          </cell>
          <cell r="M2274" t="str">
            <v>6000427UKM1</v>
          </cell>
          <cell r="N2274" t="str">
            <v>UKM1</v>
          </cell>
          <cell r="O2274" t="e">
            <v>#N/A</v>
          </cell>
          <cell r="R2274">
            <v>3.3</v>
          </cell>
          <cell r="S2274">
            <v>3.3</v>
          </cell>
          <cell r="T2274">
            <v>0</v>
          </cell>
          <cell r="V2274">
            <v>0.39999999999999997</v>
          </cell>
          <cell r="W2274">
            <v>8.25</v>
          </cell>
        </row>
        <row r="2275">
          <cell r="F2275" t="str">
            <v/>
          </cell>
          <cell r="G2275" t="str">
            <v>0000900502-MFMAND</v>
          </cell>
          <cell r="H2275" t="str">
            <v>MD</v>
          </cell>
          <cell r="I2275">
            <v>5.0000000000000001E-3</v>
          </cell>
          <cell r="J2275">
            <v>440</v>
          </cell>
          <cell r="K2275">
            <v>2.2000000000000002</v>
          </cell>
          <cell r="L2275" t="str">
            <v>cc</v>
          </cell>
          <cell r="M2275" t="str">
            <v>6000427UKM1</v>
          </cell>
          <cell r="N2275" t="str">
            <v>UKM1</v>
          </cell>
          <cell r="O2275" t="e">
            <v>#N/A</v>
          </cell>
          <cell r="R2275">
            <v>2.2000000000000002</v>
          </cell>
          <cell r="S2275">
            <v>2.2000000000000002</v>
          </cell>
          <cell r="T2275">
            <v>0</v>
          </cell>
          <cell r="V2275">
            <v>5.0000000000000001E-3</v>
          </cell>
          <cell r="W2275">
            <v>440</v>
          </cell>
        </row>
        <row r="2276">
          <cell r="F2276">
            <v>4000252</v>
          </cell>
          <cell r="G2276" t="str">
            <v>CRODAFOS HCE</v>
          </cell>
          <cell r="H2276" t="str">
            <v>KG</v>
          </cell>
          <cell r="I2276">
            <v>5.0073753208792462E-4</v>
          </cell>
          <cell r="J2276">
            <v>3315.11</v>
          </cell>
          <cell r="K2276">
            <v>1.66</v>
          </cell>
          <cell r="L2276" t="str">
            <v>RM</v>
          </cell>
          <cell r="M2276" t="str">
            <v>6000427UKM1</v>
          </cell>
          <cell r="N2276" t="str">
            <v>4000252UKM1</v>
          </cell>
          <cell r="O2276" t="e">
            <v>#N/A</v>
          </cell>
          <cell r="P2276">
            <v>1.66</v>
          </cell>
          <cell r="S2276">
            <v>1.66</v>
          </cell>
          <cell r="T2276">
            <v>0</v>
          </cell>
          <cell r="V2276">
            <v>5.0073753208792462E-4</v>
          </cell>
          <cell r="W2276">
            <v>5191.5295999999998</v>
          </cell>
        </row>
        <row r="2277">
          <cell r="F2277">
            <v>4000281</v>
          </cell>
          <cell r="G2277" t="str">
            <v>FRAGRANCE NATURA GM</v>
          </cell>
          <cell r="H2277" t="str">
            <v>KG</v>
          </cell>
          <cell r="I2277">
            <v>3.0039884889180588E-3</v>
          </cell>
          <cell r="J2277">
            <v>1188.42</v>
          </cell>
          <cell r="K2277">
            <v>3.57</v>
          </cell>
          <cell r="L2277" t="str">
            <v>RM</v>
          </cell>
          <cell r="M2277" t="str">
            <v>6000427UKM1</v>
          </cell>
          <cell r="N2277" t="str">
            <v>4000281UKM1</v>
          </cell>
          <cell r="O2277" t="e">
            <v>#N/A</v>
          </cell>
          <cell r="P2277">
            <v>3.57</v>
          </cell>
          <cell r="S2277">
            <v>3.57</v>
          </cell>
          <cell r="T2277">
            <v>0</v>
          </cell>
          <cell r="V2277">
            <v>3.0039884889180588E-3</v>
          </cell>
          <cell r="W2277">
            <v>1390.2</v>
          </cell>
        </row>
        <row r="2278">
          <cell r="F2278">
            <v>4000294</v>
          </cell>
          <cell r="G2278" t="str">
            <v>SODIUM SILICATE</v>
          </cell>
          <cell r="H2278" t="str">
            <v>KG</v>
          </cell>
          <cell r="I2278">
            <v>5.0526923632163998E-3</v>
          </cell>
          <cell r="J2278">
            <v>69.27</v>
          </cell>
          <cell r="K2278">
            <v>0.35</v>
          </cell>
          <cell r="L2278" t="str">
            <v>RM</v>
          </cell>
          <cell r="M2278" t="str">
            <v>6000427UKM1</v>
          </cell>
          <cell r="N2278" t="str">
            <v>4000294UKM1</v>
          </cell>
          <cell r="O2278" t="e">
            <v>#N/A</v>
          </cell>
          <cell r="P2278">
            <v>0.35</v>
          </cell>
          <cell r="S2278">
            <v>0.35</v>
          </cell>
          <cell r="T2278">
            <v>0</v>
          </cell>
          <cell r="V2278">
            <v>5.0526923632163998E-3</v>
          </cell>
          <cell r="W2278">
            <v>67.309186885245907</v>
          </cell>
        </row>
        <row r="2279">
          <cell r="F2279">
            <v>4000326</v>
          </cell>
          <cell r="G2279" t="str">
            <v>PHENYL METHYL PYROZOLONE (PMP)</v>
          </cell>
          <cell r="H2279" t="str">
            <v>KG</v>
          </cell>
          <cell r="I2279">
            <v>2.0083371306094206E-3</v>
          </cell>
          <cell r="J2279">
            <v>592.53</v>
          </cell>
          <cell r="K2279">
            <v>1.19</v>
          </cell>
          <cell r="L2279" t="str">
            <v>RM</v>
          </cell>
          <cell r="M2279" t="str">
            <v>6000427UKM1</v>
          </cell>
          <cell r="N2279" t="str">
            <v>4000326UKM1</v>
          </cell>
          <cell r="O2279" t="e">
            <v>#N/A</v>
          </cell>
          <cell r="P2279">
            <v>1.19</v>
          </cell>
          <cell r="S2279">
            <v>1.19</v>
          </cell>
          <cell r="T2279">
            <v>0</v>
          </cell>
          <cell r="V2279">
            <v>2.0083371306094206E-3</v>
          </cell>
          <cell r="W2279">
            <v>596.92550000000006</v>
          </cell>
        </row>
        <row r="2280">
          <cell r="F2280">
            <v>4000647</v>
          </cell>
          <cell r="G2280" t="str">
            <v>HYDROLYSED SILK PROTEIN</v>
          </cell>
          <cell r="H2280" t="str">
            <v>KG</v>
          </cell>
          <cell r="I2280">
            <v>1.0002065361548684E-4</v>
          </cell>
          <cell r="J2280">
            <v>7698.41</v>
          </cell>
          <cell r="K2280">
            <v>0.77</v>
          </cell>
          <cell r="L2280" t="str">
            <v>RM</v>
          </cell>
          <cell r="M2280" t="str">
            <v>6000427UKM1</v>
          </cell>
          <cell r="N2280" t="str">
            <v>4000647UKM1</v>
          </cell>
          <cell r="O2280" t="e">
            <v>#N/A</v>
          </cell>
          <cell r="P2280">
            <v>0.77</v>
          </cell>
          <cell r="S2280">
            <v>0.77</v>
          </cell>
          <cell r="T2280">
            <v>0</v>
          </cell>
          <cell r="V2280">
            <v>1.0002065361548684E-4</v>
          </cell>
          <cell r="W2280">
            <v>7853</v>
          </cell>
        </row>
        <row r="2281">
          <cell r="F2281">
            <v>4000190</v>
          </cell>
          <cell r="G2281" t="str">
            <v>P-AMINO PHENOL (PAP)</v>
          </cell>
          <cell r="H2281" t="str">
            <v>KG</v>
          </cell>
          <cell r="I2281">
            <v>2.99537478892886E-3</v>
          </cell>
          <cell r="J2281">
            <v>681.05</v>
          </cell>
          <cell r="K2281">
            <v>2.04</v>
          </cell>
          <cell r="L2281" t="str">
            <v>RM</v>
          </cell>
          <cell r="M2281" t="str">
            <v>6000427UKM1</v>
          </cell>
          <cell r="N2281" t="str">
            <v>4000190UKM1</v>
          </cell>
          <cell r="O2281" t="e">
            <v>#N/A</v>
          </cell>
          <cell r="P2281">
            <v>2.04</v>
          </cell>
          <cell r="S2281">
            <v>2.04</v>
          </cell>
          <cell r="T2281">
            <v>0</v>
          </cell>
          <cell r="V2281">
            <v>2.99537478892886E-3</v>
          </cell>
          <cell r="W2281">
            <v>681.05</v>
          </cell>
        </row>
        <row r="2282">
          <cell r="F2282">
            <v>4000247</v>
          </cell>
          <cell r="G2282" t="str">
            <v>CELEQUAT SC 240C/UCARE POLYMERR JR 400</v>
          </cell>
          <cell r="H2282" t="str">
            <v>KG</v>
          </cell>
          <cell r="I2282">
            <v>3.9981922821515532E-3</v>
          </cell>
          <cell r="J2282">
            <v>2168.48</v>
          </cell>
          <cell r="K2282">
            <v>8.67</v>
          </cell>
          <cell r="L2282" t="str">
            <v>RM</v>
          </cell>
          <cell r="M2282" t="str">
            <v>6000427UKM1</v>
          </cell>
          <cell r="N2282" t="str">
            <v>4000247UKM1</v>
          </cell>
          <cell r="O2282" t="e">
            <v>#N/A</v>
          </cell>
          <cell r="P2282">
            <v>8.67</v>
          </cell>
          <cell r="S2282">
            <v>8.67</v>
          </cell>
          <cell r="T2282">
            <v>0</v>
          </cell>
          <cell r="V2282">
            <v>3.9981922821515532E-3</v>
          </cell>
          <cell r="W2282">
            <v>2129.8066666666668</v>
          </cell>
        </row>
        <row r="2283">
          <cell r="F2283">
            <v>4000610</v>
          </cell>
          <cell r="G2283" t="str">
            <v>WALNUT.</v>
          </cell>
          <cell r="H2283" t="str">
            <v>KG</v>
          </cell>
          <cell r="I2283">
            <v>1.0007967381824751E-4</v>
          </cell>
          <cell r="J2283">
            <v>7693.87</v>
          </cell>
          <cell r="K2283">
            <v>0.77</v>
          </cell>
          <cell r="L2283" t="str">
            <v>RM</v>
          </cell>
          <cell r="M2283" t="str">
            <v>6000427UKM1</v>
          </cell>
          <cell r="N2283" t="str">
            <v>4000610UKM1</v>
          </cell>
          <cell r="O2283" t="e">
            <v>#N/A</v>
          </cell>
          <cell r="P2283">
            <v>0.77</v>
          </cell>
          <cell r="S2283">
            <v>0.77</v>
          </cell>
          <cell r="T2283">
            <v>0</v>
          </cell>
          <cell r="V2283">
            <v>1.0007967381824751E-4</v>
          </cell>
          <cell r="W2283">
            <v>7693.89</v>
          </cell>
        </row>
        <row r="2284">
          <cell r="F2284">
            <v>4000162</v>
          </cell>
          <cell r="G2284" t="str">
            <v>SLES 28%</v>
          </cell>
          <cell r="H2284" t="str">
            <v>KG</v>
          </cell>
          <cell r="I2284">
            <v>0.16000509164969451</v>
          </cell>
          <cell r="J2284">
            <v>78.56</v>
          </cell>
          <cell r="K2284">
            <v>12.57</v>
          </cell>
          <cell r="L2284" t="str">
            <v>RM</v>
          </cell>
          <cell r="M2284" t="str">
            <v>6000427UKM1</v>
          </cell>
          <cell r="N2284" t="str">
            <v>4000162UKM1</v>
          </cell>
          <cell r="O2284" t="e">
            <v>#N/A</v>
          </cell>
          <cell r="P2284">
            <v>12.57</v>
          </cell>
          <cell r="S2284">
            <v>12.57</v>
          </cell>
          <cell r="T2284">
            <v>0</v>
          </cell>
          <cell r="V2284">
            <v>0.16000509164969451</v>
          </cell>
          <cell r="W2284">
            <v>62.439437499999997</v>
          </cell>
        </row>
        <row r="2285">
          <cell r="F2285">
            <v>4000108</v>
          </cell>
          <cell r="G2285" t="str">
            <v>DM WATER</v>
          </cell>
          <cell r="H2285" t="str">
            <v>KG</v>
          </cell>
          <cell r="I2285">
            <v>0.42222222222222222</v>
          </cell>
          <cell r="J2285">
            <v>0.45</v>
          </cell>
          <cell r="K2285">
            <v>0.19</v>
          </cell>
          <cell r="L2285" t="str">
            <v>RM</v>
          </cell>
          <cell r="M2285" t="str">
            <v>6000427UKM1</v>
          </cell>
          <cell r="N2285" t="str">
            <v>4000108UKM1</v>
          </cell>
          <cell r="O2285" t="e">
            <v>#N/A</v>
          </cell>
          <cell r="P2285">
            <v>0.19</v>
          </cell>
          <cell r="S2285">
            <v>0.19</v>
          </cell>
          <cell r="T2285">
            <v>0</v>
          </cell>
          <cell r="V2285">
            <v>0.42222222222222222</v>
          </cell>
          <cell r="W2285">
            <v>0.45</v>
          </cell>
        </row>
        <row r="2286">
          <cell r="F2286">
            <v>4000129</v>
          </cell>
          <cell r="G2286" t="str">
            <v>CAPB (COCAMIDOPROPYL BETAINE 30%)</v>
          </cell>
          <cell r="H2286" t="str">
            <v>KG</v>
          </cell>
          <cell r="I2286">
            <v>9.9960015993602547E-2</v>
          </cell>
          <cell r="J2286">
            <v>100.04</v>
          </cell>
          <cell r="K2286">
            <v>10</v>
          </cell>
          <cell r="L2286" t="str">
            <v>RM</v>
          </cell>
          <cell r="M2286" t="str">
            <v>6000427UKM1</v>
          </cell>
          <cell r="N2286" t="str">
            <v>4000129UKM1</v>
          </cell>
          <cell r="O2286" t="e">
            <v>#N/A</v>
          </cell>
          <cell r="P2286">
            <v>10</v>
          </cell>
          <cell r="S2286">
            <v>10</v>
          </cell>
          <cell r="T2286">
            <v>0</v>
          </cell>
          <cell r="V2286">
            <v>9.9960015993602547E-2</v>
          </cell>
          <cell r="W2286">
            <v>71.039324432008954</v>
          </cell>
        </row>
        <row r="2287">
          <cell r="F2287">
            <v>4000198</v>
          </cell>
          <cell r="G2287" t="str">
            <v>MONOETHANOLAMINE (MEA)</v>
          </cell>
          <cell r="H2287" t="str">
            <v>KG</v>
          </cell>
          <cell r="I2287">
            <v>7.0000447287203116E-2</v>
          </cell>
          <cell r="J2287">
            <v>223.57</v>
          </cell>
          <cell r="K2287">
            <v>15.65</v>
          </cell>
          <cell r="L2287" t="str">
            <v>RM</v>
          </cell>
          <cell r="M2287" t="str">
            <v>6000427UKM1</v>
          </cell>
          <cell r="N2287" t="str">
            <v>4000198UKM1</v>
          </cell>
          <cell r="O2287" t="e">
            <v>#N/A</v>
          </cell>
          <cell r="P2287">
            <v>15.65</v>
          </cell>
          <cell r="S2287">
            <v>15.65</v>
          </cell>
          <cell r="T2287">
            <v>0</v>
          </cell>
          <cell r="V2287">
            <v>7.0000447287203116E-2</v>
          </cell>
          <cell r="W2287">
            <v>167.96</v>
          </cell>
        </row>
        <row r="2288">
          <cell r="F2288">
            <v>4000102</v>
          </cell>
          <cell r="G2288" t="str">
            <v>RESORCINOL</v>
          </cell>
          <cell r="H2288" t="str">
            <v>KG</v>
          </cell>
          <cell r="I2288">
            <v>1.7097792617807167E-2</v>
          </cell>
          <cell r="J2288">
            <v>769.69</v>
          </cell>
          <cell r="K2288">
            <v>13.16</v>
          </cell>
          <cell r="L2288" t="str">
            <v>RM</v>
          </cell>
          <cell r="M2288" t="str">
            <v>6000427UKM1</v>
          </cell>
          <cell r="N2288" t="str">
            <v>4000102UKM1</v>
          </cell>
          <cell r="O2288" t="e">
            <v>#N/A</v>
          </cell>
          <cell r="P2288">
            <v>13.16</v>
          </cell>
          <cell r="S2288">
            <v>13.16</v>
          </cell>
          <cell r="T2288">
            <v>0</v>
          </cell>
          <cell r="V2288">
            <v>1.7097792617807167E-2</v>
          </cell>
          <cell r="W2288">
            <v>743.12336764705879</v>
          </cell>
        </row>
        <row r="2289">
          <cell r="F2289">
            <v>4000243</v>
          </cell>
          <cell r="G2289" t="str">
            <v>ASCORBIC ACID</v>
          </cell>
          <cell r="H2289" t="str">
            <v>KG</v>
          </cell>
          <cell r="I2289">
            <v>3.9992799730772547E-3</v>
          </cell>
          <cell r="J2289">
            <v>1277.73</v>
          </cell>
          <cell r="K2289">
            <v>5.1100000000000012</v>
          </cell>
          <cell r="L2289" t="str">
            <v>RM</v>
          </cell>
          <cell r="M2289" t="str">
            <v>6000427UKM1</v>
          </cell>
          <cell r="N2289" t="str">
            <v>4000243UKM1</v>
          </cell>
          <cell r="O2289" t="e">
            <v>#N/A</v>
          </cell>
          <cell r="P2289">
            <v>5.1100000000000012</v>
          </cell>
          <cell r="S2289">
            <v>5.1100000000000012</v>
          </cell>
          <cell r="T2289">
            <v>0</v>
          </cell>
          <cell r="V2289">
            <v>3.9992799730772547E-3</v>
          </cell>
          <cell r="W2289">
            <v>1265.340148148148</v>
          </cell>
        </row>
        <row r="2290">
          <cell r="F2290">
            <v>4000105</v>
          </cell>
          <cell r="G2290" t="str">
            <v>SODIUM SULPHITE</v>
          </cell>
          <cell r="H2290" t="str">
            <v>KG</v>
          </cell>
          <cell r="I2290">
            <v>4.9618671322245707E-3</v>
          </cell>
          <cell r="J2290">
            <v>108.83</v>
          </cell>
          <cell r="K2290">
            <v>0.54</v>
          </cell>
          <cell r="L2290" t="str">
            <v>RM</v>
          </cell>
          <cell r="M2290" t="str">
            <v>6000427UKM1</v>
          </cell>
          <cell r="N2290" t="str">
            <v>4000105UKM1</v>
          </cell>
          <cell r="O2290" t="e">
            <v>#N/A</v>
          </cell>
          <cell r="P2290">
            <v>0.54</v>
          </cell>
          <cell r="S2290">
            <v>0.54</v>
          </cell>
          <cell r="T2290">
            <v>0</v>
          </cell>
          <cell r="V2290">
            <v>4.9618671322245707E-3</v>
          </cell>
          <cell r="W2290">
            <v>108.43813658536585</v>
          </cell>
        </row>
        <row r="2291">
          <cell r="F2291">
            <v>4000165</v>
          </cell>
          <cell r="G2291" t="str">
            <v>CARBOPOL ETD 2020</v>
          </cell>
          <cell r="H2291" t="str">
            <v>KG</v>
          </cell>
          <cell r="I2291">
            <v>8.0071979899952461E-4</v>
          </cell>
          <cell r="J2291">
            <v>3534.32</v>
          </cell>
          <cell r="K2291">
            <v>2.83</v>
          </cell>
          <cell r="L2291" t="str">
            <v>RM</v>
          </cell>
          <cell r="M2291" t="str">
            <v>6000427UKM1</v>
          </cell>
          <cell r="N2291" t="str">
            <v>4000165UKM1</v>
          </cell>
          <cell r="O2291" t="e">
            <v>#N/A</v>
          </cell>
          <cell r="P2291">
            <v>2.83</v>
          </cell>
          <cell r="S2291">
            <v>2.83</v>
          </cell>
          <cell r="T2291">
            <v>0</v>
          </cell>
          <cell r="V2291">
            <v>8.0071979899952461E-4</v>
          </cell>
          <cell r="W2291">
            <v>3754.4170362318841</v>
          </cell>
        </row>
        <row r="2292">
          <cell r="F2292">
            <v>4000481</v>
          </cell>
          <cell r="G2292" t="str">
            <v>PPDA FOR CREAM COLOR</v>
          </cell>
          <cell r="H2292" t="str">
            <v>KG</v>
          </cell>
          <cell r="I2292">
            <v>2.5503694646749241E-2</v>
          </cell>
          <cell r="J2292">
            <v>752.44</v>
          </cell>
          <cell r="K2292">
            <v>19.190000000000001</v>
          </cell>
          <cell r="L2292" t="str">
            <v>RM</v>
          </cell>
          <cell r="M2292" t="str">
            <v>6000427UKM1</v>
          </cell>
          <cell r="N2292" t="str">
            <v>4000481UKM1</v>
          </cell>
          <cell r="O2292" t="e">
            <v>#N/A</v>
          </cell>
          <cell r="P2292">
            <v>19.190000000000001</v>
          </cell>
          <cell r="S2292">
            <v>19.190000000000001</v>
          </cell>
          <cell r="T2292">
            <v>0</v>
          </cell>
          <cell r="V2292">
            <v>2.5503694646749241E-2</v>
          </cell>
          <cell r="W2292">
            <v>548.30137550085863</v>
          </cell>
        </row>
        <row r="2293">
          <cell r="F2293">
            <v>4000241</v>
          </cell>
          <cell r="G2293" t="str">
            <v>AQUACID 600-S</v>
          </cell>
          <cell r="H2293" t="str">
            <v>KG</v>
          </cell>
          <cell r="I2293">
            <v>2.0116946515744863E-3</v>
          </cell>
          <cell r="J2293">
            <v>372.82</v>
          </cell>
          <cell r="K2293">
            <v>0.75</v>
          </cell>
          <cell r="L2293" t="str">
            <v>RM</v>
          </cell>
          <cell r="M2293" t="str">
            <v>6000427UKM1</v>
          </cell>
          <cell r="N2293" t="str">
            <v>4000241UKM1</v>
          </cell>
          <cell r="O2293" t="e">
            <v>#N/A</v>
          </cell>
          <cell r="P2293">
            <v>0.75</v>
          </cell>
          <cell r="S2293">
            <v>0.75</v>
          </cell>
          <cell r="T2293">
            <v>0</v>
          </cell>
          <cell r="V2293">
            <v>2.0116946515744863E-3</v>
          </cell>
          <cell r="W2293">
            <v>340.65856491228072</v>
          </cell>
        </row>
        <row r="2294">
          <cell r="F2294">
            <v>4000325</v>
          </cell>
          <cell r="G2294" t="str">
            <v>M-AMINO PHENOL (MAP)</v>
          </cell>
          <cell r="H2294" t="str">
            <v>KG</v>
          </cell>
          <cell r="I2294">
            <v>1.1401455779099477E-2</v>
          </cell>
          <cell r="J2294">
            <v>1862.92</v>
          </cell>
          <cell r="K2294">
            <v>21.24</v>
          </cell>
          <cell r="L2294" t="str">
            <v>RM</v>
          </cell>
          <cell r="M2294" t="str">
            <v>6000427UKM1</v>
          </cell>
          <cell r="N2294" t="str">
            <v>4000325UKM1</v>
          </cell>
          <cell r="O2294" t="e">
            <v>#N/A</v>
          </cell>
          <cell r="P2294">
            <v>21.24</v>
          </cell>
          <cell r="S2294">
            <v>21.24</v>
          </cell>
          <cell r="T2294">
            <v>0</v>
          </cell>
          <cell r="V2294">
            <v>1.1401455779099477E-2</v>
          </cell>
          <cell r="W2294">
            <v>1858.8824625</v>
          </cell>
        </row>
        <row r="2295">
          <cell r="F2295">
            <v>4000182</v>
          </cell>
          <cell r="G2295" t="str">
            <v>CETOSTEARYL ALCOHOL C1618(CSA)</v>
          </cell>
          <cell r="H2295" t="str">
            <v>KG</v>
          </cell>
          <cell r="I2295">
            <v>0.1399980756278264</v>
          </cell>
          <cell r="J2295">
            <v>311.79000000000002</v>
          </cell>
          <cell r="K2295">
            <v>43.65</v>
          </cell>
          <cell r="L2295" t="str">
            <v>RM</v>
          </cell>
          <cell r="M2295" t="str">
            <v>6000427UKM1</v>
          </cell>
          <cell r="N2295" t="str">
            <v>4000182UKM1</v>
          </cell>
          <cell r="O2295" t="e">
            <v>#N/A</v>
          </cell>
          <cell r="P2295">
            <v>43.65</v>
          </cell>
          <cell r="S2295">
            <v>43.65</v>
          </cell>
          <cell r="T2295">
            <v>0</v>
          </cell>
          <cell r="V2295">
            <v>0.1399980756278264</v>
          </cell>
          <cell r="W2295">
            <v>192.63366800804829</v>
          </cell>
        </row>
        <row r="2296">
          <cell r="F2296">
            <v>4000197</v>
          </cell>
          <cell r="G2296" t="str">
            <v>LAURYL ALCOHOL (C1218)</v>
          </cell>
          <cell r="H2296" t="str">
            <v>KG</v>
          </cell>
          <cell r="I2296">
            <v>3.5000543065059196E-2</v>
          </cell>
          <cell r="J2296">
            <v>368.28</v>
          </cell>
          <cell r="K2296">
            <v>12.89</v>
          </cell>
          <cell r="L2296" t="str">
            <v>RM</v>
          </cell>
          <cell r="M2296" t="str">
            <v>6000427UKM1</v>
          </cell>
          <cell r="N2296" t="str">
            <v>4000197UKM1</v>
          </cell>
          <cell r="O2296" t="e">
            <v>#N/A</v>
          </cell>
          <cell r="P2296">
            <v>12.89</v>
          </cell>
          <cell r="S2296">
            <v>12.89</v>
          </cell>
          <cell r="T2296">
            <v>0</v>
          </cell>
          <cell r="V2296">
            <v>3.5000543065059196E-2</v>
          </cell>
          <cell r="W2296">
            <v>213.46471428571428</v>
          </cell>
        </row>
        <row r="2297">
          <cell r="F2297">
            <v>5004712</v>
          </cell>
          <cell r="G2297" t="str">
            <v>LEAFLET IND CREAM / NIHIRA HENA PWD 10GM</v>
          </cell>
          <cell r="H2297" t="str">
            <v>ST</v>
          </cell>
          <cell r="I2297">
            <v>145.44444444444446</v>
          </cell>
          <cell r="J2297">
            <v>0.09</v>
          </cell>
          <cell r="K2297">
            <v>13.09</v>
          </cell>
          <cell r="L2297" t="str">
            <v>PM</v>
          </cell>
          <cell r="M2297" t="str">
            <v>IC0020BRN05RUKM1</v>
          </cell>
          <cell r="N2297" t="str">
            <v>5004712UKM1</v>
          </cell>
          <cell r="O2297" t="e">
            <v>#N/A</v>
          </cell>
          <cell r="Q2297">
            <v>13.09</v>
          </cell>
          <cell r="S2297">
            <v>13.09</v>
          </cell>
          <cell r="T2297">
            <v>0</v>
          </cell>
          <cell r="V2297">
            <v>145.44444444444446</v>
          </cell>
          <cell r="W2297">
            <v>9.5355000000000009E-2</v>
          </cell>
        </row>
        <row r="2298">
          <cell r="F2298">
            <v>5000282</v>
          </cell>
          <cell r="G2298" t="str">
            <v>BOPP TAPE (60MM X 650M)</v>
          </cell>
          <cell r="H2298" t="str">
            <v>ROL</v>
          </cell>
          <cell r="I2298">
            <v>2.1800000000000001E-3</v>
          </cell>
          <cell r="J2298">
            <v>500</v>
          </cell>
          <cell r="K2298">
            <v>1.0900000000000001</v>
          </cell>
          <cell r="L2298" t="str">
            <v>PM</v>
          </cell>
          <cell r="M2298" t="str">
            <v>IC0020BRN05RUKM1</v>
          </cell>
          <cell r="N2298" t="str">
            <v>5000282UKM1</v>
          </cell>
          <cell r="O2298" t="e">
            <v>#N/A</v>
          </cell>
          <cell r="Q2298">
            <v>1.0900000000000001</v>
          </cell>
          <cell r="S2298">
            <v>1.0900000000000001</v>
          </cell>
          <cell r="T2298">
            <v>0</v>
          </cell>
          <cell r="V2298">
            <v>2.1800000000000001E-3</v>
          </cell>
          <cell r="W2298">
            <v>477</v>
          </cell>
        </row>
        <row r="2299">
          <cell r="F2299">
            <v>5003155</v>
          </cell>
          <cell r="G2299" t="str">
            <v>CFC INDICA CREMCLR NATL BRWN 20 X 144pcs</v>
          </cell>
          <cell r="H2299" t="str">
            <v>ST</v>
          </cell>
          <cell r="I2299">
            <v>1.0048192771084339</v>
          </cell>
          <cell r="J2299">
            <v>24.9</v>
          </cell>
          <cell r="K2299">
            <v>25.020000000000003</v>
          </cell>
          <cell r="L2299" t="str">
            <v>PM</v>
          </cell>
          <cell r="M2299" t="str">
            <v>IC0020BRN05RUKM1</v>
          </cell>
          <cell r="N2299" t="str">
            <v>5003155UKM1</v>
          </cell>
          <cell r="O2299" t="e">
            <v>#N/A</v>
          </cell>
          <cell r="Q2299">
            <v>25.020000000000003</v>
          </cell>
          <cell r="S2299">
            <v>25.020000000000003</v>
          </cell>
          <cell r="T2299">
            <v>0</v>
          </cell>
          <cell r="V2299">
            <v>1.0048192771084339</v>
          </cell>
          <cell r="W2299">
            <v>29.980125000000008</v>
          </cell>
        </row>
        <row r="2300">
          <cell r="F2300">
            <v>5001907</v>
          </cell>
          <cell r="G2300" t="str">
            <v>FW LAMI IND CREME HAIRCLR NAT BRN 20ML</v>
          </cell>
          <cell r="H2300" t="str">
            <v>KG</v>
          </cell>
          <cell r="I2300">
            <v>0.31672114445812288</v>
          </cell>
          <cell r="J2300">
            <v>235.57</v>
          </cell>
          <cell r="K2300">
            <v>74.61</v>
          </cell>
          <cell r="L2300" t="str">
            <v>PM</v>
          </cell>
          <cell r="M2300" t="str">
            <v>IC0020BRN05RUKM1</v>
          </cell>
          <cell r="N2300" t="str">
            <v>5001907UKM1</v>
          </cell>
          <cell r="O2300" t="e">
            <v>#N/A</v>
          </cell>
          <cell r="Q2300">
            <v>74.61</v>
          </cell>
          <cell r="S2300">
            <v>74.61</v>
          </cell>
          <cell r="T2300">
            <v>0</v>
          </cell>
          <cell r="V2300">
            <v>0.31672114445812288</v>
          </cell>
          <cell r="W2300">
            <v>235.57</v>
          </cell>
        </row>
        <row r="2301">
          <cell r="F2301" t="str">
            <v/>
          </cell>
          <cell r="G2301" t="str">
            <v>0000900502-MFMAND</v>
          </cell>
          <cell r="H2301" t="str">
            <v>MD</v>
          </cell>
          <cell r="I2301">
            <v>6.3E-2</v>
          </cell>
          <cell r="J2301">
            <v>440</v>
          </cell>
          <cell r="K2301">
            <v>27.72</v>
          </cell>
          <cell r="L2301" t="str">
            <v>cc</v>
          </cell>
          <cell r="M2301" t="str">
            <v>IC0020BRN05RUKM1</v>
          </cell>
          <cell r="N2301" t="str">
            <v>UKM1</v>
          </cell>
          <cell r="O2301" t="e">
            <v>#N/A</v>
          </cell>
          <cell r="R2301">
            <v>27.72</v>
          </cell>
          <cell r="S2301">
            <v>27.72</v>
          </cell>
          <cell r="T2301">
            <v>0</v>
          </cell>
          <cell r="V2301">
            <v>6.3E-2</v>
          </cell>
          <cell r="W2301">
            <v>440</v>
          </cell>
        </row>
        <row r="2302">
          <cell r="F2302" t="str">
            <v/>
          </cell>
          <cell r="G2302" t="str">
            <v>0000900501-MFPOWR</v>
          </cell>
          <cell r="H2302" t="str">
            <v>KWH</v>
          </cell>
          <cell r="I2302">
            <v>0.21575757575757576</v>
          </cell>
          <cell r="J2302">
            <v>8.25</v>
          </cell>
          <cell r="K2302">
            <v>1.78</v>
          </cell>
          <cell r="L2302" t="str">
            <v>cc</v>
          </cell>
          <cell r="M2302" t="str">
            <v>IC0020BRN05RUKM1</v>
          </cell>
          <cell r="N2302" t="str">
            <v>UKM1</v>
          </cell>
          <cell r="O2302" t="e">
            <v>#N/A</v>
          </cell>
          <cell r="R2302">
            <v>1.78</v>
          </cell>
          <cell r="S2302">
            <v>1.78</v>
          </cell>
          <cell r="T2302">
            <v>0</v>
          </cell>
          <cell r="V2302">
            <v>0.21575757575757576</v>
          </cell>
          <cell r="W2302">
            <v>8.25</v>
          </cell>
        </row>
        <row r="2303">
          <cell r="F2303" t="str">
            <v/>
          </cell>
          <cell r="G2303" t="str">
            <v>0000900503-MFGUTY</v>
          </cell>
          <cell r="H2303" t="str">
            <v>STD</v>
          </cell>
          <cell r="I2303">
            <v>1.800889189037087E-2</v>
          </cell>
          <cell r="J2303">
            <v>533.07000000000005</v>
          </cell>
          <cell r="K2303">
            <v>9.6</v>
          </cell>
          <cell r="L2303" t="str">
            <v>cc</v>
          </cell>
          <cell r="M2303" t="str">
            <v>IC0020BRN05RUKM1</v>
          </cell>
          <cell r="N2303" t="str">
            <v>UKM1</v>
          </cell>
          <cell r="O2303" t="e">
            <v>#N/A</v>
          </cell>
          <cell r="R2303">
            <v>9.6</v>
          </cell>
          <cell r="S2303">
            <v>9.6</v>
          </cell>
          <cell r="T2303">
            <v>0</v>
          </cell>
          <cell r="V2303">
            <v>1.800889189037087E-2</v>
          </cell>
          <cell r="W2303">
            <v>533.07000000000005</v>
          </cell>
        </row>
        <row r="2304">
          <cell r="F2304" t="str">
            <v/>
          </cell>
          <cell r="G2304" t="str">
            <v>0000900504-MFGDEP</v>
          </cell>
          <cell r="H2304" t="str">
            <v>STD</v>
          </cell>
          <cell r="I2304">
            <v>1.8000816231343281E-2</v>
          </cell>
          <cell r="J2304">
            <v>686.08</v>
          </cell>
          <cell r="K2304">
            <v>12.349999999999998</v>
          </cell>
          <cell r="L2304" t="str">
            <v>cc</v>
          </cell>
          <cell r="M2304" t="str">
            <v>IC0020BRN05RUKM1</v>
          </cell>
          <cell r="N2304" t="str">
            <v>UKM1</v>
          </cell>
          <cell r="O2304" t="e">
            <v>#N/A</v>
          </cell>
          <cell r="R2304">
            <v>12.349999999999998</v>
          </cell>
          <cell r="S2304">
            <v>12.349999999999998</v>
          </cell>
          <cell r="T2304">
            <v>0</v>
          </cell>
          <cell r="V2304">
            <v>1.8000816231343281E-2</v>
          </cell>
          <cell r="W2304">
            <v>686.08</v>
          </cell>
        </row>
        <row r="2305">
          <cell r="F2305" t="str">
            <v/>
          </cell>
          <cell r="G2305" t="str">
            <v>0000900505-MFGOVH</v>
          </cell>
          <cell r="H2305" t="str">
            <v>STD</v>
          </cell>
          <cell r="I2305">
            <v>1.8008148173508168E-2</v>
          </cell>
          <cell r="J2305">
            <v>292.08999999999997</v>
          </cell>
          <cell r="K2305">
            <v>5.2600000000000007</v>
          </cell>
          <cell r="L2305" t="str">
            <v>cc</v>
          </cell>
          <cell r="M2305" t="str">
            <v>IC0020BRN05RUKM1</v>
          </cell>
          <cell r="N2305" t="str">
            <v>UKM1</v>
          </cell>
          <cell r="O2305" t="e">
            <v>#N/A</v>
          </cell>
          <cell r="R2305">
            <v>5.2600000000000007</v>
          </cell>
          <cell r="S2305">
            <v>5.2600000000000007</v>
          </cell>
          <cell r="T2305">
            <v>0</v>
          </cell>
          <cell r="V2305">
            <v>1.8008148173508168E-2</v>
          </cell>
          <cell r="W2305">
            <v>292.08999999999997</v>
          </cell>
        </row>
        <row r="2306">
          <cell r="F2306">
            <v>6000376</v>
          </cell>
          <cell r="G2306" t="str">
            <v>DEVELOPER INDICA CRM COLOR 9% SA NF</v>
          </cell>
          <cell r="H2306" t="str">
            <v>ST</v>
          </cell>
          <cell r="I2306">
            <v>144.23684210526315</v>
          </cell>
          <cell r="J2306">
            <v>1.420421417947447</v>
          </cell>
          <cell r="K2306">
            <v>204.87709978341991</v>
          </cell>
          <cell r="L2306" t="str">
            <v>SFG</v>
          </cell>
          <cell r="M2306" t="str">
            <v>IC0020BRN05RUKM1</v>
          </cell>
          <cell r="N2306" t="str">
            <v>6000376UKM1</v>
          </cell>
          <cell r="O2306" t="str">
            <v>6000376UKM1</v>
          </cell>
          <cell r="P2306">
            <v>91.267166910210577</v>
          </cell>
          <cell r="Q2306">
            <v>53.367631578947368</v>
          </cell>
          <cell r="R2306">
            <v>60.242301294261928</v>
          </cell>
          <cell r="S2306">
            <v>204.87709978341988</v>
          </cell>
          <cell r="T2306">
            <v>0</v>
          </cell>
          <cell r="V2306">
            <v>144.23684210526315</v>
          </cell>
          <cell r="W2306">
            <v>1.4004506930288847</v>
          </cell>
        </row>
        <row r="2307">
          <cell r="F2307">
            <v>6000271</v>
          </cell>
          <cell r="G2307" t="str">
            <v>BABYPOUCH INDICA CRM CLR NAT BRN SA NF</v>
          </cell>
          <cell r="H2307" t="str">
            <v>ST</v>
          </cell>
          <cell r="I2307">
            <v>144.12121212121212</v>
          </cell>
          <cell r="J2307">
            <v>4.9482470314026692</v>
          </cell>
          <cell r="K2307">
            <v>713.14736004094232</v>
          </cell>
          <cell r="L2307" t="str">
            <v>SFG</v>
          </cell>
          <cell r="M2307" t="str">
            <v>IC0020BRN05RUKM1</v>
          </cell>
          <cell r="N2307" t="str">
            <v>6000271UKM1</v>
          </cell>
          <cell r="O2307" t="str">
            <v>6000271UKM1</v>
          </cell>
          <cell r="P2307">
            <v>559.09599438295459</v>
          </cell>
          <cell r="Q2307">
            <v>85.031515151515151</v>
          </cell>
          <cell r="R2307">
            <v>69.019850506472466</v>
          </cell>
          <cell r="S2307">
            <v>713.1473600409422</v>
          </cell>
          <cell r="T2307">
            <v>0</v>
          </cell>
          <cell r="V2307">
            <v>144.12121212121212</v>
          </cell>
          <cell r="W2307">
            <v>4.1815837116044303</v>
          </cell>
        </row>
        <row r="2308">
          <cell r="F2308">
            <v>6000249</v>
          </cell>
          <cell r="G2308" t="str">
            <v>AntiOxidant Solution (Ascorbicacid Soln)</v>
          </cell>
          <cell r="H2308" t="str">
            <v>KG</v>
          </cell>
          <cell r="I2308">
            <v>6.3532401524777639E-4</v>
          </cell>
          <cell r="J2308">
            <v>125.91743999999998</v>
          </cell>
          <cell r="K2308">
            <v>7.9998373570520961E-2</v>
          </cell>
          <cell r="L2308" t="str">
            <v>SFG</v>
          </cell>
          <cell r="M2308" t="str">
            <v>6000266UKM1</v>
          </cell>
          <cell r="N2308" t="str">
            <v>6000249UKM1</v>
          </cell>
          <cell r="O2308" t="str">
            <v>6000249UKM1</v>
          </cell>
          <cell r="P2308">
            <v>7.9187420584498097E-2</v>
          </cell>
          <cell r="Q2308">
            <v>0</v>
          </cell>
          <cell r="R2308">
            <v>8.1095298602287173E-4</v>
          </cell>
          <cell r="S2308">
            <v>7.9998373570520975E-2</v>
          </cell>
          <cell r="T2308">
            <v>0</v>
          </cell>
          <cell r="V2308">
            <v>6.3532401524777639E-4</v>
          </cell>
          <cell r="W2308">
            <v>128.21545481481482</v>
          </cell>
        </row>
        <row r="2309">
          <cell r="F2309">
            <v>5001899</v>
          </cell>
          <cell r="G2309" t="str">
            <v>INNER LAM IND CREME HAIRCLR BURGUND 20ML</v>
          </cell>
          <cell r="H2309" t="str">
            <v>KG</v>
          </cell>
          <cell r="I2309">
            <v>2.0107021242095021E-3</v>
          </cell>
          <cell r="J2309">
            <v>308.35000000000002</v>
          </cell>
          <cell r="K2309">
            <v>0.62</v>
          </cell>
          <cell r="L2309" t="str">
            <v>PM</v>
          </cell>
          <cell r="M2309" t="str">
            <v>6000266UKM1</v>
          </cell>
          <cell r="N2309" t="str">
            <v>5001899UKM1</v>
          </cell>
          <cell r="O2309" t="e">
            <v>#N/A</v>
          </cell>
          <cell r="Q2309">
            <v>0.62</v>
          </cell>
          <cell r="S2309">
            <v>0.62</v>
          </cell>
          <cell r="T2309">
            <v>0</v>
          </cell>
          <cell r="V2309">
            <v>2.0107021242095021E-3</v>
          </cell>
          <cell r="W2309">
            <v>308.35000000000002</v>
          </cell>
        </row>
        <row r="2310">
          <cell r="F2310" t="str">
            <v/>
          </cell>
          <cell r="G2310" t="str">
            <v>0000900502-MFMAND</v>
          </cell>
          <cell r="H2310" t="str">
            <v>MD</v>
          </cell>
          <cell r="I2310">
            <v>0</v>
          </cell>
          <cell r="J2310">
            <v>0</v>
          </cell>
          <cell r="K2310">
            <v>0</v>
          </cell>
          <cell r="L2310" t="str">
            <v>cc</v>
          </cell>
          <cell r="M2310" t="str">
            <v>6000266UKM1</v>
          </cell>
          <cell r="N2310" t="str">
            <v>UKM1</v>
          </cell>
          <cell r="O2310" t="e">
            <v>#N/A</v>
          </cell>
          <cell r="R2310">
            <v>0</v>
          </cell>
          <cell r="S2310">
            <v>0</v>
          </cell>
          <cell r="T2310">
            <v>0</v>
          </cell>
          <cell r="V2310">
            <v>0</v>
          </cell>
          <cell r="W2310">
            <v>0</v>
          </cell>
        </row>
        <row r="2311">
          <cell r="F2311" t="str">
            <v/>
          </cell>
          <cell r="G2311" t="str">
            <v>0000900501-MFPOWR</v>
          </cell>
          <cell r="H2311" t="str">
            <v>KWH</v>
          </cell>
          <cell r="I2311">
            <v>0</v>
          </cell>
          <cell r="J2311">
            <v>0</v>
          </cell>
          <cell r="K2311">
            <v>0</v>
          </cell>
          <cell r="L2311" t="str">
            <v>cc</v>
          </cell>
          <cell r="M2311" t="str">
            <v>6000266UKM1</v>
          </cell>
          <cell r="N2311" t="str">
            <v>UKM1</v>
          </cell>
          <cell r="O2311" t="e">
            <v>#N/A</v>
          </cell>
          <cell r="R2311">
            <v>0</v>
          </cell>
          <cell r="S2311">
            <v>0</v>
          </cell>
          <cell r="T2311">
            <v>0</v>
          </cell>
          <cell r="V2311">
            <v>0</v>
          </cell>
          <cell r="W2311">
            <v>0</v>
          </cell>
        </row>
        <row r="2312">
          <cell r="F2312">
            <v>6000419</v>
          </cell>
          <cell r="G2312" t="str">
            <v>INDICA CREAM COLOUR BURGUNDY SACH NEW F</v>
          </cell>
          <cell r="H2312" t="str">
            <v>KG</v>
          </cell>
          <cell r="I2312">
            <v>2.1301883342475774E-2</v>
          </cell>
          <cell r="J2312">
            <v>218.75000000000003</v>
          </cell>
          <cell r="K2312">
            <v>4.659786981166576</v>
          </cell>
          <cell r="L2312" t="str">
            <v>SFG</v>
          </cell>
          <cell r="M2312" t="str">
            <v>6000266UKM1</v>
          </cell>
          <cell r="N2312" t="str">
            <v>6000419UKM1</v>
          </cell>
          <cell r="O2312" t="str">
            <v>6000419UKM1</v>
          </cell>
          <cell r="P2312">
            <v>4.1862461144633389</v>
          </cell>
          <cell r="Q2312">
            <v>0</v>
          </cell>
          <cell r="R2312">
            <v>0.47354086670323647</v>
          </cell>
          <cell r="S2312">
            <v>4.6597869811665751</v>
          </cell>
          <cell r="T2312">
            <v>0</v>
          </cell>
          <cell r="V2312">
            <v>2.1301883342475774E-2</v>
          </cell>
          <cell r="W2312">
            <v>211.23040641006699</v>
          </cell>
        </row>
        <row r="2313">
          <cell r="F2313" t="str">
            <v/>
          </cell>
          <cell r="G2313" t="str">
            <v>0000900505-MFGOVH</v>
          </cell>
          <cell r="H2313" t="str">
            <v>STD</v>
          </cell>
          <cell r="I2313">
            <v>0</v>
          </cell>
          <cell r="J2313">
            <v>0</v>
          </cell>
          <cell r="K2313">
            <v>0</v>
          </cell>
          <cell r="L2313" t="str">
            <v>cc</v>
          </cell>
          <cell r="M2313" t="str">
            <v>6000266UKM1</v>
          </cell>
          <cell r="N2313" t="str">
            <v>UKM1</v>
          </cell>
          <cell r="O2313" t="e">
            <v>#N/A</v>
          </cell>
          <cell r="R2313">
            <v>0</v>
          </cell>
          <cell r="S2313">
            <v>0</v>
          </cell>
          <cell r="T2313">
            <v>0</v>
          </cell>
          <cell r="V2313">
            <v>0</v>
          </cell>
          <cell r="W2313">
            <v>0</v>
          </cell>
        </row>
        <row r="2314">
          <cell r="F2314" t="str">
            <v/>
          </cell>
          <cell r="G2314" t="str">
            <v>0000900504-MFGDEP</v>
          </cell>
          <cell r="H2314" t="str">
            <v>STD</v>
          </cell>
          <cell r="I2314">
            <v>0</v>
          </cell>
          <cell r="J2314">
            <v>0</v>
          </cell>
          <cell r="K2314">
            <v>0</v>
          </cell>
          <cell r="L2314" t="str">
            <v>cc</v>
          </cell>
          <cell r="M2314" t="str">
            <v>6000266UKM1</v>
          </cell>
          <cell r="N2314" t="str">
            <v>UKM1</v>
          </cell>
          <cell r="O2314" t="e">
            <v>#N/A</v>
          </cell>
          <cell r="R2314">
            <v>0</v>
          </cell>
          <cell r="S2314">
            <v>0</v>
          </cell>
          <cell r="T2314">
            <v>0</v>
          </cell>
          <cell r="V2314">
            <v>0</v>
          </cell>
          <cell r="W2314">
            <v>0</v>
          </cell>
        </row>
        <row r="2315">
          <cell r="F2315" t="str">
            <v/>
          </cell>
          <cell r="G2315" t="str">
            <v>0000900503-MFGUTY</v>
          </cell>
          <cell r="H2315" t="str">
            <v>STD</v>
          </cell>
          <cell r="I2315">
            <v>0</v>
          </cell>
          <cell r="J2315">
            <v>0</v>
          </cell>
          <cell r="K2315">
            <v>0</v>
          </cell>
          <cell r="L2315" t="str">
            <v>cc</v>
          </cell>
          <cell r="M2315" t="str">
            <v>6000266UKM1</v>
          </cell>
          <cell r="N2315" t="str">
            <v>UKM1</v>
          </cell>
          <cell r="O2315" t="e">
            <v>#N/A</v>
          </cell>
          <cell r="R2315">
            <v>0</v>
          </cell>
          <cell r="S2315">
            <v>0</v>
          </cell>
          <cell r="T2315">
            <v>0</v>
          </cell>
          <cell r="V2315">
            <v>0</v>
          </cell>
          <cell r="W2315">
            <v>0</v>
          </cell>
        </row>
        <row r="2316">
          <cell r="F2316" t="str">
            <v/>
          </cell>
          <cell r="G2316" t="str">
            <v>0000900501-MFPOWR</v>
          </cell>
          <cell r="H2316" t="str">
            <v>KWH</v>
          </cell>
          <cell r="I2316">
            <v>1.2121212121212121E-3</v>
          </cell>
          <cell r="J2316">
            <v>8.25</v>
          </cell>
          <cell r="K2316">
            <v>0.01</v>
          </cell>
          <cell r="L2316" t="str">
            <v>cc</v>
          </cell>
          <cell r="M2316" t="str">
            <v>6000374UKM1</v>
          </cell>
          <cell r="N2316" t="str">
            <v>UKM1</v>
          </cell>
          <cell r="O2316" t="e">
            <v>#N/A</v>
          </cell>
          <cell r="R2316">
            <v>0.01</v>
          </cell>
          <cell r="S2316">
            <v>0.01</v>
          </cell>
          <cell r="T2316">
            <v>0</v>
          </cell>
          <cell r="V2316">
            <v>1.2121212121212121E-3</v>
          </cell>
          <cell r="W2316">
            <v>8.25</v>
          </cell>
        </row>
        <row r="2317">
          <cell r="F2317" t="str">
            <v/>
          </cell>
          <cell r="G2317" t="str">
            <v>0000900502-MFMAND</v>
          </cell>
          <cell r="H2317" t="str">
            <v>MD</v>
          </cell>
          <cell r="I2317">
            <v>6.8181818181818184E-5</v>
          </cell>
          <cell r="J2317">
            <v>440</v>
          </cell>
          <cell r="K2317">
            <v>3.0000000000000002E-2</v>
          </cell>
          <cell r="L2317" t="str">
            <v>cc</v>
          </cell>
          <cell r="M2317" t="str">
            <v>6000374UKM1</v>
          </cell>
          <cell r="N2317" t="str">
            <v>UKM1</v>
          </cell>
          <cell r="O2317" t="e">
            <v>#N/A</v>
          </cell>
          <cell r="R2317">
            <v>3.0000000000000002E-2</v>
          </cell>
          <cell r="S2317">
            <v>3.0000000000000002E-2</v>
          </cell>
          <cell r="T2317">
            <v>0</v>
          </cell>
          <cell r="V2317">
            <v>6.8181818181818184E-5</v>
          </cell>
          <cell r="W2317">
            <v>440</v>
          </cell>
        </row>
        <row r="2318">
          <cell r="F2318" t="str">
            <v/>
          </cell>
          <cell r="G2318" t="str">
            <v>0000900503-MFGUTY</v>
          </cell>
          <cell r="H2318" t="str">
            <v>STD</v>
          </cell>
          <cell r="I2318">
            <v>1.8190086402910413E-4</v>
          </cell>
          <cell r="J2318">
            <v>219.9</v>
          </cell>
          <cell r="K2318">
            <v>0.04</v>
          </cell>
          <cell r="L2318" t="str">
            <v>cc</v>
          </cell>
          <cell r="M2318" t="str">
            <v>6000374UKM1</v>
          </cell>
          <cell r="N2318" t="str">
            <v>UKM1</v>
          </cell>
          <cell r="O2318" t="e">
            <v>#N/A</v>
          </cell>
          <cell r="R2318">
            <v>0.04</v>
          </cell>
          <cell r="S2318">
            <v>0.04</v>
          </cell>
          <cell r="T2318">
            <v>0</v>
          </cell>
          <cell r="V2318">
            <v>1.8190086402910413E-4</v>
          </cell>
          <cell r="W2318">
            <v>219.9</v>
          </cell>
        </row>
        <row r="2319">
          <cell r="F2319" t="str">
            <v/>
          </cell>
          <cell r="G2319" t="str">
            <v>0000900504-MFGDEP</v>
          </cell>
          <cell r="H2319" t="str">
            <v>STD</v>
          </cell>
          <cell r="I2319">
            <v>1.849283402681461E-4</v>
          </cell>
          <cell r="J2319">
            <v>324.45</v>
          </cell>
          <cell r="K2319">
            <v>0.06</v>
          </cell>
          <cell r="L2319" t="str">
            <v>cc</v>
          </cell>
          <cell r="M2319" t="str">
            <v>6000374UKM1</v>
          </cell>
          <cell r="N2319" t="str">
            <v>UKM1</v>
          </cell>
          <cell r="O2319" t="e">
            <v>#N/A</v>
          </cell>
          <cell r="R2319">
            <v>0.06</v>
          </cell>
          <cell r="S2319">
            <v>0.06</v>
          </cell>
          <cell r="T2319">
            <v>0</v>
          </cell>
          <cell r="V2319">
            <v>1.849283402681461E-4</v>
          </cell>
          <cell r="W2319">
            <v>324.45</v>
          </cell>
        </row>
        <row r="2320">
          <cell r="F2320" t="str">
            <v/>
          </cell>
          <cell r="G2320" t="str">
            <v>0000900505-MFGOVH</v>
          </cell>
          <cell r="H2320" t="str">
            <v>STD</v>
          </cell>
          <cell r="I2320">
            <v>2.0541613886130989E-4</v>
          </cell>
          <cell r="J2320">
            <v>292.08999999999997</v>
          </cell>
          <cell r="K2320">
            <v>0.06</v>
          </cell>
          <cell r="L2320" t="str">
            <v>cc</v>
          </cell>
          <cell r="M2320" t="str">
            <v>6000374UKM1</v>
          </cell>
          <cell r="N2320" t="str">
            <v>UKM1</v>
          </cell>
          <cell r="O2320" t="e">
            <v>#N/A</v>
          </cell>
          <cell r="R2320">
            <v>0.06</v>
          </cell>
          <cell r="S2320">
            <v>0.06</v>
          </cell>
          <cell r="T2320">
            <v>0</v>
          </cell>
          <cell r="V2320">
            <v>2.0541613886130989E-4</v>
          </cell>
          <cell r="W2320">
            <v>292.08999999999997</v>
          </cell>
        </row>
        <row r="2321">
          <cell r="F2321">
            <v>5002733</v>
          </cell>
          <cell r="G2321" t="str">
            <v>LAM DEVELOP 12% IND CREM HC SAC NF -4TRK</v>
          </cell>
          <cell r="H2321" t="str">
            <v>KG</v>
          </cell>
          <cell r="I2321">
            <v>1.6680943149542402E-3</v>
          </cell>
          <cell r="J2321">
            <v>221.81</v>
          </cell>
          <cell r="K2321">
            <v>0.37</v>
          </cell>
          <cell r="L2321" t="str">
            <v>PM</v>
          </cell>
          <cell r="M2321" t="str">
            <v>6000374UKM1</v>
          </cell>
          <cell r="N2321" t="str">
            <v>5002733UKM1</v>
          </cell>
          <cell r="O2321" t="e">
            <v>#N/A</v>
          </cell>
          <cell r="Q2321">
            <v>0.37</v>
          </cell>
          <cell r="S2321">
            <v>0.37</v>
          </cell>
          <cell r="T2321">
            <v>0</v>
          </cell>
          <cell r="V2321">
            <v>1.6680943149542402E-3</v>
          </cell>
          <cell r="W2321">
            <v>255.94657500000005</v>
          </cell>
        </row>
        <row r="2322">
          <cell r="F2322">
            <v>6002353</v>
          </cell>
          <cell r="G2322" t="str">
            <v>INDICA CRM DEVELOPER 12% - BULK NF Y21</v>
          </cell>
          <cell r="H2322" t="str">
            <v>KG</v>
          </cell>
          <cell r="I2322">
            <v>2.1142600089968509E-2</v>
          </cell>
          <cell r="J2322">
            <v>44.470000000000006</v>
          </cell>
          <cell r="K2322">
            <v>0.94021142600089969</v>
          </cell>
          <cell r="L2322" t="str">
            <v>SFG</v>
          </cell>
          <cell r="M2322" t="str">
            <v>6000374UKM1</v>
          </cell>
          <cell r="N2322" t="str">
            <v>6002353UKM1</v>
          </cell>
          <cell r="O2322" t="str">
            <v>6002353UKM1</v>
          </cell>
          <cell r="P2322">
            <v>0.72180836707152496</v>
          </cell>
          <cell r="Q2322">
            <v>0</v>
          </cell>
          <cell r="R2322">
            <v>0.2184030589293747</v>
          </cell>
          <cell r="S2322">
            <v>0.94021142600089969</v>
          </cell>
          <cell r="T2322">
            <v>0</v>
          </cell>
          <cell r="V2322">
            <v>2.1142600089968509E-2</v>
          </cell>
          <cell r="W2322">
            <v>40.655630475346129</v>
          </cell>
        </row>
        <row r="2323">
          <cell r="F2323">
            <v>4000162</v>
          </cell>
          <cell r="G2323" t="str">
            <v>SLES 28%</v>
          </cell>
          <cell r="H2323" t="str">
            <v>KG</v>
          </cell>
          <cell r="I2323">
            <v>0.16004982095593956</v>
          </cell>
          <cell r="J2323">
            <v>64.23</v>
          </cell>
          <cell r="K2323">
            <v>10.28</v>
          </cell>
          <cell r="L2323" t="str">
            <v>RM</v>
          </cell>
          <cell r="M2323" t="str">
            <v>6000419UKM1</v>
          </cell>
          <cell r="N2323" t="str">
            <v>4000162UKM1</v>
          </cell>
          <cell r="O2323" t="e">
            <v>#N/A</v>
          </cell>
          <cell r="P2323">
            <v>10.28</v>
          </cell>
          <cell r="S2323">
            <v>10.28</v>
          </cell>
          <cell r="T2323">
            <v>0</v>
          </cell>
          <cell r="V2323">
            <v>0.16004982095593956</v>
          </cell>
          <cell r="W2323">
            <v>62.439437499999997</v>
          </cell>
        </row>
        <row r="2324">
          <cell r="F2324">
            <v>4000252</v>
          </cell>
          <cell r="G2324" t="str">
            <v>CRODAFOS HCE</v>
          </cell>
          <cell r="H2324" t="str">
            <v>KG</v>
          </cell>
          <cell r="I2324">
            <v>4.9949140854554984E-4</v>
          </cell>
          <cell r="J2324">
            <v>4945.03</v>
          </cell>
          <cell r="K2324">
            <v>2.4700000000000002</v>
          </cell>
          <cell r="L2324" t="str">
            <v>RM</v>
          </cell>
          <cell r="M2324" t="str">
            <v>6000419UKM1</v>
          </cell>
          <cell r="N2324" t="str">
            <v>4000252UKM1</v>
          </cell>
          <cell r="O2324" t="e">
            <v>#N/A</v>
          </cell>
          <cell r="P2324">
            <v>2.4700000000000002</v>
          </cell>
          <cell r="S2324">
            <v>2.4700000000000002</v>
          </cell>
          <cell r="T2324">
            <v>0</v>
          </cell>
          <cell r="V2324">
            <v>4.9949140854554984E-4</v>
          </cell>
          <cell r="W2324">
            <v>5191.5295999999998</v>
          </cell>
        </row>
        <row r="2325">
          <cell r="F2325">
            <v>4000647</v>
          </cell>
          <cell r="G2325" t="str">
            <v>HYDROLYSED SILK PROTEIN</v>
          </cell>
          <cell r="H2325" t="str">
            <v>KG</v>
          </cell>
          <cell r="I2325">
            <v>1.0002104338834924E-4</v>
          </cell>
          <cell r="J2325">
            <v>7698.38</v>
          </cell>
          <cell r="K2325">
            <v>0.77</v>
          </cell>
          <cell r="L2325" t="str">
            <v>RM</v>
          </cell>
          <cell r="M2325" t="str">
            <v>6000419UKM1</v>
          </cell>
          <cell r="N2325" t="str">
            <v>4000647UKM1</v>
          </cell>
          <cell r="O2325" t="e">
            <v>#N/A</v>
          </cell>
          <cell r="P2325">
            <v>0.77</v>
          </cell>
          <cell r="S2325">
            <v>0.77</v>
          </cell>
          <cell r="T2325">
            <v>0</v>
          </cell>
          <cell r="V2325">
            <v>1.0002104338834924E-4</v>
          </cell>
          <cell r="W2325">
            <v>7853</v>
          </cell>
        </row>
        <row r="2326">
          <cell r="F2326">
            <v>4000610</v>
          </cell>
          <cell r="G2326" t="str">
            <v>WALNUT.</v>
          </cell>
          <cell r="H2326" t="str">
            <v>KG</v>
          </cell>
          <cell r="I2326">
            <v>1.0007954374125928E-4</v>
          </cell>
          <cell r="J2326">
            <v>7693.88</v>
          </cell>
          <cell r="K2326">
            <v>0.77</v>
          </cell>
          <cell r="L2326" t="str">
            <v>RM</v>
          </cell>
          <cell r="M2326" t="str">
            <v>6000419UKM1</v>
          </cell>
          <cell r="N2326" t="str">
            <v>4000610UKM1</v>
          </cell>
          <cell r="O2326" t="e">
            <v>#N/A</v>
          </cell>
          <cell r="P2326">
            <v>0.77</v>
          </cell>
          <cell r="S2326">
            <v>0.77</v>
          </cell>
          <cell r="T2326">
            <v>0</v>
          </cell>
          <cell r="V2326">
            <v>1.0007954374125928E-4</v>
          </cell>
          <cell r="W2326">
            <v>7693.89</v>
          </cell>
        </row>
        <row r="2327">
          <cell r="F2327">
            <v>4000197</v>
          </cell>
          <cell r="G2327" t="str">
            <v>LAURYL ALCOHOL (C1218)</v>
          </cell>
          <cell r="H2327" t="str">
            <v>KG</v>
          </cell>
          <cell r="I2327">
            <v>3.5006830601092893E-2</v>
          </cell>
          <cell r="J2327">
            <v>292.8</v>
          </cell>
          <cell r="K2327">
            <v>10.25</v>
          </cell>
          <cell r="L2327" t="str">
            <v>RM</v>
          </cell>
          <cell r="M2327" t="str">
            <v>6000419UKM1</v>
          </cell>
          <cell r="N2327" t="str">
            <v>4000197UKM1</v>
          </cell>
          <cell r="O2327" t="e">
            <v>#N/A</v>
          </cell>
          <cell r="P2327">
            <v>10.25</v>
          </cell>
          <cell r="S2327">
            <v>10.25</v>
          </cell>
          <cell r="T2327">
            <v>0</v>
          </cell>
          <cell r="V2327">
            <v>3.5006830601092893E-2</v>
          </cell>
          <cell r="W2327">
            <v>213.46471428571428</v>
          </cell>
        </row>
        <row r="2328">
          <cell r="F2328">
            <v>4000182</v>
          </cell>
          <cell r="G2328" t="str">
            <v>CETOSTEARYL ALCOHOL C1618(CSA)</v>
          </cell>
          <cell r="H2328" t="str">
            <v>KG</v>
          </cell>
          <cell r="I2328">
            <v>0.14001029143471955</v>
          </cell>
          <cell r="J2328">
            <v>213.77</v>
          </cell>
          <cell r="K2328">
            <v>29.93</v>
          </cell>
          <cell r="L2328" t="str">
            <v>RM</v>
          </cell>
          <cell r="M2328" t="str">
            <v>6000419UKM1</v>
          </cell>
          <cell r="N2328" t="str">
            <v>4000182UKM1</v>
          </cell>
          <cell r="O2328" t="e">
            <v>#N/A</v>
          </cell>
          <cell r="P2328">
            <v>29.93</v>
          </cell>
          <cell r="S2328">
            <v>29.93</v>
          </cell>
          <cell r="T2328">
            <v>0</v>
          </cell>
          <cell r="V2328">
            <v>0.14001029143471955</v>
          </cell>
          <cell r="W2328">
            <v>192.63366800804829</v>
          </cell>
        </row>
        <row r="2329">
          <cell r="F2329">
            <v>4000118</v>
          </cell>
          <cell r="G2329" t="str">
            <v>PROPYLENE GLYCOL  (PG)</v>
          </cell>
          <cell r="H2329" t="str">
            <v>KG</v>
          </cell>
          <cell r="I2329">
            <v>9.9949665636010643E-3</v>
          </cell>
          <cell r="J2329">
            <v>278.14</v>
          </cell>
          <cell r="K2329">
            <v>2.78</v>
          </cell>
          <cell r="L2329" t="str">
            <v>RM</v>
          </cell>
          <cell r="M2329" t="str">
            <v>6000419UKM1</v>
          </cell>
          <cell r="N2329" t="str">
            <v>4000118UKM1</v>
          </cell>
          <cell r="O2329" t="e">
            <v>#N/A</v>
          </cell>
          <cell r="P2329">
            <v>2.78</v>
          </cell>
          <cell r="S2329">
            <v>2.78</v>
          </cell>
          <cell r="T2329">
            <v>0</v>
          </cell>
          <cell r="V2329">
            <v>9.9949665636010643E-3</v>
          </cell>
          <cell r="W2329">
            <v>278.29599999999999</v>
          </cell>
        </row>
        <row r="2330">
          <cell r="F2330">
            <v>4000237</v>
          </cell>
          <cell r="G2330" t="str">
            <v>AMINO HYDROXY TOLUENE (AHT)</v>
          </cell>
          <cell r="H2330" t="str">
            <v>KG</v>
          </cell>
          <cell r="I2330">
            <v>6.6992888061733697E-3</v>
          </cell>
          <cell r="J2330">
            <v>5985.71</v>
          </cell>
          <cell r="K2330">
            <v>40.1</v>
          </cell>
          <cell r="L2330" t="str">
            <v>RM</v>
          </cell>
          <cell r="M2330" t="str">
            <v>6000419UKM1</v>
          </cell>
          <cell r="N2330" t="str">
            <v>4000237UKM1</v>
          </cell>
          <cell r="O2330" t="e">
            <v>#N/A</v>
          </cell>
          <cell r="P2330">
            <v>40.1</v>
          </cell>
          <cell r="S2330">
            <v>40.1</v>
          </cell>
          <cell r="T2330">
            <v>0</v>
          </cell>
          <cell r="V2330">
            <v>6.6992888061733697E-3</v>
          </cell>
          <cell r="W2330">
            <v>6025.6149999999998</v>
          </cell>
        </row>
        <row r="2331">
          <cell r="F2331">
            <v>4000270</v>
          </cell>
          <cell r="G2331" t="str">
            <v>JAROCOL 2M5HEAP</v>
          </cell>
          <cell r="H2331" t="str">
            <v>KG</v>
          </cell>
          <cell r="I2331">
            <v>2.1997963737649226E-3</v>
          </cell>
          <cell r="J2331">
            <v>18956.3</v>
          </cell>
          <cell r="K2331">
            <v>41.7</v>
          </cell>
          <cell r="L2331" t="str">
            <v>RM</v>
          </cell>
          <cell r="M2331" t="str">
            <v>6000419UKM1</v>
          </cell>
          <cell r="N2331" t="str">
            <v>4000270UKM1</v>
          </cell>
          <cell r="O2331" t="e">
            <v>#N/A</v>
          </cell>
          <cell r="P2331">
            <v>41.7</v>
          </cell>
          <cell r="S2331">
            <v>41.7</v>
          </cell>
          <cell r="T2331">
            <v>0</v>
          </cell>
          <cell r="V2331">
            <v>2.1997963737649226E-3</v>
          </cell>
          <cell r="W2331">
            <v>19329.599999999999</v>
          </cell>
        </row>
        <row r="2332">
          <cell r="F2332">
            <v>4000271</v>
          </cell>
          <cell r="G2332" t="str">
            <v>JAROCOL TDS</v>
          </cell>
          <cell r="H2332" t="str">
            <v>KG</v>
          </cell>
          <cell r="I2332">
            <v>2.1979942756013898E-3</v>
          </cell>
          <cell r="J2332">
            <v>2288.4499999999998</v>
          </cell>
          <cell r="K2332">
            <v>5.03</v>
          </cell>
          <cell r="L2332" t="str">
            <v>RM</v>
          </cell>
          <cell r="M2332" t="str">
            <v>6000419UKM1</v>
          </cell>
          <cell r="N2332" t="str">
            <v>4000271UKM1</v>
          </cell>
          <cell r="O2332" t="e">
            <v>#N/A</v>
          </cell>
          <cell r="P2332">
            <v>5.03</v>
          </cell>
          <cell r="S2332">
            <v>5.03</v>
          </cell>
          <cell r="T2332">
            <v>0</v>
          </cell>
          <cell r="V2332">
            <v>2.1979942756013898E-3</v>
          </cell>
          <cell r="W2332">
            <v>2516.9499999999998</v>
          </cell>
        </row>
        <row r="2333">
          <cell r="F2333">
            <v>4000198</v>
          </cell>
          <cell r="G2333" t="str">
            <v>MONOETHANOLAMINE (MEA)</v>
          </cell>
          <cell r="H2333" t="str">
            <v>KG</v>
          </cell>
          <cell r="I2333">
            <v>7.6982720425343376E-2</v>
          </cell>
          <cell r="J2333">
            <v>180.56</v>
          </cell>
          <cell r="K2333">
            <v>13.9</v>
          </cell>
          <cell r="L2333" t="str">
            <v>RM</v>
          </cell>
          <cell r="M2333" t="str">
            <v>6000419UKM1</v>
          </cell>
          <cell r="N2333" t="str">
            <v>4000198UKM1</v>
          </cell>
          <cell r="O2333" t="e">
            <v>#N/A</v>
          </cell>
          <cell r="P2333">
            <v>13.9</v>
          </cell>
          <cell r="S2333">
            <v>13.9</v>
          </cell>
          <cell r="T2333">
            <v>0</v>
          </cell>
          <cell r="V2333">
            <v>7.6982720425343376E-2</v>
          </cell>
          <cell r="W2333">
            <v>167.96</v>
          </cell>
        </row>
        <row r="2334">
          <cell r="F2334">
            <v>4000108</v>
          </cell>
          <cell r="G2334" t="str">
            <v>DM WATER</v>
          </cell>
          <cell r="H2334" t="str">
            <v>KG</v>
          </cell>
          <cell r="I2334">
            <v>0.42222222222222222</v>
          </cell>
          <cell r="J2334">
            <v>0.45</v>
          </cell>
          <cell r="K2334">
            <v>0.19</v>
          </cell>
          <cell r="L2334" t="str">
            <v>RM</v>
          </cell>
          <cell r="M2334" t="str">
            <v>6000419UKM1</v>
          </cell>
          <cell r="N2334" t="str">
            <v>4000108UKM1</v>
          </cell>
          <cell r="O2334" t="e">
            <v>#N/A</v>
          </cell>
          <cell r="P2334">
            <v>0.19</v>
          </cell>
          <cell r="S2334">
            <v>0.19</v>
          </cell>
          <cell r="T2334">
            <v>0</v>
          </cell>
          <cell r="V2334">
            <v>0.42222222222222222</v>
          </cell>
          <cell r="W2334">
            <v>0.45</v>
          </cell>
        </row>
        <row r="2335">
          <cell r="F2335">
            <v>4000281</v>
          </cell>
          <cell r="G2335" t="str">
            <v>FRAGRANCE NATURA GM</v>
          </cell>
          <cell r="H2335" t="str">
            <v>KG</v>
          </cell>
          <cell r="I2335">
            <v>2.9993276066574495E-3</v>
          </cell>
          <cell r="J2335">
            <v>1323.63</v>
          </cell>
          <cell r="K2335">
            <v>3.97</v>
          </cell>
          <cell r="L2335" t="str">
            <v>RM</v>
          </cell>
          <cell r="M2335" t="str">
            <v>6000419UKM1</v>
          </cell>
          <cell r="N2335" t="str">
            <v>4000281UKM1</v>
          </cell>
          <cell r="O2335" t="e">
            <v>#N/A</v>
          </cell>
          <cell r="P2335">
            <v>3.97</v>
          </cell>
          <cell r="S2335">
            <v>3.97</v>
          </cell>
          <cell r="T2335">
            <v>0</v>
          </cell>
          <cell r="V2335">
            <v>2.9993276066574495E-3</v>
          </cell>
          <cell r="W2335">
            <v>1390.2</v>
          </cell>
        </row>
        <row r="2336">
          <cell r="F2336">
            <v>4000294</v>
          </cell>
          <cell r="G2336" t="str">
            <v>SODIUM SILICATE</v>
          </cell>
          <cell r="H2336" t="str">
            <v>KG</v>
          </cell>
          <cell r="I2336">
            <v>5.0103153551429415E-3</v>
          </cell>
          <cell r="J2336">
            <v>67.86</v>
          </cell>
          <cell r="K2336">
            <v>0.34</v>
          </cell>
          <cell r="L2336" t="str">
            <v>RM</v>
          </cell>
          <cell r="M2336" t="str">
            <v>6000419UKM1</v>
          </cell>
          <cell r="N2336" t="str">
            <v>4000294UKM1</v>
          </cell>
          <cell r="O2336" t="e">
            <v>#N/A</v>
          </cell>
          <cell r="P2336">
            <v>0.34</v>
          </cell>
          <cell r="S2336">
            <v>0.34</v>
          </cell>
          <cell r="T2336">
            <v>0</v>
          </cell>
          <cell r="V2336">
            <v>5.0103153551429415E-3</v>
          </cell>
          <cell r="W2336">
            <v>67.309186885245907</v>
          </cell>
        </row>
        <row r="2337">
          <cell r="F2337" t="str">
            <v/>
          </cell>
          <cell r="G2337" t="str">
            <v>0000900501-MFPOWR</v>
          </cell>
          <cell r="H2337" t="str">
            <v>KWH</v>
          </cell>
          <cell r="I2337">
            <v>0.39999999999999997</v>
          </cell>
          <cell r="J2337">
            <v>8.25</v>
          </cell>
          <cell r="K2337">
            <v>3.3</v>
          </cell>
          <cell r="L2337" t="str">
            <v>cc</v>
          </cell>
          <cell r="M2337" t="str">
            <v>6000419UKM1</v>
          </cell>
          <cell r="N2337" t="str">
            <v>UKM1</v>
          </cell>
          <cell r="O2337" t="e">
            <v>#N/A</v>
          </cell>
          <cell r="R2337">
            <v>3.3</v>
          </cell>
          <cell r="S2337">
            <v>3.3</v>
          </cell>
          <cell r="T2337">
            <v>0</v>
          </cell>
          <cell r="V2337">
            <v>0.39999999999999997</v>
          </cell>
          <cell r="W2337">
            <v>8.25</v>
          </cell>
        </row>
        <row r="2338">
          <cell r="F2338" t="str">
            <v/>
          </cell>
          <cell r="G2338" t="str">
            <v>0000900502-MFMAND</v>
          </cell>
          <cell r="H2338" t="str">
            <v>MD</v>
          </cell>
          <cell r="I2338">
            <v>5.0000000000000001E-3</v>
          </cell>
          <cell r="J2338">
            <v>440</v>
          </cell>
          <cell r="K2338">
            <v>2.2000000000000002</v>
          </cell>
          <cell r="L2338" t="str">
            <v>cc</v>
          </cell>
          <cell r="M2338" t="str">
            <v>6000419UKM1</v>
          </cell>
          <cell r="N2338" t="str">
            <v>UKM1</v>
          </cell>
          <cell r="O2338" t="e">
            <v>#N/A</v>
          </cell>
          <cell r="R2338">
            <v>2.2000000000000002</v>
          </cell>
          <cell r="S2338">
            <v>2.2000000000000002</v>
          </cell>
          <cell r="T2338">
            <v>0</v>
          </cell>
          <cell r="V2338">
            <v>5.0000000000000001E-3</v>
          </cell>
          <cell r="W2338">
            <v>440</v>
          </cell>
        </row>
        <row r="2339">
          <cell r="F2339" t="str">
            <v/>
          </cell>
          <cell r="G2339" t="str">
            <v>0000900503-MFGUTY</v>
          </cell>
          <cell r="H2339" t="str">
            <v>STD</v>
          </cell>
          <cell r="I2339">
            <v>2.0009095043201457E-2</v>
          </cell>
          <cell r="J2339">
            <v>219.9</v>
          </cell>
          <cell r="K2339">
            <v>4.4000000000000004</v>
          </cell>
          <cell r="L2339" t="str">
            <v>cc</v>
          </cell>
          <cell r="M2339" t="str">
            <v>6000419UKM1</v>
          </cell>
          <cell r="N2339" t="str">
            <v>UKM1</v>
          </cell>
          <cell r="O2339" t="e">
            <v>#N/A</v>
          </cell>
          <cell r="R2339">
            <v>4.4000000000000004</v>
          </cell>
          <cell r="S2339">
            <v>4.4000000000000004</v>
          </cell>
          <cell r="T2339">
            <v>0</v>
          </cell>
          <cell r="V2339">
            <v>2.0009095043201457E-2</v>
          </cell>
          <cell r="W2339">
            <v>219.9</v>
          </cell>
        </row>
        <row r="2340">
          <cell r="F2340" t="str">
            <v/>
          </cell>
          <cell r="G2340" t="str">
            <v>0000900504-MFGDEP</v>
          </cell>
          <cell r="H2340" t="str">
            <v>STD</v>
          </cell>
          <cell r="I2340">
            <v>2.000308213900447E-2</v>
          </cell>
          <cell r="J2340">
            <v>324.45</v>
          </cell>
          <cell r="K2340">
            <v>6.49</v>
          </cell>
          <cell r="L2340" t="str">
            <v>cc</v>
          </cell>
          <cell r="M2340" t="str">
            <v>6000419UKM1</v>
          </cell>
          <cell r="N2340" t="str">
            <v>UKM1</v>
          </cell>
          <cell r="O2340" t="e">
            <v>#N/A</v>
          </cell>
          <cell r="R2340">
            <v>6.49</v>
          </cell>
          <cell r="S2340">
            <v>6.49</v>
          </cell>
          <cell r="T2340">
            <v>0</v>
          </cell>
          <cell r="V2340">
            <v>2.000308213900447E-2</v>
          </cell>
          <cell r="W2340">
            <v>324.45</v>
          </cell>
        </row>
        <row r="2341">
          <cell r="F2341" t="str">
            <v/>
          </cell>
          <cell r="G2341" t="str">
            <v>0000900505-MFGOVH</v>
          </cell>
          <cell r="H2341" t="str">
            <v>STD</v>
          </cell>
          <cell r="I2341">
            <v>1.9993837515834161E-2</v>
          </cell>
          <cell r="J2341">
            <v>292.08999999999997</v>
          </cell>
          <cell r="K2341">
            <v>5.84</v>
          </cell>
          <cell r="L2341" t="str">
            <v>cc</v>
          </cell>
          <cell r="M2341" t="str">
            <v>6000419UKM1</v>
          </cell>
          <cell r="N2341" t="str">
            <v>UKM1</v>
          </cell>
          <cell r="O2341" t="e">
            <v>#N/A</v>
          </cell>
          <cell r="R2341">
            <v>5.84</v>
          </cell>
          <cell r="S2341">
            <v>5.84</v>
          </cell>
          <cell r="T2341">
            <v>0</v>
          </cell>
          <cell r="V2341">
            <v>1.9993837515834161E-2</v>
          </cell>
          <cell r="W2341">
            <v>292.08999999999997</v>
          </cell>
        </row>
        <row r="2342">
          <cell r="F2342">
            <v>4000129</v>
          </cell>
          <cell r="G2342" t="str">
            <v>CAPB (COCAMIDOPROPYL BETAINE 30%)</v>
          </cell>
          <cell r="H2342" t="str">
            <v>KG</v>
          </cell>
          <cell r="I2342">
            <v>0.10002430724355858</v>
          </cell>
          <cell r="J2342">
            <v>82.28</v>
          </cell>
          <cell r="K2342">
            <v>8.23</v>
          </cell>
          <cell r="L2342" t="str">
            <v>RM</v>
          </cell>
          <cell r="M2342" t="str">
            <v>6000419UKM1</v>
          </cell>
          <cell r="N2342" t="str">
            <v>4000129UKM1</v>
          </cell>
          <cell r="O2342" t="e">
            <v>#N/A</v>
          </cell>
          <cell r="P2342">
            <v>8.23</v>
          </cell>
          <cell r="S2342">
            <v>8.23</v>
          </cell>
          <cell r="T2342">
            <v>0</v>
          </cell>
          <cell r="V2342">
            <v>0.10002430724355858</v>
          </cell>
          <cell r="W2342">
            <v>71.039324432008954</v>
          </cell>
        </row>
        <row r="2343">
          <cell r="F2343">
            <v>4000241</v>
          </cell>
          <cell r="G2343" t="str">
            <v>AQUACID 600-S</v>
          </cell>
          <cell r="H2343" t="str">
            <v>KG</v>
          </cell>
          <cell r="I2343">
            <v>2.0087138572964409E-3</v>
          </cell>
          <cell r="J2343">
            <v>353.46</v>
          </cell>
          <cell r="K2343">
            <v>0.71</v>
          </cell>
          <cell r="L2343" t="str">
            <v>RM</v>
          </cell>
          <cell r="M2343" t="str">
            <v>6000419UKM1</v>
          </cell>
          <cell r="N2343" t="str">
            <v>4000241UKM1</v>
          </cell>
          <cell r="O2343" t="e">
            <v>#N/A</v>
          </cell>
          <cell r="P2343">
            <v>0.71</v>
          </cell>
          <cell r="S2343">
            <v>0.71</v>
          </cell>
          <cell r="T2343">
            <v>0</v>
          </cell>
          <cell r="V2343">
            <v>2.0087138572964409E-3</v>
          </cell>
          <cell r="W2343">
            <v>340.65856491228072</v>
          </cell>
        </row>
        <row r="2344">
          <cell r="F2344">
            <v>4000165</v>
          </cell>
          <cell r="G2344" t="str">
            <v>CARBOPOL ETD 2020</v>
          </cell>
          <cell r="H2344" t="str">
            <v>KG</v>
          </cell>
          <cell r="I2344">
            <v>7.9876697379819314E-4</v>
          </cell>
          <cell r="J2344">
            <v>3555.48</v>
          </cell>
          <cell r="K2344">
            <v>2.84</v>
          </cell>
          <cell r="L2344" t="str">
            <v>RM</v>
          </cell>
          <cell r="M2344" t="str">
            <v>6000419UKM1</v>
          </cell>
          <cell r="N2344" t="str">
            <v>4000165UKM1</v>
          </cell>
          <cell r="O2344" t="e">
            <v>#N/A</v>
          </cell>
          <cell r="P2344">
            <v>2.84</v>
          </cell>
          <cell r="S2344">
            <v>2.84</v>
          </cell>
          <cell r="T2344">
            <v>0</v>
          </cell>
          <cell r="V2344">
            <v>7.9876697379819314E-4</v>
          </cell>
          <cell r="W2344">
            <v>3754.4170362318841</v>
          </cell>
        </row>
        <row r="2345">
          <cell r="F2345">
            <v>4000105</v>
          </cell>
          <cell r="G2345" t="str">
            <v>SODIUM SULPHITE</v>
          </cell>
          <cell r="H2345" t="str">
            <v>KG</v>
          </cell>
          <cell r="I2345">
            <v>5.0267379679144386E-3</v>
          </cell>
          <cell r="J2345">
            <v>93.5</v>
          </cell>
          <cell r="K2345">
            <v>0.47000000000000003</v>
          </cell>
          <cell r="L2345" t="str">
            <v>RM</v>
          </cell>
          <cell r="M2345" t="str">
            <v>6000419UKM1</v>
          </cell>
          <cell r="N2345" t="str">
            <v>4000105UKM1</v>
          </cell>
          <cell r="O2345" t="e">
            <v>#N/A</v>
          </cell>
          <cell r="P2345">
            <v>0.47000000000000003</v>
          </cell>
          <cell r="S2345">
            <v>0.47000000000000003</v>
          </cell>
          <cell r="T2345">
            <v>0</v>
          </cell>
          <cell r="V2345">
            <v>5.0267379679144386E-3</v>
          </cell>
          <cell r="W2345">
            <v>108.43813658536585</v>
          </cell>
        </row>
        <row r="2346">
          <cell r="F2346">
            <v>4000243</v>
          </cell>
          <cell r="G2346" t="str">
            <v>ASCORBIC ACID</v>
          </cell>
          <cell r="H2346" t="str">
            <v>KG</v>
          </cell>
          <cell r="I2346">
            <v>4.0004507550146498E-3</v>
          </cell>
          <cell r="J2346">
            <v>1242.3599999999999</v>
          </cell>
          <cell r="K2346">
            <v>4.97</v>
          </cell>
          <cell r="L2346" t="str">
            <v>RM</v>
          </cell>
          <cell r="M2346" t="str">
            <v>6000419UKM1</v>
          </cell>
          <cell r="N2346" t="str">
            <v>4000243UKM1</v>
          </cell>
          <cell r="O2346" t="e">
            <v>#N/A</v>
          </cell>
          <cell r="P2346">
            <v>4.97</v>
          </cell>
          <cell r="S2346">
            <v>4.97</v>
          </cell>
          <cell r="T2346">
            <v>0</v>
          </cell>
          <cell r="V2346">
            <v>4.0004507550146498E-3</v>
          </cell>
          <cell r="W2346">
            <v>1265.340148148148</v>
          </cell>
        </row>
        <row r="2347">
          <cell r="F2347">
            <v>4000481</v>
          </cell>
          <cell r="G2347" t="str">
            <v>PPDA FOR CREAM COLOR</v>
          </cell>
          <cell r="H2347" t="str">
            <v>KG</v>
          </cell>
          <cell r="I2347">
            <v>8.4976298211592322E-3</v>
          </cell>
          <cell r="J2347">
            <v>742.56</v>
          </cell>
          <cell r="K2347">
            <v>6.3099999999999987</v>
          </cell>
          <cell r="L2347" t="str">
            <v>RM</v>
          </cell>
          <cell r="M2347" t="str">
            <v>6000419UKM1</v>
          </cell>
          <cell r="N2347" t="str">
            <v>4000481UKM1</v>
          </cell>
          <cell r="O2347" t="e">
            <v>#N/A</v>
          </cell>
          <cell r="P2347">
            <v>6.3099999999999987</v>
          </cell>
          <cell r="S2347">
            <v>6.3099999999999987</v>
          </cell>
          <cell r="T2347">
            <v>0</v>
          </cell>
          <cell r="V2347">
            <v>8.4976298211592322E-3</v>
          </cell>
          <cell r="W2347">
            <v>548.30137550085863</v>
          </cell>
        </row>
        <row r="2348">
          <cell r="F2348">
            <v>4000102</v>
          </cell>
          <cell r="G2348" t="str">
            <v>RESORCINOL</v>
          </cell>
          <cell r="H2348" t="str">
            <v>KG</v>
          </cell>
          <cell r="I2348">
            <v>1.1039607959288081E-3</v>
          </cell>
          <cell r="J2348">
            <v>742.78</v>
          </cell>
          <cell r="K2348">
            <v>0.82000000000000006</v>
          </cell>
          <cell r="L2348" t="str">
            <v>RM</v>
          </cell>
          <cell r="M2348" t="str">
            <v>6000419UKM1</v>
          </cell>
          <cell r="N2348" t="str">
            <v>4000102UKM1</v>
          </cell>
          <cell r="O2348" t="e">
            <v>#N/A</v>
          </cell>
          <cell r="P2348">
            <v>0.82000000000000006</v>
          </cell>
          <cell r="S2348">
            <v>0.82000000000000006</v>
          </cell>
          <cell r="T2348">
            <v>0</v>
          </cell>
          <cell r="V2348">
            <v>1.1039607959288081E-3</v>
          </cell>
          <cell r="W2348">
            <v>743.12336764705879</v>
          </cell>
        </row>
        <row r="2349">
          <cell r="F2349">
            <v>4000326</v>
          </cell>
          <cell r="G2349" t="str">
            <v>PHENYL METHYL PYROZOLONE (PMP)</v>
          </cell>
          <cell r="H2349" t="str">
            <v>KG</v>
          </cell>
          <cell r="I2349">
            <v>1.9983522358756811E-3</v>
          </cell>
          <cell r="J2349">
            <v>570.47</v>
          </cell>
          <cell r="K2349">
            <v>1.1399999999999999</v>
          </cell>
          <cell r="L2349" t="str">
            <v>RM</v>
          </cell>
          <cell r="M2349" t="str">
            <v>6000419UKM1</v>
          </cell>
          <cell r="N2349" t="str">
            <v>4000326UKM1</v>
          </cell>
          <cell r="O2349" t="e">
            <v>#N/A</v>
          </cell>
          <cell r="P2349">
            <v>1.1399999999999999</v>
          </cell>
          <cell r="S2349">
            <v>1.1399999999999999</v>
          </cell>
          <cell r="T2349">
            <v>0</v>
          </cell>
          <cell r="V2349">
            <v>1.9983522358756811E-3</v>
          </cell>
          <cell r="W2349">
            <v>596.92550000000006</v>
          </cell>
        </row>
        <row r="2350">
          <cell r="F2350">
            <v>4000247</v>
          </cell>
          <cell r="G2350" t="str">
            <v>CELEQUAT SC 240C/UCARE POLYMERR JR 400</v>
          </cell>
          <cell r="H2350" t="str">
            <v>KG</v>
          </cell>
          <cell r="I2350">
            <v>3.99912066118795E-3</v>
          </cell>
          <cell r="J2350">
            <v>2137.9699999999998</v>
          </cell>
          <cell r="K2350">
            <v>8.5500000000000007</v>
          </cell>
          <cell r="L2350" t="str">
            <v>RM</v>
          </cell>
          <cell r="M2350" t="str">
            <v>6000419UKM1</v>
          </cell>
          <cell r="N2350" t="str">
            <v>4000247UKM1</v>
          </cell>
          <cell r="O2350" t="e">
            <v>#N/A</v>
          </cell>
          <cell r="P2350">
            <v>8.5500000000000007</v>
          </cell>
          <cell r="S2350">
            <v>8.5500000000000007</v>
          </cell>
          <cell r="T2350">
            <v>0</v>
          </cell>
          <cell r="V2350">
            <v>3.99912066118795E-3</v>
          </cell>
          <cell r="W2350">
            <v>2129.8066666666668</v>
          </cell>
        </row>
        <row r="2351">
          <cell r="F2351" t="str">
            <v/>
          </cell>
          <cell r="G2351" t="str">
            <v>0000900503-MFGUTY</v>
          </cell>
          <cell r="H2351" t="str">
            <v>STD</v>
          </cell>
          <cell r="I2351">
            <v>8.0036380172805819E-3</v>
          </cell>
          <cell r="J2351">
            <v>219.9</v>
          </cell>
          <cell r="K2351">
            <v>1.76</v>
          </cell>
          <cell r="L2351" t="str">
            <v>cc</v>
          </cell>
          <cell r="M2351" t="str">
            <v>6002353UKM1</v>
          </cell>
          <cell r="N2351" t="str">
            <v>UKM1</v>
          </cell>
          <cell r="O2351" t="e">
            <v>#N/A</v>
          </cell>
          <cell r="R2351">
            <v>1.76</v>
          </cell>
          <cell r="S2351">
            <v>1.76</v>
          </cell>
          <cell r="T2351">
            <v>0</v>
          </cell>
          <cell r="V2351">
            <v>8.0036380172805819E-3</v>
          </cell>
          <cell r="W2351">
            <v>219.9</v>
          </cell>
        </row>
        <row r="2352">
          <cell r="F2352" t="str">
            <v/>
          </cell>
          <cell r="G2352" t="str">
            <v>0000900502-MFMAND</v>
          </cell>
          <cell r="H2352" t="str">
            <v>MD</v>
          </cell>
          <cell r="I2352">
            <v>6.0000000000000001E-3</v>
          </cell>
          <cell r="J2352">
            <v>440</v>
          </cell>
          <cell r="K2352">
            <v>2.64</v>
          </cell>
          <cell r="L2352" t="str">
            <v>cc</v>
          </cell>
          <cell r="M2352" t="str">
            <v>6002353UKM1</v>
          </cell>
          <cell r="N2352" t="str">
            <v>UKM1</v>
          </cell>
          <cell r="O2352" t="e">
            <v>#N/A</v>
          </cell>
          <cell r="R2352">
            <v>2.64</v>
          </cell>
          <cell r="S2352">
            <v>2.64</v>
          </cell>
          <cell r="T2352">
            <v>0</v>
          </cell>
          <cell r="V2352">
            <v>6.0000000000000001E-3</v>
          </cell>
          <cell r="W2352">
            <v>440</v>
          </cell>
        </row>
        <row r="2353">
          <cell r="F2353" t="str">
            <v/>
          </cell>
          <cell r="G2353" t="str">
            <v>0000900501-MFPOWR</v>
          </cell>
          <cell r="H2353" t="str">
            <v>KWH</v>
          </cell>
          <cell r="I2353">
            <v>0.12</v>
          </cell>
          <cell r="J2353">
            <v>8.25</v>
          </cell>
          <cell r="K2353">
            <v>0.99</v>
          </cell>
          <cell r="L2353" t="str">
            <v>cc</v>
          </cell>
          <cell r="M2353" t="str">
            <v>6002353UKM1</v>
          </cell>
          <cell r="N2353" t="str">
            <v>UKM1</v>
          </cell>
          <cell r="O2353" t="e">
            <v>#N/A</v>
          </cell>
          <cell r="R2353">
            <v>0.99</v>
          </cell>
          <cell r="S2353">
            <v>0.99</v>
          </cell>
          <cell r="T2353">
            <v>0</v>
          </cell>
          <cell r="V2353">
            <v>0.12</v>
          </cell>
          <cell r="W2353">
            <v>8.25</v>
          </cell>
        </row>
        <row r="2354">
          <cell r="F2354" t="str">
            <v/>
          </cell>
          <cell r="G2354" t="str">
            <v>0000900504-MFGDEP</v>
          </cell>
          <cell r="H2354" t="str">
            <v>STD</v>
          </cell>
          <cell r="I2354">
            <v>8.0135614116196643E-3</v>
          </cell>
          <cell r="J2354">
            <v>324.45</v>
          </cell>
          <cell r="K2354">
            <v>2.6</v>
          </cell>
          <cell r="L2354" t="str">
            <v>cc</v>
          </cell>
          <cell r="M2354" t="str">
            <v>6002353UKM1</v>
          </cell>
          <cell r="N2354" t="str">
            <v>UKM1</v>
          </cell>
          <cell r="O2354" t="e">
            <v>#N/A</v>
          </cell>
          <cell r="R2354">
            <v>2.6</v>
          </cell>
          <cell r="S2354">
            <v>2.6</v>
          </cell>
          <cell r="T2354">
            <v>0</v>
          </cell>
          <cell r="V2354">
            <v>8.0135614116196643E-3</v>
          </cell>
          <cell r="W2354">
            <v>324.45</v>
          </cell>
        </row>
        <row r="2355">
          <cell r="F2355" t="str">
            <v/>
          </cell>
          <cell r="G2355" t="str">
            <v>0000900505-MFGOVH</v>
          </cell>
          <cell r="H2355" t="str">
            <v>STD</v>
          </cell>
          <cell r="I2355">
            <v>8.0112294155910858E-3</v>
          </cell>
          <cell r="J2355">
            <v>292.08999999999997</v>
          </cell>
          <cell r="K2355">
            <v>2.34</v>
          </cell>
          <cell r="L2355" t="str">
            <v>cc</v>
          </cell>
          <cell r="M2355" t="str">
            <v>6002353UKM1</v>
          </cell>
          <cell r="N2355" t="str">
            <v>UKM1</v>
          </cell>
          <cell r="O2355" t="e">
            <v>#N/A</v>
          </cell>
          <cell r="R2355">
            <v>2.34</v>
          </cell>
          <cell r="S2355">
            <v>2.34</v>
          </cell>
          <cell r="T2355">
            <v>0</v>
          </cell>
          <cell r="V2355">
            <v>8.0112294155910858E-3</v>
          </cell>
          <cell r="W2355">
            <v>292.08999999999997</v>
          </cell>
        </row>
        <row r="2356">
          <cell r="F2356">
            <v>4000182</v>
          </cell>
          <cell r="G2356" t="str">
            <v>CETOSTEARYL ALCOHOL C1618(CSA)</v>
          </cell>
          <cell r="H2356" t="str">
            <v>KG</v>
          </cell>
          <cell r="I2356">
            <v>2.4980118819291762E-2</v>
          </cell>
          <cell r="J2356">
            <v>213.77</v>
          </cell>
          <cell r="K2356">
            <v>5.34</v>
          </cell>
          <cell r="L2356" t="str">
            <v>RM</v>
          </cell>
          <cell r="M2356" t="str">
            <v>6002353UKM1</v>
          </cell>
          <cell r="N2356" t="str">
            <v>4000182UKM1</v>
          </cell>
          <cell r="O2356" t="e">
            <v>#N/A</v>
          </cell>
          <cell r="P2356">
            <v>5.34</v>
          </cell>
          <cell r="S2356">
            <v>5.34</v>
          </cell>
          <cell r="T2356">
            <v>0</v>
          </cell>
          <cell r="V2356">
            <v>2.4980118819291762E-2</v>
          </cell>
          <cell r="W2356">
            <v>192.63366800804829</v>
          </cell>
        </row>
        <row r="2357">
          <cell r="F2357">
            <v>4000197</v>
          </cell>
          <cell r="G2357" t="str">
            <v>LAURYL ALCOHOL (C1218)</v>
          </cell>
          <cell r="H2357" t="str">
            <v>KG</v>
          </cell>
          <cell r="I2357">
            <v>6.2841530054644811E-3</v>
          </cell>
          <cell r="J2357">
            <v>292.8</v>
          </cell>
          <cell r="K2357">
            <v>1.84</v>
          </cell>
          <cell r="L2357" t="str">
            <v>RM</v>
          </cell>
          <cell r="M2357" t="str">
            <v>6002353UKM1</v>
          </cell>
          <cell r="N2357" t="str">
            <v>4000197UKM1</v>
          </cell>
          <cell r="O2357" t="e">
            <v>#N/A</v>
          </cell>
          <cell r="P2357">
            <v>1.84</v>
          </cell>
          <cell r="S2357">
            <v>1.84</v>
          </cell>
          <cell r="T2357">
            <v>0</v>
          </cell>
          <cell r="V2357">
            <v>6.2841530054644811E-3</v>
          </cell>
          <cell r="W2357">
            <v>213.46471428571428</v>
          </cell>
        </row>
        <row r="2358">
          <cell r="F2358">
            <v>4000162</v>
          </cell>
          <cell r="G2358" t="str">
            <v>SLES 28%</v>
          </cell>
          <cell r="H2358" t="str">
            <v>KG</v>
          </cell>
          <cell r="I2358">
            <v>1.9928382375836835E-2</v>
          </cell>
          <cell r="J2358">
            <v>64.23</v>
          </cell>
          <cell r="K2358">
            <v>1.28</v>
          </cell>
          <cell r="L2358" t="str">
            <v>RM</v>
          </cell>
          <cell r="M2358" t="str">
            <v>6002353UKM1</v>
          </cell>
          <cell r="N2358" t="str">
            <v>4000162UKM1</v>
          </cell>
          <cell r="O2358" t="e">
            <v>#N/A</v>
          </cell>
          <cell r="P2358">
            <v>1.28</v>
          </cell>
          <cell r="S2358">
            <v>1.28</v>
          </cell>
          <cell r="T2358">
            <v>0</v>
          </cell>
          <cell r="V2358">
            <v>1.9928382375836835E-2</v>
          </cell>
          <cell r="W2358">
            <v>62.439437499999997</v>
          </cell>
        </row>
        <row r="2359">
          <cell r="F2359">
            <v>4000241</v>
          </cell>
          <cell r="G2359" t="str">
            <v>AQUACID 600-S</v>
          </cell>
          <cell r="H2359" t="str">
            <v>KG</v>
          </cell>
          <cell r="I2359">
            <v>1.4994624568550897E-2</v>
          </cell>
          <cell r="J2359">
            <v>353.46</v>
          </cell>
          <cell r="K2359">
            <v>5.3</v>
          </cell>
          <cell r="L2359" t="str">
            <v>RM</v>
          </cell>
          <cell r="M2359" t="str">
            <v>6002353UKM1</v>
          </cell>
          <cell r="N2359" t="str">
            <v>4000241UKM1</v>
          </cell>
          <cell r="O2359" t="e">
            <v>#N/A</v>
          </cell>
          <cell r="P2359">
            <v>5.3</v>
          </cell>
          <cell r="S2359">
            <v>5.3</v>
          </cell>
          <cell r="T2359">
            <v>0</v>
          </cell>
          <cell r="V2359">
            <v>1.4994624568550897E-2</v>
          </cell>
          <cell r="W2359">
            <v>340.65856491228072</v>
          </cell>
        </row>
        <row r="2360">
          <cell r="F2360">
            <v>4000287</v>
          </cell>
          <cell r="G2360" t="str">
            <v>PYRIDINE-2,6 DICARBOXYLIC ACID</v>
          </cell>
          <cell r="H2360" t="str">
            <v>KG</v>
          </cell>
          <cell r="I2360">
            <v>1.0009175077154058E-3</v>
          </cell>
          <cell r="J2360">
            <v>3237.03</v>
          </cell>
          <cell r="K2360">
            <v>3.24</v>
          </cell>
          <cell r="L2360" t="str">
            <v>RM</v>
          </cell>
          <cell r="M2360" t="str">
            <v>6002353UKM1</v>
          </cell>
          <cell r="N2360" t="str">
            <v>4000287UKM1</v>
          </cell>
          <cell r="O2360" t="e">
            <v>#N/A</v>
          </cell>
          <cell r="P2360">
            <v>3.24</v>
          </cell>
          <cell r="S2360">
            <v>3.24</v>
          </cell>
          <cell r="T2360">
            <v>0</v>
          </cell>
          <cell r="V2360">
            <v>1.0009175077154058E-3</v>
          </cell>
          <cell r="W2360">
            <v>3260.1314000000002</v>
          </cell>
        </row>
        <row r="2361">
          <cell r="F2361">
            <v>4000256</v>
          </cell>
          <cell r="G2361" t="str">
            <v>DC DLUID 1500</v>
          </cell>
          <cell r="H2361" t="str">
            <v>KG</v>
          </cell>
          <cell r="I2361">
            <v>7.0191857744501644E-4</v>
          </cell>
          <cell r="J2361">
            <v>2350.6999999999998</v>
          </cell>
          <cell r="K2361">
            <v>1.6500000000000001</v>
          </cell>
          <cell r="L2361" t="str">
            <v>RM</v>
          </cell>
          <cell r="M2361" t="str">
            <v>6002353UKM1</v>
          </cell>
          <cell r="N2361" t="str">
            <v>4000256UKM1</v>
          </cell>
          <cell r="O2361" t="e">
            <v>#N/A</v>
          </cell>
          <cell r="P2361">
            <v>1.6500000000000001</v>
          </cell>
          <cell r="S2361">
            <v>1.6500000000000001</v>
          </cell>
          <cell r="T2361">
            <v>0</v>
          </cell>
          <cell r="V2361">
            <v>7.0191857744501644E-4</v>
          </cell>
          <cell r="W2361">
            <v>2400</v>
          </cell>
        </row>
        <row r="2362">
          <cell r="F2362">
            <v>4000373</v>
          </cell>
          <cell r="G2362" t="str">
            <v>HYDROGEN PEROXIDE (H2O2) 50%</v>
          </cell>
          <cell r="H2362" t="str">
            <v>KG</v>
          </cell>
          <cell r="I2362">
            <v>0.24007903836654043</v>
          </cell>
          <cell r="J2362">
            <v>60.73</v>
          </cell>
          <cell r="K2362">
            <v>14.58</v>
          </cell>
          <cell r="L2362" t="str">
            <v>RM</v>
          </cell>
          <cell r="M2362" t="str">
            <v>6002353UKM1</v>
          </cell>
          <cell r="N2362" t="str">
            <v>4000373UKM1</v>
          </cell>
          <cell r="O2362" t="e">
            <v>#N/A</v>
          </cell>
          <cell r="P2362">
            <v>14.58</v>
          </cell>
          <cell r="S2362">
            <v>14.58</v>
          </cell>
          <cell r="T2362">
            <v>0</v>
          </cell>
          <cell r="V2362">
            <v>0.24007903836654043</v>
          </cell>
          <cell r="W2362">
            <v>50</v>
          </cell>
        </row>
        <row r="2363">
          <cell r="F2363">
            <v>4000198</v>
          </cell>
          <cell r="G2363" t="str">
            <v>MONOETHANOLAMINE (MEA)</v>
          </cell>
          <cell r="H2363" t="str">
            <v>KG</v>
          </cell>
          <cell r="I2363">
            <v>3.3229951262738148E-3</v>
          </cell>
          <cell r="J2363">
            <v>180.56</v>
          </cell>
          <cell r="K2363">
            <v>0.6</v>
          </cell>
          <cell r="L2363" t="str">
            <v>RM</v>
          </cell>
          <cell r="M2363" t="str">
            <v>6002353UKM1</v>
          </cell>
          <cell r="N2363" t="str">
            <v>4000198UKM1</v>
          </cell>
          <cell r="O2363" t="e">
            <v>#N/A</v>
          </cell>
          <cell r="P2363">
            <v>0.6</v>
          </cell>
          <cell r="S2363">
            <v>0.6</v>
          </cell>
          <cell r="T2363">
            <v>0</v>
          </cell>
          <cell r="V2363">
            <v>3.3229951262738148E-3</v>
          </cell>
          <cell r="W2363">
            <v>167.96</v>
          </cell>
        </row>
        <row r="2364">
          <cell r="F2364">
            <v>4000108</v>
          </cell>
          <cell r="G2364" t="str">
            <v>DM WATER</v>
          </cell>
          <cell r="H2364" t="str">
            <v>KG</v>
          </cell>
          <cell r="I2364">
            <v>0.68888888888888888</v>
          </cell>
          <cell r="J2364">
            <v>0.45</v>
          </cell>
          <cell r="K2364">
            <v>0.31</v>
          </cell>
          <cell r="L2364" t="str">
            <v>RM</v>
          </cell>
          <cell r="M2364" t="str">
            <v>6002353UKM1</v>
          </cell>
          <cell r="N2364" t="str">
            <v>4000108UKM1</v>
          </cell>
          <cell r="O2364" t="e">
            <v>#N/A</v>
          </cell>
          <cell r="P2364">
            <v>0.31</v>
          </cell>
          <cell r="S2364">
            <v>0.31</v>
          </cell>
          <cell r="T2364">
            <v>0</v>
          </cell>
          <cell r="V2364">
            <v>0.68888888888888888</v>
          </cell>
          <cell r="W2364">
            <v>0.45</v>
          </cell>
        </row>
        <row r="2365">
          <cell r="F2365" t="str">
            <v/>
          </cell>
          <cell r="G2365" t="str">
            <v>0000900502-MFMAND</v>
          </cell>
          <cell r="H2365" t="str">
            <v>MD</v>
          </cell>
          <cell r="I2365">
            <v>6.3E-2</v>
          </cell>
          <cell r="J2365">
            <v>440</v>
          </cell>
          <cell r="K2365">
            <v>27.72</v>
          </cell>
          <cell r="L2365" t="str">
            <v>cc</v>
          </cell>
          <cell r="M2365" t="str">
            <v>IC0020BUR05RUKM1</v>
          </cell>
          <cell r="N2365" t="str">
            <v>UKM1</v>
          </cell>
          <cell r="O2365" t="e">
            <v>#N/A</v>
          </cell>
          <cell r="R2365">
            <v>27.72</v>
          </cell>
          <cell r="S2365">
            <v>27.72</v>
          </cell>
          <cell r="T2365">
            <v>0</v>
          </cell>
          <cell r="V2365">
            <v>6.3E-2</v>
          </cell>
          <cell r="W2365">
            <v>440</v>
          </cell>
        </row>
        <row r="2366">
          <cell r="F2366" t="str">
            <v/>
          </cell>
          <cell r="G2366" t="str">
            <v>0000900501-MFPOWR</v>
          </cell>
          <cell r="H2366" t="str">
            <v>KWH</v>
          </cell>
          <cell r="I2366">
            <v>0.21575757575757576</v>
          </cell>
          <cell r="J2366">
            <v>8.25</v>
          </cell>
          <cell r="K2366">
            <v>1.78</v>
          </cell>
          <cell r="L2366" t="str">
            <v>cc</v>
          </cell>
          <cell r="M2366" t="str">
            <v>IC0020BUR05RUKM1</v>
          </cell>
          <cell r="N2366" t="str">
            <v>UKM1</v>
          </cell>
          <cell r="O2366" t="e">
            <v>#N/A</v>
          </cell>
          <cell r="R2366">
            <v>1.78</v>
          </cell>
          <cell r="S2366">
            <v>1.78</v>
          </cell>
          <cell r="T2366">
            <v>0</v>
          </cell>
          <cell r="V2366">
            <v>0.21575757575757576</v>
          </cell>
          <cell r="W2366">
            <v>8.25</v>
          </cell>
        </row>
        <row r="2367">
          <cell r="F2367">
            <v>5000282</v>
          </cell>
          <cell r="G2367" t="str">
            <v>BOPP TAPE (60MM X 650M)</v>
          </cell>
          <cell r="H2367" t="str">
            <v>ROL</v>
          </cell>
          <cell r="I2367">
            <v>2.1777777777777776E-3</v>
          </cell>
          <cell r="J2367">
            <v>450</v>
          </cell>
          <cell r="K2367">
            <v>0.97999999999999987</v>
          </cell>
          <cell r="L2367" t="str">
            <v>PM</v>
          </cell>
          <cell r="M2367" t="str">
            <v>IC0020BUR05RUKM1</v>
          </cell>
          <cell r="N2367" t="str">
            <v>5000282UKM1</v>
          </cell>
          <cell r="O2367" t="e">
            <v>#N/A</v>
          </cell>
          <cell r="Q2367">
            <v>0.97999999999999987</v>
          </cell>
          <cell r="S2367">
            <v>0.97999999999999987</v>
          </cell>
          <cell r="T2367">
            <v>0</v>
          </cell>
          <cell r="V2367">
            <v>2.1777777777777776E-3</v>
          </cell>
          <cell r="W2367">
            <v>477</v>
          </cell>
        </row>
        <row r="2368">
          <cell r="F2368">
            <v>6000374</v>
          </cell>
          <cell r="G2368" t="str">
            <v>DEVELOPER INDICA CRM COLOR 12% SA NF</v>
          </cell>
          <cell r="H2368" t="str">
            <v>ST</v>
          </cell>
          <cell r="I2368">
            <v>144.33552631578945</v>
          </cell>
          <cell r="J2368">
            <v>1.5102114260008999</v>
          </cell>
          <cell r="K2368">
            <v>217.9771610199588</v>
          </cell>
          <cell r="L2368" t="str">
            <v>SFG</v>
          </cell>
          <cell r="M2368" t="str">
            <v>IC0020BUR05RUKM1</v>
          </cell>
          <cell r="N2368" t="str">
            <v>6000374UKM1</v>
          </cell>
          <cell r="O2368" t="str">
            <v>6000374UKM1</v>
          </cell>
          <cell r="P2368">
            <v>104.1825905604091</v>
          </cell>
          <cell r="Q2368">
            <v>53.404144736842099</v>
          </cell>
          <cell r="R2368">
            <v>60.390425722707562</v>
          </cell>
          <cell r="S2368">
            <v>217.97716101995877</v>
          </cell>
          <cell r="T2368">
            <v>0</v>
          </cell>
          <cell r="V2368">
            <v>144.33552631578945</v>
          </cell>
          <cell r="W2368">
            <v>1.4865087632352885</v>
          </cell>
        </row>
        <row r="2369">
          <cell r="F2369">
            <v>6000266</v>
          </cell>
          <cell r="G2369" t="str">
            <v>BABYPOUCH INDICA CRM CLR BURGUNDY SA NFS</v>
          </cell>
          <cell r="H2369" t="str">
            <v>ST</v>
          </cell>
          <cell r="I2369">
            <v>143.87523277467412</v>
          </cell>
          <cell r="J2369">
            <v>5.3597853547370971</v>
          </cell>
          <cell r="K2369">
            <v>771.14036553508913</v>
          </cell>
          <cell r="L2369" t="str">
            <v>SFG</v>
          </cell>
          <cell r="M2369" t="str">
            <v>IC0020BUR05RUKM1</v>
          </cell>
          <cell r="N2369" t="str">
            <v>6000266UKM1</v>
          </cell>
          <cell r="O2369" t="str">
            <v>6000266UKM1</v>
          </cell>
          <cell r="P2369">
            <v>613.69024273990863</v>
          </cell>
          <cell r="Q2369">
            <v>89.202644320297949</v>
          </cell>
          <cell r="R2369">
            <v>68.247478474882428</v>
          </cell>
          <cell r="S2369">
            <v>771.14036553508902</v>
          </cell>
          <cell r="T2369">
            <v>0</v>
          </cell>
          <cell r="V2369">
            <v>143.87523277467412</v>
          </cell>
          <cell r="W2369">
            <v>5.2010638333007622</v>
          </cell>
        </row>
        <row r="2370">
          <cell r="F2370" t="str">
            <v/>
          </cell>
          <cell r="G2370" t="str">
            <v>0000900503-MFGUTY</v>
          </cell>
          <cell r="H2370" t="str">
            <v>STD</v>
          </cell>
          <cell r="I2370">
            <v>1.800889189037087E-2</v>
          </cell>
          <cell r="J2370">
            <v>533.07000000000005</v>
          </cell>
          <cell r="K2370">
            <v>9.6</v>
          </cell>
          <cell r="L2370" t="str">
            <v>cc</v>
          </cell>
          <cell r="M2370" t="str">
            <v>IC0020BUR05RUKM1</v>
          </cell>
          <cell r="N2370" t="str">
            <v>UKM1</v>
          </cell>
          <cell r="O2370" t="e">
            <v>#N/A</v>
          </cell>
          <cell r="R2370">
            <v>9.6</v>
          </cell>
          <cell r="S2370">
            <v>9.6</v>
          </cell>
          <cell r="T2370">
            <v>0</v>
          </cell>
          <cell r="V2370">
            <v>1.800889189037087E-2</v>
          </cell>
          <cell r="W2370">
            <v>533.07000000000005</v>
          </cell>
        </row>
        <row r="2371">
          <cell r="F2371" t="str">
            <v/>
          </cell>
          <cell r="G2371" t="str">
            <v>0000900504-MFGDEP</v>
          </cell>
          <cell r="H2371" t="str">
            <v>STD</v>
          </cell>
          <cell r="I2371">
            <v>1.8000816231343281E-2</v>
          </cell>
          <cell r="J2371">
            <v>686.08</v>
          </cell>
          <cell r="K2371">
            <v>12.349999999999998</v>
          </cell>
          <cell r="L2371" t="str">
            <v>cc</v>
          </cell>
          <cell r="M2371" t="str">
            <v>IC0020BUR05RUKM1</v>
          </cell>
          <cell r="N2371" t="str">
            <v>UKM1</v>
          </cell>
          <cell r="O2371" t="e">
            <v>#N/A</v>
          </cell>
          <cell r="R2371">
            <v>12.349999999999998</v>
          </cell>
          <cell r="S2371">
            <v>12.349999999999998</v>
          </cell>
          <cell r="T2371">
            <v>0</v>
          </cell>
          <cell r="V2371">
            <v>1.8000816231343281E-2</v>
          </cell>
          <cell r="W2371">
            <v>686.08</v>
          </cell>
        </row>
        <row r="2372">
          <cell r="F2372" t="str">
            <v/>
          </cell>
          <cell r="G2372" t="str">
            <v>0000900505-MFGOVH</v>
          </cell>
          <cell r="H2372" t="str">
            <v>STD</v>
          </cell>
          <cell r="I2372">
            <v>1.8008148173508168E-2</v>
          </cell>
          <cell r="J2372">
            <v>292.08999999999997</v>
          </cell>
          <cell r="K2372">
            <v>5.2600000000000007</v>
          </cell>
          <cell r="L2372" t="str">
            <v>cc</v>
          </cell>
          <cell r="M2372" t="str">
            <v>IC0020BUR05RUKM1</v>
          </cell>
          <cell r="N2372" t="str">
            <v>UKM1</v>
          </cell>
          <cell r="O2372" t="e">
            <v>#N/A</v>
          </cell>
          <cell r="R2372">
            <v>5.2600000000000007</v>
          </cell>
          <cell r="S2372">
            <v>5.2600000000000007</v>
          </cell>
          <cell r="T2372">
            <v>0</v>
          </cell>
          <cell r="V2372">
            <v>1.8008148173508168E-2</v>
          </cell>
          <cell r="W2372">
            <v>292.08999999999997</v>
          </cell>
        </row>
        <row r="2373">
          <cell r="F2373">
            <v>5004712</v>
          </cell>
          <cell r="G2373" t="str">
            <v>LEAFLET IND CREAM / NIHIRA HENA PWD 10GM</v>
          </cell>
          <cell r="H2373" t="str">
            <v>ST</v>
          </cell>
          <cell r="I2373">
            <v>145.44444444444446</v>
          </cell>
          <cell r="J2373">
            <v>0.09</v>
          </cell>
          <cell r="K2373">
            <v>13.09</v>
          </cell>
          <cell r="L2373" t="str">
            <v>PM</v>
          </cell>
          <cell r="M2373" t="str">
            <v>IC0020BUR05RUKM1</v>
          </cell>
          <cell r="N2373" t="str">
            <v>5004712UKM1</v>
          </cell>
          <cell r="O2373" t="e">
            <v>#N/A</v>
          </cell>
          <cell r="Q2373">
            <v>13.09</v>
          </cell>
          <cell r="S2373">
            <v>13.09</v>
          </cell>
          <cell r="T2373">
            <v>0</v>
          </cell>
          <cell r="V2373">
            <v>145.44444444444446</v>
          </cell>
          <cell r="W2373">
            <v>9.5355000000000009E-2</v>
          </cell>
        </row>
        <row r="2374">
          <cell r="F2374">
            <v>5001905</v>
          </cell>
          <cell r="G2374" t="str">
            <v>FW LAMI IND CREME HAIRCLR BURGUNDY 20ML</v>
          </cell>
          <cell r="H2374" t="str">
            <v>KG</v>
          </cell>
          <cell r="I2374">
            <v>0.31671417024716042</v>
          </cell>
          <cell r="J2374">
            <v>235.07</v>
          </cell>
          <cell r="K2374">
            <v>74.45</v>
          </cell>
          <cell r="L2374" t="str">
            <v>PM</v>
          </cell>
          <cell r="M2374" t="str">
            <v>IC0020BUR05RUKM1</v>
          </cell>
          <cell r="N2374" t="str">
            <v>5001905UKM1</v>
          </cell>
          <cell r="O2374" t="e">
            <v>#N/A</v>
          </cell>
          <cell r="Q2374">
            <v>74.45</v>
          </cell>
          <cell r="S2374">
            <v>74.45</v>
          </cell>
          <cell r="T2374">
            <v>0</v>
          </cell>
          <cell r="V2374">
            <v>0.31671417024716042</v>
          </cell>
          <cell r="W2374">
            <v>235.07</v>
          </cell>
        </row>
        <row r="2375">
          <cell r="F2375">
            <v>5003154</v>
          </cell>
          <cell r="G2375" t="str">
            <v>CFC INDICA CREMCLR BURGUNDY 20 X 144pcs</v>
          </cell>
          <cell r="H2375" t="str">
            <v>ST</v>
          </cell>
          <cell r="I2375">
            <v>1.0049522461973823</v>
          </cell>
          <cell r="J2375">
            <v>28.27</v>
          </cell>
          <cell r="K2375">
            <v>28.409999999999997</v>
          </cell>
          <cell r="L2375" t="str">
            <v>PM</v>
          </cell>
          <cell r="M2375" t="str">
            <v>IC0020BUR05RUKM1</v>
          </cell>
          <cell r="N2375" t="str">
            <v>5003154UKM1</v>
          </cell>
          <cell r="O2375" t="e">
            <v>#N/A</v>
          </cell>
          <cell r="Q2375">
            <v>28.409999999999997</v>
          </cell>
          <cell r="S2375">
            <v>28.409999999999997</v>
          </cell>
          <cell r="T2375">
            <v>0</v>
          </cell>
          <cell r="V2375">
            <v>1.0049522461973823</v>
          </cell>
          <cell r="W2375">
            <v>29.980125000000008</v>
          </cell>
        </row>
        <row r="2376">
          <cell r="F2376" t="str">
            <v/>
          </cell>
          <cell r="G2376" t="str">
            <v>0000900501-MFPOWR</v>
          </cell>
          <cell r="H2376" t="str">
            <v>KWH</v>
          </cell>
          <cell r="I2376">
            <v>0</v>
          </cell>
          <cell r="J2376">
            <v>0</v>
          </cell>
          <cell r="K2376">
            <v>0</v>
          </cell>
          <cell r="L2376" t="str">
            <v>cc</v>
          </cell>
          <cell r="M2376" t="str">
            <v>6000267UKM1</v>
          </cell>
          <cell r="N2376" t="str">
            <v>UKM1</v>
          </cell>
          <cell r="O2376" t="e">
            <v>#N/A</v>
          </cell>
          <cell r="R2376">
            <v>0</v>
          </cell>
          <cell r="S2376">
            <v>0</v>
          </cell>
          <cell r="T2376">
            <v>0</v>
          </cell>
          <cell r="V2376">
            <v>0</v>
          </cell>
          <cell r="W2376">
            <v>0</v>
          </cell>
        </row>
        <row r="2377">
          <cell r="F2377">
            <v>5001900</v>
          </cell>
          <cell r="G2377" t="str">
            <v>INNER LAM IND CREME HAIRCLR DARK BR 20ML</v>
          </cell>
          <cell r="H2377" t="str">
            <v>KG</v>
          </cell>
          <cell r="I2377">
            <v>2.0356843491797388E-3</v>
          </cell>
          <cell r="J2377">
            <v>334.04</v>
          </cell>
          <cell r="K2377">
            <v>0.67999999999999994</v>
          </cell>
          <cell r="L2377" t="str">
            <v>PM</v>
          </cell>
          <cell r="M2377" t="str">
            <v>6000267UKM1</v>
          </cell>
          <cell r="N2377" t="str">
            <v>5001900UKM1</v>
          </cell>
          <cell r="O2377" t="e">
            <v>#N/A</v>
          </cell>
          <cell r="Q2377">
            <v>0.67999999999999994</v>
          </cell>
          <cell r="S2377">
            <v>0.67999999999999994</v>
          </cell>
          <cell r="T2377">
            <v>0</v>
          </cell>
          <cell r="V2377">
            <v>2.0356843491797388E-3</v>
          </cell>
          <cell r="W2377">
            <v>334.04</v>
          </cell>
        </row>
        <row r="2378">
          <cell r="F2378">
            <v>6000422</v>
          </cell>
          <cell r="G2378" t="str">
            <v>INDICA CREAM COLOUR DARK BRN SACH NF</v>
          </cell>
          <cell r="H2378" t="str">
            <v>KG</v>
          </cell>
          <cell r="I2378">
            <v>2.1512237363839386E-2</v>
          </cell>
          <cell r="J2378">
            <v>219.41000000000003</v>
          </cell>
          <cell r="K2378">
            <v>4.72</v>
          </cell>
          <cell r="L2378" t="str">
            <v>SFG</v>
          </cell>
          <cell r="M2378" t="str">
            <v>6000267UKM1</v>
          </cell>
          <cell r="N2378" t="str">
            <v>6000422UKM1</v>
          </cell>
          <cell r="O2378" t="str">
            <v>6000422UKM1</v>
          </cell>
          <cell r="P2378">
            <v>4.2417829634018496</v>
          </cell>
          <cell r="Q2378">
            <v>0</v>
          </cell>
          <cell r="R2378">
            <v>0.47821703659814957</v>
          </cell>
          <cell r="S2378">
            <v>4.7199999999999989</v>
          </cell>
          <cell r="T2378">
            <v>0</v>
          </cell>
          <cell r="V2378">
            <v>2.1512237363839386E-2</v>
          </cell>
          <cell r="W2378">
            <v>181.1324783122366</v>
          </cell>
        </row>
        <row r="2379">
          <cell r="F2379">
            <v>6000249</v>
          </cell>
          <cell r="G2379" t="str">
            <v>AntiOxidant Solution (Ascorbicacid Soln)</v>
          </cell>
          <cell r="H2379" t="str">
            <v>KG</v>
          </cell>
          <cell r="I2379">
            <v>6.2750019609381135E-4</v>
          </cell>
          <cell r="J2379">
            <v>125.91743999999998</v>
          </cell>
          <cell r="K2379">
            <v>7.9013218291630716E-2</v>
          </cell>
          <cell r="L2379" t="str">
            <v>SFG</v>
          </cell>
          <cell r="M2379" t="str">
            <v>6000267UKM1</v>
          </cell>
          <cell r="N2379" t="str">
            <v>6000249UKM1</v>
          </cell>
          <cell r="O2379" t="str">
            <v>6000249UKM1</v>
          </cell>
          <cell r="P2379">
            <v>7.8212251941328734E-2</v>
          </cell>
          <cell r="Q2379">
            <v>0</v>
          </cell>
          <cell r="R2379">
            <v>8.0096635030198454E-4</v>
          </cell>
          <cell r="S2379">
            <v>7.9013218291630716E-2</v>
          </cell>
          <cell r="T2379">
            <v>0</v>
          </cell>
          <cell r="V2379">
            <v>6.2750019609381135E-4</v>
          </cell>
          <cell r="W2379">
            <v>128.21545481481482</v>
          </cell>
        </row>
        <row r="2380">
          <cell r="F2380" t="str">
            <v/>
          </cell>
          <cell r="G2380" t="str">
            <v>0000900503-MFGUTY</v>
          </cell>
          <cell r="H2380" t="str">
            <v>STD</v>
          </cell>
          <cell r="I2380">
            <v>0</v>
          </cell>
          <cell r="J2380">
            <v>0</v>
          </cell>
          <cell r="K2380">
            <v>0</v>
          </cell>
          <cell r="L2380" t="str">
            <v>cc</v>
          </cell>
          <cell r="M2380" t="str">
            <v>6000267UKM1</v>
          </cell>
          <cell r="N2380" t="str">
            <v>UKM1</v>
          </cell>
          <cell r="O2380" t="e">
            <v>#N/A</v>
          </cell>
          <cell r="R2380">
            <v>0</v>
          </cell>
          <cell r="S2380">
            <v>0</v>
          </cell>
          <cell r="T2380">
            <v>0</v>
          </cell>
          <cell r="V2380">
            <v>0</v>
          </cell>
          <cell r="W2380">
            <v>0</v>
          </cell>
        </row>
        <row r="2381">
          <cell r="F2381" t="str">
            <v/>
          </cell>
          <cell r="G2381" t="str">
            <v>0000900504-MFGDEP</v>
          </cell>
          <cell r="H2381" t="str">
            <v>STD</v>
          </cell>
          <cell r="I2381">
            <v>0</v>
          </cell>
          <cell r="J2381">
            <v>0</v>
          </cell>
          <cell r="K2381">
            <v>0</v>
          </cell>
          <cell r="L2381" t="str">
            <v>cc</v>
          </cell>
          <cell r="M2381" t="str">
            <v>6000267UKM1</v>
          </cell>
          <cell r="N2381" t="str">
            <v>UKM1</v>
          </cell>
          <cell r="O2381" t="e">
            <v>#N/A</v>
          </cell>
          <cell r="R2381">
            <v>0</v>
          </cell>
          <cell r="S2381">
            <v>0</v>
          </cell>
          <cell r="T2381">
            <v>0</v>
          </cell>
          <cell r="V2381">
            <v>0</v>
          </cell>
          <cell r="W2381">
            <v>0</v>
          </cell>
        </row>
        <row r="2382">
          <cell r="F2382" t="str">
            <v/>
          </cell>
          <cell r="G2382" t="str">
            <v>0000900502-MFMAND</v>
          </cell>
          <cell r="H2382" t="str">
            <v>MD</v>
          </cell>
          <cell r="I2382">
            <v>0</v>
          </cell>
          <cell r="J2382">
            <v>0</v>
          </cell>
          <cell r="K2382">
            <v>0</v>
          </cell>
          <cell r="L2382" t="str">
            <v>cc</v>
          </cell>
          <cell r="M2382" t="str">
            <v>6000267UKM1</v>
          </cell>
          <cell r="N2382" t="str">
            <v>UKM1</v>
          </cell>
          <cell r="O2382" t="e">
            <v>#N/A</v>
          </cell>
          <cell r="R2382">
            <v>0</v>
          </cell>
          <cell r="S2382">
            <v>0</v>
          </cell>
          <cell r="T2382">
            <v>0</v>
          </cell>
          <cell r="V2382">
            <v>0</v>
          </cell>
          <cell r="W2382">
            <v>0</v>
          </cell>
        </row>
        <row r="2383">
          <cell r="F2383" t="str">
            <v/>
          </cell>
          <cell r="G2383" t="str">
            <v>0000900505-MFGOVH</v>
          </cell>
          <cell r="H2383" t="str">
            <v>STD</v>
          </cell>
          <cell r="I2383">
            <v>0</v>
          </cell>
          <cell r="J2383">
            <v>0</v>
          </cell>
          <cell r="K2383">
            <v>0</v>
          </cell>
          <cell r="L2383" t="str">
            <v>cc</v>
          </cell>
          <cell r="M2383" t="str">
            <v>6000267UKM1</v>
          </cell>
          <cell r="N2383" t="str">
            <v>UKM1</v>
          </cell>
          <cell r="O2383" t="e">
            <v>#N/A</v>
          </cell>
          <cell r="R2383">
            <v>0</v>
          </cell>
          <cell r="S2383">
            <v>0</v>
          </cell>
          <cell r="T2383">
            <v>0</v>
          </cell>
          <cell r="V2383">
            <v>0</v>
          </cell>
          <cell r="W2383">
            <v>0</v>
          </cell>
        </row>
        <row r="2384">
          <cell r="F2384">
            <v>4000162</v>
          </cell>
          <cell r="G2384" t="str">
            <v>SLES 28%</v>
          </cell>
          <cell r="H2384" t="str">
            <v>KG</v>
          </cell>
          <cell r="I2384">
            <v>0.15995911588092501</v>
          </cell>
          <cell r="J2384">
            <v>78.27</v>
          </cell>
          <cell r="K2384">
            <v>12.52</v>
          </cell>
          <cell r="L2384" t="str">
            <v>RM</v>
          </cell>
          <cell r="M2384" t="str">
            <v>6000422UKM1</v>
          </cell>
          <cell r="N2384" t="str">
            <v>4000162UKM1</v>
          </cell>
          <cell r="O2384" t="e">
            <v>#N/A</v>
          </cell>
          <cell r="P2384">
            <v>12.52</v>
          </cell>
          <cell r="S2384">
            <v>12.52</v>
          </cell>
          <cell r="T2384">
            <v>0</v>
          </cell>
          <cell r="V2384">
            <v>0.15995911588092501</v>
          </cell>
          <cell r="W2384">
            <v>62.439437499999997</v>
          </cell>
        </row>
        <row r="2385">
          <cell r="F2385">
            <v>4000610</v>
          </cell>
          <cell r="G2385" t="str">
            <v>WALNUT.</v>
          </cell>
          <cell r="H2385" t="str">
            <v>KG</v>
          </cell>
          <cell r="I2385">
            <v>1.0007967381824751E-4</v>
          </cell>
          <cell r="J2385">
            <v>7693.87</v>
          </cell>
          <cell r="K2385">
            <v>0.77</v>
          </cell>
          <cell r="L2385" t="str">
            <v>RM</v>
          </cell>
          <cell r="M2385" t="str">
            <v>6000422UKM1</v>
          </cell>
          <cell r="N2385" t="str">
            <v>4000610UKM1</v>
          </cell>
          <cell r="O2385" t="e">
            <v>#N/A</v>
          </cell>
          <cell r="P2385">
            <v>0.77</v>
          </cell>
          <cell r="S2385">
            <v>0.77</v>
          </cell>
          <cell r="T2385">
            <v>0</v>
          </cell>
          <cell r="V2385">
            <v>1.0007967381824751E-4</v>
          </cell>
          <cell r="W2385">
            <v>7693.89</v>
          </cell>
        </row>
        <row r="2386">
          <cell r="F2386">
            <v>4000247</v>
          </cell>
          <cell r="G2386" t="str">
            <v>CELEQUAT SC 240C/UCARE POLYMERR JR 400</v>
          </cell>
          <cell r="H2386" t="str">
            <v>KG</v>
          </cell>
          <cell r="I2386">
            <v>3.9981922821515532E-3</v>
          </cell>
          <cell r="J2386">
            <v>2168.48</v>
          </cell>
          <cell r="K2386">
            <v>8.67</v>
          </cell>
          <cell r="L2386" t="str">
            <v>RM</v>
          </cell>
          <cell r="M2386" t="str">
            <v>6000422UKM1</v>
          </cell>
          <cell r="N2386" t="str">
            <v>4000247UKM1</v>
          </cell>
          <cell r="O2386" t="e">
            <v>#N/A</v>
          </cell>
          <cell r="P2386">
            <v>8.67</v>
          </cell>
          <cell r="S2386">
            <v>8.67</v>
          </cell>
          <cell r="T2386">
            <v>0</v>
          </cell>
          <cell r="V2386">
            <v>3.9981922821515532E-3</v>
          </cell>
          <cell r="W2386">
            <v>2129.8066666666668</v>
          </cell>
        </row>
        <row r="2387">
          <cell r="F2387">
            <v>4000190</v>
          </cell>
          <cell r="G2387" t="str">
            <v>P-AMINO PHENOL (PAP)</v>
          </cell>
          <cell r="H2387" t="str">
            <v>KG</v>
          </cell>
          <cell r="I2387">
            <v>3.5973863886645625E-3</v>
          </cell>
          <cell r="J2387">
            <v>681.05</v>
          </cell>
          <cell r="K2387">
            <v>2.4500000000000002</v>
          </cell>
          <cell r="L2387" t="str">
            <v>RM</v>
          </cell>
          <cell r="M2387" t="str">
            <v>6000422UKM1</v>
          </cell>
          <cell r="N2387" t="str">
            <v>4000190UKM1</v>
          </cell>
          <cell r="O2387" t="e">
            <v>#N/A</v>
          </cell>
          <cell r="P2387">
            <v>2.4500000000000002</v>
          </cell>
          <cell r="S2387">
            <v>2.4500000000000002</v>
          </cell>
          <cell r="T2387">
            <v>0</v>
          </cell>
          <cell r="V2387">
            <v>3.5973863886645625E-3</v>
          </cell>
          <cell r="W2387">
            <v>681.05</v>
          </cell>
        </row>
        <row r="2388">
          <cell r="F2388">
            <v>4000647</v>
          </cell>
          <cell r="G2388" t="str">
            <v>HYDROLYSED SILK PROTEIN</v>
          </cell>
          <cell r="H2388" t="str">
            <v>KG</v>
          </cell>
          <cell r="I2388">
            <v>9.996963885042321E-5</v>
          </cell>
          <cell r="J2388">
            <v>5401.64</v>
          </cell>
          <cell r="K2388">
            <v>0.54</v>
          </cell>
          <cell r="L2388" t="str">
            <v>RM</v>
          </cell>
          <cell r="M2388" t="str">
            <v>6000422UKM1</v>
          </cell>
          <cell r="N2388" t="str">
            <v>4000647UKM1</v>
          </cell>
          <cell r="O2388" t="e">
            <v>#N/A</v>
          </cell>
          <cell r="P2388">
            <v>0.54</v>
          </cell>
          <cell r="S2388">
            <v>0.54</v>
          </cell>
          <cell r="T2388">
            <v>0</v>
          </cell>
          <cell r="V2388">
            <v>9.996963885042321E-5</v>
          </cell>
          <cell r="W2388">
            <v>7853</v>
          </cell>
        </row>
        <row r="2389">
          <cell r="F2389">
            <v>4000326</v>
          </cell>
          <cell r="G2389" t="str">
            <v>PHENYL METHYL PYROZOLONE (PMP)</v>
          </cell>
          <cell r="H2389" t="str">
            <v>KG</v>
          </cell>
          <cell r="I2389">
            <v>2.0083710254506179E-3</v>
          </cell>
          <cell r="J2389">
            <v>592.52</v>
          </cell>
          <cell r="K2389">
            <v>1.19</v>
          </cell>
          <cell r="L2389" t="str">
            <v>RM</v>
          </cell>
          <cell r="M2389" t="str">
            <v>6000422UKM1</v>
          </cell>
          <cell r="N2389" t="str">
            <v>4000326UKM1</v>
          </cell>
          <cell r="O2389" t="e">
            <v>#N/A</v>
          </cell>
          <cell r="P2389">
            <v>1.19</v>
          </cell>
          <cell r="S2389">
            <v>1.19</v>
          </cell>
          <cell r="T2389">
            <v>0</v>
          </cell>
          <cell r="V2389">
            <v>2.0083710254506179E-3</v>
          </cell>
          <cell r="W2389">
            <v>596.92550000000006</v>
          </cell>
        </row>
        <row r="2390">
          <cell r="F2390">
            <v>4000294</v>
          </cell>
          <cell r="G2390" t="str">
            <v>SODIUM SILICATE</v>
          </cell>
          <cell r="H2390" t="str">
            <v>KG</v>
          </cell>
          <cell r="I2390">
            <v>5.0526923632163998E-3</v>
          </cell>
          <cell r="J2390">
            <v>69.27</v>
          </cell>
          <cell r="K2390">
            <v>0.35</v>
          </cell>
          <cell r="L2390" t="str">
            <v>RM</v>
          </cell>
          <cell r="M2390" t="str">
            <v>6000422UKM1</v>
          </cell>
          <cell r="N2390" t="str">
            <v>4000294UKM1</v>
          </cell>
          <cell r="O2390" t="e">
            <v>#N/A</v>
          </cell>
          <cell r="P2390">
            <v>0.35</v>
          </cell>
          <cell r="S2390">
            <v>0.35</v>
          </cell>
          <cell r="T2390">
            <v>0</v>
          </cell>
          <cell r="V2390">
            <v>5.0526923632163998E-3</v>
          </cell>
          <cell r="W2390">
            <v>67.309186885245907</v>
          </cell>
        </row>
        <row r="2391">
          <cell r="F2391">
            <v>4000281</v>
          </cell>
          <cell r="G2391" t="str">
            <v>FRAGRANCE NATURA GM</v>
          </cell>
          <cell r="H2391" t="str">
            <v>KG</v>
          </cell>
          <cell r="I2391">
            <v>3.0039884889180588E-3</v>
          </cell>
          <cell r="J2391">
            <v>1188.42</v>
          </cell>
          <cell r="K2391">
            <v>3.57</v>
          </cell>
          <cell r="L2391" t="str">
            <v>RM</v>
          </cell>
          <cell r="M2391" t="str">
            <v>6000422UKM1</v>
          </cell>
          <cell r="N2391" t="str">
            <v>4000281UKM1</v>
          </cell>
          <cell r="O2391" t="e">
            <v>#N/A</v>
          </cell>
          <cell r="P2391">
            <v>3.57</v>
          </cell>
          <cell r="S2391">
            <v>3.57</v>
          </cell>
          <cell r="T2391">
            <v>0</v>
          </cell>
          <cell r="V2391">
            <v>3.0039884889180588E-3</v>
          </cell>
          <cell r="W2391">
            <v>1390.2</v>
          </cell>
        </row>
        <row r="2392">
          <cell r="F2392" t="str">
            <v/>
          </cell>
          <cell r="G2392" t="str">
            <v>0000900502-MFMAND</v>
          </cell>
          <cell r="H2392" t="str">
            <v>MD</v>
          </cell>
          <cell r="I2392">
            <v>5.0000000000000001E-3</v>
          </cell>
          <cell r="J2392">
            <v>440</v>
          </cell>
          <cell r="K2392">
            <v>2.2000000000000002</v>
          </cell>
          <cell r="L2392" t="str">
            <v>cc</v>
          </cell>
          <cell r="M2392" t="str">
            <v>6000422UKM1</v>
          </cell>
          <cell r="N2392" t="str">
            <v>UKM1</v>
          </cell>
          <cell r="O2392" t="e">
            <v>#N/A</v>
          </cell>
          <cell r="R2392">
            <v>2.2000000000000002</v>
          </cell>
          <cell r="S2392">
            <v>2.2000000000000002</v>
          </cell>
          <cell r="T2392">
            <v>0</v>
          </cell>
          <cell r="V2392">
            <v>5.0000000000000001E-3</v>
          </cell>
          <cell r="W2392">
            <v>440</v>
          </cell>
        </row>
        <row r="2393">
          <cell r="F2393" t="str">
            <v/>
          </cell>
          <cell r="G2393" t="str">
            <v>0000900501-MFPOWR</v>
          </cell>
          <cell r="H2393" t="str">
            <v>KWH</v>
          </cell>
          <cell r="I2393">
            <v>0.39999999999999997</v>
          </cell>
          <cell r="J2393">
            <v>8.25</v>
          </cell>
          <cell r="K2393">
            <v>3.3</v>
          </cell>
          <cell r="L2393" t="str">
            <v>cc</v>
          </cell>
          <cell r="M2393" t="str">
            <v>6000422UKM1</v>
          </cell>
          <cell r="N2393" t="str">
            <v>UKM1</v>
          </cell>
          <cell r="O2393" t="e">
            <v>#N/A</v>
          </cell>
          <cell r="R2393">
            <v>3.3</v>
          </cell>
          <cell r="S2393">
            <v>3.3</v>
          </cell>
          <cell r="T2393">
            <v>0</v>
          </cell>
          <cell r="V2393">
            <v>0.39999999999999997</v>
          </cell>
          <cell r="W2393">
            <v>8.25</v>
          </cell>
        </row>
        <row r="2394">
          <cell r="F2394" t="str">
            <v/>
          </cell>
          <cell r="G2394" t="str">
            <v>0000900505-MFGOVH</v>
          </cell>
          <cell r="H2394" t="str">
            <v>STD</v>
          </cell>
          <cell r="I2394">
            <v>1.9993837515834161E-2</v>
          </cell>
          <cell r="J2394">
            <v>292.08999999999997</v>
          </cell>
          <cell r="K2394">
            <v>5.84</v>
          </cell>
          <cell r="L2394" t="str">
            <v>cc</v>
          </cell>
          <cell r="M2394" t="str">
            <v>6000422UKM1</v>
          </cell>
          <cell r="N2394" t="str">
            <v>UKM1</v>
          </cell>
          <cell r="O2394" t="e">
            <v>#N/A</v>
          </cell>
          <cell r="R2394">
            <v>5.84</v>
          </cell>
          <cell r="S2394">
            <v>5.84</v>
          </cell>
          <cell r="T2394">
            <v>0</v>
          </cell>
          <cell r="V2394">
            <v>1.9993837515834161E-2</v>
          </cell>
          <cell r="W2394">
            <v>292.08999999999997</v>
          </cell>
        </row>
        <row r="2395">
          <cell r="F2395" t="str">
            <v/>
          </cell>
          <cell r="G2395" t="str">
            <v>0000900503-MFGUTY</v>
          </cell>
          <cell r="H2395" t="str">
            <v>STD</v>
          </cell>
          <cell r="I2395">
            <v>2.0009095043201457E-2</v>
          </cell>
          <cell r="J2395">
            <v>219.9</v>
          </cell>
          <cell r="K2395">
            <v>4.4000000000000004</v>
          </cell>
          <cell r="L2395" t="str">
            <v>cc</v>
          </cell>
          <cell r="M2395" t="str">
            <v>6000422UKM1</v>
          </cell>
          <cell r="N2395" t="str">
            <v>UKM1</v>
          </cell>
          <cell r="O2395" t="e">
            <v>#N/A</v>
          </cell>
          <cell r="R2395">
            <v>4.4000000000000004</v>
          </cell>
          <cell r="S2395">
            <v>4.4000000000000004</v>
          </cell>
          <cell r="T2395">
            <v>0</v>
          </cell>
          <cell r="V2395">
            <v>2.0009095043201457E-2</v>
          </cell>
          <cell r="W2395">
            <v>219.9</v>
          </cell>
        </row>
        <row r="2396">
          <cell r="F2396" t="str">
            <v/>
          </cell>
          <cell r="G2396" t="str">
            <v>0000900504-MFGDEP</v>
          </cell>
          <cell r="H2396" t="str">
            <v>STD</v>
          </cell>
          <cell r="I2396">
            <v>2.000308213900447E-2</v>
          </cell>
          <cell r="J2396">
            <v>324.45</v>
          </cell>
          <cell r="K2396">
            <v>6.49</v>
          </cell>
          <cell r="L2396" t="str">
            <v>cc</v>
          </cell>
          <cell r="M2396" t="str">
            <v>6000422UKM1</v>
          </cell>
          <cell r="N2396" t="str">
            <v>UKM1</v>
          </cell>
          <cell r="O2396" t="e">
            <v>#N/A</v>
          </cell>
          <cell r="R2396">
            <v>6.49</v>
          </cell>
          <cell r="S2396">
            <v>6.49</v>
          </cell>
          <cell r="T2396">
            <v>0</v>
          </cell>
          <cell r="V2396">
            <v>2.000308213900447E-2</v>
          </cell>
          <cell r="W2396">
            <v>324.45</v>
          </cell>
        </row>
        <row r="2397">
          <cell r="F2397">
            <v>4000197</v>
          </cell>
          <cell r="G2397" t="str">
            <v>LAURYL ALCOHOL (C1218)</v>
          </cell>
          <cell r="H2397" t="str">
            <v>KG</v>
          </cell>
          <cell r="I2397">
            <v>3.5000543065059196E-2</v>
          </cell>
          <cell r="J2397">
            <v>368.28</v>
          </cell>
          <cell r="K2397">
            <v>12.89</v>
          </cell>
          <cell r="L2397" t="str">
            <v>RM</v>
          </cell>
          <cell r="M2397" t="str">
            <v>6000422UKM1</v>
          </cell>
          <cell r="N2397" t="str">
            <v>4000197UKM1</v>
          </cell>
          <cell r="O2397" t="e">
            <v>#N/A</v>
          </cell>
          <cell r="P2397">
            <v>12.89</v>
          </cell>
          <cell r="S2397">
            <v>12.89</v>
          </cell>
          <cell r="T2397">
            <v>0</v>
          </cell>
          <cell r="V2397">
            <v>3.5000543065059196E-2</v>
          </cell>
          <cell r="W2397">
            <v>213.46471428571428</v>
          </cell>
        </row>
        <row r="2398">
          <cell r="F2398">
            <v>4000182</v>
          </cell>
          <cell r="G2398" t="str">
            <v>CETOSTEARYL ALCOHOL C1618(CSA)</v>
          </cell>
          <cell r="H2398" t="str">
            <v>KG</v>
          </cell>
          <cell r="I2398">
            <v>0.1399980756278264</v>
          </cell>
          <cell r="J2398">
            <v>311.79000000000002</v>
          </cell>
          <cell r="K2398">
            <v>43.65</v>
          </cell>
          <cell r="L2398" t="str">
            <v>RM</v>
          </cell>
          <cell r="M2398" t="str">
            <v>6000422UKM1</v>
          </cell>
          <cell r="N2398" t="str">
            <v>4000182UKM1</v>
          </cell>
          <cell r="O2398" t="e">
            <v>#N/A</v>
          </cell>
          <cell r="P2398">
            <v>43.65</v>
          </cell>
          <cell r="S2398">
            <v>43.65</v>
          </cell>
          <cell r="T2398">
            <v>0</v>
          </cell>
          <cell r="V2398">
            <v>0.1399980756278264</v>
          </cell>
          <cell r="W2398">
            <v>192.63366800804829</v>
          </cell>
        </row>
        <row r="2399">
          <cell r="F2399">
            <v>4000325</v>
          </cell>
          <cell r="G2399" t="str">
            <v>M-AMINO PHENOL (MAP)</v>
          </cell>
          <cell r="H2399" t="str">
            <v>KG</v>
          </cell>
          <cell r="I2399">
            <v>1.9398025731195711E-2</v>
          </cell>
          <cell r="J2399">
            <v>1856.89</v>
          </cell>
          <cell r="K2399">
            <v>36.020000000000003</v>
          </cell>
          <cell r="L2399" t="str">
            <v>RM</v>
          </cell>
          <cell r="M2399" t="str">
            <v>6000422UKM1</v>
          </cell>
          <cell r="N2399" t="str">
            <v>4000325UKM1</v>
          </cell>
          <cell r="O2399" t="e">
            <v>#N/A</v>
          </cell>
          <cell r="P2399">
            <v>36.020000000000003</v>
          </cell>
          <cell r="S2399">
            <v>36.020000000000003</v>
          </cell>
          <cell r="T2399">
            <v>0</v>
          </cell>
          <cell r="V2399">
            <v>1.9398025731195711E-2</v>
          </cell>
          <cell r="W2399">
            <v>1858.8824625</v>
          </cell>
        </row>
        <row r="2400">
          <cell r="F2400">
            <v>4000227</v>
          </cell>
          <cell r="G2400" t="str">
            <v>2,4-DIAMINOPHENOXYETHANOL HCL (DPE 2HCL)</v>
          </cell>
          <cell r="H2400" t="str">
            <v>KG</v>
          </cell>
          <cell r="I2400">
            <v>1.0008298019243804E-3</v>
          </cell>
          <cell r="J2400">
            <v>4736.07</v>
          </cell>
          <cell r="K2400">
            <v>4.74</v>
          </cell>
          <cell r="L2400" t="str">
            <v>RM</v>
          </cell>
          <cell r="M2400" t="str">
            <v>6000422UKM1</v>
          </cell>
          <cell r="N2400" t="str">
            <v>4000227UKM1</v>
          </cell>
          <cell r="O2400" t="e">
            <v>#N/A</v>
          </cell>
          <cell r="P2400">
            <v>4.74</v>
          </cell>
          <cell r="S2400">
            <v>4.74</v>
          </cell>
          <cell r="T2400">
            <v>0</v>
          </cell>
          <cell r="V2400">
            <v>1.0008298019243804E-3</v>
          </cell>
          <cell r="W2400">
            <v>3453.1894017094019</v>
          </cell>
        </row>
        <row r="2401">
          <cell r="F2401">
            <v>4000241</v>
          </cell>
          <cell r="G2401" t="str">
            <v>AQUACID 600-S</v>
          </cell>
          <cell r="H2401" t="str">
            <v>KG</v>
          </cell>
          <cell r="I2401">
            <v>2.0034112136881718E-3</v>
          </cell>
          <cell r="J2401">
            <v>369.37</v>
          </cell>
          <cell r="K2401">
            <v>0.74</v>
          </cell>
          <cell r="L2401" t="str">
            <v>RM</v>
          </cell>
          <cell r="M2401" t="str">
            <v>6000422UKM1</v>
          </cell>
          <cell r="N2401" t="str">
            <v>4000241UKM1</v>
          </cell>
          <cell r="O2401" t="e">
            <v>#N/A</v>
          </cell>
          <cell r="P2401">
            <v>0.74</v>
          </cell>
          <cell r="S2401">
            <v>0.74</v>
          </cell>
          <cell r="T2401">
            <v>0</v>
          </cell>
          <cell r="V2401">
            <v>2.0034112136881718E-3</v>
          </cell>
          <cell r="W2401">
            <v>340.65856491228072</v>
          </cell>
        </row>
        <row r="2402">
          <cell r="F2402">
            <v>4000481</v>
          </cell>
          <cell r="G2402" t="str">
            <v>PPDA FOR CREAM COLOR</v>
          </cell>
          <cell r="H2402" t="str">
            <v>KG</v>
          </cell>
          <cell r="I2402">
            <v>2.8797686973876115E-2</v>
          </cell>
          <cell r="J2402">
            <v>781.66</v>
          </cell>
          <cell r="K2402">
            <v>22.51</v>
          </cell>
          <cell r="L2402" t="str">
            <v>RM</v>
          </cell>
          <cell r="M2402" t="str">
            <v>6000422UKM1</v>
          </cell>
          <cell r="N2402" t="str">
            <v>4000481UKM1</v>
          </cell>
          <cell r="O2402" t="e">
            <v>#N/A</v>
          </cell>
          <cell r="P2402">
            <v>22.51</v>
          </cell>
          <cell r="S2402">
            <v>22.51</v>
          </cell>
          <cell r="T2402">
            <v>0</v>
          </cell>
          <cell r="V2402">
            <v>2.8797686973876115E-2</v>
          </cell>
          <cell r="W2402">
            <v>548.30137550085863</v>
          </cell>
        </row>
        <row r="2403">
          <cell r="F2403">
            <v>4000165</v>
          </cell>
          <cell r="G2403" t="str">
            <v>CARBOPOL ETD 2020</v>
          </cell>
          <cell r="H2403" t="str">
            <v>KG</v>
          </cell>
          <cell r="I2403">
            <v>8.0106353967821094E-4</v>
          </cell>
          <cell r="J2403">
            <v>3520.32</v>
          </cell>
          <cell r="K2403">
            <v>2.82</v>
          </cell>
          <cell r="L2403" t="str">
            <v>RM</v>
          </cell>
          <cell r="M2403" t="str">
            <v>6000422UKM1</v>
          </cell>
          <cell r="N2403" t="str">
            <v>4000165UKM1</v>
          </cell>
          <cell r="O2403" t="e">
            <v>#N/A</v>
          </cell>
          <cell r="P2403">
            <v>2.82</v>
          </cell>
          <cell r="S2403">
            <v>2.82</v>
          </cell>
          <cell r="T2403">
            <v>0</v>
          </cell>
          <cell r="V2403">
            <v>8.0106353967821094E-4</v>
          </cell>
          <cell r="W2403">
            <v>3754.4170362318841</v>
          </cell>
        </row>
        <row r="2404">
          <cell r="F2404">
            <v>4000105</v>
          </cell>
          <cell r="G2404" t="str">
            <v>SODIUM SULPHITE</v>
          </cell>
          <cell r="H2404" t="str">
            <v>KG</v>
          </cell>
          <cell r="I2404">
            <v>4.9579650786807502E-3</v>
          </cell>
          <cell r="J2404">
            <v>92.78</v>
          </cell>
          <cell r="K2404">
            <v>0.46</v>
          </cell>
          <cell r="L2404" t="str">
            <v>RM</v>
          </cell>
          <cell r="M2404" t="str">
            <v>6000422UKM1</v>
          </cell>
          <cell r="N2404" t="str">
            <v>4000105UKM1</v>
          </cell>
          <cell r="O2404" t="e">
            <v>#N/A</v>
          </cell>
          <cell r="P2404">
            <v>0.46</v>
          </cell>
          <cell r="S2404">
            <v>0.46</v>
          </cell>
          <cell r="T2404">
            <v>0</v>
          </cell>
          <cell r="V2404">
            <v>4.9579650786807502E-3</v>
          </cell>
          <cell r="W2404">
            <v>108.43813658536585</v>
          </cell>
        </row>
        <row r="2405">
          <cell r="F2405">
            <v>4000243</v>
          </cell>
          <cell r="G2405" t="str">
            <v>ASCORBIC ACID</v>
          </cell>
          <cell r="H2405" t="str">
            <v>KG</v>
          </cell>
          <cell r="I2405">
            <v>3.9980923614974968E-3</v>
          </cell>
          <cell r="J2405">
            <v>1258.0999999999999</v>
          </cell>
          <cell r="K2405">
            <v>5.03</v>
          </cell>
          <cell r="L2405" t="str">
            <v>RM</v>
          </cell>
          <cell r="M2405" t="str">
            <v>6000422UKM1</v>
          </cell>
          <cell r="N2405" t="str">
            <v>4000243UKM1</v>
          </cell>
          <cell r="O2405" t="e">
            <v>#N/A</v>
          </cell>
          <cell r="P2405">
            <v>5.03</v>
          </cell>
          <cell r="S2405">
            <v>5.03</v>
          </cell>
          <cell r="T2405">
            <v>0</v>
          </cell>
          <cell r="V2405">
            <v>3.9980923614974968E-3</v>
          </cell>
          <cell r="W2405">
            <v>1265.340148148148</v>
          </cell>
        </row>
        <row r="2406">
          <cell r="F2406">
            <v>4000102</v>
          </cell>
          <cell r="G2406" t="str">
            <v>RESORCINOL</v>
          </cell>
          <cell r="H2406" t="str">
            <v>KG</v>
          </cell>
          <cell r="I2406">
            <v>1.1900895165586144E-2</v>
          </cell>
          <cell r="J2406">
            <v>769.69</v>
          </cell>
          <cell r="K2406">
            <v>9.16</v>
          </cell>
          <cell r="L2406" t="str">
            <v>RM</v>
          </cell>
          <cell r="M2406" t="str">
            <v>6000422UKM1</v>
          </cell>
          <cell r="N2406" t="str">
            <v>4000102UKM1</v>
          </cell>
          <cell r="O2406" t="e">
            <v>#N/A</v>
          </cell>
          <cell r="P2406">
            <v>9.16</v>
          </cell>
          <cell r="S2406">
            <v>9.16</v>
          </cell>
          <cell r="T2406">
            <v>0</v>
          </cell>
          <cell r="V2406">
            <v>1.1900895165586144E-2</v>
          </cell>
          <cell r="W2406">
            <v>743.12336764705879</v>
          </cell>
        </row>
        <row r="2407">
          <cell r="F2407">
            <v>4000198</v>
          </cell>
          <cell r="G2407" t="str">
            <v>MONOETHANOLAMINE (MEA)</v>
          </cell>
          <cell r="H2407" t="str">
            <v>KG</v>
          </cell>
          <cell r="I2407">
            <v>7.6980463468084126E-2</v>
          </cell>
          <cell r="J2407">
            <v>214.47</v>
          </cell>
          <cell r="K2407">
            <v>16.510000000000002</v>
          </cell>
          <cell r="L2407" t="str">
            <v>RM</v>
          </cell>
          <cell r="M2407" t="str">
            <v>6000422UKM1</v>
          </cell>
          <cell r="N2407" t="str">
            <v>4000198UKM1</v>
          </cell>
          <cell r="O2407" t="e">
            <v>#N/A</v>
          </cell>
          <cell r="P2407">
            <v>16.510000000000002</v>
          </cell>
          <cell r="S2407">
            <v>16.510000000000002</v>
          </cell>
          <cell r="T2407">
            <v>0</v>
          </cell>
          <cell r="V2407">
            <v>7.6980463468084126E-2</v>
          </cell>
          <cell r="W2407">
            <v>167.96</v>
          </cell>
        </row>
        <row r="2408">
          <cell r="F2408">
            <v>4000129</v>
          </cell>
          <cell r="G2408" t="str">
            <v>CAPB (COCAMIDOPROPYL BETAINE 30%)</v>
          </cell>
          <cell r="H2408" t="str">
            <v>KG</v>
          </cell>
          <cell r="I2408">
            <v>0.10001855631842642</v>
          </cell>
          <cell r="J2408">
            <v>107.78</v>
          </cell>
          <cell r="K2408">
            <v>10.78</v>
          </cell>
          <cell r="L2408" t="str">
            <v>RM</v>
          </cell>
          <cell r="M2408" t="str">
            <v>6000422UKM1</v>
          </cell>
          <cell r="N2408" t="str">
            <v>4000129UKM1</v>
          </cell>
          <cell r="O2408" t="e">
            <v>#N/A</v>
          </cell>
          <cell r="P2408">
            <v>10.78</v>
          </cell>
          <cell r="S2408">
            <v>10.78</v>
          </cell>
          <cell r="T2408">
            <v>0</v>
          </cell>
          <cell r="V2408">
            <v>0.10001855631842642</v>
          </cell>
          <cell r="W2408">
            <v>71.039324432008954</v>
          </cell>
        </row>
        <row r="2409">
          <cell r="F2409">
            <v>4000252</v>
          </cell>
          <cell r="G2409" t="str">
            <v>CRODAFOS HCE</v>
          </cell>
          <cell r="H2409" t="str">
            <v>KG</v>
          </cell>
          <cell r="I2409">
            <v>4.9882180126694612E-4</v>
          </cell>
          <cell r="J2409">
            <v>3267.7</v>
          </cell>
          <cell r="K2409">
            <v>1.6299999999999997</v>
          </cell>
          <cell r="L2409" t="str">
            <v>RM</v>
          </cell>
          <cell r="M2409" t="str">
            <v>6000422UKM1</v>
          </cell>
          <cell r="N2409" t="str">
            <v>4000252UKM1</v>
          </cell>
          <cell r="O2409" t="e">
            <v>#N/A</v>
          </cell>
          <cell r="P2409">
            <v>1.6299999999999997</v>
          </cell>
          <cell r="S2409">
            <v>1.6299999999999997</v>
          </cell>
          <cell r="T2409">
            <v>0</v>
          </cell>
          <cell r="V2409">
            <v>4.9882180126694612E-4</v>
          </cell>
          <cell r="W2409">
            <v>5191.5295999999998</v>
          </cell>
        </row>
        <row r="2410">
          <cell r="F2410">
            <v>4000108</v>
          </cell>
          <cell r="G2410" t="str">
            <v>DM WATER</v>
          </cell>
          <cell r="H2410" t="str">
            <v>KG</v>
          </cell>
          <cell r="I2410">
            <v>0.39999999999999997</v>
          </cell>
          <cell r="J2410">
            <v>0.45</v>
          </cell>
          <cell r="K2410">
            <v>0.18</v>
          </cell>
          <cell r="L2410" t="str">
            <v>RM</v>
          </cell>
          <cell r="M2410" t="str">
            <v>6000422UKM1</v>
          </cell>
          <cell r="N2410" t="str">
            <v>4000108UKM1</v>
          </cell>
          <cell r="O2410" t="e">
            <v>#N/A</v>
          </cell>
          <cell r="P2410">
            <v>0.18</v>
          </cell>
          <cell r="S2410">
            <v>0.18</v>
          </cell>
          <cell r="T2410">
            <v>0</v>
          </cell>
          <cell r="V2410">
            <v>0.39999999999999997</v>
          </cell>
          <cell r="W2410">
            <v>0.45</v>
          </cell>
        </row>
        <row r="2411">
          <cell r="F2411">
            <v>6000267</v>
          </cell>
          <cell r="G2411" t="str">
            <v>BABYPOUCH INDICA CRM CLR DARK BRN SA NF</v>
          </cell>
          <cell r="H2411" t="str">
            <v>ST</v>
          </cell>
          <cell r="I2411">
            <v>143.92518248175182</v>
          </cell>
          <cell r="J2411">
            <v>5.4790132182916302</v>
          </cell>
          <cell r="K2411">
            <v>788.5679772625532</v>
          </cell>
          <cell r="L2411" t="str">
            <v>SFG</v>
          </cell>
          <cell r="M2411" t="str">
            <v>IC0020DBR06RUKM1</v>
          </cell>
          <cell r="N2411" t="str">
            <v>6000267UKM1</v>
          </cell>
          <cell r="O2411" t="str">
            <v>6000267UKM1</v>
          </cell>
          <cell r="P2411">
            <v>621.75609968856168</v>
          </cell>
          <cell r="Q2411">
            <v>97.869124087591231</v>
          </cell>
          <cell r="R2411">
            <v>68.942753486400221</v>
          </cell>
          <cell r="S2411">
            <v>788.56797726255309</v>
          </cell>
          <cell r="T2411">
            <v>0</v>
          </cell>
          <cell r="V2411">
            <v>143.92518248175182</v>
          </cell>
          <cell r="W2411">
            <v>4.6570200907918773</v>
          </cell>
        </row>
        <row r="2412">
          <cell r="F2412">
            <v>6000376</v>
          </cell>
          <cell r="G2412" t="str">
            <v>DEVELOPER INDICA CRM COLOR 9% SA NF</v>
          </cell>
          <cell r="H2412" t="str">
            <v>ST</v>
          </cell>
          <cell r="I2412">
            <v>143.75657894736841</v>
          </cell>
          <cell r="J2412">
            <v>1.420421417947447</v>
          </cell>
          <cell r="K2412">
            <v>204.19492370769515</v>
          </cell>
          <cell r="L2412" t="str">
            <v>SFG</v>
          </cell>
          <cell r="M2412" t="str">
            <v>IC0020DBR06RUKM1</v>
          </cell>
          <cell r="N2412" t="str">
            <v>6000376UKM1</v>
          </cell>
          <cell r="O2412" t="str">
            <v>6000376UKM1</v>
          </cell>
          <cell r="P2412">
            <v>90.963276051587812</v>
          </cell>
          <cell r="Q2412">
            <v>53.18993421052631</v>
          </cell>
          <cell r="R2412">
            <v>60.041713445580982</v>
          </cell>
          <cell r="S2412">
            <v>204.19492370769512</v>
          </cell>
          <cell r="T2412">
            <v>0</v>
          </cell>
          <cell r="V2412">
            <v>143.75657894736841</v>
          </cell>
          <cell r="W2412">
            <v>1.4004506930288847</v>
          </cell>
        </row>
        <row r="2413">
          <cell r="F2413" t="str">
            <v/>
          </cell>
          <cell r="G2413" t="str">
            <v>0000900505-MFGOVH</v>
          </cell>
          <cell r="H2413" t="str">
            <v>STD</v>
          </cell>
          <cell r="I2413">
            <v>1.8008148173508168E-2</v>
          </cell>
          <cell r="J2413">
            <v>292.08999999999997</v>
          </cell>
          <cell r="K2413">
            <v>5.2600000000000007</v>
          </cell>
          <cell r="L2413" t="str">
            <v>cc</v>
          </cell>
          <cell r="M2413" t="str">
            <v>IC0020DBR06RUKM1</v>
          </cell>
          <cell r="N2413" t="str">
            <v>UKM1</v>
          </cell>
          <cell r="O2413" t="e">
            <v>#N/A</v>
          </cell>
          <cell r="R2413">
            <v>5.2600000000000007</v>
          </cell>
          <cell r="S2413">
            <v>5.2600000000000007</v>
          </cell>
          <cell r="T2413">
            <v>0</v>
          </cell>
          <cell r="V2413">
            <v>1.8008148173508168E-2</v>
          </cell>
          <cell r="W2413">
            <v>292.08999999999997</v>
          </cell>
        </row>
        <row r="2414">
          <cell r="F2414" t="str">
            <v/>
          </cell>
          <cell r="G2414" t="str">
            <v>0000900504-MFGDEP</v>
          </cell>
          <cell r="H2414" t="str">
            <v>STD</v>
          </cell>
          <cell r="I2414">
            <v>1.8000816231343281E-2</v>
          </cell>
          <cell r="J2414">
            <v>686.08</v>
          </cell>
          <cell r="K2414">
            <v>12.349999999999998</v>
          </cell>
          <cell r="L2414" t="str">
            <v>cc</v>
          </cell>
          <cell r="M2414" t="str">
            <v>IC0020DBR06RUKM1</v>
          </cell>
          <cell r="N2414" t="str">
            <v>UKM1</v>
          </cell>
          <cell r="O2414" t="e">
            <v>#N/A</v>
          </cell>
          <cell r="R2414">
            <v>12.349999999999998</v>
          </cell>
          <cell r="S2414">
            <v>12.349999999999998</v>
          </cell>
          <cell r="T2414">
            <v>0</v>
          </cell>
          <cell r="V2414">
            <v>1.8000816231343281E-2</v>
          </cell>
          <cell r="W2414">
            <v>686.08</v>
          </cell>
        </row>
        <row r="2415">
          <cell r="F2415" t="str">
            <v/>
          </cell>
          <cell r="G2415" t="str">
            <v>0000900503-MFGUTY</v>
          </cell>
          <cell r="H2415" t="str">
            <v>STD</v>
          </cell>
          <cell r="I2415">
            <v>1.800889189037087E-2</v>
          </cell>
          <cell r="J2415">
            <v>533.07000000000005</v>
          </cell>
          <cell r="K2415">
            <v>9.6</v>
          </cell>
          <cell r="L2415" t="str">
            <v>cc</v>
          </cell>
          <cell r="M2415" t="str">
            <v>IC0020DBR06RUKM1</v>
          </cell>
          <cell r="N2415" t="str">
            <v>UKM1</v>
          </cell>
          <cell r="O2415" t="e">
            <v>#N/A</v>
          </cell>
          <cell r="R2415">
            <v>9.6</v>
          </cell>
          <cell r="S2415">
            <v>9.6</v>
          </cell>
          <cell r="T2415">
            <v>0</v>
          </cell>
          <cell r="V2415">
            <v>1.800889189037087E-2</v>
          </cell>
          <cell r="W2415">
            <v>533.07000000000005</v>
          </cell>
        </row>
        <row r="2416">
          <cell r="F2416" t="str">
            <v/>
          </cell>
          <cell r="G2416" t="str">
            <v>0000900501-MFPOWR</v>
          </cell>
          <cell r="H2416" t="str">
            <v>KWH</v>
          </cell>
          <cell r="I2416">
            <v>0.21575757575757576</v>
          </cell>
          <cell r="J2416">
            <v>8.25</v>
          </cell>
          <cell r="K2416">
            <v>1.78</v>
          </cell>
          <cell r="L2416" t="str">
            <v>cc</v>
          </cell>
          <cell r="M2416" t="str">
            <v>IC0020DBR06RUKM1</v>
          </cell>
          <cell r="N2416" t="str">
            <v>UKM1</v>
          </cell>
          <cell r="O2416" t="e">
            <v>#N/A</v>
          </cell>
          <cell r="R2416">
            <v>1.78</v>
          </cell>
          <cell r="S2416">
            <v>1.78</v>
          </cell>
          <cell r="T2416">
            <v>0</v>
          </cell>
          <cell r="V2416">
            <v>0.21575757575757576</v>
          </cell>
          <cell r="W2416">
            <v>8.25</v>
          </cell>
        </row>
        <row r="2417">
          <cell r="F2417" t="str">
            <v/>
          </cell>
          <cell r="G2417" t="str">
            <v>0000900502-MFMAND</v>
          </cell>
          <cell r="H2417" t="str">
            <v>MD</v>
          </cell>
          <cell r="I2417">
            <v>6.3E-2</v>
          </cell>
          <cell r="J2417">
            <v>440</v>
          </cell>
          <cell r="K2417">
            <v>27.72</v>
          </cell>
          <cell r="L2417" t="str">
            <v>cc</v>
          </cell>
          <cell r="M2417" t="str">
            <v>IC0020DBR06RUKM1</v>
          </cell>
          <cell r="N2417" t="str">
            <v>UKM1</v>
          </cell>
          <cell r="O2417" t="e">
            <v>#N/A</v>
          </cell>
          <cell r="R2417">
            <v>27.72</v>
          </cell>
          <cell r="S2417">
            <v>27.72</v>
          </cell>
          <cell r="T2417">
            <v>0</v>
          </cell>
          <cell r="V2417">
            <v>6.3E-2</v>
          </cell>
          <cell r="W2417">
            <v>440</v>
          </cell>
        </row>
        <row r="2418">
          <cell r="F2418">
            <v>5001906</v>
          </cell>
          <cell r="G2418" t="str">
            <v>FW LAMI IND CREME HAIRCLR DARK BRN 20ML</v>
          </cell>
          <cell r="H2418" t="str">
            <v>KG</v>
          </cell>
          <cell r="I2418">
            <v>0.31825657894736847</v>
          </cell>
          <cell r="J2418">
            <v>243.2</v>
          </cell>
          <cell r="K2418">
            <v>77.400000000000006</v>
          </cell>
          <cell r="L2418" t="str">
            <v>PM</v>
          </cell>
          <cell r="M2418" t="str">
            <v>IC0020DBR06RUKM1</v>
          </cell>
          <cell r="N2418" t="str">
            <v>5001906UKM1</v>
          </cell>
          <cell r="O2418" t="e">
            <v>#N/A</v>
          </cell>
          <cell r="Q2418">
            <v>77.400000000000006</v>
          </cell>
          <cell r="S2418">
            <v>77.400000000000006</v>
          </cell>
          <cell r="T2418">
            <v>0</v>
          </cell>
          <cell r="V2418">
            <v>0.31825657894736847</v>
          </cell>
          <cell r="W2418">
            <v>243.19</v>
          </cell>
        </row>
        <row r="2419">
          <cell r="F2419">
            <v>5003273</v>
          </cell>
          <cell r="G2419" t="str">
            <v>CFC INDICA CREMECLR DRK BROWN 20M X 144P</v>
          </cell>
          <cell r="H2419" t="str">
            <v>ST</v>
          </cell>
          <cell r="I2419">
            <v>1.004809619238477</v>
          </cell>
          <cell r="J2419">
            <v>24.95</v>
          </cell>
          <cell r="K2419">
            <v>25.07</v>
          </cell>
          <cell r="L2419" t="str">
            <v>PM</v>
          </cell>
          <cell r="M2419" t="str">
            <v>IC0020DBR06RUKM1</v>
          </cell>
          <cell r="N2419" t="str">
            <v>5003273UKM1</v>
          </cell>
          <cell r="O2419" t="e">
            <v>#N/A</v>
          </cell>
          <cell r="Q2419">
            <v>25.07</v>
          </cell>
          <cell r="S2419">
            <v>25.07</v>
          </cell>
          <cell r="T2419">
            <v>0</v>
          </cell>
          <cell r="V2419">
            <v>1.004809619238477</v>
          </cell>
          <cell r="W2419">
            <v>24.96</v>
          </cell>
        </row>
        <row r="2420">
          <cell r="F2420">
            <v>5000282</v>
          </cell>
          <cell r="G2420" t="str">
            <v>BOPP TAPE (60MM X 650M)</v>
          </cell>
          <cell r="H2420" t="str">
            <v>ROL</v>
          </cell>
          <cell r="I2420">
            <v>2.1800000000000001E-3</v>
          </cell>
          <cell r="J2420">
            <v>500</v>
          </cell>
          <cell r="K2420">
            <v>1.0900000000000001</v>
          </cell>
          <cell r="L2420" t="str">
            <v>PM</v>
          </cell>
          <cell r="M2420" t="str">
            <v>IC0020DBR06RUKM1</v>
          </cell>
          <cell r="N2420" t="str">
            <v>5000282UKM1</v>
          </cell>
          <cell r="O2420" t="e">
            <v>#N/A</v>
          </cell>
          <cell r="Q2420">
            <v>1.0900000000000001</v>
          </cell>
          <cell r="S2420">
            <v>1.0900000000000001</v>
          </cell>
          <cell r="T2420">
            <v>0</v>
          </cell>
          <cell r="V2420">
            <v>2.1800000000000001E-3</v>
          </cell>
          <cell r="W2420">
            <v>477</v>
          </cell>
        </row>
        <row r="2421">
          <cell r="F2421">
            <v>5004712</v>
          </cell>
          <cell r="G2421" t="str">
            <v>LEAFLET IND CREAM / NIHIRA HENA PWD 10GM</v>
          </cell>
          <cell r="H2421" t="str">
            <v>ST</v>
          </cell>
          <cell r="I2421">
            <v>145.44444444444446</v>
          </cell>
          <cell r="J2421">
            <v>0.09</v>
          </cell>
          <cell r="K2421">
            <v>13.09</v>
          </cell>
          <cell r="L2421" t="str">
            <v>PM</v>
          </cell>
          <cell r="M2421" t="str">
            <v>IC0020DBR06RUKM1</v>
          </cell>
          <cell r="N2421" t="str">
            <v>5004712UKM1</v>
          </cell>
          <cell r="O2421" t="e">
            <v>#N/A</v>
          </cell>
          <cell r="Q2421">
            <v>13.09</v>
          </cell>
          <cell r="S2421">
            <v>13.09</v>
          </cell>
          <cell r="T2421">
            <v>0</v>
          </cell>
          <cell r="V2421">
            <v>145.44444444444446</v>
          </cell>
          <cell r="W2421">
            <v>9.5355000000000009E-2</v>
          </cell>
        </row>
        <row r="2422">
          <cell r="F2422">
            <v>4000103</v>
          </cell>
          <cell r="G2422" t="str">
            <v>SLS POWDER</v>
          </cell>
          <cell r="H2422" t="str">
            <v>KG</v>
          </cell>
          <cell r="I2422">
            <v>1.2500000000000001E-2</v>
          </cell>
          <cell r="J2422">
            <v>227.2</v>
          </cell>
          <cell r="K2422">
            <v>2.84</v>
          </cell>
          <cell r="L2422" t="str">
            <v>RM</v>
          </cell>
          <cell r="M2422" t="str">
            <v>6002154UKM1</v>
          </cell>
          <cell r="N2422" t="str">
            <v>4000103UKM1</v>
          </cell>
          <cell r="O2422" t="e">
            <v>#N/A</v>
          </cell>
          <cell r="P2422">
            <v>2.84</v>
          </cell>
          <cell r="S2422">
            <v>2.84</v>
          </cell>
          <cell r="T2422">
            <v>0</v>
          </cell>
          <cell r="V2422">
            <v>1.2500000000000001E-2</v>
          </cell>
          <cell r="W2422">
            <v>227.2</v>
          </cell>
        </row>
        <row r="2423">
          <cell r="F2423">
            <v>4000163</v>
          </cell>
          <cell r="G2423" t="str">
            <v>SODIUM CMC 9148</v>
          </cell>
          <cell r="H2423" t="str">
            <v>KG</v>
          </cell>
          <cell r="I2423">
            <v>1.7496303597831442E-2</v>
          </cell>
          <cell r="J2423">
            <v>405.8</v>
          </cell>
          <cell r="K2423">
            <v>7.1</v>
          </cell>
          <cell r="L2423" t="str">
            <v>RM</v>
          </cell>
          <cell r="M2423" t="str">
            <v>6002154UKM1</v>
          </cell>
          <cell r="N2423" t="str">
            <v>4000163UKM1</v>
          </cell>
          <cell r="O2423" t="e">
            <v>#N/A</v>
          </cell>
          <cell r="P2423">
            <v>7.1</v>
          </cell>
          <cell r="S2423">
            <v>7.1</v>
          </cell>
          <cell r="T2423">
            <v>0</v>
          </cell>
          <cell r="V2423">
            <v>1.7496303597831442E-2</v>
          </cell>
          <cell r="W2423">
            <v>405.8</v>
          </cell>
        </row>
        <row r="2424">
          <cell r="F2424">
            <v>4000207</v>
          </cell>
          <cell r="G2424" t="str">
            <v>CITRIC ACID ANHYDROUS.</v>
          </cell>
          <cell r="H2424" t="str">
            <v>KG</v>
          </cell>
          <cell r="I2424">
            <v>3.5001651021274588E-2</v>
          </cell>
          <cell r="J2424">
            <v>211.99</v>
          </cell>
          <cell r="K2424">
            <v>7.42</v>
          </cell>
          <cell r="L2424" t="str">
            <v>RM</v>
          </cell>
          <cell r="M2424" t="str">
            <v>6002154UKM1</v>
          </cell>
          <cell r="N2424" t="str">
            <v>4000207UKM1</v>
          </cell>
          <cell r="O2424" t="e">
            <v>#N/A</v>
          </cell>
          <cell r="P2424">
            <v>7.42</v>
          </cell>
          <cell r="S2424">
            <v>7.42</v>
          </cell>
          <cell r="T2424">
            <v>0</v>
          </cell>
          <cell r="V2424">
            <v>3.5001651021274588E-2</v>
          </cell>
          <cell r="W2424">
            <v>211.99</v>
          </cell>
        </row>
        <row r="2425">
          <cell r="F2425">
            <v>4000355</v>
          </cell>
          <cell r="G2425" t="str">
            <v>HENNA POWDER FOR NYLE HENNA</v>
          </cell>
          <cell r="H2425" t="str">
            <v>KG</v>
          </cell>
          <cell r="I2425">
            <v>0.15000927127758204</v>
          </cell>
          <cell r="J2425">
            <v>107.86</v>
          </cell>
          <cell r="K2425">
            <v>16.18</v>
          </cell>
          <cell r="L2425" t="str">
            <v>RM</v>
          </cell>
          <cell r="M2425" t="str">
            <v>6002154UKM1</v>
          </cell>
          <cell r="N2425" t="str">
            <v>4000355UKM1</v>
          </cell>
          <cell r="O2425" t="e">
            <v>#N/A</v>
          </cell>
          <cell r="P2425">
            <v>16.18</v>
          </cell>
          <cell r="S2425">
            <v>16.18</v>
          </cell>
          <cell r="T2425">
            <v>0</v>
          </cell>
          <cell r="V2425">
            <v>0.15000927127758204</v>
          </cell>
          <cell r="W2425">
            <v>107.86</v>
          </cell>
        </row>
        <row r="2426">
          <cell r="F2426">
            <v>6002187</v>
          </cell>
          <cell r="G2426" t="str">
            <v>USILAM POWDER- BULK</v>
          </cell>
          <cell r="H2426" t="str">
            <v>KG</v>
          </cell>
          <cell r="I2426">
            <v>0.10014357501794688</v>
          </cell>
          <cell r="J2426">
            <v>27.86</v>
          </cell>
          <cell r="K2426">
            <v>2.79</v>
          </cell>
          <cell r="L2426" t="str">
            <v>SFG</v>
          </cell>
          <cell r="M2426" t="str">
            <v>6002154UKM1</v>
          </cell>
          <cell r="N2426" t="str">
            <v>6002187UKM1</v>
          </cell>
          <cell r="O2426" t="e">
            <v>#N/A</v>
          </cell>
          <cell r="P2426">
            <v>2.79</v>
          </cell>
          <cell r="S2426">
            <v>2.79</v>
          </cell>
          <cell r="T2426">
            <v>0</v>
          </cell>
          <cell r="V2426">
            <v>0.10014357501794688</v>
          </cell>
          <cell r="W2426">
            <v>27.86</v>
          </cell>
        </row>
        <row r="2427">
          <cell r="F2427">
            <v>4000358</v>
          </cell>
          <cell r="G2427" t="str">
            <v>BROWN TALC</v>
          </cell>
          <cell r="H2427" t="str">
            <v>KG</v>
          </cell>
          <cell r="I2427">
            <v>0.45356037151702788</v>
          </cell>
          <cell r="J2427">
            <v>12.92</v>
          </cell>
          <cell r="K2427">
            <v>5.86</v>
          </cell>
          <cell r="L2427" t="str">
            <v>RM</v>
          </cell>
          <cell r="M2427" t="str">
            <v>6002154UKM1</v>
          </cell>
          <cell r="N2427" t="str">
            <v>4000358UKM1</v>
          </cell>
          <cell r="O2427" t="e">
            <v>#N/A</v>
          </cell>
          <cell r="P2427">
            <v>5.86</v>
          </cell>
          <cell r="S2427">
            <v>5.86</v>
          </cell>
          <cell r="T2427">
            <v>0</v>
          </cell>
          <cell r="V2427">
            <v>0.45356037151702788</v>
          </cell>
          <cell r="W2427">
            <v>12.92</v>
          </cell>
        </row>
        <row r="2428">
          <cell r="F2428" t="str">
            <v/>
          </cell>
          <cell r="G2428" t="str">
            <v>0000900501-MFPOWR</v>
          </cell>
          <cell r="H2428" t="str">
            <v>KWH</v>
          </cell>
          <cell r="I2428">
            <v>0.75030303030303036</v>
          </cell>
          <cell r="J2428">
            <v>8.25</v>
          </cell>
          <cell r="K2428">
            <v>6.19</v>
          </cell>
          <cell r="L2428" t="str">
            <v>cc</v>
          </cell>
          <cell r="M2428" t="str">
            <v>6002154UKM1</v>
          </cell>
          <cell r="N2428" t="str">
            <v>UKM1</v>
          </cell>
          <cell r="O2428" t="e">
            <v>#N/A</v>
          </cell>
          <cell r="R2428">
            <v>6.19</v>
          </cell>
          <cell r="S2428">
            <v>6.19</v>
          </cell>
          <cell r="T2428">
            <v>0</v>
          </cell>
          <cell r="V2428">
            <v>0.75030303030303036</v>
          </cell>
          <cell r="W2428">
            <v>8.25</v>
          </cell>
        </row>
        <row r="2429">
          <cell r="F2429" t="str">
            <v/>
          </cell>
          <cell r="G2429" t="str">
            <v>0000900502-MFMAND</v>
          </cell>
          <cell r="H2429" t="str">
            <v>MD</v>
          </cell>
          <cell r="I2429">
            <v>0.01</v>
          </cell>
          <cell r="J2429">
            <v>440</v>
          </cell>
          <cell r="K2429">
            <v>4.4000000000000004</v>
          </cell>
          <cell r="L2429" t="str">
            <v>cc</v>
          </cell>
          <cell r="M2429" t="str">
            <v>6002154UKM1</v>
          </cell>
          <cell r="N2429" t="str">
            <v>UKM1</v>
          </cell>
          <cell r="O2429" t="e">
            <v>#N/A</v>
          </cell>
          <cell r="R2429">
            <v>4.4000000000000004</v>
          </cell>
          <cell r="S2429">
            <v>4.4000000000000004</v>
          </cell>
          <cell r="T2429">
            <v>0</v>
          </cell>
          <cell r="V2429">
            <v>0.01</v>
          </cell>
          <cell r="W2429">
            <v>440</v>
          </cell>
        </row>
        <row r="2430">
          <cell r="F2430" t="str">
            <v/>
          </cell>
          <cell r="G2430" t="str">
            <v>0000900503-MFGUTY</v>
          </cell>
          <cell r="H2430" t="str">
            <v>STD</v>
          </cell>
          <cell r="I2430">
            <v>1.0686675761709868E-2</v>
          </cell>
          <cell r="J2430">
            <v>219.9</v>
          </cell>
          <cell r="K2430">
            <v>2.35</v>
          </cell>
          <cell r="L2430" t="str">
            <v>cc</v>
          </cell>
          <cell r="M2430" t="str">
            <v>6002154UKM1</v>
          </cell>
          <cell r="N2430" t="str">
            <v>UKM1</v>
          </cell>
          <cell r="O2430" t="e">
            <v>#N/A</v>
          </cell>
          <cell r="R2430">
            <v>2.35</v>
          </cell>
          <cell r="S2430">
            <v>2.35</v>
          </cell>
          <cell r="T2430">
            <v>0</v>
          </cell>
          <cell r="V2430">
            <v>1.0686675761709868E-2</v>
          </cell>
          <cell r="W2430">
            <v>219.9</v>
          </cell>
        </row>
        <row r="2431">
          <cell r="F2431" t="str">
            <v/>
          </cell>
          <cell r="G2431" t="str">
            <v>0000900504-MFGDEP</v>
          </cell>
          <cell r="H2431" t="str">
            <v>STD</v>
          </cell>
          <cell r="I2431">
            <v>1.0695022345507784E-2</v>
          </cell>
          <cell r="J2431">
            <v>324.45</v>
          </cell>
          <cell r="K2431">
            <v>3.47</v>
          </cell>
          <cell r="L2431" t="str">
            <v>cc</v>
          </cell>
          <cell r="M2431" t="str">
            <v>6002154UKM1</v>
          </cell>
          <cell r="N2431" t="str">
            <v>UKM1</v>
          </cell>
          <cell r="O2431" t="e">
            <v>#N/A</v>
          </cell>
          <cell r="R2431">
            <v>3.47</v>
          </cell>
          <cell r="S2431">
            <v>3.47</v>
          </cell>
          <cell r="T2431">
            <v>0</v>
          </cell>
          <cell r="V2431">
            <v>1.0695022345507784E-2</v>
          </cell>
          <cell r="W2431">
            <v>324.45</v>
          </cell>
        </row>
        <row r="2432">
          <cell r="F2432" t="str">
            <v/>
          </cell>
          <cell r="G2432" t="str">
            <v>0000900505-MFGOVH</v>
          </cell>
          <cell r="H2432" t="str">
            <v>STD</v>
          </cell>
          <cell r="I2432">
            <v>1.0715875243931666E-2</v>
          </cell>
          <cell r="J2432">
            <v>292.08999999999997</v>
          </cell>
          <cell r="K2432">
            <v>3.1300000000000003</v>
          </cell>
          <cell r="L2432" t="str">
            <v>cc</v>
          </cell>
          <cell r="M2432" t="str">
            <v>6002154UKM1</v>
          </cell>
          <cell r="N2432" t="str">
            <v>UKM1</v>
          </cell>
          <cell r="O2432" t="e">
            <v>#N/A</v>
          </cell>
          <cell r="R2432">
            <v>3.1300000000000003</v>
          </cell>
          <cell r="S2432">
            <v>3.1300000000000003</v>
          </cell>
          <cell r="T2432">
            <v>0</v>
          </cell>
          <cell r="V2432">
            <v>1.0715875243931666E-2</v>
          </cell>
          <cell r="W2432">
            <v>292.08999999999997</v>
          </cell>
        </row>
        <row r="2433">
          <cell r="F2433">
            <v>4000104</v>
          </cell>
          <cell r="G2433" t="str">
            <v>SODIUM PERBORATE MONOHYDRATE</v>
          </cell>
          <cell r="H2433" t="str">
            <v>KG</v>
          </cell>
          <cell r="I2433">
            <v>0.12001957220746541</v>
          </cell>
          <cell r="J2433">
            <v>143.06</v>
          </cell>
          <cell r="K2433">
            <v>17.170000000000002</v>
          </cell>
          <cell r="L2433" t="str">
            <v>RM</v>
          </cell>
          <cell r="M2433" t="str">
            <v>6002154UKM1</v>
          </cell>
          <cell r="N2433" t="str">
            <v>4000104UKM1</v>
          </cell>
          <cell r="O2433" t="e">
            <v>#N/A</v>
          </cell>
          <cell r="P2433">
            <v>17.170000000000002</v>
          </cell>
          <cell r="S2433">
            <v>17.170000000000002</v>
          </cell>
          <cell r="T2433">
            <v>0</v>
          </cell>
          <cell r="V2433">
            <v>0.12001957220746541</v>
          </cell>
          <cell r="W2433">
            <v>143.06</v>
          </cell>
        </row>
        <row r="2434">
          <cell r="F2434">
            <v>4000101</v>
          </cell>
          <cell r="G2434" t="str">
            <v>PPDA</v>
          </cell>
          <cell r="H2434" t="str">
            <v>KG</v>
          </cell>
          <cell r="I2434">
            <v>0.10000496302546032</v>
          </cell>
          <cell r="J2434">
            <v>604.47</v>
          </cell>
          <cell r="K2434">
            <v>60.45</v>
          </cell>
          <cell r="L2434" t="str">
            <v>RM</v>
          </cell>
          <cell r="M2434" t="str">
            <v>6002154UKM1</v>
          </cell>
          <cell r="N2434" t="str">
            <v>4000101UKM1</v>
          </cell>
          <cell r="O2434" t="e">
            <v>#N/A</v>
          </cell>
          <cell r="P2434">
            <v>60.45</v>
          </cell>
          <cell r="S2434">
            <v>60.45</v>
          </cell>
          <cell r="T2434">
            <v>0</v>
          </cell>
          <cell r="V2434">
            <v>0.10000496302546032</v>
          </cell>
          <cell r="W2434">
            <v>604.47</v>
          </cell>
        </row>
        <row r="2435">
          <cell r="F2435">
            <v>4000100</v>
          </cell>
          <cell r="G2435" t="str">
            <v>KARISALAI(BHRINGARAJ)POWDER</v>
          </cell>
          <cell r="H2435" t="str">
            <v>KG</v>
          </cell>
          <cell r="I2435">
            <v>8.2987551867219915E-5</v>
          </cell>
          <cell r="J2435">
            <v>120.5</v>
          </cell>
          <cell r="K2435">
            <v>0.01</v>
          </cell>
          <cell r="L2435" t="str">
            <v>RM</v>
          </cell>
          <cell r="M2435" t="str">
            <v>6002154UKM1</v>
          </cell>
          <cell r="N2435" t="str">
            <v>4000100UKM1</v>
          </cell>
          <cell r="O2435" t="e">
            <v>#N/A</v>
          </cell>
          <cell r="P2435">
            <v>0.01</v>
          </cell>
          <cell r="S2435">
            <v>0.01</v>
          </cell>
          <cell r="T2435">
            <v>0</v>
          </cell>
          <cell r="V2435">
            <v>8.2987551867219915E-5</v>
          </cell>
          <cell r="W2435">
            <v>120.45</v>
          </cell>
        </row>
        <row r="2436">
          <cell r="F2436">
            <v>4000610</v>
          </cell>
          <cell r="G2436" t="str">
            <v>WALNUT.</v>
          </cell>
          <cell r="H2436" t="str">
            <v>KG</v>
          </cell>
          <cell r="I2436">
            <v>1.0007928358829723E-4</v>
          </cell>
          <cell r="J2436">
            <v>7693.9</v>
          </cell>
          <cell r="K2436">
            <v>0.77</v>
          </cell>
          <cell r="L2436" t="str">
            <v>RM</v>
          </cell>
          <cell r="M2436" t="str">
            <v>6002154UKM1</v>
          </cell>
          <cell r="N2436" t="str">
            <v>4000610UKM1</v>
          </cell>
          <cell r="O2436" t="e">
            <v>#N/A</v>
          </cell>
          <cell r="P2436">
            <v>0.77</v>
          </cell>
          <cell r="S2436">
            <v>0.77</v>
          </cell>
          <cell r="T2436">
            <v>0</v>
          </cell>
          <cell r="V2436">
            <v>1.0007928358829723E-4</v>
          </cell>
          <cell r="W2436">
            <v>7693.89</v>
          </cell>
        </row>
        <row r="2437">
          <cell r="F2437">
            <v>4000164</v>
          </cell>
          <cell r="G2437" t="str">
            <v>ALMOND SEED</v>
          </cell>
          <cell r="H2437" t="str">
            <v>KG</v>
          </cell>
          <cell r="I2437">
            <v>1.0001000100010001E-4</v>
          </cell>
          <cell r="J2437">
            <v>999.9</v>
          </cell>
          <cell r="K2437">
            <v>0.1</v>
          </cell>
          <cell r="L2437" t="str">
            <v>RM</v>
          </cell>
          <cell r="M2437" t="str">
            <v>6002154UKM1</v>
          </cell>
          <cell r="N2437" t="str">
            <v>4000164UKM1</v>
          </cell>
          <cell r="O2437" t="e">
            <v>#N/A</v>
          </cell>
          <cell r="P2437">
            <v>0.1</v>
          </cell>
          <cell r="S2437">
            <v>0.1</v>
          </cell>
          <cell r="T2437">
            <v>0</v>
          </cell>
          <cell r="V2437">
            <v>1.0001000100010001E-4</v>
          </cell>
          <cell r="W2437">
            <v>1598</v>
          </cell>
        </row>
        <row r="2438">
          <cell r="F2438">
            <v>4001466</v>
          </cell>
          <cell r="G2438" t="str">
            <v>Reetha powder</v>
          </cell>
          <cell r="H2438" t="str">
            <v>KG</v>
          </cell>
          <cell r="I2438">
            <v>8.2747207281754246E-5</v>
          </cell>
          <cell r="J2438">
            <v>241.7</v>
          </cell>
          <cell r="K2438">
            <v>0.02</v>
          </cell>
          <cell r="L2438" t="str">
            <v>RM</v>
          </cell>
          <cell r="M2438" t="str">
            <v>6002154UKM1</v>
          </cell>
          <cell r="N2438" t="str">
            <v>4001466UKM1</v>
          </cell>
          <cell r="O2438" t="e">
            <v>#N/A</v>
          </cell>
          <cell r="P2438">
            <v>0.02</v>
          </cell>
          <cell r="S2438">
            <v>0.02</v>
          </cell>
          <cell r="T2438">
            <v>0</v>
          </cell>
          <cell r="V2438">
            <v>8.2747207281754246E-5</v>
          </cell>
          <cell r="W2438">
            <v>241.74</v>
          </cell>
        </row>
        <row r="2439">
          <cell r="F2439">
            <v>4000102</v>
          </cell>
          <cell r="G2439" t="str">
            <v>RESORCINOL</v>
          </cell>
          <cell r="H2439" t="str">
            <v>KG</v>
          </cell>
          <cell r="I2439">
            <v>1.0003894133286782E-2</v>
          </cell>
          <cell r="J2439">
            <v>744.71</v>
          </cell>
          <cell r="K2439">
            <v>7.45</v>
          </cell>
          <cell r="L2439" t="str">
            <v>RM</v>
          </cell>
          <cell r="M2439" t="str">
            <v>6002154UKM1</v>
          </cell>
          <cell r="N2439" t="str">
            <v>4000102UKM1</v>
          </cell>
          <cell r="O2439" t="e">
            <v>#N/A</v>
          </cell>
          <cell r="P2439">
            <v>7.45</v>
          </cell>
          <cell r="S2439">
            <v>7.45</v>
          </cell>
          <cell r="T2439">
            <v>0</v>
          </cell>
          <cell r="V2439">
            <v>1.0003894133286782E-2</v>
          </cell>
          <cell r="W2439">
            <v>743.12336764705879</v>
          </cell>
        </row>
        <row r="2440">
          <cell r="F2440">
            <v>4001467</v>
          </cell>
          <cell r="G2440" t="str">
            <v>Shikakai powder</v>
          </cell>
          <cell r="H2440" t="str">
            <v>KG</v>
          </cell>
          <cell r="I2440">
            <v>9.9255583126550868E-5</v>
          </cell>
          <cell r="J2440">
            <v>201.5</v>
          </cell>
          <cell r="K2440">
            <v>0.02</v>
          </cell>
          <cell r="L2440" t="str">
            <v>RM</v>
          </cell>
          <cell r="M2440" t="str">
            <v>6002154UKM1</v>
          </cell>
          <cell r="N2440" t="str">
            <v>4001467UKM1</v>
          </cell>
          <cell r="O2440" t="e">
            <v>#N/A</v>
          </cell>
          <cell r="P2440">
            <v>0.02</v>
          </cell>
          <cell r="S2440">
            <v>0.02</v>
          </cell>
          <cell r="T2440">
            <v>0</v>
          </cell>
          <cell r="V2440">
            <v>9.9255583126550868E-5</v>
          </cell>
          <cell r="W2440">
            <v>201.46</v>
          </cell>
        </row>
        <row r="2441">
          <cell r="F2441">
            <v>4000094</v>
          </cell>
          <cell r="G2441" t="str">
            <v>AMLA POWDER</v>
          </cell>
          <cell r="H2441" t="str">
            <v>KG</v>
          </cell>
          <cell r="I2441">
            <v>9.4473311289560712E-5</v>
          </cell>
          <cell r="J2441">
            <v>211.7</v>
          </cell>
          <cell r="K2441">
            <v>0.02</v>
          </cell>
          <cell r="L2441" t="str">
            <v>RM</v>
          </cell>
          <cell r="M2441" t="str">
            <v>6002154UKM1</v>
          </cell>
          <cell r="N2441" t="str">
            <v>4000094UKM1</v>
          </cell>
          <cell r="O2441" t="e">
            <v>#N/A</v>
          </cell>
          <cell r="P2441">
            <v>0.02</v>
          </cell>
          <cell r="S2441">
            <v>0.02</v>
          </cell>
          <cell r="T2441">
            <v>0</v>
          </cell>
          <cell r="V2441">
            <v>9.4473311289560712E-5</v>
          </cell>
          <cell r="W2441">
            <v>211.74</v>
          </cell>
        </row>
        <row r="2442">
          <cell r="F2442">
            <v>4000231</v>
          </cell>
          <cell r="G2442" t="str">
            <v>HISBICUS FLOWER POWDER</v>
          </cell>
          <cell r="H2442" t="str">
            <v>KG</v>
          </cell>
          <cell r="I2442">
            <v>0</v>
          </cell>
          <cell r="J2442">
            <v>27.2</v>
          </cell>
          <cell r="K2442">
            <v>0</v>
          </cell>
          <cell r="L2442" t="str">
            <v>RM</v>
          </cell>
          <cell r="M2442" t="str">
            <v>6002154UKM1</v>
          </cell>
          <cell r="N2442" t="str">
            <v>4000231UKM1</v>
          </cell>
          <cell r="O2442" t="e">
            <v>#N/A</v>
          </cell>
          <cell r="P2442">
            <v>0</v>
          </cell>
          <cell r="S2442">
            <v>0</v>
          </cell>
          <cell r="T2442">
            <v>0</v>
          </cell>
          <cell r="V2442">
            <v>0</v>
          </cell>
          <cell r="W2442">
            <v>27.18</v>
          </cell>
        </row>
        <row r="2443">
          <cell r="F2443">
            <v>4000526</v>
          </cell>
          <cell r="G2443" t="str">
            <v>NEELI AVURI POWDER</v>
          </cell>
          <cell r="H2443" t="str">
            <v>KG</v>
          </cell>
          <cell r="I2443">
            <v>9.0009000900090019E-5</v>
          </cell>
          <cell r="J2443">
            <v>111.1</v>
          </cell>
          <cell r="K2443">
            <v>0.01</v>
          </cell>
          <cell r="L2443" t="str">
            <v>RM</v>
          </cell>
          <cell r="M2443" t="str">
            <v>6002154UKM1</v>
          </cell>
          <cell r="N2443" t="str">
            <v>4000526UKM1</v>
          </cell>
          <cell r="O2443" t="e">
            <v>#N/A</v>
          </cell>
          <cell r="P2443">
            <v>0.01</v>
          </cell>
          <cell r="S2443">
            <v>0.01</v>
          </cell>
          <cell r="T2443">
            <v>0</v>
          </cell>
          <cell r="V2443">
            <v>9.0009000900090019E-5</v>
          </cell>
          <cell r="W2443">
            <v>111.13</v>
          </cell>
        </row>
        <row r="2444">
          <cell r="F2444">
            <v>4000357</v>
          </cell>
          <cell r="G2444" t="str">
            <v>TEA LEAVES POWDER</v>
          </cell>
          <cell r="H2444" t="str">
            <v>KG</v>
          </cell>
          <cell r="I2444">
            <v>1.1316484345529987E-4</v>
          </cell>
          <cell r="J2444">
            <v>265.10000000000002</v>
          </cell>
          <cell r="K2444">
            <v>0.03</v>
          </cell>
          <cell r="L2444" t="str">
            <v>RM</v>
          </cell>
          <cell r="M2444" t="str">
            <v>6002154UKM1</v>
          </cell>
          <cell r="N2444" t="str">
            <v>4000357UKM1</v>
          </cell>
          <cell r="O2444" t="e">
            <v>#N/A</v>
          </cell>
          <cell r="P2444">
            <v>0.03</v>
          </cell>
          <cell r="S2444">
            <v>0.03</v>
          </cell>
          <cell r="T2444">
            <v>0</v>
          </cell>
          <cell r="V2444">
            <v>1.1316484345529987E-4</v>
          </cell>
          <cell r="W2444">
            <v>265.07</v>
          </cell>
        </row>
        <row r="2445">
          <cell r="F2445">
            <v>4000107</v>
          </cell>
          <cell r="G2445" t="str">
            <v>VENDHAYAM/FENUGREEK/METHI POWDER</v>
          </cell>
          <cell r="H2445" t="str">
            <v>KG</v>
          </cell>
          <cell r="I2445">
            <v>7.8125000000000002E-5</v>
          </cell>
          <cell r="J2445">
            <v>128</v>
          </cell>
          <cell r="K2445">
            <v>0.01</v>
          </cell>
          <cell r="L2445" t="str">
            <v>RM</v>
          </cell>
          <cell r="M2445" t="str">
            <v>6002154UKM1</v>
          </cell>
          <cell r="N2445" t="str">
            <v>4000107UKM1</v>
          </cell>
          <cell r="O2445" t="e">
            <v>#N/A</v>
          </cell>
          <cell r="P2445">
            <v>0.01</v>
          </cell>
          <cell r="S2445">
            <v>0.01</v>
          </cell>
          <cell r="T2445">
            <v>0</v>
          </cell>
          <cell r="V2445">
            <v>7.8125000000000002E-5</v>
          </cell>
          <cell r="W2445">
            <v>128.01</v>
          </cell>
        </row>
        <row r="2446">
          <cell r="F2446">
            <v>4000303</v>
          </cell>
          <cell r="G2446" t="str">
            <v>VETTIVERU POWDER</v>
          </cell>
          <cell r="H2446" t="str">
            <v>KG</v>
          </cell>
          <cell r="I2446">
            <v>0</v>
          </cell>
          <cell r="J2446">
            <v>28.6</v>
          </cell>
          <cell r="K2446">
            <v>0</v>
          </cell>
          <cell r="L2446" t="str">
            <v>RM</v>
          </cell>
          <cell r="M2446" t="str">
            <v>6002154UKM1</v>
          </cell>
          <cell r="N2446" t="str">
            <v>4000303UKM1</v>
          </cell>
          <cell r="O2446" t="e">
            <v>#N/A</v>
          </cell>
          <cell r="P2446">
            <v>0</v>
          </cell>
          <cell r="S2446">
            <v>0</v>
          </cell>
          <cell r="T2446">
            <v>0</v>
          </cell>
          <cell r="V2446">
            <v>0</v>
          </cell>
          <cell r="W2446">
            <v>28.59</v>
          </cell>
        </row>
        <row r="2447">
          <cell r="F2447" t="str">
            <v/>
          </cell>
          <cell r="G2447" t="str">
            <v>0000900501-MFPOWR</v>
          </cell>
          <cell r="H2447" t="str">
            <v>KWH</v>
          </cell>
          <cell r="I2447">
            <v>4.5006060606060609</v>
          </cell>
          <cell r="J2447">
            <v>8.25</v>
          </cell>
          <cell r="K2447">
            <v>37.130000000000003</v>
          </cell>
          <cell r="L2447" t="str">
            <v>cc</v>
          </cell>
          <cell r="M2447" t="str">
            <v>INKM0010NBK01RUKM1</v>
          </cell>
          <cell r="N2447" t="str">
            <v>UKM1</v>
          </cell>
          <cell r="O2447" t="e">
            <v>#N/A</v>
          </cell>
          <cell r="R2447">
            <v>37.130000000000003</v>
          </cell>
          <cell r="S2447">
            <v>37.130000000000003</v>
          </cell>
          <cell r="T2447">
            <v>0</v>
          </cell>
          <cell r="U2447">
            <v>0</v>
          </cell>
          <cell r="V2447">
            <v>4.5006060606060609</v>
          </cell>
          <cell r="W2447">
            <v>8.25</v>
          </cell>
        </row>
        <row r="2448">
          <cell r="F2448" t="str">
            <v/>
          </cell>
          <cell r="G2448" t="str">
            <v>0000900502-MFMAND</v>
          </cell>
          <cell r="H2448" t="str">
            <v>MD</v>
          </cell>
          <cell r="I2448">
            <v>0.32220454545454547</v>
          </cell>
          <cell r="J2448">
            <v>440</v>
          </cell>
          <cell r="K2448">
            <v>141.77000000000001</v>
          </cell>
          <cell r="L2448" t="str">
            <v>cc</v>
          </cell>
          <cell r="M2448" t="str">
            <v>INKM0010NBK01RUKM1</v>
          </cell>
          <cell r="N2448" t="str">
            <v>UKM1</v>
          </cell>
          <cell r="O2448" t="e">
            <v>#N/A</v>
          </cell>
          <cell r="R2448">
            <v>141.77000000000001</v>
          </cell>
          <cell r="S2448">
            <v>141.77000000000001</v>
          </cell>
          <cell r="T2448">
            <v>0</v>
          </cell>
          <cell r="U2448">
            <v>0</v>
          </cell>
          <cell r="V2448">
            <v>0.32220454545454547</v>
          </cell>
          <cell r="W2448">
            <v>440</v>
          </cell>
        </row>
        <row r="2449">
          <cell r="F2449" t="str">
            <v/>
          </cell>
          <cell r="G2449" t="str">
            <v>0000900503-MFGUTY</v>
          </cell>
          <cell r="H2449" t="str">
            <v>STD</v>
          </cell>
          <cell r="I2449">
            <v>3.9994747406531972E-2</v>
          </cell>
          <cell r="J2449">
            <v>533.07000000000005</v>
          </cell>
          <cell r="K2449">
            <v>21.32</v>
          </cell>
          <cell r="L2449" t="str">
            <v>cc</v>
          </cell>
          <cell r="M2449" t="str">
            <v>INKM0010NBK01RUKM1</v>
          </cell>
          <cell r="N2449" t="str">
            <v>UKM1</v>
          </cell>
          <cell r="O2449" t="e">
            <v>#N/A</v>
          </cell>
          <cell r="R2449">
            <v>21.32</v>
          </cell>
          <cell r="S2449">
            <v>21.32</v>
          </cell>
          <cell r="T2449">
            <v>0</v>
          </cell>
          <cell r="U2449">
            <v>0</v>
          </cell>
          <cell r="V2449">
            <v>3.9994747406531972E-2</v>
          </cell>
          <cell r="W2449">
            <v>533.07000000000005</v>
          </cell>
        </row>
        <row r="2450">
          <cell r="F2450" t="str">
            <v/>
          </cell>
          <cell r="G2450" t="str">
            <v>0000900504-MFGDEP</v>
          </cell>
          <cell r="H2450" t="str">
            <v>STD</v>
          </cell>
          <cell r="I2450">
            <v>3.9995335820895525E-2</v>
          </cell>
          <cell r="J2450">
            <v>686.08</v>
          </cell>
          <cell r="K2450">
            <v>27.440000000000005</v>
          </cell>
          <cell r="L2450" t="str">
            <v>cc</v>
          </cell>
          <cell r="M2450" t="str">
            <v>INKM0010NBK01RUKM1</v>
          </cell>
          <cell r="N2450" t="str">
            <v>UKM1</v>
          </cell>
          <cell r="O2450" t="e">
            <v>#N/A</v>
          </cell>
          <cell r="R2450">
            <v>27.440000000000005</v>
          </cell>
          <cell r="S2450">
            <v>27.440000000000005</v>
          </cell>
          <cell r="T2450">
            <v>0</v>
          </cell>
          <cell r="U2450">
            <v>0</v>
          </cell>
          <cell r="V2450">
            <v>3.9995335820895525E-2</v>
          </cell>
          <cell r="W2450">
            <v>686.08</v>
          </cell>
        </row>
        <row r="2451">
          <cell r="F2451" t="str">
            <v/>
          </cell>
          <cell r="G2451" t="str">
            <v>0000900505-MFGOVH</v>
          </cell>
          <cell r="H2451" t="str">
            <v>STD</v>
          </cell>
          <cell r="I2451">
            <v>3.9987675031668321E-2</v>
          </cell>
          <cell r="J2451">
            <v>292.08999999999997</v>
          </cell>
          <cell r="K2451">
            <v>11.68</v>
          </cell>
          <cell r="L2451" t="str">
            <v>cc</v>
          </cell>
          <cell r="M2451" t="str">
            <v>INKM0010NBK01RUKM1</v>
          </cell>
          <cell r="N2451" t="str">
            <v>UKM1</v>
          </cell>
          <cell r="O2451" t="e">
            <v>#N/A</v>
          </cell>
          <cell r="R2451">
            <v>11.68</v>
          </cell>
          <cell r="S2451">
            <v>11.68</v>
          </cell>
          <cell r="T2451">
            <v>0</v>
          </cell>
          <cell r="U2451">
            <v>0</v>
          </cell>
          <cell r="V2451">
            <v>3.9987675031668321E-2</v>
          </cell>
          <cell r="W2451">
            <v>292.08999999999997</v>
          </cell>
        </row>
        <row r="2452">
          <cell r="F2452">
            <v>6002154</v>
          </cell>
          <cell r="G2452" t="str">
            <v>INDICA NIHIRA KALI MEHANDI NBLK BULK</v>
          </cell>
          <cell r="H2452" t="str">
            <v>KG</v>
          </cell>
          <cell r="I2452">
            <v>3.0900602205832604</v>
          </cell>
          <cell r="J2452">
            <v>147.79000000000002</v>
          </cell>
          <cell r="K2452">
            <v>456.68000000000012</v>
          </cell>
          <cell r="L2452" t="str">
            <v>SFG</v>
          </cell>
          <cell r="M2452" t="str">
            <v>INKM0010NBK01RUKM1</v>
          </cell>
          <cell r="N2452" t="str">
            <v>6002154UKM1</v>
          </cell>
          <cell r="O2452" t="str">
            <v>6002154UKM1</v>
          </cell>
          <cell r="P2452">
            <v>396.30022328980311</v>
          </cell>
          <cell r="Q2452">
            <v>0</v>
          </cell>
          <cell r="R2452">
            <v>60.379776710196907</v>
          </cell>
          <cell r="S2452">
            <v>456.68</v>
          </cell>
          <cell r="T2452">
            <v>0</v>
          </cell>
          <cell r="U2452">
            <v>-0.1357819878288069</v>
          </cell>
          <cell r="V2452">
            <v>3.0900602205832604</v>
          </cell>
          <cell r="W2452">
            <v>147.83394153451263</v>
          </cell>
        </row>
        <row r="2453">
          <cell r="F2453">
            <v>5005362</v>
          </cell>
          <cell r="G2453" t="str">
            <v>MONOCARTON INDICA KALI MEHANDI PWD 10GM</v>
          </cell>
          <cell r="H2453" t="str">
            <v>ST</v>
          </cell>
          <cell r="I2453">
            <v>60.30078125</v>
          </cell>
          <cell r="J2453">
            <v>2.56</v>
          </cell>
          <cell r="K2453">
            <v>154.37</v>
          </cell>
          <cell r="L2453" t="str">
            <v>PM</v>
          </cell>
          <cell r="M2453" t="str">
            <v>INKM0010NBK01RUKM1</v>
          </cell>
          <cell r="N2453" t="str">
            <v>5005362UKM1</v>
          </cell>
          <cell r="O2453" t="e">
            <v>#N/A</v>
          </cell>
          <cell r="Q2453">
            <v>154.37</v>
          </cell>
          <cell r="S2453">
            <v>154.37</v>
          </cell>
          <cell r="T2453">
            <v>0</v>
          </cell>
          <cell r="U2453">
            <v>0</v>
          </cell>
          <cell r="V2453">
            <v>60.30078125</v>
          </cell>
          <cell r="W2453">
            <v>2.56</v>
          </cell>
        </row>
        <row r="2454">
          <cell r="F2454">
            <v>5005131</v>
          </cell>
          <cell r="G2454" t="str">
            <v>LAM INNER INDICA NIHIRA KALIMEHANDI 10GM</v>
          </cell>
          <cell r="H2454" t="str">
            <v>KG</v>
          </cell>
          <cell r="I2454">
            <v>0.45423921137548312</v>
          </cell>
          <cell r="J2454">
            <v>282.01</v>
          </cell>
          <cell r="K2454">
            <v>128.1</v>
          </cell>
          <cell r="L2454" t="str">
            <v>PM</v>
          </cell>
          <cell r="M2454" t="str">
            <v>INKM0010NBK01RUKM1</v>
          </cell>
          <cell r="N2454" t="str">
            <v>5005131UKM1</v>
          </cell>
          <cell r="O2454" t="e">
            <v>#N/A</v>
          </cell>
          <cell r="Q2454">
            <v>128.1</v>
          </cell>
          <cell r="S2454">
            <v>128.1</v>
          </cell>
          <cell r="T2454">
            <v>0</v>
          </cell>
          <cell r="U2454">
            <v>-7.3609464203397295</v>
          </cell>
          <cell r="V2454">
            <v>0.45423921137548312</v>
          </cell>
          <cell r="W2454">
            <v>298.21500000000003</v>
          </cell>
        </row>
        <row r="2455">
          <cell r="F2455">
            <v>5005132</v>
          </cell>
          <cell r="G2455" t="str">
            <v>FLWRAP INDICA NIHIRA KALIMEHANDI 10GM</v>
          </cell>
          <cell r="H2455" t="str">
            <v>KG</v>
          </cell>
          <cell r="I2455">
            <v>0.43672373279624033</v>
          </cell>
          <cell r="J2455">
            <v>268.11</v>
          </cell>
          <cell r="K2455">
            <v>117.09</v>
          </cell>
          <cell r="L2455" t="str">
            <v>PM</v>
          </cell>
          <cell r="M2455" t="str">
            <v>INKM0010NBK01RUKM1</v>
          </cell>
          <cell r="N2455" t="str">
            <v>5005132UKM1</v>
          </cell>
          <cell r="O2455" t="e">
            <v>#N/A</v>
          </cell>
          <cell r="Q2455">
            <v>117.09</v>
          </cell>
          <cell r="S2455">
            <v>117.09</v>
          </cell>
          <cell r="T2455">
            <v>0</v>
          </cell>
          <cell r="U2455">
            <v>0</v>
          </cell>
          <cell r="V2455">
            <v>0.43672373279624033</v>
          </cell>
          <cell r="W2455">
            <v>268.11</v>
          </cell>
        </row>
        <row r="2456">
          <cell r="F2456">
            <v>5004712</v>
          </cell>
          <cell r="G2456" t="str">
            <v>LEAFLET IND CREAM / NIHIRA HENA PWD 10GM</v>
          </cell>
          <cell r="H2456" t="str">
            <v>ST</v>
          </cell>
          <cell r="I2456">
            <v>301.5555555555556</v>
          </cell>
          <cell r="J2456">
            <v>0.09</v>
          </cell>
          <cell r="K2456">
            <v>27.140000000000004</v>
          </cell>
          <cell r="L2456" t="str">
            <v>PM</v>
          </cell>
          <cell r="M2456" t="str">
            <v>INKM0010NBK01RUKM1</v>
          </cell>
          <cell r="N2456" t="str">
            <v>5004712UKM1</v>
          </cell>
          <cell r="O2456" t="e">
            <v>#N/A</v>
          </cell>
          <cell r="Q2456">
            <v>27.140000000000004</v>
          </cell>
          <cell r="S2456">
            <v>27.140000000000004</v>
          </cell>
          <cell r="T2456">
            <v>0</v>
          </cell>
          <cell r="U2456">
            <v>-1.6148300000000013</v>
          </cell>
          <cell r="V2456">
            <v>301.5555555555556</v>
          </cell>
          <cell r="W2456">
            <v>9.5355000000000009E-2</v>
          </cell>
        </row>
        <row r="2457">
          <cell r="F2457">
            <v>5005363</v>
          </cell>
          <cell r="G2457" t="str">
            <v>CFC INDICA NIHIRA KALI MHDI PWD 10GMX300</v>
          </cell>
          <cell r="H2457" t="str">
            <v>ST</v>
          </cell>
          <cell r="I2457">
            <v>1.0051470588235294</v>
          </cell>
          <cell r="J2457">
            <v>27.2</v>
          </cell>
          <cell r="K2457">
            <v>27.34</v>
          </cell>
          <cell r="L2457" t="str">
            <v>PM</v>
          </cell>
          <cell r="M2457" t="str">
            <v>INKM0010NBK01RUKM1</v>
          </cell>
          <cell r="N2457" t="str">
            <v>5005363UKM1</v>
          </cell>
          <cell r="O2457" t="e">
            <v>#N/A</v>
          </cell>
          <cell r="Q2457">
            <v>27.34</v>
          </cell>
          <cell r="S2457">
            <v>27.34</v>
          </cell>
          <cell r="T2457">
            <v>0</v>
          </cell>
          <cell r="U2457">
            <v>0</v>
          </cell>
          <cell r="V2457">
            <v>1.0051470588235294</v>
          </cell>
          <cell r="W2457">
            <v>27.2</v>
          </cell>
        </row>
        <row r="2458">
          <cell r="F2458">
            <v>5000283</v>
          </cell>
          <cell r="G2458" t="str">
            <v>BOPP TAPE (60MM X 65M)</v>
          </cell>
          <cell r="H2458" t="str">
            <v>ROL</v>
          </cell>
          <cell r="I2458">
            <v>2.0260492040520984E-2</v>
          </cell>
          <cell r="J2458">
            <v>48.37</v>
          </cell>
          <cell r="K2458">
            <v>0.98</v>
          </cell>
          <cell r="L2458" t="str">
            <v>PM</v>
          </cell>
          <cell r="M2458" t="str">
            <v>INKM0010NBK01RUKM1</v>
          </cell>
          <cell r="N2458" t="str">
            <v>5000283UKM1</v>
          </cell>
          <cell r="O2458" t="e">
            <v>#N/A</v>
          </cell>
          <cell r="Q2458">
            <v>0.98</v>
          </cell>
          <cell r="S2458">
            <v>0.98</v>
          </cell>
          <cell r="T2458">
            <v>0</v>
          </cell>
          <cell r="U2458">
            <v>1.3574529667149005E-2</v>
          </cell>
          <cell r="V2458">
            <v>2.0260492040520984E-2</v>
          </cell>
          <cell r="W2458">
            <v>47.7</v>
          </cell>
        </row>
        <row r="2459">
          <cell r="F2459" t="str">
            <v>QINKM0010NBK01R</v>
          </cell>
          <cell r="G2459" t="str">
            <v>INDICA NIHIRA KALI MHDI PWD NBLK 10GMQS</v>
          </cell>
          <cell r="H2459" t="str">
            <v>ST</v>
          </cell>
          <cell r="I2459">
            <v>-2.4E-2</v>
          </cell>
          <cell r="J2459">
            <v>0</v>
          </cell>
          <cell r="K2459">
            <v>0</v>
          </cell>
          <cell r="L2459" t="str">
            <v>RM</v>
          </cell>
          <cell r="M2459" t="str">
            <v>INKM0010NBK01RUKM1</v>
          </cell>
          <cell r="N2459" t="str">
            <v>QINKM0010NBK01RUKM1</v>
          </cell>
          <cell r="O2459" t="e">
            <v>#N/A</v>
          </cell>
          <cell r="P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-2.4E-2</v>
          </cell>
          <cell r="W2459">
            <v>0</v>
          </cell>
        </row>
        <row r="2460">
          <cell r="F2460" t="str">
            <v/>
          </cell>
          <cell r="G2460" t="str">
            <v>0000900501-MFPOWR</v>
          </cell>
          <cell r="H2460" t="str">
            <v>KWH</v>
          </cell>
          <cell r="I2460">
            <v>0.75030303030303036</v>
          </cell>
          <cell r="J2460">
            <v>8.25</v>
          </cell>
          <cell r="K2460">
            <v>6.19</v>
          </cell>
          <cell r="L2460" t="str">
            <v>cc</v>
          </cell>
          <cell r="M2460" t="str">
            <v>6001922UKM1</v>
          </cell>
          <cell r="N2460" t="str">
            <v>UKM1</v>
          </cell>
          <cell r="O2460" t="e">
            <v>#N/A</v>
          </cell>
          <cell r="R2460">
            <v>6.19</v>
          </cell>
          <cell r="S2460">
            <v>6.19</v>
          </cell>
          <cell r="T2460">
            <v>0</v>
          </cell>
          <cell r="V2460">
            <v>0.75030303030303036</v>
          </cell>
          <cell r="W2460">
            <v>8.25</v>
          </cell>
        </row>
        <row r="2461">
          <cell r="F2461" t="str">
            <v/>
          </cell>
          <cell r="G2461" t="str">
            <v>0000900502-MFMAND</v>
          </cell>
          <cell r="H2461" t="str">
            <v>MD</v>
          </cell>
          <cell r="I2461">
            <v>0.01</v>
          </cell>
          <cell r="J2461">
            <v>440</v>
          </cell>
          <cell r="K2461">
            <v>4.4000000000000004</v>
          </cell>
          <cell r="L2461" t="str">
            <v>cc</v>
          </cell>
          <cell r="M2461" t="str">
            <v>6001922UKM1</v>
          </cell>
          <cell r="N2461" t="str">
            <v>UKM1</v>
          </cell>
          <cell r="O2461" t="e">
            <v>#N/A</v>
          </cell>
          <cell r="R2461">
            <v>4.4000000000000004</v>
          </cell>
          <cell r="S2461">
            <v>4.4000000000000004</v>
          </cell>
          <cell r="T2461">
            <v>0</v>
          </cell>
          <cell r="V2461">
            <v>0.01</v>
          </cell>
          <cell r="W2461">
            <v>440</v>
          </cell>
        </row>
        <row r="2462">
          <cell r="F2462" t="str">
            <v/>
          </cell>
          <cell r="G2462" t="str">
            <v>0000900503-MFGUTY</v>
          </cell>
          <cell r="H2462" t="str">
            <v>STD</v>
          </cell>
          <cell r="I2462">
            <v>1.0686675761709868E-2</v>
          </cell>
          <cell r="J2462">
            <v>219.9</v>
          </cell>
          <cell r="K2462">
            <v>2.35</v>
          </cell>
          <cell r="L2462" t="str">
            <v>cc</v>
          </cell>
          <cell r="M2462" t="str">
            <v>6001922UKM1</v>
          </cell>
          <cell r="N2462" t="str">
            <v>UKM1</v>
          </cell>
          <cell r="O2462" t="e">
            <v>#N/A</v>
          </cell>
          <cell r="R2462">
            <v>2.35</v>
          </cell>
          <cell r="S2462">
            <v>2.35</v>
          </cell>
          <cell r="T2462">
            <v>0</v>
          </cell>
          <cell r="V2462">
            <v>1.0686675761709868E-2</v>
          </cell>
          <cell r="W2462">
            <v>219.9</v>
          </cell>
        </row>
        <row r="2463">
          <cell r="F2463" t="str">
            <v/>
          </cell>
          <cell r="G2463" t="str">
            <v>0000900504-MFGDEP</v>
          </cell>
          <cell r="H2463" t="str">
            <v>STD</v>
          </cell>
          <cell r="I2463">
            <v>1.0695022345507784E-2</v>
          </cell>
          <cell r="J2463">
            <v>324.45</v>
          </cell>
          <cell r="K2463">
            <v>3.47</v>
          </cell>
          <cell r="L2463" t="str">
            <v>cc</v>
          </cell>
          <cell r="M2463" t="str">
            <v>6001922UKM1</v>
          </cell>
          <cell r="N2463" t="str">
            <v>UKM1</v>
          </cell>
          <cell r="O2463" t="e">
            <v>#N/A</v>
          </cell>
          <cell r="R2463">
            <v>3.47</v>
          </cell>
          <cell r="S2463">
            <v>3.47</v>
          </cell>
          <cell r="T2463">
            <v>0</v>
          </cell>
          <cell r="V2463">
            <v>1.0695022345507784E-2</v>
          </cell>
          <cell r="W2463">
            <v>324.45</v>
          </cell>
        </row>
        <row r="2464">
          <cell r="F2464" t="str">
            <v/>
          </cell>
          <cell r="G2464" t="str">
            <v>0000900505-MFGOVH</v>
          </cell>
          <cell r="H2464" t="str">
            <v>STD</v>
          </cell>
          <cell r="I2464">
            <v>1.0715875243931666E-2</v>
          </cell>
          <cell r="J2464">
            <v>292.08999999999997</v>
          </cell>
          <cell r="K2464">
            <v>3.1300000000000003</v>
          </cell>
          <cell r="L2464" t="str">
            <v>cc</v>
          </cell>
          <cell r="M2464" t="str">
            <v>6001922UKM1</v>
          </cell>
          <cell r="N2464" t="str">
            <v>UKM1</v>
          </cell>
          <cell r="O2464" t="e">
            <v>#N/A</v>
          </cell>
          <cell r="R2464">
            <v>3.1300000000000003</v>
          </cell>
          <cell r="S2464">
            <v>3.1300000000000003</v>
          </cell>
          <cell r="T2464">
            <v>0</v>
          </cell>
          <cell r="V2464">
            <v>1.0715875243931666E-2</v>
          </cell>
          <cell r="W2464">
            <v>292.08999999999997</v>
          </cell>
        </row>
        <row r="2465">
          <cell r="F2465">
            <v>4000104</v>
          </cell>
          <cell r="G2465" t="str">
            <v>SODIUM PERBORATE MONOHYDRATE</v>
          </cell>
          <cell r="H2465" t="str">
            <v>KG</v>
          </cell>
          <cell r="I2465">
            <v>0.12001957220746541</v>
          </cell>
          <cell r="J2465">
            <v>143.06</v>
          </cell>
          <cell r="K2465">
            <v>17.170000000000002</v>
          </cell>
          <cell r="L2465" t="str">
            <v>RM</v>
          </cell>
          <cell r="M2465" t="str">
            <v>6001922UKM1</v>
          </cell>
          <cell r="N2465" t="str">
            <v>4000104UKM1</v>
          </cell>
          <cell r="O2465" t="e">
            <v>#N/A</v>
          </cell>
          <cell r="P2465">
            <v>17.170000000000002</v>
          </cell>
          <cell r="S2465">
            <v>17.170000000000002</v>
          </cell>
          <cell r="T2465">
            <v>0</v>
          </cell>
          <cell r="V2465">
            <v>0.12001957220746541</v>
          </cell>
          <cell r="W2465">
            <v>143.06</v>
          </cell>
        </row>
        <row r="2466">
          <cell r="F2466">
            <v>4000164</v>
          </cell>
          <cell r="G2466" t="str">
            <v>ALMOND SEED</v>
          </cell>
          <cell r="H2466" t="str">
            <v>KG</v>
          </cell>
          <cell r="I2466">
            <v>1.0001000100010001E-4</v>
          </cell>
          <cell r="J2466">
            <v>999.9</v>
          </cell>
          <cell r="K2466">
            <v>0.1</v>
          </cell>
          <cell r="L2466" t="str">
            <v>RM</v>
          </cell>
          <cell r="M2466" t="str">
            <v>6001922UKM1</v>
          </cell>
          <cell r="N2466" t="str">
            <v>4000164UKM1</v>
          </cell>
          <cell r="O2466" t="e">
            <v>#N/A</v>
          </cell>
          <cell r="P2466">
            <v>0.1</v>
          </cell>
          <cell r="S2466">
            <v>0.1</v>
          </cell>
          <cell r="T2466">
            <v>0</v>
          </cell>
          <cell r="V2466">
            <v>1.0001000100010001E-4</v>
          </cell>
          <cell r="W2466">
            <v>1598</v>
          </cell>
        </row>
        <row r="2467">
          <cell r="F2467">
            <v>4000207</v>
          </cell>
          <cell r="G2467" t="str">
            <v>CITRIC ACID ANHYDROUS.</v>
          </cell>
          <cell r="H2467" t="str">
            <v>KG</v>
          </cell>
          <cell r="I2467">
            <v>3.5001651021274588E-2</v>
          </cell>
          <cell r="J2467">
            <v>211.99</v>
          </cell>
          <cell r="K2467">
            <v>7.42</v>
          </cell>
          <cell r="L2467" t="str">
            <v>RM</v>
          </cell>
          <cell r="M2467" t="str">
            <v>6001922UKM1</v>
          </cell>
          <cell r="N2467" t="str">
            <v>4000207UKM1</v>
          </cell>
          <cell r="O2467" t="e">
            <v>#N/A</v>
          </cell>
          <cell r="P2467">
            <v>7.42</v>
          </cell>
          <cell r="S2467">
            <v>7.42</v>
          </cell>
          <cell r="T2467">
            <v>0</v>
          </cell>
          <cell r="V2467">
            <v>3.5001651021274588E-2</v>
          </cell>
          <cell r="W2467">
            <v>211.99</v>
          </cell>
        </row>
        <row r="2468">
          <cell r="F2468">
            <v>4000163</v>
          </cell>
          <cell r="G2468" t="str">
            <v>SODIUM CMC 9148</v>
          </cell>
          <cell r="H2468" t="str">
            <v>KG</v>
          </cell>
          <cell r="I2468">
            <v>1.7496303597831442E-2</v>
          </cell>
          <cell r="J2468">
            <v>405.8</v>
          </cell>
          <cell r="K2468">
            <v>7.1</v>
          </cell>
          <cell r="L2468" t="str">
            <v>RM</v>
          </cell>
          <cell r="M2468" t="str">
            <v>6001922UKM1</v>
          </cell>
          <cell r="N2468" t="str">
            <v>4000163UKM1</v>
          </cell>
          <cell r="O2468" t="e">
            <v>#N/A</v>
          </cell>
          <cell r="P2468">
            <v>7.1</v>
          </cell>
          <cell r="S2468">
            <v>7.1</v>
          </cell>
          <cell r="T2468">
            <v>0</v>
          </cell>
          <cell r="V2468">
            <v>1.7496303597831442E-2</v>
          </cell>
          <cell r="W2468">
            <v>405.8</v>
          </cell>
        </row>
        <row r="2469">
          <cell r="F2469">
            <v>4001466</v>
          </cell>
          <cell r="G2469" t="str">
            <v>Reetha powder</v>
          </cell>
          <cell r="H2469" t="str">
            <v>KG</v>
          </cell>
          <cell r="I2469">
            <v>8.2747207281754246E-5</v>
          </cell>
          <cell r="J2469">
            <v>241.7</v>
          </cell>
          <cell r="K2469">
            <v>0.02</v>
          </cell>
          <cell r="L2469" t="str">
            <v>RM</v>
          </cell>
          <cell r="M2469" t="str">
            <v>6001922UKM1</v>
          </cell>
          <cell r="N2469" t="str">
            <v>4001466UKM1</v>
          </cell>
          <cell r="O2469" t="e">
            <v>#N/A</v>
          </cell>
          <cell r="P2469">
            <v>0.02</v>
          </cell>
          <cell r="S2469">
            <v>0.02</v>
          </cell>
          <cell r="T2469">
            <v>0</v>
          </cell>
          <cell r="V2469">
            <v>8.2747207281754246E-5</v>
          </cell>
          <cell r="W2469">
            <v>241.74</v>
          </cell>
        </row>
        <row r="2470">
          <cell r="F2470">
            <v>4000303</v>
          </cell>
          <cell r="G2470" t="str">
            <v>VETTIVERU POWDER</v>
          </cell>
          <cell r="H2470" t="str">
            <v>KG</v>
          </cell>
          <cell r="I2470">
            <v>0</v>
          </cell>
          <cell r="J2470">
            <v>28.6</v>
          </cell>
          <cell r="K2470">
            <v>0</v>
          </cell>
          <cell r="L2470" t="str">
            <v>RM</v>
          </cell>
          <cell r="M2470" t="str">
            <v>6001922UKM1</v>
          </cell>
          <cell r="N2470" t="str">
            <v>4000303UKM1</v>
          </cell>
          <cell r="O2470" t="e">
            <v>#N/A</v>
          </cell>
          <cell r="P2470">
            <v>0</v>
          </cell>
          <cell r="S2470">
            <v>0</v>
          </cell>
          <cell r="T2470">
            <v>0</v>
          </cell>
          <cell r="V2470">
            <v>0</v>
          </cell>
          <cell r="W2470">
            <v>28.59</v>
          </cell>
        </row>
        <row r="2471">
          <cell r="F2471">
            <v>4000107</v>
          </cell>
          <cell r="G2471" t="str">
            <v>VENDHAYAM/FENUGREEK/METHI POWDER</v>
          </cell>
          <cell r="H2471" t="str">
            <v>KG</v>
          </cell>
          <cell r="I2471">
            <v>7.8125000000000002E-5</v>
          </cell>
          <cell r="J2471">
            <v>128</v>
          </cell>
          <cell r="K2471">
            <v>0.01</v>
          </cell>
          <cell r="L2471" t="str">
            <v>RM</v>
          </cell>
          <cell r="M2471" t="str">
            <v>6001922UKM1</v>
          </cell>
          <cell r="N2471" t="str">
            <v>4000107UKM1</v>
          </cell>
          <cell r="O2471" t="e">
            <v>#N/A</v>
          </cell>
          <cell r="P2471">
            <v>0.01</v>
          </cell>
          <cell r="S2471">
            <v>0.01</v>
          </cell>
          <cell r="T2471">
            <v>0</v>
          </cell>
          <cell r="V2471">
            <v>7.8125000000000002E-5</v>
          </cell>
          <cell r="W2471">
            <v>128.01</v>
          </cell>
        </row>
        <row r="2472">
          <cell r="F2472">
            <v>4000357</v>
          </cell>
          <cell r="G2472" t="str">
            <v>TEA LEAVES POWDER</v>
          </cell>
          <cell r="H2472" t="str">
            <v>KG</v>
          </cell>
          <cell r="I2472">
            <v>1.1316484345529987E-4</v>
          </cell>
          <cell r="J2472">
            <v>265.10000000000002</v>
          </cell>
          <cell r="K2472">
            <v>0.03</v>
          </cell>
          <cell r="L2472" t="str">
            <v>RM</v>
          </cell>
          <cell r="M2472" t="str">
            <v>6001922UKM1</v>
          </cell>
          <cell r="N2472" t="str">
            <v>4000357UKM1</v>
          </cell>
          <cell r="O2472" t="e">
            <v>#N/A</v>
          </cell>
          <cell r="P2472">
            <v>0.03</v>
          </cell>
          <cell r="S2472">
            <v>0.03</v>
          </cell>
          <cell r="T2472">
            <v>0</v>
          </cell>
          <cell r="V2472">
            <v>1.1316484345529987E-4</v>
          </cell>
          <cell r="W2472">
            <v>265.07</v>
          </cell>
        </row>
        <row r="2473">
          <cell r="F2473">
            <v>4000095</v>
          </cell>
          <cell r="G2473" t="str">
            <v>AVURI/INDIGO POWDER</v>
          </cell>
          <cell r="H2473" t="str">
            <v>KG</v>
          </cell>
          <cell r="I2473">
            <v>7.2463768115942027E-5</v>
          </cell>
          <cell r="J2473">
            <v>138</v>
          </cell>
          <cell r="K2473">
            <v>0.01</v>
          </cell>
          <cell r="L2473" t="str">
            <v>RM</v>
          </cell>
          <cell r="M2473" t="str">
            <v>6001922UKM1</v>
          </cell>
          <cell r="N2473" t="str">
            <v>4000095UKM1</v>
          </cell>
          <cell r="O2473" t="e">
            <v>#N/A</v>
          </cell>
          <cell r="P2473">
            <v>0.01</v>
          </cell>
          <cell r="S2473">
            <v>0.01</v>
          </cell>
          <cell r="T2473">
            <v>0</v>
          </cell>
          <cell r="V2473">
            <v>7.2463768115942027E-5</v>
          </cell>
          <cell r="W2473">
            <v>137.96</v>
          </cell>
        </row>
        <row r="2474">
          <cell r="F2474">
            <v>4000231</v>
          </cell>
          <cell r="G2474" t="str">
            <v>HISBICUS FLOWER POWDER</v>
          </cell>
          <cell r="H2474" t="str">
            <v>KG</v>
          </cell>
          <cell r="I2474">
            <v>0</v>
          </cell>
          <cell r="J2474">
            <v>27.2</v>
          </cell>
          <cell r="K2474">
            <v>0</v>
          </cell>
          <cell r="L2474" t="str">
            <v>RM</v>
          </cell>
          <cell r="M2474" t="str">
            <v>6001922UKM1</v>
          </cell>
          <cell r="N2474" t="str">
            <v>4000231UKM1</v>
          </cell>
          <cell r="O2474" t="e">
            <v>#N/A</v>
          </cell>
          <cell r="P2474">
            <v>0</v>
          </cell>
          <cell r="S2474">
            <v>0</v>
          </cell>
          <cell r="T2474">
            <v>0</v>
          </cell>
          <cell r="V2474">
            <v>0</v>
          </cell>
          <cell r="W2474">
            <v>27.18</v>
          </cell>
        </row>
        <row r="2475">
          <cell r="F2475">
            <v>4000094</v>
          </cell>
          <cell r="G2475" t="str">
            <v>AMLA POWDER</v>
          </cell>
          <cell r="H2475" t="str">
            <v>KG</v>
          </cell>
          <cell r="I2475">
            <v>9.4473311289560712E-5</v>
          </cell>
          <cell r="J2475">
            <v>211.7</v>
          </cell>
          <cell r="K2475">
            <v>0.02</v>
          </cell>
          <cell r="L2475" t="str">
            <v>RM</v>
          </cell>
          <cell r="M2475" t="str">
            <v>6001922UKM1</v>
          </cell>
          <cell r="N2475" t="str">
            <v>4000094UKM1</v>
          </cell>
          <cell r="O2475" t="e">
            <v>#N/A</v>
          </cell>
          <cell r="P2475">
            <v>0.02</v>
          </cell>
          <cell r="S2475">
            <v>0.02</v>
          </cell>
          <cell r="T2475">
            <v>0</v>
          </cell>
          <cell r="V2475">
            <v>9.4473311289560712E-5</v>
          </cell>
          <cell r="W2475">
            <v>211.74</v>
          </cell>
        </row>
        <row r="2476">
          <cell r="F2476">
            <v>4001467</v>
          </cell>
          <cell r="G2476" t="str">
            <v>Shikakai powder</v>
          </cell>
          <cell r="H2476" t="str">
            <v>KG</v>
          </cell>
          <cell r="I2476">
            <v>9.9255583126550868E-5</v>
          </cell>
          <cell r="J2476">
            <v>201.5</v>
          </cell>
          <cell r="K2476">
            <v>0.02</v>
          </cell>
          <cell r="L2476" t="str">
            <v>RM</v>
          </cell>
          <cell r="M2476" t="str">
            <v>6001922UKM1</v>
          </cell>
          <cell r="N2476" t="str">
            <v>4001467UKM1</v>
          </cell>
          <cell r="O2476" t="e">
            <v>#N/A</v>
          </cell>
          <cell r="P2476">
            <v>0.02</v>
          </cell>
          <cell r="S2476">
            <v>0.02</v>
          </cell>
          <cell r="T2476">
            <v>0</v>
          </cell>
          <cell r="V2476">
            <v>9.9255583126550868E-5</v>
          </cell>
          <cell r="W2476">
            <v>201.46</v>
          </cell>
        </row>
        <row r="2477">
          <cell r="F2477">
            <v>4000102</v>
          </cell>
          <cell r="G2477" t="str">
            <v>RESORCINOL</v>
          </cell>
          <cell r="H2477" t="str">
            <v>KG</v>
          </cell>
          <cell r="I2477">
            <v>1.0003894133286782E-2</v>
          </cell>
          <cell r="J2477">
            <v>744.71</v>
          </cell>
          <cell r="K2477">
            <v>7.45</v>
          </cell>
          <cell r="L2477" t="str">
            <v>RM</v>
          </cell>
          <cell r="M2477" t="str">
            <v>6001922UKM1</v>
          </cell>
          <cell r="N2477" t="str">
            <v>4000102UKM1</v>
          </cell>
          <cell r="O2477" t="e">
            <v>#N/A</v>
          </cell>
          <cell r="P2477">
            <v>7.45</v>
          </cell>
          <cell r="S2477">
            <v>7.45</v>
          </cell>
          <cell r="T2477">
            <v>0</v>
          </cell>
          <cell r="V2477">
            <v>1.0003894133286782E-2</v>
          </cell>
          <cell r="W2477">
            <v>743.12336764705879</v>
          </cell>
        </row>
        <row r="2478">
          <cell r="F2478">
            <v>4000610</v>
          </cell>
          <cell r="G2478" t="str">
            <v>WALNUT.</v>
          </cell>
          <cell r="H2478" t="str">
            <v>KG</v>
          </cell>
          <cell r="I2478">
            <v>1.0007928358829723E-4</v>
          </cell>
          <cell r="J2478">
            <v>7693.9</v>
          </cell>
          <cell r="K2478">
            <v>0.77</v>
          </cell>
          <cell r="L2478" t="str">
            <v>RM</v>
          </cell>
          <cell r="M2478" t="str">
            <v>6001922UKM1</v>
          </cell>
          <cell r="N2478" t="str">
            <v>4000610UKM1</v>
          </cell>
          <cell r="O2478" t="e">
            <v>#N/A</v>
          </cell>
          <cell r="P2478">
            <v>0.77</v>
          </cell>
          <cell r="S2478">
            <v>0.77</v>
          </cell>
          <cell r="T2478">
            <v>0</v>
          </cell>
          <cell r="V2478">
            <v>1.0007928358829723E-4</v>
          </cell>
          <cell r="W2478">
            <v>7693.89</v>
          </cell>
        </row>
        <row r="2479">
          <cell r="F2479">
            <v>4000100</v>
          </cell>
          <cell r="G2479" t="str">
            <v>KARISALAI(BHRINGARAJ)POWDER</v>
          </cell>
          <cell r="H2479" t="str">
            <v>KG</v>
          </cell>
          <cell r="I2479">
            <v>8.2987551867219915E-5</v>
          </cell>
          <cell r="J2479">
            <v>120.5</v>
          </cell>
          <cell r="K2479">
            <v>0.01</v>
          </cell>
          <cell r="L2479" t="str">
            <v>RM</v>
          </cell>
          <cell r="M2479" t="str">
            <v>6001922UKM1</v>
          </cell>
          <cell r="N2479" t="str">
            <v>4000100UKM1</v>
          </cell>
          <cell r="O2479" t="e">
            <v>#N/A</v>
          </cell>
          <cell r="P2479">
            <v>0.01</v>
          </cell>
          <cell r="S2479">
            <v>0.01</v>
          </cell>
          <cell r="T2479">
            <v>0</v>
          </cell>
          <cell r="V2479">
            <v>8.2987551867219915E-5</v>
          </cell>
          <cell r="W2479">
            <v>120.45</v>
          </cell>
        </row>
        <row r="2480">
          <cell r="F2480">
            <v>4000101</v>
          </cell>
          <cell r="G2480" t="str">
            <v>PPDA</v>
          </cell>
          <cell r="H2480" t="str">
            <v>KG</v>
          </cell>
          <cell r="I2480">
            <v>0.10000496302546032</v>
          </cell>
          <cell r="J2480">
            <v>604.47</v>
          </cell>
          <cell r="K2480">
            <v>60.45</v>
          </cell>
          <cell r="L2480" t="str">
            <v>RM</v>
          </cell>
          <cell r="M2480" t="str">
            <v>6001922UKM1</v>
          </cell>
          <cell r="N2480" t="str">
            <v>4000101UKM1</v>
          </cell>
          <cell r="O2480" t="e">
            <v>#N/A</v>
          </cell>
          <cell r="P2480">
            <v>60.45</v>
          </cell>
          <cell r="S2480">
            <v>60.45</v>
          </cell>
          <cell r="T2480">
            <v>0</v>
          </cell>
          <cell r="V2480">
            <v>0.10000496302546032</v>
          </cell>
          <cell r="W2480">
            <v>604.47</v>
          </cell>
        </row>
        <row r="2481">
          <cell r="F2481">
            <v>4000358</v>
          </cell>
          <cell r="G2481" t="str">
            <v>BROWN TALC</v>
          </cell>
          <cell r="H2481" t="str">
            <v>KG</v>
          </cell>
          <cell r="I2481">
            <v>0.45356037151702788</v>
          </cell>
          <cell r="J2481">
            <v>12.92</v>
          </cell>
          <cell r="K2481">
            <v>5.86</v>
          </cell>
          <cell r="L2481" t="str">
            <v>RM</v>
          </cell>
          <cell r="M2481" t="str">
            <v>6001922UKM1</v>
          </cell>
          <cell r="N2481" t="str">
            <v>4000358UKM1</v>
          </cell>
          <cell r="O2481" t="e">
            <v>#N/A</v>
          </cell>
          <cell r="P2481">
            <v>5.86</v>
          </cell>
          <cell r="S2481">
            <v>5.86</v>
          </cell>
          <cell r="T2481">
            <v>0</v>
          </cell>
          <cell r="V2481">
            <v>0.45356037151702788</v>
          </cell>
          <cell r="W2481">
            <v>12.92</v>
          </cell>
        </row>
        <row r="2482">
          <cell r="F2482">
            <v>6002187</v>
          </cell>
          <cell r="G2482" t="str">
            <v>USILAM POWDER- BULK</v>
          </cell>
          <cell r="H2482" t="str">
            <v>KG</v>
          </cell>
          <cell r="I2482">
            <v>0.10014357501794688</v>
          </cell>
          <cell r="J2482">
            <v>27.86</v>
          </cell>
          <cell r="K2482">
            <v>2.79</v>
          </cell>
          <cell r="L2482" t="str">
            <v>SFG</v>
          </cell>
          <cell r="M2482" t="str">
            <v>6001922UKM1</v>
          </cell>
          <cell r="N2482" t="str">
            <v>6002187UKM1</v>
          </cell>
          <cell r="O2482" t="e">
            <v>#N/A</v>
          </cell>
          <cell r="P2482">
            <v>2.79</v>
          </cell>
          <cell r="S2482">
            <v>2.79</v>
          </cell>
          <cell r="T2482">
            <v>0</v>
          </cell>
          <cell r="V2482">
            <v>0.10014357501794688</v>
          </cell>
          <cell r="W2482">
            <v>27.86</v>
          </cell>
        </row>
        <row r="2483">
          <cell r="F2483">
            <v>4000355</v>
          </cell>
          <cell r="G2483" t="str">
            <v>HENNA POWDER FOR NYLE HENNA</v>
          </cell>
          <cell r="H2483" t="str">
            <v>KG</v>
          </cell>
          <cell r="I2483">
            <v>0.15000927127758204</v>
          </cell>
          <cell r="J2483">
            <v>107.86</v>
          </cell>
          <cell r="K2483">
            <v>16.18</v>
          </cell>
          <cell r="L2483" t="str">
            <v>RM</v>
          </cell>
          <cell r="M2483" t="str">
            <v>6001922UKM1</v>
          </cell>
          <cell r="N2483" t="str">
            <v>4000355UKM1</v>
          </cell>
          <cell r="O2483" t="e">
            <v>#N/A</v>
          </cell>
          <cell r="P2483">
            <v>16.18</v>
          </cell>
          <cell r="S2483">
            <v>16.18</v>
          </cell>
          <cell r="T2483">
            <v>0</v>
          </cell>
          <cell r="V2483">
            <v>0.15000927127758204</v>
          </cell>
          <cell r="W2483">
            <v>107.86</v>
          </cell>
        </row>
        <row r="2484">
          <cell r="F2484">
            <v>4000103</v>
          </cell>
          <cell r="G2484" t="str">
            <v>SLS POWDER</v>
          </cell>
          <cell r="H2484" t="str">
            <v>KG</v>
          </cell>
          <cell r="I2484">
            <v>1.2500000000000001E-2</v>
          </cell>
          <cell r="J2484">
            <v>227.2</v>
          </cell>
          <cell r="K2484">
            <v>2.84</v>
          </cell>
          <cell r="L2484" t="str">
            <v>RM</v>
          </cell>
          <cell r="M2484" t="str">
            <v>6001922UKM1</v>
          </cell>
          <cell r="N2484" t="str">
            <v>4000103UKM1</v>
          </cell>
          <cell r="O2484" t="e">
            <v>#N/A</v>
          </cell>
          <cell r="P2484">
            <v>2.84</v>
          </cell>
          <cell r="S2484">
            <v>2.84</v>
          </cell>
          <cell r="T2484">
            <v>0</v>
          </cell>
          <cell r="V2484">
            <v>1.2500000000000001E-2</v>
          </cell>
          <cell r="W2484">
            <v>227.2</v>
          </cell>
        </row>
        <row r="2485">
          <cell r="F2485">
            <v>6001922</v>
          </cell>
          <cell r="G2485" t="str">
            <v>INDICA NIHIRA HENNA BASE PWD BLK BULK</v>
          </cell>
          <cell r="H2485" t="str">
            <v>KG</v>
          </cell>
          <cell r="I2485">
            <v>3.7080993301305907</v>
          </cell>
          <cell r="J2485">
            <v>147.79000000000002</v>
          </cell>
          <cell r="K2485">
            <v>548.0200000000001</v>
          </cell>
          <cell r="L2485" t="str">
            <v>SFG</v>
          </cell>
          <cell r="M2485" t="str">
            <v>INHP0010NBK01RUKM1</v>
          </cell>
          <cell r="N2485" t="str">
            <v>6001922UKM1</v>
          </cell>
          <cell r="O2485" t="str">
            <v>6001922UKM1</v>
          </cell>
          <cell r="P2485">
            <v>475.56373908924837</v>
          </cell>
          <cell r="Q2485">
            <v>0</v>
          </cell>
          <cell r="R2485">
            <v>72.456260910751737</v>
          </cell>
          <cell r="S2485">
            <v>548.0200000000001</v>
          </cell>
          <cell r="T2485">
            <v>0</v>
          </cell>
          <cell r="V2485">
            <v>3.7080993301305907</v>
          </cell>
          <cell r="W2485">
            <v>147.83393593569187</v>
          </cell>
        </row>
        <row r="2486">
          <cell r="F2486">
            <v>5005580</v>
          </cell>
          <cell r="G2486" t="str">
            <v>CFC INDICA NIHIRA HENNA PWD 10GMX360P</v>
          </cell>
          <cell r="H2486" t="str">
            <v>ST</v>
          </cell>
          <cell r="I2486">
            <v>1.0049240869922034</v>
          </cell>
          <cell r="J2486">
            <v>24.37</v>
          </cell>
          <cell r="K2486">
            <v>24.49</v>
          </cell>
          <cell r="L2486" t="str">
            <v>PM</v>
          </cell>
          <cell r="M2486" t="str">
            <v>INHP0010NBK01RUKM1</v>
          </cell>
          <cell r="N2486" t="str">
            <v>5005580UKM1</v>
          </cell>
          <cell r="O2486" t="e">
            <v>#N/A</v>
          </cell>
          <cell r="Q2486">
            <v>24.49</v>
          </cell>
          <cell r="S2486">
            <v>24.49</v>
          </cell>
          <cell r="T2486">
            <v>0</v>
          </cell>
          <cell r="V2486">
            <v>1.0049240869922034</v>
          </cell>
          <cell r="W2486">
            <v>24.37</v>
          </cell>
        </row>
        <row r="2487">
          <cell r="F2487">
            <v>5004710</v>
          </cell>
          <cell r="G2487" t="str">
            <v>LAM INN SACHET IND NIHIR HENA BASPWD BLK</v>
          </cell>
          <cell r="H2487" t="str">
            <v>KG</v>
          </cell>
          <cell r="I2487">
            <v>0.54487980855091611</v>
          </cell>
          <cell r="J2487">
            <v>279.97000000000003</v>
          </cell>
          <cell r="K2487">
            <v>152.55000000000001</v>
          </cell>
          <cell r="L2487" t="str">
            <v>PM</v>
          </cell>
          <cell r="M2487" t="str">
            <v>INHP0010NBK01RUKM1</v>
          </cell>
          <cell r="N2487" t="str">
            <v>5004710UKM1</v>
          </cell>
          <cell r="O2487" t="e">
            <v>#N/A</v>
          </cell>
          <cell r="Q2487">
            <v>152.55000000000001</v>
          </cell>
          <cell r="S2487">
            <v>152.55000000000001</v>
          </cell>
          <cell r="T2487">
            <v>0</v>
          </cell>
          <cell r="V2487">
            <v>0.54487980855091611</v>
          </cell>
          <cell r="W2487">
            <v>279.97000000000003</v>
          </cell>
        </row>
        <row r="2488">
          <cell r="F2488">
            <v>5004711</v>
          </cell>
          <cell r="G2488" t="str">
            <v>FLWP LAM IND NIHIRA HENA BASPWD BLK 10GM</v>
          </cell>
          <cell r="H2488" t="str">
            <v>KG</v>
          </cell>
          <cell r="I2488">
            <v>0.63037569348773137</v>
          </cell>
          <cell r="J2488">
            <v>268.57</v>
          </cell>
          <cell r="K2488">
            <v>169.3</v>
          </cell>
          <cell r="L2488" t="str">
            <v>PM</v>
          </cell>
          <cell r="M2488" t="str">
            <v>INHP0010NBK01RUKM1</v>
          </cell>
          <cell r="N2488" t="str">
            <v>5004711UKM1</v>
          </cell>
          <cell r="O2488" t="e">
            <v>#N/A</v>
          </cell>
          <cell r="Q2488">
            <v>169.3</v>
          </cell>
          <cell r="S2488">
            <v>169.3</v>
          </cell>
          <cell r="T2488">
            <v>0</v>
          </cell>
          <cell r="V2488">
            <v>0.63037569348773137</v>
          </cell>
          <cell r="W2488">
            <v>268.57</v>
          </cell>
        </row>
        <row r="2489">
          <cell r="F2489">
            <v>5004712</v>
          </cell>
          <cell r="G2489" t="str">
            <v>LEAFLET IND CREAM / NIHIRA HENA PWD 10GM</v>
          </cell>
          <cell r="H2489" t="str">
            <v>ST</v>
          </cell>
          <cell r="I2489">
            <v>363.55555555555554</v>
          </cell>
          <cell r="J2489">
            <v>0.09</v>
          </cell>
          <cell r="K2489">
            <v>32.72</v>
          </cell>
          <cell r="L2489" t="str">
            <v>PM</v>
          </cell>
          <cell r="M2489" t="str">
            <v>INHP0010NBK01RUKM1</v>
          </cell>
          <cell r="N2489" t="str">
            <v>5004712UKM1</v>
          </cell>
          <cell r="O2489" t="e">
            <v>#N/A</v>
          </cell>
          <cell r="Q2489">
            <v>32.72</v>
          </cell>
          <cell r="S2489">
            <v>32.72</v>
          </cell>
          <cell r="T2489">
            <v>0</v>
          </cell>
          <cell r="V2489">
            <v>363.55555555555554</v>
          </cell>
          <cell r="W2489">
            <v>9.5355000000000009E-2</v>
          </cell>
        </row>
        <row r="2490">
          <cell r="F2490">
            <v>5000282</v>
          </cell>
          <cell r="G2490" t="str">
            <v>BOPP TAPE (60MM X 650M)</v>
          </cell>
          <cell r="H2490" t="str">
            <v>ROL</v>
          </cell>
          <cell r="I2490">
            <v>1.5072164948453608E-2</v>
          </cell>
          <cell r="J2490">
            <v>485</v>
          </cell>
          <cell r="K2490">
            <v>7.31</v>
          </cell>
          <cell r="L2490" t="str">
            <v>PM</v>
          </cell>
          <cell r="M2490" t="str">
            <v>INHP0010NBK01RUKM1</v>
          </cell>
          <cell r="N2490" t="str">
            <v>5000282UKM1</v>
          </cell>
          <cell r="O2490" t="e">
            <v>#N/A</v>
          </cell>
          <cell r="Q2490">
            <v>7.31</v>
          </cell>
          <cell r="S2490">
            <v>7.31</v>
          </cell>
          <cell r="T2490">
            <v>0</v>
          </cell>
          <cell r="V2490">
            <v>1.5072164948453608E-2</v>
          </cell>
          <cell r="W2490">
            <v>477</v>
          </cell>
        </row>
        <row r="2491">
          <cell r="F2491" t="str">
            <v>QINHP0010NBK01R</v>
          </cell>
          <cell r="G2491" t="str">
            <v>IND NIHIRHENA 30MPWD HRCLR NBLK 10GM QS</v>
          </cell>
          <cell r="H2491" t="str">
            <v>ST</v>
          </cell>
          <cell r="I2491">
            <v>-4.4999999999999998E-2</v>
          </cell>
          <cell r="J2491">
            <v>0</v>
          </cell>
          <cell r="K2491">
            <v>0</v>
          </cell>
          <cell r="L2491" t="str">
            <v>RM</v>
          </cell>
          <cell r="M2491" t="str">
            <v>INHP0010NBK01RUKM1</v>
          </cell>
          <cell r="N2491" t="str">
            <v>QINHP0010NBK01RUKM1</v>
          </cell>
          <cell r="O2491" t="e">
            <v>#N/A</v>
          </cell>
          <cell r="P2491">
            <v>0</v>
          </cell>
          <cell r="S2491">
            <v>0</v>
          </cell>
          <cell r="T2491">
            <v>0</v>
          </cell>
          <cell r="V2491">
            <v>-4.4999999999999998E-2</v>
          </cell>
          <cell r="W2491">
            <v>0</v>
          </cell>
        </row>
        <row r="2492">
          <cell r="F2492" t="str">
            <v/>
          </cell>
          <cell r="G2492" t="str">
            <v>0000900501-MFPOWR</v>
          </cell>
          <cell r="H2492" t="str">
            <v>KWH</v>
          </cell>
          <cell r="I2492">
            <v>4.5006060606060609</v>
          </cell>
          <cell r="J2492">
            <v>8.25</v>
          </cell>
          <cell r="K2492">
            <v>37.130000000000003</v>
          </cell>
          <cell r="L2492" t="str">
            <v>cc</v>
          </cell>
          <cell r="M2492" t="str">
            <v>INHP0010NBK01RUKM1</v>
          </cell>
          <cell r="N2492" t="str">
            <v>UKM1</v>
          </cell>
          <cell r="O2492" t="e">
            <v>#N/A</v>
          </cell>
          <cell r="R2492">
            <v>37.130000000000003</v>
          </cell>
          <cell r="S2492">
            <v>37.130000000000003</v>
          </cell>
          <cell r="T2492">
            <v>0</v>
          </cell>
          <cell r="V2492">
            <v>4.5006060606060609</v>
          </cell>
          <cell r="W2492">
            <v>8.25</v>
          </cell>
        </row>
        <row r="2493">
          <cell r="F2493" t="str">
            <v/>
          </cell>
          <cell r="G2493" t="str">
            <v>0000900502-MFMAND</v>
          </cell>
          <cell r="H2493" t="str">
            <v>MD</v>
          </cell>
          <cell r="I2493">
            <v>0.3</v>
          </cell>
          <cell r="J2493">
            <v>440</v>
          </cell>
          <cell r="K2493">
            <v>132</v>
          </cell>
          <cell r="L2493" t="str">
            <v>cc</v>
          </cell>
          <cell r="M2493" t="str">
            <v>INHP0010NBK01RUKM1</v>
          </cell>
          <cell r="N2493" t="str">
            <v>UKM1</v>
          </cell>
          <cell r="O2493" t="e">
            <v>#N/A</v>
          </cell>
          <cell r="R2493">
            <v>132</v>
          </cell>
          <cell r="S2493">
            <v>132</v>
          </cell>
          <cell r="T2493">
            <v>0</v>
          </cell>
          <cell r="V2493">
            <v>0.3</v>
          </cell>
          <cell r="W2493">
            <v>440</v>
          </cell>
        </row>
        <row r="2494">
          <cell r="F2494" t="str">
            <v/>
          </cell>
          <cell r="G2494" t="str">
            <v>0000900503-MFGUTY</v>
          </cell>
          <cell r="H2494" t="str">
            <v>STD</v>
          </cell>
          <cell r="I2494">
            <v>3.9994747406531972E-2</v>
          </cell>
          <cell r="J2494">
            <v>533.07000000000005</v>
          </cell>
          <cell r="K2494">
            <v>21.32</v>
          </cell>
          <cell r="L2494" t="str">
            <v>cc</v>
          </cell>
          <cell r="M2494" t="str">
            <v>INHP0010NBK01RUKM1</v>
          </cell>
          <cell r="N2494" t="str">
            <v>UKM1</v>
          </cell>
          <cell r="O2494" t="e">
            <v>#N/A</v>
          </cell>
          <cell r="R2494">
            <v>21.32</v>
          </cell>
          <cell r="S2494">
            <v>21.32</v>
          </cell>
          <cell r="T2494">
            <v>0</v>
          </cell>
          <cell r="V2494">
            <v>3.9994747406531972E-2</v>
          </cell>
          <cell r="W2494">
            <v>533.07000000000005</v>
          </cell>
        </row>
        <row r="2495">
          <cell r="F2495" t="str">
            <v/>
          </cell>
          <cell r="G2495" t="str">
            <v>0000900504-MFGDEP</v>
          </cell>
          <cell r="H2495" t="str">
            <v>STD</v>
          </cell>
          <cell r="I2495">
            <v>3.9995335820895525E-2</v>
          </cell>
          <cell r="J2495">
            <v>686.08</v>
          </cell>
          <cell r="K2495">
            <v>27.440000000000005</v>
          </cell>
          <cell r="L2495" t="str">
            <v>cc</v>
          </cell>
          <cell r="M2495" t="str">
            <v>INHP0010NBK01RUKM1</v>
          </cell>
          <cell r="N2495" t="str">
            <v>UKM1</v>
          </cell>
          <cell r="O2495" t="e">
            <v>#N/A</v>
          </cell>
          <cell r="R2495">
            <v>27.440000000000005</v>
          </cell>
          <cell r="S2495">
            <v>27.440000000000005</v>
          </cell>
          <cell r="T2495">
            <v>0</v>
          </cell>
          <cell r="V2495">
            <v>3.9995335820895525E-2</v>
          </cell>
          <cell r="W2495">
            <v>686.08</v>
          </cell>
        </row>
        <row r="2496">
          <cell r="F2496" t="str">
            <v/>
          </cell>
          <cell r="G2496" t="str">
            <v>0000900505-MFGOVH</v>
          </cell>
          <cell r="H2496" t="str">
            <v>STD</v>
          </cell>
          <cell r="I2496">
            <v>3.9987675031668321E-2</v>
          </cell>
          <cell r="J2496">
            <v>292.08999999999997</v>
          </cell>
          <cell r="K2496">
            <v>11.68</v>
          </cell>
          <cell r="L2496" t="str">
            <v>cc</v>
          </cell>
          <cell r="M2496" t="str">
            <v>INHP0010NBK01RUKM1</v>
          </cell>
          <cell r="N2496" t="str">
            <v>UKM1</v>
          </cell>
          <cell r="O2496" t="e">
            <v>#N/A</v>
          </cell>
          <cell r="R2496">
            <v>11.68</v>
          </cell>
          <cell r="S2496">
            <v>11.68</v>
          </cell>
          <cell r="T2496">
            <v>0</v>
          </cell>
          <cell r="V2496">
            <v>3.9987675031668321E-2</v>
          </cell>
          <cell r="W2496">
            <v>292.08999999999997</v>
          </cell>
        </row>
        <row r="2497">
          <cell r="F2497" t="str">
            <v>QRD1000DR202R</v>
          </cell>
          <cell r="G2497" t="str">
            <v>RAPRO10 9% DEVELOPER 30VOL 1000M 6P QS</v>
          </cell>
          <cell r="H2497" t="str">
            <v>PC</v>
          </cell>
          <cell r="I2497">
            <v>-0.14000000000000001</v>
          </cell>
          <cell r="J2497">
            <v>0</v>
          </cell>
          <cell r="K2497">
            <v>0</v>
          </cell>
          <cell r="L2497" t="str">
            <v>cc</v>
          </cell>
          <cell r="M2497" t="str">
            <v>RD1000DR202RUKM1</v>
          </cell>
          <cell r="N2497" t="str">
            <v>QRD1000DR202RUKM1</v>
          </cell>
          <cell r="O2497" t="e">
            <v>#N/A</v>
          </cell>
          <cell r="R2497">
            <v>0</v>
          </cell>
          <cell r="S2497">
            <v>0</v>
          </cell>
          <cell r="T2497">
            <v>0</v>
          </cell>
          <cell r="V2497">
            <v>-0.14000000000000001</v>
          </cell>
          <cell r="W2497">
            <v>0</v>
          </cell>
        </row>
        <row r="2498">
          <cell r="F2498">
            <v>5000283</v>
          </cell>
          <cell r="G2498" t="str">
            <v>BOPP TAPE (60MM X 65M)</v>
          </cell>
          <cell r="H2498" t="str">
            <v>ROL</v>
          </cell>
          <cell r="I2498">
            <v>1.9973368841544607E-2</v>
          </cell>
          <cell r="J2498">
            <v>45.06</v>
          </cell>
          <cell r="K2498">
            <v>0.9</v>
          </cell>
          <cell r="L2498" t="str">
            <v>PM</v>
          </cell>
          <cell r="M2498" t="str">
            <v>RD1000DR202RUKM1</v>
          </cell>
          <cell r="N2498" t="str">
            <v>5000283UKM1</v>
          </cell>
          <cell r="O2498" t="e">
            <v>#N/A</v>
          </cell>
          <cell r="Q2498">
            <v>0.9</v>
          </cell>
          <cell r="S2498">
            <v>0.9</v>
          </cell>
          <cell r="T2498">
            <v>0</v>
          </cell>
          <cell r="V2498">
            <v>1.9973368841544607E-2</v>
          </cell>
          <cell r="W2498">
            <v>47.7</v>
          </cell>
        </row>
        <row r="2499">
          <cell r="F2499">
            <v>5000555</v>
          </cell>
          <cell r="G2499" t="str">
            <v>CFC STICKER RAAGA PRO10 DEV9% 30V 1000ML</v>
          </cell>
          <cell r="H2499" t="str">
            <v>PC</v>
          </cell>
          <cell r="I2499">
            <v>2.0153846153846153</v>
          </cell>
          <cell r="J2499">
            <v>0.65</v>
          </cell>
          <cell r="K2499">
            <v>1.31</v>
          </cell>
          <cell r="L2499" t="str">
            <v>PM</v>
          </cell>
          <cell r="M2499" t="str">
            <v>RD1000DR202RUKM1</v>
          </cell>
          <cell r="N2499" t="str">
            <v>5000555UKM1</v>
          </cell>
          <cell r="O2499" t="e">
            <v>#N/A</v>
          </cell>
          <cell r="Q2499">
            <v>1.31</v>
          </cell>
          <cell r="S2499">
            <v>1.31</v>
          </cell>
          <cell r="T2499">
            <v>0</v>
          </cell>
          <cell r="V2499">
            <v>2.0153846153846153</v>
          </cell>
          <cell r="W2499">
            <v>0.65</v>
          </cell>
        </row>
        <row r="2500">
          <cell r="F2500">
            <v>5001550</v>
          </cell>
          <cell r="G2500" t="str">
            <v>CFC RAGA PROBOTANIX DEVELOPER 1000ML 6PC</v>
          </cell>
          <cell r="H2500" t="str">
            <v>PC</v>
          </cell>
          <cell r="I2500">
            <v>1.0024350649350648</v>
          </cell>
          <cell r="J2500">
            <v>49.28</v>
          </cell>
          <cell r="K2500">
            <v>49.4</v>
          </cell>
          <cell r="L2500" t="str">
            <v>PM</v>
          </cell>
          <cell r="M2500" t="str">
            <v>RD1000DR202RUKM1</v>
          </cell>
          <cell r="N2500" t="str">
            <v>5001550UKM1</v>
          </cell>
          <cell r="O2500" t="e">
            <v>#N/A</v>
          </cell>
          <cell r="Q2500">
            <v>49.4</v>
          </cell>
          <cell r="S2500">
            <v>49.4</v>
          </cell>
          <cell r="T2500">
            <v>0</v>
          </cell>
          <cell r="V2500">
            <v>1.0024350649350648</v>
          </cell>
          <cell r="W2500">
            <v>49.28</v>
          </cell>
        </row>
        <row r="2501">
          <cell r="F2501">
            <v>5000559</v>
          </cell>
          <cell r="G2501" t="str">
            <v>WAD RAAGA PRO10 DEVELOPER 1000ML</v>
          </cell>
          <cell r="H2501" t="str">
            <v>PC</v>
          </cell>
          <cell r="I2501">
            <v>6.0434782608695645</v>
          </cell>
          <cell r="J2501">
            <v>0.23</v>
          </cell>
          <cell r="K2501">
            <v>1.39</v>
          </cell>
          <cell r="L2501" t="str">
            <v>PM</v>
          </cell>
          <cell r="M2501" t="str">
            <v>RD1000DR202RUKM1</v>
          </cell>
          <cell r="N2501" t="str">
            <v>5000559UKM1</v>
          </cell>
          <cell r="O2501" t="e">
            <v>#N/A</v>
          </cell>
          <cell r="Q2501">
            <v>1.39</v>
          </cell>
          <cell r="S2501">
            <v>1.39</v>
          </cell>
          <cell r="T2501">
            <v>0</v>
          </cell>
          <cell r="V2501">
            <v>6.0434782608695645</v>
          </cell>
          <cell r="W2501">
            <v>0.23</v>
          </cell>
        </row>
        <row r="2502">
          <cell r="F2502">
            <v>5000558</v>
          </cell>
          <cell r="G2502" t="str">
            <v>PLUG RAAGA PRO10 DEVELOPER 1000ML</v>
          </cell>
          <cell r="H2502" t="str">
            <v>PC</v>
          </cell>
          <cell r="I2502">
            <v>6.03125</v>
          </cell>
          <cell r="J2502">
            <v>0.64</v>
          </cell>
          <cell r="K2502">
            <v>3.86</v>
          </cell>
          <cell r="L2502" t="str">
            <v>PM</v>
          </cell>
          <cell r="M2502" t="str">
            <v>RD1000DR202RUKM1</v>
          </cell>
          <cell r="N2502" t="str">
            <v>5000558UKM1</v>
          </cell>
          <cell r="O2502" t="e">
            <v>#N/A</v>
          </cell>
          <cell r="Q2502">
            <v>3.86</v>
          </cell>
          <cell r="S2502">
            <v>3.86</v>
          </cell>
          <cell r="T2502">
            <v>0</v>
          </cell>
          <cell r="V2502">
            <v>6.03125</v>
          </cell>
          <cell r="W2502">
            <v>0.64</v>
          </cell>
        </row>
        <row r="2503">
          <cell r="F2503">
            <v>5000560</v>
          </cell>
          <cell r="G2503" t="str">
            <v>CAP RAAGA PRO10 DEVELOPER 1000ML</v>
          </cell>
          <cell r="H2503" t="str">
            <v>PC</v>
          </cell>
          <cell r="I2503">
            <v>6.0306748466257671</v>
          </cell>
          <cell r="J2503">
            <v>1.63</v>
          </cell>
          <cell r="K2503">
            <v>9.83</v>
          </cell>
          <cell r="L2503" t="str">
            <v>PM</v>
          </cell>
          <cell r="M2503" t="str">
            <v>RD1000DR202RUKM1</v>
          </cell>
          <cell r="N2503" t="str">
            <v>5000560UKM1</v>
          </cell>
          <cell r="O2503" t="e">
            <v>#N/A</v>
          </cell>
          <cell r="Q2503">
            <v>9.83</v>
          </cell>
          <cell r="S2503">
            <v>9.83</v>
          </cell>
          <cell r="T2503">
            <v>0</v>
          </cell>
          <cell r="V2503">
            <v>6.0306748466257671</v>
          </cell>
          <cell r="W2503">
            <v>1.63</v>
          </cell>
        </row>
        <row r="2504">
          <cell r="F2504">
            <v>5000557</v>
          </cell>
          <cell r="G2504" t="str">
            <v>CONTAINER RAAGA PRO10 DEVELOPER 1000ML</v>
          </cell>
          <cell r="H2504" t="str">
            <v>PC</v>
          </cell>
          <cell r="I2504">
            <v>6.06</v>
          </cell>
          <cell r="J2504">
            <v>16.5</v>
          </cell>
          <cell r="K2504">
            <v>99.99</v>
          </cell>
          <cell r="L2504" t="str">
            <v>PM</v>
          </cell>
          <cell r="M2504" t="str">
            <v>RD1000DR202RUKM1</v>
          </cell>
          <cell r="N2504" t="str">
            <v>5000557UKM1</v>
          </cell>
          <cell r="O2504" t="e">
            <v>#N/A</v>
          </cell>
          <cell r="Q2504">
            <v>99.99</v>
          </cell>
          <cell r="S2504">
            <v>99.99</v>
          </cell>
          <cell r="T2504">
            <v>0</v>
          </cell>
          <cell r="V2504">
            <v>6.06</v>
          </cell>
          <cell r="W2504">
            <v>16.5</v>
          </cell>
        </row>
        <row r="2505">
          <cell r="F2505">
            <v>5000551</v>
          </cell>
          <cell r="G2505" t="str">
            <v>LAB BK RAAGA PRO10 DEV 9% 30V 1000ML</v>
          </cell>
          <cell r="H2505" t="str">
            <v>PC</v>
          </cell>
          <cell r="I2505">
            <v>6.1199586349534645</v>
          </cell>
          <cell r="J2505">
            <v>9.67</v>
          </cell>
          <cell r="K2505">
            <v>59.18</v>
          </cell>
          <cell r="L2505" t="str">
            <v>PM</v>
          </cell>
          <cell r="M2505" t="str">
            <v>RD1000DR202RUKM1</v>
          </cell>
          <cell r="N2505" t="str">
            <v>5000551UKM1</v>
          </cell>
          <cell r="O2505" t="e">
            <v>#N/A</v>
          </cell>
          <cell r="Q2505">
            <v>59.18</v>
          </cell>
          <cell r="S2505">
            <v>59.18</v>
          </cell>
          <cell r="T2505">
            <v>0</v>
          </cell>
          <cell r="V2505">
            <v>6.1199586349534645</v>
          </cell>
          <cell r="W2505">
            <v>9.67</v>
          </cell>
        </row>
        <row r="2506">
          <cell r="F2506">
            <v>5000550</v>
          </cell>
          <cell r="G2506" t="str">
            <v>LAB FR RAAGA PRO10 DEV 9% 30V 1000ML</v>
          </cell>
          <cell r="H2506" t="str">
            <v>PC</v>
          </cell>
          <cell r="I2506">
            <v>6.1198630136986303</v>
          </cell>
          <cell r="J2506">
            <v>14.6</v>
          </cell>
          <cell r="K2506">
            <v>89.35</v>
          </cell>
          <cell r="L2506" t="str">
            <v>PM</v>
          </cell>
          <cell r="M2506" t="str">
            <v>RD1000DR202RUKM1</v>
          </cell>
          <cell r="N2506" t="str">
            <v>5000550UKM1</v>
          </cell>
          <cell r="O2506" t="e">
            <v>#N/A</v>
          </cell>
          <cell r="Q2506">
            <v>89.35</v>
          </cell>
          <cell r="S2506">
            <v>89.35</v>
          </cell>
          <cell r="T2506">
            <v>0</v>
          </cell>
          <cell r="V2506">
            <v>6.1198630136986303</v>
          </cell>
          <cell r="W2506">
            <v>14.6</v>
          </cell>
        </row>
        <row r="2507">
          <cell r="F2507">
            <v>6000752</v>
          </cell>
          <cell r="G2507" t="str">
            <v>RAAGA PRO10 DEVELOPER 9%</v>
          </cell>
          <cell r="H2507" t="str">
            <v>KG</v>
          </cell>
          <cell r="I2507">
            <v>6.3036901214760475</v>
          </cell>
          <cell r="J2507">
            <v>43.629999999999995</v>
          </cell>
          <cell r="K2507">
            <v>275.02999999999992</v>
          </cell>
          <cell r="L2507" t="str">
            <v>SFG</v>
          </cell>
          <cell r="M2507" t="str">
            <v>RD1000DR202RUKM1</v>
          </cell>
          <cell r="N2507" t="str">
            <v>6000752UKM1</v>
          </cell>
          <cell r="O2507" t="str">
            <v>6000752UKM1</v>
          </cell>
          <cell r="P2507">
            <v>195.6665413706165</v>
          </cell>
          <cell r="Q2507">
            <v>0</v>
          </cell>
          <cell r="R2507">
            <v>79.36345862938343</v>
          </cell>
          <cell r="S2507">
            <v>275.02999999999992</v>
          </cell>
          <cell r="T2507">
            <v>0</v>
          </cell>
          <cell r="V2507">
            <v>6.3036901214760475</v>
          </cell>
          <cell r="W2507">
            <v>40.943040198537382</v>
          </cell>
        </row>
        <row r="2508">
          <cell r="F2508" t="str">
            <v/>
          </cell>
          <cell r="G2508" t="str">
            <v>0000900505-MFGOVH</v>
          </cell>
          <cell r="H2508" t="str">
            <v>HR</v>
          </cell>
          <cell r="I2508">
            <v>9.9969187579170803E-3</v>
          </cell>
          <cell r="J2508">
            <v>292.08999999999997</v>
          </cell>
          <cell r="K2508">
            <v>2.92</v>
          </cell>
          <cell r="L2508" t="str">
            <v>cc</v>
          </cell>
          <cell r="M2508" t="str">
            <v>RD1000DR202RUKM1</v>
          </cell>
          <cell r="N2508" t="str">
            <v>UKM1</v>
          </cell>
          <cell r="O2508" t="e">
            <v>#N/A</v>
          </cell>
          <cell r="R2508">
            <v>2.92</v>
          </cell>
          <cell r="S2508">
            <v>2.92</v>
          </cell>
          <cell r="T2508">
            <v>0</v>
          </cell>
          <cell r="V2508">
            <v>9.9969187579170803E-3</v>
          </cell>
          <cell r="W2508">
            <v>292.08999999999997</v>
          </cell>
        </row>
        <row r="2509">
          <cell r="F2509" t="str">
            <v/>
          </cell>
          <cell r="G2509" t="str">
            <v>0000900504-MFGDEP</v>
          </cell>
          <cell r="H2509" t="str">
            <v>HR</v>
          </cell>
          <cell r="I2509">
            <v>9.9861303744798909E-3</v>
          </cell>
          <cell r="J2509">
            <v>324.45</v>
          </cell>
          <cell r="K2509">
            <v>3.2400000000000007</v>
          </cell>
          <cell r="L2509" t="str">
            <v>cc</v>
          </cell>
          <cell r="M2509" t="str">
            <v>RD1000DR202RUKM1</v>
          </cell>
          <cell r="N2509" t="str">
            <v>UKM1</v>
          </cell>
          <cell r="O2509" t="e">
            <v>#N/A</v>
          </cell>
          <cell r="R2509">
            <v>3.2400000000000007</v>
          </cell>
          <cell r="S2509">
            <v>3.2400000000000007</v>
          </cell>
          <cell r="T2509">
            <v>0</v>
          </cell>
          <cell r="V2509">
            <v>9.9861303744798909E-3</v>
          </cell>
          <cell r="W2509">
            <v>324.45</v>
          </cell>
        </row>
        <row r="2510">
          <cell r="F2510" t="str">
            <v/>
          </cell>
          <cell r="G2510" t="str">
            <v>0000900503-MFGUTY</v>
          </cell>
          <cell r="H2510" t="str">
            <v>HR</v>
          </cell>
          <cell r="I2510">
            <v>2.0009095043201457E-2</v>
          </cell>
          <cell r="J2510">
            <v>219.9</v>
          </cell>
          <cell r="K2510">
            <v>4.4000000000000004</v>
          </cell>
          <cell r="L2510" t="str">
            <v>cc</v>
          </cell>
          <cell r="M2510" t="str">
            <v>RD1000DR202RUKM1</v>
          </cell>
          <cell r="N2510" t="str">
            <v>UKM1</v>
          </cell>
          <cell r="O2510" t="e">
            <v>#N/A</v>
          </cell>
          <cell r="R2510">
            <v>4.4000000000000004</v>
          </cell>
          <cell r="S2510">
            <v>4.4000000000000004</v>
          </cell>
          <cell r="T2510">
            <v>0</v>
          </cell>
          <cell r="V2510">
            <v>2.0009095043201457E-2</v>
          </cell>
          <cell r="W2510">
            <v>219.9</v>
          </cell>
        </row>
        <row r="2511">
          <cell r="F2511" t="str">
            <v/>
          </cell>
          <cell r="G2511" t="str">
            <v>0000900502-MFMAND</v>
          </cell>
          <cell r="H2511" t="str">
            <v>MD</v>
          </cell>
          <cell r="I2511">
            <v>5.1000000000000004E-2</v>
          </cell>
          <cell r="J2511">
            <v>440</v>
          </cell>
          <cell r="K2511">
            <v>22.44</v>
          </cell>
          <cell r="L2511" t="str">
            <v>cc</v>
          </cell>
          <cell r="M2511" t="str">
            <v>RD1000DR202RUKM1</v>
          </cell>
          <cell r="N2511" t="str">
            <v>UKM1</v>
          </cell>
          <cell r="O2511" t="e">
            <v>#N/A</v>
          </cell>
          <cell r="R2511">
            <v>22.44</v>
          </cell>
          <cell r="S2511">
            <v>22.44</v>
          </cell>
          <cell r="T2511">
            <v>0</v>
          </cell>
          <cell r="V2511">
            <v>5.1000000000000004E-2</v>
          </cell>
          <cell r="W2511">
            <v>440</v>
          </cell>
        </row>
        <row r="2512">
          <cell r="F2512" t="str">
            <v/>
          </cell>
          <cell r="G2512" t="str">
            <v>0000900501-MFPOWR</v>
          </cell>
          <cell r="H2512" t="str">
            <v>KWH</v>
          </cell>
          <cell r="I2512">
            <v>0.16</v>
          </cell>
          <cell r="J2512">
            <v>8.25</v>
          </cell>
          <cell r="K2512">
            <v>1.32</v>
          </cell>
          <cell r="L2512" t="str">
            <v>cc</v>
          </cell>
          <cell r="M2512" t="str">
            <v>RD1000DR202RUKM1</v>
          </cell>
          <cell r="N2512" t="str">
            <v>UKM1</v>
          </cell>
          <cell r="O2512" t="e">
            <v>#N/A</v>
          </cell>
          <cell r="R2512">
            <v>1.32</v>
          </cell>
          <cell r="S2512">
            <v>1.32</v>
          </cell>
          <cell r="T2512">
            <v>0</v>
          </cell>
          <cell r="V2512">
            <v>0.16</v>
          </cell>
          <cell r="W2512">
            <v>8.25</v>
          </cell>
        </row>
        <row r="2513">
          <cell r="F2513" t="str">
            <v>QRD1000DR302R</v>
          </cell>
          <cell r="G2513" t="str">
            <v>RAPRO10 12% DEVELOPER 40VOL 1000M 6P QS</v>
          </cell>
          <cell r="H2513" t="str">
            <v>PC</v>
          </cell>
          <cell r="I2513">
            <v>-0.06</v>
          </cell>
          <cell r="J2513">
            <v>0</v>
          </cell>
          <cell r="K2513">
            <v>0</v>
          </cell>
          <cell r="L2513" t="str">
            <v>cc</v>
          </cell>
          <cell r="M2513" t="str">
            <v>RD1000DR302RUKM1</v>
          </cell>
          <cell r="N2513" t="str">
            <v>QRD1000DR302RUKM1</v>
          </cell>
          <cell r="O2513" t="e">
            <v>#N/A</v>
          </cell>
          <cell r="R2513">
            <v>0</v>
          </cell>
          <cell r="S2513">
            <v>0</v>
          </cell>
          <cell r="T2513">
            <v>0</v>
          </cell>
          <cell r="V2513">
            <v>-0.06</v>
          </cell>
          <cell r="W2513">
            <v>0</v>
          </cell>
        </row>
        <row r="2514">
          <cell r="F2514">
            <v>5000283</v>
          </cell>
          <cell r="G2514" t="str">
            <v>BOPP TAPE (60MM X 65M)</v>
          </cell>
          <cell r="H2514" t="str">
            <v>ROL</v>
          </cell>
          <cell r="I2514">
            <v>1.9973368841544607E-2</v>
          </cell>
          <cell r="J2514">
            <v>45.06</v>
          </cell>
          <cell r="K2514">
            <v>0.9</v>
          </cell>
          <cell r="L2514" t="str">
            <v>PM</v>
          </cell>
          <cell r="M2514" t="str">
            <v>RD1000DR302RUKM1</v>
          </cell>
          <cell r="N2514" t="str">
            <v>5000283UKM1</v>
          </cell>
          <cell r="O2514" t="e">
            <v>#N/A</v>
          </cell>
          <cell r="Q2514">
            <v>0.9</v>
          </cell>
          <cell r="S2514">
            <v>0.9</v>
          </cell>
          <cell r="T2514">
            <v>0</v>
          </cell>
          <cell r="V2514">
            <v>1.9973368841544607E-2</v>
          </cell>
          <cell r="W2514">
            <v>47.7</v>
          </cell>
        </row>
        <row r="2515">
          <cell r="F2515">
            <v>5000556</v>
          </cell>
          <cell r="G2515" t="str">
            <v>CFC STICKER RAAGA PRO10 DEV12% 40V1000ML</v>
          </cell>
          <cell r="H2515" t="str">
            <v>PC</v>
          </cell>
          <cell r="I2515">
            <v>2.0153846153846153</v>
          </cell>
          <cell r="J2515">
            <v>0.65</v>
          </cell>
          <cell r="K2515">
            <v>1.31</v>
          </cell>
          <cell r="L2515" t="str">
            <v>PM</v>
          </cell>
          <cell r="M2515" t="str">
            <v>RD1000DR302RUKM1</v>
          </cell>
          <cell r="N2515" t="str">
            <v>5000556UKM1</v>
          </cell>
          <cell r="O2515" t="e">
            <v>#N/A</v>
          </cell>
          <cell r="Q2515">
            <v>1.31</v>
          </cell>
          <cell r="S2515">
            <v>1.31</v>
          </cell>
          <cell r="T2515">
            <v>0</v>
          </cell>
          <cell r="V2515">
            <v>2.0153846153846153</v>
          </cell>
          <cell r="W2515">
            <v>0.65</v>
          </cell>
        </row>
        <row r="2516">
          <cell r="F2516">
            <v>5001550</v>
          </cell>
          <cell r="G2516" t="str">
            <v>CFC RAGA PROBOTANIX DEVELOPER 1000ML 6PC</v>
          </cell>
          <cell r="H2516" t="str">
            <v>PC</v>
          </cell>
          <cell r="I2516">
            <v>1.0024350649350648</v>
          </cell>
          <cell r="J2516">
            <v>49.28</v>
          </cell>
          <cell r="K2516">
            <v>49.4</v>
          </cell>
          <cell r="L2516" t="str">
            <v>PM</v>
          </cell>
          <cell r="M2516" t="str">
            <v>RD1000DR302RUKM1</v>
          </cell>
          <cell r="N2516" t="str">
            <v>5001550UKM1</v>
          </cell>
          <cell r="O2516" t="e">
            <v>#N/A</v>
          </cell>
          <cell r="Q2516">
            <v>49.4</v>
          </cell>
          <cell r="S2516">
            <v>49.4</v>
          </cell>
          <cell r="T2516">
            <v>0</v>
          </cell>
          <cell r="V2516">
            <v>1.0024350649350648</v>
          </cell>
          <cell r="W2516">
            <v>49.28</v>
          </cell>
        </row>
        <row r="2517">
          <cell r="F2517">
            <v>5000559</v>
          </cell>
          <cell r="G2517" t="str">
            <v>WAD RAAGA PRO10 DEVELOPER 1000ML</v>
          </cell>
          <cell r="H2517" t="str">
            <v>PC</v>
          </cell>
          <cell r="I2517">
            <v>6.0434782608695645</v>
          </cell>
          <cell r="J2517">
            <v>0.23</v>
          </cell>
          <cell r="K2517">
            <v>1.39</v>
          </cell>
          <cell r="L2517" t="str">
            <v>PM</v>
          </cell>
          <cell r="M2517" t="str">
            <v>RD1000DR302RUKM1</v>
          </cell>
          <cell r="N2517" t="str">
            <v>5000559UKM1</v>
          </cell>
          <cell r="O2517" t="e">
            <v>#N/A</v>
          </cell>
          <cell r="Q2517">
            <v>1.39</v>
          </cell>
          <cell r="S2517">
            <v>1.39</v>
          </cell>
          <cell r="T2517">
            <v>0</v>
          </cell>
          <cell r="V2517">
            <v>6.0434782608695645</v>
          </cell>
          <cell r="W2517">
            <v>0.23</v>
          </cell>
        </row>
        <row r="2518">
          <cell r="F2518">
            <v>5000558</v>
          </cell>
          <cell r="G2518" t="str">
            <v>PLUG RAAGA PRO10 DEVELOPER 1000ML</v>
          </cell>
          <cell r="H2518" t="str">
            <v>PC</v>
          </cell>
          <cell r="I2518">
            <v>6.03125</v>
          </cell>
          <cell r="J2518">
            <v>0.64</v>
          </cell>
          <cell r="K2518">
            <v>3.86</v>
          </cell>
          <cell r="L2518" t="str">
            <v>PM</v>
          </cell>
          <cell r="M2518" t="str">
            <v>RD1000DR302RUKM1</v>
          </cell>
          <cell r="N2518" t="str">
            <v>5000558UKM1</v>
          </cell>
          <cell r="O2518" t="e">
            <v>#N/A</v>
          </cell>
          <cell r="Q2518">
            <v>3.86</v>
          </cell>
          <cell r="S2518">
            <v>3.86</v>
          </cell>
          <cell r="T2518">
            <v>0</v>
          </cell>
          <cell r="V2518">
            <v>6.03125</v>
          </cell>
          <cell r="W2518">
            <v>0.64</v>
          </cell>
        </row>
        <row r="2519">
          <cell r="F2519">
            <v>5000560</v>
          </cell>
          <cell r="G2519" t="str">
            <v>CAP RAAGA PRO10 DEVELOPER 1000ML</v>
          </cell>
          <cell r="H2519" t="str">
            <v>PC</v>
          </cell>
          <cell r="I2519">
            <v>6.0306748466257671</v>
          </cell>
          <cell r="J2519">
            <v>1.63</v>
          </cell>
          <cell r="K2519">
            <v>9.83</v>
          </cell>
          <cell r="L2519" t="str">
            <v>PM</v>
          </cell>
          <cell r="M2519" t="str">
            <v>RD1000DR302RUKM1</v>
          </cell>
          <cell r="N2519" t="str">
            <v>5000560UKM1</v>
          </cell>
          <cell r="O2519" t="e">
            <v>#N/A</v>
          </cell>
          <cell r="Q2519">
            <v>9.83</v>
          </cell>
          <cell r="S2519">
            <v>9.83</v>
          </cell>
          <cell r="T2519">
            <v>0</v>
          </cell>
          <cell r="V2519">
            <v>6.0306748466257671</v>
          </cell>
          <cell r="W2519">
            <v>1.63</v>
          </cell>
        </row>
        <row r="2520">
          <cell r="F2520">
            <v>5000557</v>
          </cell>
          <cell r="G2520" t="str">
            <v>CONTAINER RAAGA PRO10 DEVELOPER 1000ML</v>
          </cell>
          <cell r="H2520" t="str">
            <v>PC</v>
          </cell>
          <cell r="I2520">
            <v>6.06</v>
          </cell>
          <cell r="J2520">
            <v>16.5</v>
          </cell>
          <cell r="K2520">
            <v>99.99</v>
          </cell>
          <cell r="L2520" t="str">
            <v>PM</v>
          </cell>
          <cell r="M2520" t="str">
            <v>RD1000DR302RUKM1</v>
          </cell>
          <cell r="N2520" t="str">
            <v>5000557UKM1</v>
          </cell>
          <cell r="O2520" t="e">
            <v>#N/A</v>
          </cell>
          <cell r="Q2520">
            <v>99.99</v>
          </cell>
          <cell r="S2520">
            <v>99.99</v>
          </cell>
          <cell r="T2520">
            <v>0</v>
          </cell>
          <cell r="V2520">
            <v>6.06</v>
          </cell>
          <cell r="W2520">
            <v>16.5</v>
          </cell>
        </row>
        <row r="2521">
          <cell r="F2521">
            <v>5000553</v>
          </cell>
          <cell r="G2521" t="str">
            <v>LAB BK RAAGA PRO10 DEV 12% 40V 1000ML</v>
          </cell>
          <cell r="H2521" t="str">
            <v>PC</v>
          </cell>
          <cell r="I2521">
            <v>6.1199586349534645</v>
          </cell>
          <cell r="J2521">
            <v>9.67</v>
          </cell>
          <cell r="K2521">
            <v>59.18</v>
          </cell>
          <cell r="L2521" t="str">
            <v>PM</v>
          </cell>
          <cell r="M2521" t="str">
            <v>RD1000DR302RUKM1</v>
          </cell>
          <cell r="N2521" t="str">
            <v>5000553UKM1</v>
          </cell>
          <cell r="O2521" t="e">
            <v>#N/A</v>
          </cell>
          <cell r="Q2521">
            <v>59.18</v>
          </cell>
          <cell r="S2521">
            <v>59.18</v>
          </cell>
          <cell r="T2521">
            <v>0</v>
          </cell>
          <cell r="V2521">
            <v>6.1199586349534645</v>
          </cell>
          <cell r="W2521">
            <v>9.67</v>
          </cell>
        </row>
        <row r="2522">
          <cell r="F2522">
            <v>5000552</v>
          </cell>
          <cell r="G2522" t="str">
            <v>LAB FR RAAGA PRO10 DEV 12% 40V 1000ML</v>
          </cell>
          <cell r="H2522" t="str">
            <v>PC</v>
          </cell>
          <cell r="I2522">
            <v>6.1198630136986303</v>
          </cell>
          <cell r="J2522">
            <v>14.6</v>
          </cell>
          <cell r="K2522">
            <v>89.35</v>
          </cell>
          <cell r="L2522" t="str">
            <v>PM</v>
          </cell>
          <cell r="M2522" t="str">
            <v>RD1000DR302RUKM1</v>
          </cell>
          <cell r="N2522" t="str">
            <v>5000552UKM1</v>
          </cell>
          <cell r="O2522" t="e">
            <v>#N/A</v>
          </cell>
          <cell r="Q2522">
            <v>89.35</v>
          </cell>
          <cell r="S2522">
            <v>89.35</v>
          </cell>
          <cell r="T2522">
            <v>0</v>
          </cell>
          <cell r="V2522">
            <v>6.1198630136986303</v>
          </cell>
          <cell r="W2522">
            <v>14.6</v>
          </cell>
        </row>
        <row r="2523">
          <cell r="F2523">
            <v>6000750</v>
          </cell>
          <cell r="G2523" t="str">
            <v>RAAGA PRO10 DEVELOPER 12%</v>
          </cell>
          <cell r="H2523" t="str">
            <v>KG</v>
          </cell>
          <cell r="I2523">
            <v>6.3036770921386314</v>
          </cell>
          <cell r="J2523">
            <v>47.319999999999993</v>
          </cell>
          <cell r="K2523">
            <v>298.29000000000002</v>
          </cell>
          <cell r="L2523" t="str">
            <v>SFG</v>
          </cell>
          <cell r="M2523" t="str">
            <v>RD1000DR302RUKM1</v>
          </cell>
          <cell r="N2523" t="str">
            <v>6000750UKM1</v>
          </cell>
          <cell r="O2523" t="str">
            <v>6000750UKM1</v>
          </cell>
          <cell r="P2523">
            <v>218.92670540997466</v>
          </cell>
          <cell r="Q2523">
            <v>0</v>
          </cell>
          <cell r="R2523">
            <v>79.363294590025362</v>
          </cell>
          <cell r="S2523">
            <v>298.29000000000002</v>
          </cell>
          <cell r="T2523">
            <v>0</v>
          </cell>
          <cell r="V2523">
            <v>6.3036770921386314</v>
          </cell>
          <cell r="W2523">
            <v>43.919947085044598</v>
          </cell>
        </row>
        <row r="2524">
          <cell r="F2524" t="str">
            <v/>
          </cell>
          <cell r="G2524" t="str">
            <v>0000900505-MFGOVH</v>
          </cell>
          <cell r="H2524" t="str">
            <v>HR</v>
          </cell>
          <cell r="I2524">
            <v>9.9969187579170803E-3</v>
          </cell>
          <cell r="J2524">
            <v>292.08999999999997</v>
          </cell>
          <cell r="K2524">
            <v>2.92</v>
          </cell>
          <cell r="L2524" t="str">
            <v>cc</v>
          </cell>
          <cell r="M2524" t="str">
            <v>RD1000DR302RUKM1</v>
          </cell>
          <cell r="N2524" t="str">
            <v>UKM1</v>
          </cell>
          <cell r="O2524" t="e">
            <v>#N/A</v>
          </cell>
          <cell r="R2524">
            <v>2.92</v>
          </cell>
          <cell r="S2524">
            <v>2.92</v>
          </cell>
          <cell r="T2524">
            <v>0</v>
          </cell>
          <cell r="V2524">
            <v>9.9969187579170803E-3</v>
          </cell>
          <cell r="W2524">
            <v>292.08999999999997</v>
          </cell>
        </row>
        <row r="2525">
          <cell r="F2525" t="str">
            <v/>
          </cell>
          <cell r="G2525" t="str">
            <v>0000900504-MFGDEP</v>
          </cell>
          <cell r="H2525" t="str">
            <v>HR</v>
          </cell>
          <cell r="I2525">
            <v>9.9861303744798909E-3</v>
          </cell>
          <cell r="J2525">
            <v>324.45</v>
          </cell>
          <cell r="K2525">
            <v>3.2400000000000007</v>
          </cell>
          <cell r="L2525" t="str">
            <v>cc</v>
          </cell>
          <cell r="M2525" t="str">
            <v>RD1000DR302RUKM1</v>
          </cell>
          <cell r="N2525" t="str">
            <v>UKM1</v>
          </cell>
          <cell r="O2525" t="e">
            <v>#N/A</v>
          </cell>
          <cell r="R2525">
            <v>3.2400000000000007</v>
          </cell>
          <cell r="S2525">
            <v>3.2400000000000007</v>
          </cell>
          <cell r="T2525">
            <v>0</v>
          </cell>
          <cell r="V2525">
            <v>9.9861303744798909E-3</v>
          </cell>
          <cell r="W2525">
            <v>324.45</v>
          </cell>
        </row>
        <row r="2526">
          <cell r="F2526" t="str">
            <v/>
          </cell>
          <cell r="G2526" t="str">
            <v>0000900503-MFGUTY</v>
          </cell>
          <cell r="H2526" t="str">
            <v>HR</v>
          </cell>
          <cell r="I2526">
            <v>2.0009095043201457E-2</v>
          </cell>
          <cell r="J2526">
            <v>219.9</v>
          </cell>
          <cell r="K2526">
            <v>4.4000000000000004</v>
          </cell>
          <cell r="L2526" t="str">
            <v>cc</v>
          </cell>
          <cell r="M2526" t="str">
            <v>RD1000DR302RUKM1</v>
          </cell>
          <cell r="N2526" t="str">
            <v>UKM1</v>
          </cell>
          <cell r="O2526" t="e">
            <v>#N/A</v>
          </cell>
          <cell r="R2526">
            <v>4.4000000000000004</v>
          </cell>
          <cell r="S2526">
            <v>4.4000000000000004</v>
          </cell>
          <cell r="T2526">
            <v>0</v>
          </cell>
          <cell r="V2526">
            <v>2.0009095043201457E-2</v>
          </cell>
          <cell r="W2526">
            <v>219.9</v>
          </cell>
        </row>
        <row r="2527">
          <cell r="F2527" t="str">
            <v/>
          </cell>
          <cell r="G2527" t="str">
            <v>0000900502-MFMAND</v>
          </cell>
          <cell r="H2527" t="str">
            <v>MD</v>
          </cell>
          <cell r="I2527">
            <v>5.1000000000000004E-2</v>
          </cell>
          <cell r="J2527">
            <v>440</v>
          </cell>
          <cell r="K2527">
            <v>22.44</v>
          </cell>
          <cell r="L2527" t="str">
            <v>cc</v>
          </cell>
          <cell r="M2527" t="str">
            <v>RD1000DR302RUKM1</v>
          </cell>
          <cell r="N2527" t="str">
            <v>UKM1</v>
          </cell>
          <cell r="O2527" t="e">
            <v>#N/A</v>
          </cell>
          <cell r="R2527">
            <v>22.44</v>
          </cell>
          <cell r="S2527">
            <v>22.44</v>
          </cell>
          <cell r="T2527">
            <v>0</v>
          </cell>
          <cell r="V2527">
            <v>5.1000000000000004E-2</v>
          </cell>
          <cell r="W2527">
            <v>440</v>
          </cell>
        </row>
        <row r="2528">
          <cell r="F2528" t="str">
            <v/>
          </cell>
          <cell r="G2528" t="str">
            <v>0000900501-MFPOWR</v>
          </cell>
          <cell r="H2528" t="str">
            <v>KWH</v>
          </cell>
          <cell r="I2528">
            <v>0.16</v>
          </cell>
          <cell r="J2528">
            <v>8.25</v>
          </cell>
          <cell r="K2528">
            <v>1.32</v>
          </cell>
          <cell r="L2528" t="str">
            <v>cc</v>
          </cell>
          <cell r="M2528" t="str">
            <v>RD1000DR302RUKM1</v>
          </cell>
          <cell r="N2528" t="str">
            <v>UKM1</v>
          </cell>
          <cell r="O2528" t="e">
            <v>#N/A</v>
          </cell>
          <cell r="R2528">
            <v>1.32</v>
          </cell>
          <cell r="S2528">
            <v>1.32</v>
          </cell>
          <cell r="T2528">
            <v>0</v>
          </cell>
          <cell r="V2528">
            <v>0.16</v>
          </cell>
          <cell r="W2528">
            <v>8.25</v>
          </cell>
        </row>
        <row r="2529">
          <cell r="F2529">
            <v>4000108</v>
          </cell>
          <cell r="G2529" t="str">
            <v>DM WATER</v>
          </cell>
          <cell r="H2529" t="str">
            <v>KG</v>
          </cell>
          <cell r="I2529">
            <v>0.68888888888888888</v>
          </cell>
          <cell r="J2529">
            <v>0.45</v>
          </cell>
          <cell r="K2529">
            <v>0.31</v>
          </cell>
          <cell r="L2529" t="str">
            <v>RM</v>
          </cell>
          <cell r="M2529" t="str">
            <v>6000750UKM1</v>
          </cell>
          <cell r="N2529" t="str">
            <v>4000108UKM1</v>
          </cell>
          <cell r="O2529" t="e">
            <v>#N/A</v>
          </cell>
          <cell r="P2529">
            <v>0.31</v>
          </cell>
          <cell r="S2529">
            <v>0.31</v>
          </cell>
          <cell r="T2529">
            <v>0</v>
          </cell>
          <cell r="V2529">
            <v>0.68888888888888888</v>
          </cell>
          <cell r="W2529">
            <v>0.45</v>
          </cell>
        </row>
        <row r="2530">
          <cell r="F2530">
            <v>4000373</v>
          </cell>
          <cell r="G2530" t="str">
            <v>HYDROGEN PEROXIDE (H2O2) 50%</v>
          </cell>
          <cell r="H2530" t="str">
            <v>KG</v>
          </cell>
          <cell r="I2530">
            <v>0.23998708010335915</v>
          </cell>
          <cell r="J2530">
            <v>61.92</v>
          </cell>
          <cell r="K2530">
            <v>14.86</v>
          </cell>
          <cell r="L2530" t="str">
            <v>RM</v>
          </cell>
          <cell r="M2530" t="str">
            <v>6000750UKM1</v>
          </cell>
          <cell r="N2530" t="str">
            <v>4000373UKM1</v>
          </cell>
          <cell r="O2530" t="e">
            <v>#N/A</v>
          </cell>
          <cell r="P2530">
            <v>14.86</v>
          </cell>
          <cell r="S2530">
            <v>14.86</v>
          </cell>
          <cell r="T2530">
            <v>0</v>
          </cell>
          <cell r="V2530">
            <v>0.23998708010335915</v>
          </cell>
          <cell r="W2530">
            <v>50</v>
          </cell>
        </row>
        <row r="2531">
          <cell r="F2531">
            <v>4000256</v>
          </cell>
          <cell r="G2531" t="str">
            <v>DC DLUID 1500</v>
          </cell>
          <cell r="H2531" t="str">
            <v>KG</v>
          </cell>
          <cell r="I2531">
            <v>1E-3</v>
          </cell>
          <cell r="J2531">
            <v>2350</v>
          </cell>
          <cell r="K2531">
            <v>2.35</v>
          </cell>
          <cell r="L2531" t="str">
            <v>RM</v>
          </cell>
          <cell r="M2531" t="str">
            <v>6000750UKM1</v>
          </cell>
          <cell r="N2531" t="str">
            <v>4000256UKM1</v>
          </cell>
          <cell r="O2531" t="e">
            <v>#N/A</v>
          </cell>
          <cell r="P2531">
            <v>2.35</v>
          </cell>
          <cell r="S2531">
            <v>2.35</v>
          </cell>
          <cell r="T2531">
            <v>0</v>
          </cell>
          <cell r="V2531">
            <v>1E-3</v>
          </cell>
          <cell r="W2531">
            <v>2400</v>
          </cell>
        </row>
        <row r="2532">
          <cell r="F2532">
            <v>4000287</v>
          </cell>
          <cell r="G2532" t="str">
            <v>PYRIDINE-2,6 DICARBOXYLIC ACID</v>
          </cell>
          <cell r="H2532" t="str">
            <v>KG</v>
          </cell>
          <cell r="I2532">
            <v>1E-3</v>
          </cell>
          <cell r="J2532">
            <v>3240</v>
          </cell>
          <cell r="K2532">
            <v>3.24</v>
          </cell>
          <cell r="L2532" t="str">
            <v>RM</v>
          </cell>
          <cell r="M2532" t="str">
            <v>6000750UKM1</v>
          </cell>
          <cell r="N2532" t="str">
            <v>4000287UKM1</v>
          </cell>
          <cell r="O2532" t="e">
            <v>#N/A</v>
          </cell>
          <cell r="P2532">
            <v>3.24</v>
          </cell>
          <cell r="S2532">
            <v>3.24</v>
          </cell>
          <cell r="T2532">
            <v>0</v>
          </cell>
          <cell r="V2532">
            <v>1E-3</v>
          </cell>
          <cell r="W2532">
            <v>3260.1314000000002</v>
          </cell>
        </row>
        <row r="2533">
          <cell r="F2533">
            <v>4000239</v>
          </cell>
          <cell r="G2533" t="str">
            <v>AMMONIA SOLUTION.</v>
          </cell>
          <cell r="H2533" t="str">
            <v>KG</v>
          </cell>
          <cell r="I2533">
            <v>6.0000000000000001E-3</v>
          </cell>
          <cell r="J2533">
            <v>150</v>
          </cell>
          <cell r="K2533">
            <v>0.9</v>
          </cell>
          <cell r="L2533" t="str">
            <v>RM</v>
          </cell>
          <cell r="M2533" t="str">
            <v>6000750UKM1</v>
          </cell>
          <cell r="N2533" t="str">
            <v>4000239UKM1</v>
          </cell>
          <cell r="O2533" t="e">
            <v>#N/A</v>
          </cell>
          <cell r="P2533">
            <v>0.9</v>
          </cell>
          <cell r="S2533">
            <v>0.9</v>
          </cell>
          <cell r="T2533">
            <v>0</v>
          </cell>
          <cell r="V2533">
            <v>6.0000000000000001E-3</v>
          </cell>
          <cell r="W2533">
            <v>150.85571707317072</v>
          </cell>
        </row>
        <row r="2534">
          <cell r="F2534">
            <v>4000241</v>
          </cell>
          <cell r="G2534" t="str">
            <v>AQUACID 600-S</v>
          </cell>
          <cell r="H2534" t="str">
            <v>KG</v>
          </cell>
          <cell r="I2534">
            <v>1.500014151076897E-2</v>
          </cell>
          <cell r="J2534">
            <v>353.33</v>
          </cell>
          <cell r="K2534">
            <v>5.3</v>
          </cell>
          <cell r="L2534" t="str">
            <v>RM</v>
          </cell>
          <cell r="M2534" t="str">
            <v>6000750UKM1</v>
          </cell>
          <cell r="N2534" t="str">
            <v>4000241UKM1</v>
          </cell>
          <cell r="O2534" t="e">
            <v>#N/A</v>
          </cell>
          <cell r="P2534">
            <v>5.3</v>
          </cell>
          <cell r="S2534">
            <v>5.3</v>
          </cell>
          <cell r="T2534">
            <v>0</v>
          </cell>
          <cell r="V2534">
            <v>1.500014151076897E-2</v>
          </cell>
          <cell r="W2534">
            <v>340.65856491228072</v>
          </cell>
        </row>
        <row r="2535">
          <cell r="F2535">
            <v>4000162</v>
          </cell>
          <cell r="G2535" t="str">
            <v>SLES 28%</v>
          </cell>
          <cell r="H2535" t="str">
            <v>KG</v>
          </cell>
          <cell r="I2535">
            <v>0.02</v>
          </cell>
          <cell r="J2535">
            <v>64</v>
          </cell>
          <cell r="K2535">
            <v>1.28</v>
          </cell>
          <cell r="L2535" t="str">
            <v>RM</v>
          </cell>
          <cell r="M2535" t="str">
            <v>6000750UKM1</v>
          </cell>
          <cell r="N2535" t="str">
            <v>4000162UKM1</v>
          </cell>
          <cell r="O2535" t="e">
            <v>#N/A</v>
          </cell>
          <cell r="P2535">
            <v>1.28</v>
          </cell>
          <cell r="S2535">
            <v>1.28</v>
          </cell>
          <cell r="T2535">
            <v>0</v>
          </cell>
          <cell r="V2535">
            <v>0.02</v>
          </cell>
          <cell r="W2535">
            <v>62.439437499999997</v>
          </cell>
        </row>
        <row r="2536">
          <cell r="F2536">
            <v>4000197</v>
          </cell>
          <cell r="G2536" t="str">
            <v>LAURYL ALCOHOL (C1218)</v>
          </cell>
          <cell r="H2536" t="str">
            <v>KG</v>
          </cell>
          <cell r="I2536">
            <v>5.9999154941479697E-3</v>
          </cell>
          <cell r="J2536">
            <v>236.67</v>
          </cell>
          <cell r="K2536">
            <v>1.42</v>
          </cell>
          <cell r="L2536" t="str">
            <v>RM</v>
          </cell>
          <cell r="M2536" t="str">
            <v>6000750UKM1</v>
          </cell>
          <cell r="N2536" t="str">
            <v>4000197UKM1</v>
          </cell>
          <cell r="O2536" t="e">
            <v>#N/A</v>
          </cell>
          <cell r="P2536">
            <v>1.42</v>
          </cell>
          <cell r="S2536">
            <v>1.42</v>
          </cell>
          <cell r="T2536">
            <v>0</v>
          </cell>
          <cell r="V2536">
            <v>5.9999154941479697E-3</v>
          </cell>
          <cell r="W2536">
            <v>213.46471428571428</v>
          </cell>
        </row>
        <row r="2537">
          <cell r="F2537">
            <v>4000182</v>
          </cell>
          <cell r="G2537" t="str">
            <v>CETOSTEARYL ALCOHOL C1618(CSA)</v>
          </cell>
          <cell r="H2537" t="str">
            <v>KG</v>
          </cell>
          <cell r="I2537">
            <v>2.5000000000000001E-2</v>
          </cell>
          <cell r="J2537">
            <v>202.8</v>
          </cell>
          <cell r="K2537">
            <v>5.07</v>
          </cell>
          <cell r="L2537" t="str">
            <v>RM</v>
          </cell>
          <cell r="M2537" t="str">
            <v>6000750UKM1</v>
          </cell>
          <cell r="N2537" t="str">
            <v>4000182UKM1</v>
          </cell>
          <cell r="O2537" t="e">
            <v>#N/A</v>
          </cell>
          <cell r="P2537">
            <v>5.07</v>
          </cell>
          <cell r="S2537">
            <v>5.07</v>
          </cell>
          <cell r="T2537">
            <v>0</v>
          </cell>
          <cell r="V2537">
            <v>2.5000000000000001E-2</v>
          </cell>
          <cell r="W2537">
            <v>192.63366800804829</v>
          </cell>
        </row>
        <row r="2538">
          <cell r="F2538" t="str">
            <v/>
          </cell>
          <cell r="G2538" t="str">
            <v>0000900505-MFGOVH</v>
          </cell>
          <cell r="H2538" t="str">
            <v>STD</v>
          </cell>
          <cell r="I2538">
            <v>1.1999999999999999E-2</v>
          </cell>
          <cell r="J2538">
            <v>292.5</v>
          </cell>
          <cell r="K2538">
            <v>3.51</v>
          </cell>
          <cell r="L2538" t="str">
            <v>cc</v>
          </cell>
          <cell r="M2538" t="str">
            <v>6000750UKM1</v>
          </cell>
          <cell r="N2538" t="str">
            <v>UKM1</v>
          </cell>
          <cell r="O2538" t="e">
            <v>#N/A</v>
          </cell>
          <cell r="R2538">
            <v>3.51</v>
          </cell>
          <cell r="S2538">
            <v>3.51</v>
          </cell>
          <cell r="T2538">
            <v>0</v>
          </cell>
          <cell r="V2538">
            <v>1.1999999999999999E-2</v>
          </cell>
          <cell r="W2538">
            <v>292.5</v>
          </cell>
        </row>
        <row r="2539">
          <cell r="F2539" t="str">
            <v/>
          </cell>
          <cell r="G2539" t="str">
            <v>0000900504-MFGDEP</v>
          </cell>
          <cell r="H2539" t="str">
            <v>STD</v>
          </cell>
          <cell r="I2539">
            <v>1.1999876607952617E-2</v>
          </cell>
          <cell r="J2539">
            <v>324.17</v>
          </cell>
          <cell r="K2539">
            <v>3.89</v>
          </cell>
          <cell r="L2539" t="str">
            <v>cc</v>
          </cell>
          <cell r="M2539" t="str">
            <v>6000750UKM1</v>
          </cell>
          <cell r="N2539" t="str">
            <v>UKM1</v>
          </cell>
          <cell r="O2539" t="e">
            <v>#N/A</v>
          </cell>
          <cell r="R2539">
            <v>3.89</v>
          </cell>
          <cell r="S2539">
            <v>3.89</v>
          </cell>
          <cell r="T2539">
            <v>0</v>
          </cell>
          <cell r="V2539">
            <v>1.1999876607952617E-2</v>
          </cell>
          <cell r="W2539">
            <v>324.17</v>
          </cell>
        </row>
        <row r="2540">
          <cell r="F2540" t="str">
            <v/>
          </cell>
          <cell r="G2540" t="str">
            <v>0000900503-MFGUTY</v>
          </cell>
          <cell r="H2540" t="str">
            <v>STD</v>
          </cell>
          <cell r="I2540">
            <v>1.2E-2</v>
          </cell>
          <cell r="J2540">
            <v>220</v>
          </cell>
          <cell r="K2540">
            <v>2.64</v>
          </cell>
          <cell r="L2540" t="str">
            <v>cc</v>
          </cell>
          <cell r="M2540" t="str">
            <v>6000750UKM1</v>
          </cell>
          <cell r="N2540" t="str">
            <v>UKM1</v>
          </cell>
          <cell r="O2540" t="e">
            <v>#N/A</v>
          </cell>
          <cell r="R2540">
            <v>2.64</v>
          </cell>
          <cell r="S2540">
            <v>2.64</v>
          </cell>
          <cell r="T2540">
            <v>0</v>
          </cell>
          <cell r="V2540">
            <v>1.2E-2</v>
          </cell>
          <cell r="W2540">
            <v>220</v>
          </cell>
        </row>
        <row r="2541">
          <cell r="F2541" t="str">
            <v/>
          </cell>
          <cell r="G2541" t="str">
            <v>0000900502-MFMAND</v>
          </cell>
          <cell r="H2541" t="str">
            <v>MD</v>
          </cell>
          <cell r="I2541">
            <v>4.0000000000000001E-3</v>
          </cell>
          <cell r="J2541">
            <v>440</v>
          </cell>
          <cell r="K2541">
            <v>1.76</v>
          </cell>
          <cell r="L2541" t="str">
            <v>cc</v>
          </cell>
          <cell r="M2541" t="str">
            <v>6000750UKM1</v>
          </cell>
          <cell r="N2541" t="str">
            <v>UKM1</v>
          </cell>
          <cell r="O2541" t="e">
            <v>#N/A</v>
          </cell>
          <cell r="R2541">
            <v>1.76</v>
          </cell>
          <cell r="S2541">
            <v>1.76</v>
          </cell>
          <cell r="T2541">
            <v>0</v>
          </cell>
          <cell r="V2541">
            <v>4.0000000000000001E-3</v>
          </cell>
          <cell r="W2541">
            <v>440</v>
          </cell>
        </row>
        <row r="2542">
          <cell r="F2542" t="str">
            <v/>
          </cell>
          <cell r="G2542" t="str">
            <v>0000900501-MFPOWR</v>
          </cell>
          <cell r="H2542" t="str">
            <v>KWH</v>
          </cell>
          <cell r="I2542">
            <v>9.5990279465370601E-2</v>
          </cell>
          <cell r="J2542">
            <v>8.23</v>
          </cell>
          <cell r="K2542">
            <v>0.79</v>
          </cell>
          <cell r="L2542" t="str">
            <v>cc</v>
          </cell>
          <cell r="M2542" t="str">
            <v>6000750UKM1</v>
          </cell>
          <cell r="N2542" t="str">
            <v>UKM1</v>
          </cell>
          <cell r="O2542" t="e">
            <v>#N/A</v>
          </cell>
          <cell r="R2542">
            <v>0.79</v>
          </cell>
          <cell r="S2542">
            <v>0.79</v>
          </cell>
          <cell r="T2542">
            <v>0</v>
          </cell>
          <cell r="V2542">
            <v>9.5990279465370601E-2</v>
          </cell>
          <cell r="W2542">
            <v>8.23</v>
          </cell>
        </row>
        <row r="2543">
          <cell r="F2543">
            <v>4000108</v>
          </cell>
          <cell r="G2543" t="str">
            <v>DM WATER</v>
          </cell>
          <cell r="H2543" t="str">
            <v>KG</v>
          </cell>
          <cell r="I2543">
            <v>0.73913043478260876</v>
          </cell>
          <cell r="J2543">
            <v>0.46</v>
          </cell>
          <cell r="K2543">
            <v>0.34</v>
          </cell>
          <cell r="L2543" t="str">
            <v>RM</v>
          </cell>
          <cell r="M2543" t="str">
            <v>6000752UKM1</v>
          </cell>
          <cell r="N2543" t="str">
            <v>4000108UKM1</v>
          </cell>
          <cell r="O2543" t="e">
            <v>#N/A</v>
          </cell>
          <cell r="P2543">
            <v>0.34</v>
          </cell>
          <cell r="S2543">
            <v>0.34</v>
          </cell>
          <cell r="T2543">
            <v>0</v>
          </cell>
          <cell r="V2543">
            <v>0.73913043478260876</v>
          </cell>
          <cell r="W2543">
            <v>0.45</v>
          </cell>
        </row>
        <row r="2544">
          <cell r="F2544">
            <v>4000373</v>
          </cell>
          <cell r="G2544" t="str">
            <v>HYDROGEN PEROXIDE (H2O2) 50%</v>
          </cell>
          <cell r="H2544" t="str">
            <v>KG</v>
          </cell>
          <cell r="I2544">
            <v>0.17999676846017129</v>
          </cell>
          <cell r="J2544">
            <v>61.89</v>
          </cell>
          <cell r="K2544">
            <v>11.14</v>
          </cell>
          <cell r="L2544" t="str">
            <v>RM</v>
          </cell>
          <cell r="M2544" t="str">
            <v>6000752UKM1</v>
          </cell>
          <cell r="N2544" t="str">
            <v>4000373UKM1</v>
          </cell>
          <cell r="O2544" t="e">
            <v>#N/A</v>
          </cell>
          <cell r="P2544">
            <v>11.14</v>
          </cell>
          <cell r="S2544">
            <v>11.14</v>
          </cell>
          <cell r="T2544">
            <v>0</v>
          </cell>
          <cell r="V2544">
            <v>0.17999676846017129</v>
          </cell>
          <cell r="W2544">
            <v>50</v>
          </cell>
        </row>
        <row r="2545">
          <cell r="F2545">
            <v>4000256</v>
          </cell>
          <cell r="G2545" t="str">
            <v>DC DLUID 1500</v>
          </cell>
          <cell r="H2545" t="str">
            <v>KG</v>
          </cell>
          <cell r="I2545">
            <v>1E-3</v>
          </cell>
          <cell r="J2545">
            <v>2350</v>
          </cell>
          <cell r="K2545">
            <v>2.35</v>
          </cell>
          <cell r="L2545" t="str">
            <v>RM</v>
          </cell>
          <cell r="M2545" t="str">
            <v>6000752UKM1</v>
          </cell>
          <cell r="N2545" t="str">
            <v>4000256UKM1</v>
          </cell>
          <cell r="O2545" t="e">
            <v>#N/A</v>
          </cell>
          <cell r="P2545">
            <v>2.35</v>
          </cell>
          <cell r="S2545">
            <v>2.35</v>
          </cell>
          <cell r="T2545">
            <v>0</v>
          </cell>
          <cell r="V2545">
            <v>1E-3</v>
          </cell>
          <cell r="W2545">
            <v>2400</v>
          </cell>
        </row>
        <row r="2546">
          <cell r="F2546">
            <v>4000287</v>
          </cell>
          <cell r="G2546" t="str">
            <v>PYRIDINE-2,6 DICARBOXYLIC ACID</v>
          </cell>
          <cell r="H2546" t="str">
            <v>KG</v>
          </cell>
          <cell r="I2546">
            <v>1E-3</v>
          </cell>
          <cell r="J2546">
            <v>3240</v>
          </cell>
          <cell r="K2546">
            <v>3.24</v>
          </cell>
          <cell r="L2546" t="str">
            <v>RM</v>
          </cell>
          <cell r="M2546" t="str">
            <v>6000752UKM1</v>
          </cell>
          <cell r="N2546" t="str">
            <v>4000287UKM1</v>
          </cell>
          <cell r="O2546" t="e">
            <v>#N/A</v>
          </cell>
          <cell r="P2546">
            <v>3.24</v>
          </cell>
          <cell r="S2546">
            <v>3.24</v>
          </cell>
          <cell r="T2546">
            <v>0</v>
          </cell>
          <cell r="V2546">
            <v>1E-3</v>
          </cell>
          <cell r="W2546">
            <v>3260.1314000000002</v>
          </cell>
        </row>
        <row r="2547">
          <cell r="F2547">
            <v>4000239</v>
          </cell>
          <cell r="G2547" t="str">
            <v>AMMONIA SOLUTION.</v>
          </cell>
          <cell r="H2547" t="str">
            <v>KG</v>
          </cell>
          <cell r="I2547">
            <v>6.0000000000000001E-3</v>
          </cell>
          <cell r="J2547">
            <v>150</v>
          </cell>
          <cell r="K2547">
            <v>0.9</v>
          </cell>
          <cell r="L2547" t="str">
            <v>RM</v>
          </cell>
          <cell r="M2547" t="str">
            <v>6000752UKM1</v>
          </cell>
          <cell r="N2547" t="str">
            <v>4000239UKM1</v>
          </cell>
          <cell r="O2547" t="e">
            <v>#N/A</v>
          </cell>
          <cell r="P2547">
            <v>0.9</v>
          </cell>
          <cell r="S2547">
            <v>0.9</v>
          </cell>
          <cell r="T2547">
            <v>0</v>
          </cell>
          <cell r="V2547">
            <v>6.0000000000000001E-3</v>
          </cell>
          <cell r="W2547">
            <v>150.85571707317072</v>
          </cell>
        </row>
        <row r="2548">
          <cell r="F2548">
            <v>4000241</v>
          </cell>
          <cell r="G2548" t="str">
            <v>AQUACID 600-S</v>
          </cell>
          <cell r="H2548" t="str">
            <v>KG</v>
          </cell>
          <cell r="I2548">
            <v>1.500014151076897E-2</v>
          </cell>
          <cell r="J2548">
            <v>353.33</v>
          </cell>
          <cell r="K2548">
            <v>5.3</v>
          </cell>
          <cell r="L2548" t="str">
            <v>RM</v>
          </cell>
          <cell r="M2548" t="str">
            <v>6000752UKM1</v>
          </cell>
          <cell r="N2548" t="str">
            <v>4000241UKM1</v>
          </cell>
          <cell r="O2548" t="e">
            <v>#N/A</v>
          </cell>
          <cell r="P2548">
            <v>5.3</v>
          </cell>
          <cell r="S2548">
            <v>5.3</v>
          </cell>
          <cell r="T2548">
            <v>0</v>
          </cell>
          <cell r="V2548">
            <v>1.500014151076897E-2</v>
          </cell>
          <cell r="W2548">
            <v>340.65856491228072</v>
          </cell>
        </row>
        <row r="2549">
          <cell r="F2549">
            <v>4000162</v>
          </cell>
          <cell r="G2549" t="str">
            <v>SLES 28%</v>
          </cell>
          <cell r="H2549" t="str">
            <v>KG</v>
          </cell>
          <cell r="I2549">
            <v>0.02</v>
          </cell>
          <cell r="J2549">
            <v>64</v>
          </cell>
          <cell r="K2549">
            <v>1.28</v>
          </cell>
          <cell r="L2549" t="str">
            <v>RM</v>
          </cell>
          <cell r="M2549" t="str">
            <v>6000752UKM1</v>
          </cell>
          <cell r="N2549" t="str">
            <v>4000162UKM1</v>
          </cell>
          <cell r="O2549" t="e">
            <v>#N/A</v>
          </cell>
          <cell r="P2549">
            <v>1.28</v>
          </cell>
          <cell r="S2549">
            <v>1.28</v>
          </cell>
          <cell r="T2549">
            <v>0</v>
          </cell>
          <cell r="V2549">
            <v>0.02</v>
          </cell>
          <cell r="W2549">
            <v>62.439437499999997</v>
          </cell>
        </row>
        <row r="2550">
          <cell r="F2550">
            <v>4000197</v>
          </cell>
          <cell r="G2550" t="str">
            <v>LAURYL ALCOHOL (C1218)</v>
          </cell>
          <cell r="H2550" t="str">
            <v>KG</v>
          </cell>
          <cell r="I2550">
            <v>5.9999154941479697E-3</v>
          </cell>
          <cell r="J2550">
            <v>236.67</v>
          </cell>
          <cell r="K2550">
            <v>1.42</v>
          </cell>
          <cell r="L2550" t="str">
            <v>RM</v>
          </cell>
          <cell r="M2550" t="str">
            <v>6000752UKM1</v>
          </cell>
          <cell r="N2550" t="str">
            <v>4000197UKM1</v>
          </cell>
          <cell r="O2550" t="e">
            <v>#N/A</v>
          </cell>
          <cell r="P2550">
            <v>1.42</v>
          </cell>
          <cell r="S2550">
            <v>1.42</v>
          </cell>
          <cell r="T2550">
            <v>0</v>
          </cell>
          <cell r="V2550">
            <v>5.9999154941479697E-3</v>
          </cell>
          <cell r="W2550">
            <v>213.46471428571428</v>
          </cell>
        </row>
        <row r="2551">
          <cell r="F2551">
            <v>4000182</v>
          </cell>
          <cell r="G2551" t="str">
            <v>CETOSTEARYL ALCOHOL C1618(CSA)</v>
          </cell>
          <cell r="H2551" t="str">
            <v>KG</v>
          </cell>
          <cell r="I2551">
            <v>2.5000000000000001E-2</v>
          </cell>
          <cell r="J2551">
            <v>202.8</v>
          </cell>
          <cell r="K2551">
            <v>5.07</v>
          </cell>
          <cell r="L2551" t="str">
            <v>RM</v>
          </cell>
          <cell r="M2551" t="str">
            <v>6000752UKM1</v>
          </cell>
          <cell r="N2551" t="str">
            <v>4000182UKM1</v>
          </cell>
          <cell r="O2551" t="e">
            <v>#N/A</v>
          </cell>
          <cell r="P2551">
            <v>5.07</v>
          </cell>
          <cell r="S2551">
            <v>5.07</v>
          </cell>
          <cell r="T2551">
            <v>0</v>
          </cell>
          <cell r="V2551">
            <v>2.5000000000000001E-2</v>
          </cell>
          <cell r="W2551">
            <v>192.63366800804829</v>
          </cell>
        </row>
        <row r="2552">
          <cell r="F2552" t="str">
            <v/>
          </cell>
          <cell r="G2552" t="str">
            <v>0000900505-MFGOVH</v>
          </cell>
          <cell r="H2552" t="str">
            <v>STD</v>
          </cell>
          <cell r="I2552">
            <v>1.1999999999999999E-2</v>
          </cell>
          <cell r="J2552">
            <v>292.5</v>
          </cell>
          <cell r="K2552">
            <v>3.51</v>
          </cell>
          <cell r="L2552" t="str">
            <v>cc</v>
          </cell>
          <cell r="M2552" t="str">
            <v>6000752UKM1</v>
          </cell>
          <cell r="N2552" t="str">
            <v>UKM1</v>
          </cell>
          <cell r="O2552" t="e">
            <v>#N/A</v>
          </cell>
          <cell r="R2552">
            <v>3.51</v>
          </cell>
          <cell r="S2552">
            <v>3.51</v>
          </cell>
          <cell r="T2552">
            <v>0</v>
          </cell>
          <cell r="V2552">
            <v>1.1999999999999999E-2</v>
          </cell>
          <cell r="W2552">
            <v>292.5</v>
          </cell>
        </row>
        <row r="2553">
          <cell r="F2553" t="str">
            <v/>
          </cell>
          <cell r="G2553" t="str">
            <v>0000900504-MFGDEP</v>
          </cell>
          <cell r="H2553" t="str">
            <v>STD</v>
          </cell>
          <cell r="I2553">
            <v>1.1999876607952617E-2</v>
          </cell>
          <cell r="J2553">
            <v>324.17</v>
          </cell>
          <cell r="K2553">
            <v>3.89</v>
          </cell>
          <cell r="L2553" t="str">
            <v>cc</v>
          </cell>
          <cell r="M2553" t="str">
            <v>6000752UKM1</v>
          </cell>
          <cell r="N2553" t="str">
            <v>UKM1</v>
          </cell>
          <cell r="O2553" t="e">
            <v>#N/A</v>
          </cell>
          <cell r="R2553">
            <v>3.89</v>
          </cell>
          <cell r="S2553">
            <v>3.89</v>
          </cell>
          <cell r="T2553">
            <v>0</v>
          </cell>
          <cell r="V2553">
            <v>1.1999876607952617E-2</v>
          </cell>
          <cell r="W2553">
            <v>324.17</v>
          </cell>
        </row>
        <row r="2554">
          <cell r="F2554" t="str">
            <v/>
          </cell>
          <cell r="G2554" t="str">
            <v>0000900503-MFGUTY</v>
          </cell>
          <cell r="H2554" t="str">
            <v>STD</v>
          </cell>
          <cell r="I2554">
            <v>1.2E-2</v>
          </cell>
          <cell r="J2554">
            <v>220</v>
          </cell>
          <cell r="K2554">
            <v>2.64</v>
          </cell>
          <cell r="L2554" t="str">
            <v>cc</v>
          </cell>
          <cell r="M2554" t="str">
            <v>6000752UKM1</v>
          </cell>
          <cell r="N2554" t="str">
            <v>UKM1</v>
          </cell>
          <cell r="O2554" t="e">
            <v>#N/A</v>
          </cell>
          <cell r="R2554">
            <v>2.64</v>
          </cell>
          <cell r="S2554">
            <v>2.64</v>
          </cell>
          <cell r="T2554">
            <v>0</v>
          </cell>
          <cell r="V2554">
            <v>1.2E-2</v>
          </cell>
          <cell r="W2554">
            <v>220</v>
          </cell>
        </row>
        <row r="2555">
          <cell r="F2555" t="str">
            <v/>
          </cell>
          <cell r="G2555" t="str">
            <v>0000900502-MFMAND</v>
          </cell>
          <cell r="H2555" t="str">
            <v>MD</v>
          </cell>
          <cell r="I2555">
            <v>4.0000000000000001E-3</v>
          </cell>
          <cell r="J2555">
            <v>440</v>
          </cell>
          <cell r="K2555">
            <v>1.76</v>
          </cell>
          <cell r="L2555" t="str">
            <v>cc</v>
          </cell>
          <cell r="M2555" t="str">
            <v>6000752UKM1</v>
          </cell>
          <cell r="N2555" t="str">
            <v>UKM1</v>
          </cell>
          <cell r="O2555" t="e">
            <v>#N/A</v>
          </cell>
          <cell r="R2555">
            <v>1.76</v>
          </cell>
          <cell r="S2555">
            <v>1.76</v>
          </cell>
          <cell r="T2555">
            <v>0</v>
          </cell>
          <cell r="V2555">
            <v>4.0000000000000001E-3</v>
          </cell>
          <cell r="W2555">
            <v>440</v>
          </cell>
        </row>
        <row r="2556">
          <cell r="F2556" t="str">
            <v/>
          </cell>
          <cell r="G2556" t="str">
            <v>0000900501-MFPOWR</v>
          </cell>
          <cell r="H2556" t="str">
            <v>KWH</v>
          </cell>
          <cell r="I2556">
            <v>9.5990279465370601E-2</v>
          </cell>
          <cell r="J2556">
            <v>8.23</v>
          </cell>
          <cell r="K2556">
            <v>0.79</v>
          </cell>
          <cell r="L2556" t="str">
            <v>cc</v>
          </cell>
          <cell r="M2556" t="str">
            <v>6000752UKM1</v>
          </cell>
          <cell r="N2556" t="str">
            <v>UKM1</v>
          </cell>
          <cell r="O2556" t="e">
            <v>#N/A</v>
          </cell>
          <cell r="R2556">
            <v>0.79</v>
          </cell>
          <cell r="S2556">
            <v>0.79</v>
          </cell>
          <cell r="T2556">
            <v>0</v>
          </cell>
          <cell r="V2556">
            <v>9.5990279465370601E-2</v>
          </cell>
          <cell r="W2556">
            <v>8.23</v>
          </cell>
        </row>
        <row r="2557">
          <cell r="F2557" t="str">
            <v>QCS0003BLK06S</v>
          </cell>
          <cell r="G2557" t="str">
            <v>CHIK BLK HFP PROSOL 3G 23%EX  RL22 QS</v>
          </cell>
          <cell r="H2557" t="str">
            <v>ST</v>
          </cell>
          <cell r="I2557">
            <v>-2.4E-2</v>
          </cell>
          <cell r="J2557">
            <v>0</v>
          </cell>
          <cell r="K2557">
            <v>0</v>
          </cell>
          <cell r="L2557" t="str">
            <v>RM</v>
          </cell>
          <cell r="M2557" t="str">
            <v>CS0003BLK07SUKM1</v>
          </cell>
          <cell r="N2557" t="str">
            <v>QCS0003BLK06SUKM1</v>
          </cell>
          <cell r="O2557" t="e">
            <v>#N/A</v>
          </cell>
          <cell r="P2557">
            <v>0</v>
          </cell>
          <cell r="S2557">
            <v>0</v>
          </cell>
          <cell r="T2557">
            <v>0</v>
          </cell>
          <cell r="V2557">
            <v>-2.4E-2</v>
          </cell>
          <cell r="W2557">
            <v>0</v>
          </cell>
        </row>
        <row r="2558">
          <cell r="F2558">
            <v>5000283</v>
          </cell>
          <cell r="G2558" t="str">
            <v>BOPP TAPE (60MM X 65M)</v>
          </cell>
          <cell r="H2558" t="str">
            <v>ROL</v>
          </cell>
          <cell r="I2558">
            <v>6.6622399291721993E-2</v>
          </cell>
          <cell r="J2558">
            <v>45.18</v>
          </cell>
          <cell r="K2558">
            <v>3.01</v>
          </cell>
          <cell r="L2558" t="str">
            <v>PM</v>
          </cell>
          <cell r="M2558" t="str">
            <v>CS0003BLK07SUKM1</v>
          </cell>
          <cell r="N2558" t="str">
            <v>5000283UKM1</v>
          </cell>
          <cell r="O2558" t="e">
            <v>#N/A</v>
          </cell>
          <cell r="Q2558">
            <v>3.01</v>
          </cell>
          <cell r="S2558">
            <v>3.01</v>
          </cell>
          <cell r="T2558">
            <v>0</v>
          </cell>
          <cell r="V2558">
            <v>6.6622399291721993E-2</v>
          </cell>
          <cell r="W2558">
            <v>47.7</v>
          </cell>
        </row>
        <row r="2559">
          <cell r="F2559">
            <v>5000282</v>
          </cell>
          <cell r="G2559" t="str">
            <v>BOPP TAPE (60MM X 650M)</v>
          </cell>
          <cell r="H2559" t="str">
            <v>ROL</v>
          </cell>
          <cell r="I2559">
            <v>2.0222222222222221E-3</v>
          </cell>
          <cell r="J2559">
            <v>450</v>
          </cell>
          <cell r="K2559">
            <v>0.90999999999999992</v>
          </cell>
          <cell r="L2559" t="str">
            <v>PM</v>
          </cell>
          <cell r="M2559" t="str">
            <v>CS0003BLK07SUKM1</v>
          </cell>
          <cell r="N2559" t="str">
            <v>5000282UKM1</v>
          </cell>
          <cell r="O2559" t="e">
            <v>#N/A</v>
          </cell>
          <cell r="Q2559">
            <v>0.90999999999999992</v>
          </cell>
          <cell r="S2559">
            <v>0.90999999999999992</v>
          </cell>
          <cell r="T2559">
            <v>0</v>
          </cell>
          <cell r="V2559">
            <v>2.0222222222222221E-3</v>
          </cell>
          <cell r="W2559">
            <v>477</v>
          </cell>
        </row>
        <row r="2560">
          <cell r="F2560">
            <v>5007118</v>
          </cell>
          <cell r="G2560" t="str">
            <v>CFC OUT CHIK PR HFP BLACK 3G 23% 4800PC</v>
          </cell>
          <cell r="H2560" t="str">
            <v>ST</v>
          </cell>
          <cell r="I2560">
            <v>1.0050065876152832</v>
          </cell>
          <cell r="J2560">
            <v>37.950000000000003</v>
          </cell>
          <cell r="K2560">
            <v>38.14</v>
          </cell>
          <cell r="L2560" t="str">
            <v>PM</v>
          </cell>
          <cell r="M2560" t="str">
            <v>CS0003BLK07SUKM1</v>
          </cell>
          <cell r="N2560" t="str">
            <v>5007118UKM1</v>
          </cell>
          <cell r="O2560" t="e">
            <v>#N/A</v>
          </cell>
          <cell r="Q2560">
            <v>38.14</v>
          </cell>
          <cell r="S2560">
            <v>38.14</v>
          </cell>
          <cell r="T2560">
            <v>0</v>
          </cell>
          <cell r="V2560">
            <v>1.0050065876152832</v>
          </cell>
          <cell r="W2560">
            <v>40.132125000000009</v>
          </cell>
        </row>
        <row r="2561">
          <cell r="F2561">
            <v>5007119</v>
          </cell>
          <cell r="G2561" t="str">
            <v>CFC INER CHIK PR HFP BLACK 3G 23% 1200PC</v>
          </cell>
          <cell r="H2561" t="str">
            <v>ST</v>
          </cell>
          <cell r="I2561">
            <v>4.0199619771863118</v>
          </cell>
          <cell r="J2561">
            <v>10.52</v>
          </cell>
          <cell r="K2561">
            <v>42.29</v>
          </cell>
          <cell r="L2561" t="str">
            <v>PM</v>
          </cell>
          <cell r="M2561" t="str">
            <v>CS0003BLK07SUKM1</v>
          </cell>
          <cell r="N2561" t="str">
            <v>5007119UKM1</v>
          </cell>
          <cell r="O2561" t="e">
            <v>#N/A</v>
          </cell>
          <cell r="Q2561">
            <v>42.29</v>
          </cell>
          <cell r="S2561">
            <v>42.29</v>
          </cell>
          <cell r="T2561">
            <v>0</v>
          </cell>
          <cell r="V2561">
            <v>4.0199619771863118</v>
          </cell>
          <cell r="W2561">
            <v>11.124900000000002</v>
          </cell>
        </row>
        <row r="2562">
          <cell r="F2562">
            <v>5007113</v>
          </cell>
          <cell r="G2562" t="str">
            <v>LAM CHIK BLK HFP PROSOL 3GM 23% XTRA RL2</v>
          </cell>
          <cell r="H2562" t="str">
            <v>KG</v>
          </cell>
          <cell r="I2562">
            <v>1.075645</v>
          </cell>
          <cell r="J2562">
            <v>210.27</v>
          </cell>
          <cell r="K2562">
            <v>226.17587415</v>
          </cell>
          <cell r="L2562" t="str">
            <v>PM</v>
          </cell>
          <cell r="M2562" t="str">
            <v>CS0003BLK07SUKM1</v>
          </cell>
          <cell r="N2562" t="str">
            <v>5007113UKM1</v>
          </cell>
          <cell r="O2562" t="e">
            <v>#N/A</v>
          </cell>
          <cell r="Q2562">
            <v>226.17587415</v>
          </cell>
          <cell r="S2562">
            <v>226.17587415</v>
          </cell>
          <cell r="T2562">
            <v>0</v>
          </cell>
          <cell r="V2562">
            <v>1.075645</v>
          </cell>
          <cell r="W2562">
            <v>222.36052500000002</v>
          </cell>
        </row>
        <row r="2563">
          <cell r="F2563">
            <v>6001970</v>
          </cell>
          <cell r="G2563" t="str">
            <v>CHIK HFP PROSOL BLK 50PS NEWFRMLT - BULK</v>
          </cell>
          <cell r="H2563" t="str">
            <v>KG</v>
          </cell>
          <cell r="I2563">
            <v>18.065610025801696</v>
          </cell>
          <cell r="J2563">
            <v>27.13</v>
          </cell>
          <cell r="K2563">
            <v>490.12</v>
          </cell>
          <cell r="L2563" t="str">
            <v>SFG</v>
          </cell>
          <cell r="M2563" t="str">
            <v>CS0003BLK07SUKM1</v>
          </cell>
          <cell r="N2563" t="str">
            <v>6001970UKM1</v>
          </cell>
          <cell r="O2563" t="str">
            <v>6001970UKM1</v>
          </cell>
          <cell r="P2563">
            <v>462.95197804516243</v>
          </cell>
          <cell r="Q2563">
            <v>0</v>
          </cell>
          <cell r="R2563">
            <v>27.168021954837592</v>
          </cell>
          <cell r="S2563">
            <v>490.12</v>
          </cell>
          <cell r="T2563">
            <v>0</v>
          </cell>
          <cell r="V2563">
            <v>18.065610025801696</v>
          </cell>
          <cell r="W2563">
            <v>26.920686416694089</v>
          </cell>
        </row>
        <row r="2564">
          <cell r="F2564" t="str">
            <v/>
          </cell>
          <cell r="G2564" t="str">
            <v>0000900505-MFGOVH</v>
          </cell>
          <cell r="H2564" t="str">
            <v>STD</v>
          </cell>
          <cell r="I2564">
            <v>0.19606970454312031</v>
          </cell>
          <cell r="J2564">
            <v>292.08999999999997</v>
          </cell>
          <cell r="K2564">
            <v>57.27</v>
          </cell>
          <cell r="L2564" t="str">
            <v>cc</v>
          </cell>
          <cell r="M2564" t="str">
            <v>CS0003BLK07SUKM1</v>
          </cell>
          <cell r="N2564" t="str">
            <v>UKM1</v>
          </cell>
          <cell r="O2564" t="e">
            <v>#N/A</v>
          </cell>
          <cell r="R2564">
            <v>57.27</v>
          </cell>
          <cell r="S2564">
            <v>57.27</v>
          </cell>
          <cell r="T2564">
            <v>0</v>
          </cell>
          <cell r="V2564">
            <v>0.19606970454312031</v>
          </cell>
          <cell r="W2564">
            <v>292.08999999999997</v>
          </cell>
        </row>
        <row r="2565">
          <cell r="F2565" t="str">
            <v/>
          </cell>
          <cell r="G2565" t="str">
            <v>0000900504-MFGDEP</v>
          </cell>
          <cell r="H2565" t="str">
            <v>STD</v>
          </cell>
          <cell r="I2565">
            <v>0.19606777203950349</v>
          </cell>
          <cell r="J2565">
            <v>110.37</v>
          </cell>
          <cell r="K2565">
            <v>21.64</v>
          </cell>
          <cell r="L2565" t="str">
            <v>cc</v>
          </cell>
          <cell r="M2565" t="str">
            <v>CS0003BLK07SUKM1</v>
          </cell>
          <cell r="N2565" t="str">
            <v>UKM1</v>
          </cell>
          <cell r="O2565" t="e">
            <v>#N/A</v>
          </cell>
          <cell r="R2565">
            <v>21.64</v>
          </cell>
          <cell r="S2565">
            <v>21.64</v>
          </cell>
          <cell r="T2565">
            <v>0</v>
          </cell>
          <cell r="V2565">
            <v>0.19606777203950349</v>
          </cell>
          <cell r="W2565">
            <v>110.37</v>
          </cell>
        </row>
        <row r="2566">
          <cell r="F2566" t="str">
            <v/>
          </cell>
          <cell r="G2566" t="str">
            <v>0000900503-MFGUTY</v>
          </cell>
          <cell r="H2566" t="str">
            <v>STD</v>
          </cell>
          <cell r="I2566">
            <v>0.19608295817461235</v>
          </cell>
          <cell r="J2566">
            <v>259.89</v>
          </cell>
          <cell r="K2566">
            <v>50.96</v>
          </cell>
          <cell r="L2566" t="str">
            <v>cc</v>
          </cell>
          <cell r="M2566" t="str">
            <v>CS0003BLK07SUKM1</v>
          </cell>
          <cell r="N2566" t="str">
            <v>UKM1</v>
          </cell>
          <cell r="O2566" t="e">
            <v>#N/A</v>
          </cell>
          <cell r="R2566">
            <v>50.96</v>
          </cell>
          <cell r="S2566">
            <v>50.96</v>
          </cell>
          <cell r="T2566">
            <v>0</v>
          </cell>
          <cell r="V2566">
            <v>0.19608295817461235</v>
          </cell>
          <cell r="W2566">
            <v>259.89</v>
          </cell>
        </row>
        <row r="2567">
          <cell r="F2567" t="str">
            <v/>
          </cell>
          <cell r="G2567" t="str">
            <v>0000900502-MFMAND</v>
          </cell>
          <cell r="H2567" t="str">
            <v>MD</v>
          </cell>
          <cell r="I2567">
            <v>5.7999999999999996E-2</v>
          </cell>
          <cell r="J2567">
            <v>440</v>
          </cell>
          <cell r="K2567">
            <v>25.52</v>
          </cell>
          <cell r="L2567" t="str">
            <v>cc</v>
          </cell>
          <cell r="M2567" t="str">
            <v>CS0003BLK07SUKM1</v>
          </cell>
          <cell r="N2567" t="str">
            <v>UKM1</v>
          </cell>
          <cell r="O2567" t="e">
            <v>#N/A</v>
          </cell>
          <cell r="R2567">
            <v>25.52</v>
          </cell>
          <cell r="S2567">
            <v>25.52</v>
          </cell>
          <cell r="T2567">
            <v>0</v>
          </cell>
          <cell r="V2567">
            <v>5.7999999999999996E-2</v>
          </cell>
          <cell r="W2567">
            <v>440</v>
          </cell>
        </row>
        <row r="2568">
          <cell r="F2568" t="str">
            <v/>
          </cell>
          <cell r="G2568" t="str">
            <v>0000900501-MFPOWR</v>
          </cell>
          <cell r="H2568" t="str">
            <v>KWH</v>
          </cell>
          <cell r="I2568">
            <v>2.7454545454545451</v>
          </cell>
          <cell r="J2568">
            <v>8.25</v>
          </cell>
          <cell r="K2568">
            <v>22.65</v>
          </cell>
          <cell r="L2568" t="str">
            <v>cc</v>
          </cell>
          <cell r="M2568" t="str">
            <v>CS0003BLK07SUKM1</v>
          </cell>
          <cell r="N2568" t="str">
            <v>UKM1</v>
          </cell>
          <cell r="O2568" t="e">
            <v>#N/A</v>
          </cell>
          <cell r="R2568">
            <v>22.65</v>
          </cell>
          <cell r="S2568">
            <v>22.65</v>
          </cell>
          <cell r="T2568">
            <v>0</v>
          </cell>
          <cell r="V2568">
            <v>2.7454545454545451</v>
          </cell>
          <cell r="W2568">
            <v>8.25</v>
          </cell>
        </row>
      </sheetData>
      <sheetData sheetId="4"/>
      <sheetData sheetId="5"/>
      <sheetData sheetId="6"/>
      <sheetData sheetId="7"/>
      <sheetData sheetId="8">
        <row r="2">
          <cell r="H2" t="str">
            <v>Material Code</v>
          </cell>
          <cell r="I2" t="str">
            <v>Bom</v>
          </cell>
          <cell r="J2" t="str">
            <v>Landed Cost as per Dec 22</v>
          </cell>
          <cell r="K2" t="str">
            <v>Wastage</v>
          </cell>
          <cell r="L2" t="str">
            <v>Sp. Gravity</v>
          </cell>
          <cell r="M2" t="str">
            <v>Cost/ Ton</v>
          </cell>
          <cell r="N2" t="str">
            <v>Cost / Ton</v>
          </cell>
          <cell r="O2" t="str">
            <v>Cost / CLD</v>
          </cell>
          <cell r="Q2" t="str">
            <v>Material Name</v>
          </cell>
          <cell r="R2" t="str">
            <v>Material Code</v>
          </cell>
          <cell r="S2" t="str">
            <v>Bom</v>
          </cell>
          <cell r="T2" t="str">
            <v>Landed Cost as per Dec 22</v>
          </cell>
        </row>
        <row r="3">
          <cell r="H3" t="str">
            <v>C16</v>
          </cell>
          <cell r="I3">
            <v>715.35599999999999</v>
          </cell>
          <cell r="J3">
            <v>0.33999695959303466</v>
          </cell>
          <cell r="K3">
            <v>2.5000000000000001E-2</v>
          </cell>
          <cell r="L3">
            <v>1.0249999999999999</v>
          </cell>
          <cell r="M3">
            <v>255.53182006860828</v>
          </cell>
          <cell r="N3">
            <v>173.61111111111111</v>
          </cell>
          <cell r="O3">
            <v>1.4718632835951837</v>
          </cell>
          <cell r="Q3" t="str">
            <v>DM Water</v>
          </cell>
          <cell r="R3" t="str">
            <v>C16</v>
          </cell>
          <cell r="S3">
            <v>715.35599999999999</v>
          </cell>
          <cell r="T3">
            <v>0.33999695959303466</v>
          </cell>
        </row>
        <row r="4">
          <cell r="H4">
            <v>4000177</v>
          </cell>
          <cell r="I4">
            <v>185.7</v>
          </cell>
          <cell r="J4">
            <v>93.36</v>
          </cell>
          <cell r="K4">
            <v>2.5000000000000001E-2</v>
          </cell>
          <cell r="L4">
            <v>1.0249999999999999</v>
          </cell>
          <cell r="M4">
            <v>18214.635194999992</v>
          </cell>
          <cell r="N4">
            <v>173.61111111111111</v>
          </cell>
          <cell r="O4">
            <v>104.91629872319994</v>
          </cell>
          <cell r="Q4" t="str">
            <v>SLES 70%</v>
          </cell>
          <cell r="R4">
            <v>4000177</v>
          </cell>
          <cell r="S4">
            <v>185.7</v>
          </cell>
          <cell r="T4">
            <v>90</v>
          </cell>
        </row>
        <row r="5">
          <cell r="H5">
            <v>4000180</v>
          </cell>
          <cell r="I5">
            <v>5</v>
          </cell>
          <cell r="J5">
            <v>173</v>
          </cell>
          <cell r="K5">
            <v>2.5000000000000001E-2</v>
          </cell>
          <cell r="L5">
            <v>1.0249999999999999</v>
          </cell>
          <cell r="M5">
            <v>908.79062499999975</v>
          </cell>
          <cell r="N5">
            <v>173.61111111111111</v>
          </cell>
          <cell r="O5">
            <v>5.2346339999999989</v>
          </cell>
          <cell r="Q5" t="str">
            <v>EGDS</v>
          </cell>
          <cell r="R5">
            <v>4000180</v>
          </cell>
          <cell r="S5">
            <v>5</v>
          </cell>
          <cell r="T5">
            <v>148.83631578947367</v>
          </cell>
        </row>
        <row r="6">
          <cell r="H6">
            <v>4000145</v>
          </cell>
          <cell r="I6">
            <v>10</v>
          </cell>
          <cell r="J6">
            <v>152.11000000000001</v>
          </cell>
          <cell r="K6">
            <v>2.5000000000000001E-2</v>
          </cell>
          <cell r="L6">
            <v>1.0249999999999999</v>
          </cell>
          <cell r="M6">
            <v>1598.1056874999999</v>
          </cell>
          <cell r="N6">
            <v>173.61111111111111</v>
          </cell>
          <cell r="O6">
            <v>9.2050887599999989</v>
          </cell>
          <cell r="Q6" t="str">
            <v>PKMEA/CMEA</v>
          </cell>
          <cell r="R6">
            <v>4000145</v>
          </cell>
          <cell r="S6">
            <v>10</v>
          </cell>
          <cell r="T6">
            <v>141.47786749862925</v>
          </cell>
        </row>
        <row r="7">
          <cell r="H7">
            <v>4000097</v>
          </cell>
          <cell r="I7">
            <v>1</v>
          </cell>
          <cell r="J7">
            <v>339</v>
          </cell>
          <cell r="K7">
            <v>2.5000000000000001E-2</v>
          </cell>
          <cell r="L7">
            <v>1.0249999999999999</v>
          </cell>
          <cell r="M7">
            <v>356.16187499999995</v>
          </cell>
          <cell r="N7">
            <v>173.61111111111111</v>
          </cell>
          <cell r="O7">
            <v>2.0514923999999999</v>
          </cell>
          <cell r="Q7" t="str">
            <v>EDTA Disodium</v>
          </cell>
          <cell r="R7">
            <v>4000097</v>
          </cell>
          <cell r="S7">
            <v>1</v>
          </cell>
          <cell r="T7">
            <v>288.755</v>
          </cell>
        </row>
        <row r="8">
          <cell r="H8">
            <v>4000207</v>
          </cell>
          <cell r="I8">
            <v>0.125</v>
          </cell>
          <cell r="J8">
            <v>152.5</v>
          </cell>
          <cell r="K8">
            <v>2.5000000000000001E-2</v>
          </cell>
          <cell r="L8">
            <v>1.0249999999999999</v>
          </cell>
          <cell r="M8">
            <v>20.027539062499997</v>
          </cell>
          <cell r="N8">
            <v>173.61111111111111</v>
          </cell>
          <cell r="O8">
            <v>0.11535862499999998</v>
          </cell>
          <cell r="Q8" t="str">
            <v>CITRIC ACID ANHYDROUS</v>
          </cell>
          <cell r="R8">
            <v>4000207</v>
          </cell>
          <cell r="S8">
            <v>0.125</v>
          </cell>
          <cell r="T8">
            <v>112.87499999999999</v>
          </cell>
        </row>
        <row r="9">
          <cell r="H9">
            <v>4000218</v>
          </cell>
          <cell r="I9">
            <v>3</v>
          </cell>
          <cell r="J9">
            <v>758</v>
          </cell>
          <cell r="K9">
            <v>2.5000000000000001E-2</v>
          </cell>
          <cell r="L9">
            <v>1.0249999999999999</v>
          </cell>
          <cell r="M9">
            <v>2389.1212499999997</v>
          </cell>
          <cell r="N9">
            <v>173.61111111111111</v>
          </cell>
          <cell r="O9">
            <v>13.761338399999998</v>
          </cell>
          <cell r="Q9" t="str">
            <v>Carbopol 990</v>
          </cell>
          <cell r="R9">
            <v>4000218</v>
          </cell>
          <cell r="S9">
            <v>3</v>
          </cell>
          <cell r="T9">
            <v>838.74000000000012</v>
          </cell>
        </row>
        <row r="10">
          <cell r="H10">
            <v>4000176</v>
          </cell>
          <cell r="I10">
            <v>0.625</v>
          </cell>
          <cell r="J10">
            <v>82</v>
          </cell>
          <cell r="K10">
            <v>2.5000000000000001E-2</v>
          </cell>
          <cell r="L10">
            <v>1.0249999999999999</v>
          </cell>
          <cell r="M10">
            <v>53.844531249999989</v>
          </cell>
          <cell r="N10">
            <v>173.61111111111111</v>
          </cell>
          <cell r="O10">
            <v>0.31014449999999993</v>
          </cell>
          <cell r="Q10" t="str">
            <v>Sodium hydroxide</v>
          </cell>
          <cell r="R10">
            <v>4000176</v>
          </cell>
          <cell r="S10">
            <v>0.625</v>
          </cell>
          <cell r="T10">
            <v>83.754999999999995</v>
          </cell>
        </row>
        <row r="11">
          <cell r="H11">
            <v>4000129</v>
          </cell>
          <cell r="I11">
            <v>15</v>
          </cell>
          <cell r="J11">
            <v>60</v>
          </cell>
          <cell r="K11">
            <v>2.5000000000000001E-2</v>
          </cell>
          <cell r="L11">
            <v>1.0249999999999999</v>
          </cell>
          <cell r="M11">
            <v>945.56249999999977</v>
          </cell>
          <cell r="N11">
            <v>173.61111111111111</v>
          </cell>
          <cell r="O11">
            <v>5.4464399999999982</v>
          </cell>
          <cell r="Q11" t="str">
            <v>CAPB</v>
          </cell>
          <cell r="R11">
            <v>4000129</v>
          </cell>
          <cell r="S11">
            <v>15</v>
          </cell>
          <cell r="T11">
            <v>66.625809613658788</v>
          </cell>
        </row>
        <row r="12">
          <cell r="H12">
            <v>4000225</v>
          </cell>
          <cell r="I12">
            <v>1</v>
          </cell>
          <cell r="J12">
            <v>822.5</v>
          </cell>
          <cell r="K12">
            <v>2.5000000000000001E-2</v>
          </cell>
          <cell r="L12">
            <v>1.0249999999999999</v>
          </cell>
          <cell r="M12">
            <v>864.1390624999998</v>
          </cell>
          <cell r="N12">
            <v>173.61111111111111</v>
          </cell>
          <cell r="O12">
            <v>4.9774409999999989</v>
          </cell>
          <cell r="Q12" t="str">
            <v>N-hance CG-17</v>
          </cell>
          <cell r="R12">
            <v>4000225</v>
          </cell>
          <cell r="S12">
            <v>1</v>
          </cell>
          <cell r="T12">
            <v>855.79256502601049</v>
          </cell>
        </row>
        <row r="13">
          <cell r="H13">
            <v>4002081</v>
          </cell>
          <cell r="I13">
            <v>1</v>
          </cell>
          <cell r="J13">
            <v>453</v>
          </cell>
          <cell r="K13">
            <v>2.5000000000000001E-2</v>
          </cell>
          <cell r="L13">
            <v>1.0249999999999999</v>
          </cell>
          <cell r="M13">
            <v>475.9331249999999</v>
          </cell>
          <cell r="N13">
            <v>173.61111111111111</v>
          </cell>
          <cell r="O13">
            <v>2.7413747999999996</v>
          </cell>
          <cell r="Q13" t="str">
            <v>DABISCO DCG-20</v>
          </cell>
          <cell r="R13">
            <v>4002081</v>
          </cell>
          <cell r="S13">
            <v>1</v>
          </cell>
          <cell r="T13">
            <v>438.38337468982638</v>
          </cell>
        </row>
        <row r="14">
          <cell r="H14">
            <v>4000507</v>
          </cell>
          <cell r="I14">
            <v>0.25</v>
          </cell>
          <cell r="J14">
            <v>3299.69</v>
          </cell>
          <cell r="K14">
            <v>2.5000000000000001E-2</v>
          </cell>
          <cell r="L14">
            <v>1.0249999999999999</v>
          </cell>
          <cell r="M14">
            <v>866.68420156249988</v>
          </cell>
          <cell r="N14">
            <v>173.61111111111111</v>
          </cell>
          <cell r="O14">
            <v>4.9921010009999991</v>
          </cell>
          <cell r="Q14" t="str">
            <v>Polyox N-60K</v>
          </cell>
          <cell r="R14">
            <v>4000507</v>
          </cell>
          <cell r="S14">
            <v>0.25</v>
          </cell>
          <cell r="T14">
            <v>3509.6697311107387</v>
          </cell>
        </row>
        <row r="15">
          <cell r="H15">
            <v>4000097</v>
          </cell>
          <cell r="I15">
            <v>1</v>
          </cell>
          <cell r="J15">
            <v>339</v>
          </cell>
          <cell r="K15">
            <v>2.5000000000000001E-2</v>
          </cell>
          <cell r="L15">
            <v>1.0249999999999999</v>
          </cell>
          <cell r="M15">
            <v>356.16187499999995</v>
          </cell>
          <cell r="N15">
            <v>173.61111111111111</v>
          </cell>
          <cell r="O15">
            <v>2.0514923999999999</v>
          </cell>
          <cell r="Q15" t="str">
            <v>EDTA Disodium</v>
          </cell>
          <cell r="R15">
            <v>4000097</v>
          </cell>
          <cell r="S15">
            <v>1</v>
          </cell>
          <cell r="T15">
            <v>288.755</v>
          </cell>
        </row>
        <row r="16">
          <cell r="H16" t="str">
            <v>C45</v>
          </cell>
          <cell r="I16">
            <v>0.04</v>
          </cell>
          <cell r="J16">
            <v>359</v>
          </cell>
          <cell r="K16">
            <v>2.5000000000000001E-2</v>
          </cell>
          <cell r="L16">
            <v>1.0249999999999999</v>
          </cell>
          <cell r="M16">
            <v>15.086974999999997</v>
          </cell>
          <cell r="N16">
            <v>173.61111111111111</v>
          </cell>
          <cell r="O16">
            <v>8.6900975999999977E-2</v>
          </cell>
          <cell r="Q16" t="str">
            <v>TARTRAZINE CI NO 19140</v>
          </cell>
          <cell r="R16" t="str">
            <v>C45</v>
          </cell>
          <cell r="S16">
            <v>0.04</v>
          </cell>
          <cell r="T16">
            <v>359</v>
          </cell>
        </row>
        <row r="17">
          <cell r="H17" t="str">
            <v>C8</v>
          </cell>
          <cell r="I17">
            <v>3.5000000000000001E-3</v>
          </cell>
          <cell r="J17">
            <v>1939</v>
          </cell>
          <cell r="K17">
            <v>2.5000000000000001E-2</v>
          </cell>
          <cell r="L17">
            <v>1.0249999999999999</v>
          </cell>
          <cell r="M17">
            <v>7.1300665624999988</v>
          </cell>
          <cell r="N17">
            <v>173.61111111111111</v>
          </cell>
          <cell r="O17">
            <v>4.1069183399999994E-2</v>
          </cell>
          <cell r="Q17" t="str">
            <v>BRILLIANT BLUE CL.NO.42090</v>
          </cell>
          <cell r="R17" t="str">
            <v>C8</v>
          </cell>
          <cell r="S17">
            <v>3.5000000000000001E-3</v>
          </cell>
          <cell r="T17">
            <v>1939</v>
          </cell>
        </row>
        <row r="18">
          <cell r="H18">
            <v>4000159</v>
          </cell>
          <cell r="I18">
            <v>2.5</v>
          </cell>
          <cell r="J18">
            <v>126.8</v>
          </cell>
          <cell r="K18">
            <v>2.5000000000000001E-2</v>
          </cell>
          <cell r="L18">
            <v>1.0249999999999999</v>
          </cell>
          <cell r="M18">
            <v>333.04812499999991</v>
          </cell>
          <cell r="N18">
            <v>173.61111111111111</v>
          </cell>
          <cell r="O18">
            <v>1.9183571999999995</v>
          </cell>
          <cell r="Q18" t="str">
            <v>Glydant</v>
          </cell>
          <cell r="R18">
            <v>4000159</v>
          </cell>
          <cell r="S18">
            <v>2.5</v>
          </cell>
          <cell r="T18">
            <v>137.97450310559006</v>
          </cell>
        </row>
        <row r="19">
          <cell r="H19">
            <v>4001856</v>
          </cell>
          <cell r="I19">
            <v>40</v>
          </cell>
          <cell r="J19">
            <v>288</v>
          </cell>
          <cell r="K19">
            <v>2.5000000000000001E-2</v>
          </cell>
          <cell r="L19">
            <v>1.0249999999999999</v>
          </cell>
          <cell r="M19">
            <v>12103.199999999997</v>
          </cell>
          <cell r="N19">
            <v>173.61111111111111</v>
          </cell>
          <cell r="O19">
            <v>69.714431999999988</v>
          </cell>
          <cell r="Q19" t="str">
            <v>CK 60016</v>
          </cell>
          <cell r="R19">
            <v>4001856</v>
          </cell>
          <cell r="S19">
            <v>40</v>
          </cell>
          <cell r="T19">
            <v>247</v>
          </cell>
        </row>
        <row r="20">
          <cell r="H20">
            <v>4001666</v>
          </cell>
          <cell r="I20">
            <v>6</v>
          </cell>
          <cell r="J20">
            <v>740</v>
          </cell>
          <cell r="K20">
            <v>2.5000000000000001E-2</v>
          </cell>
          <cell r="L20">
            <v>1.0249999999999999</v>
          </cell>
          <cell r="M20">
            <v>4664.7749999999996</v>
          </cell>
          <cell r="N20">
            <v>173.61111111111111</v>
          </cell>
          <cell r="O20">
            <v>26.869103999999997</v>
          </cell>
          <cell r="Q20" t="str">
            <v>FRAGRANCE JASMINE ROYALE NP 2191</v>
          </cell>
          <cell r="R20">
            <v>4001666</v>
          </cell>
          <cell r="S20">
            <v>6</v>
          </cell>
          <cell r="T20">
            <v>784</v>
          </cell>
        </row>
        <row r="21">
          <cell r="H21">
            <v>4000520</v>
          </cell>
          <cell r="I21">
            <v>0.2</v>
          </cell>
          <cell r="J21">
            <v>560</v>
          </cell>
          <cell r="K21">
            <v>2.5000000000000001E-2</v>
          </cell>
          <cell r="L21">
            <v>1.0249999999999999</v>
          </cell>
          <cell r="M21">
            <v>117.66999999999997</v>
          </cell>
          <cell r="N21">
            <v>173.61111111111111</v>
          </cell>
          <cell r="O21">
            <v>0.6777791999999998</v>
          </cell>
          <cell r="Q21" t="str">
            <v>Hydrolysed Egg white protein</v>
          </cell>
          <cell r="R21">
            <v>4000520</v>
          </cell>
          <cell r="S21">
            <v>0.2</v>
          </cell>
          <cell r="T21">
            <v>610.1415384615384</v>
          </cell>
        </row>
        <row r="22">
          <cell r="H22" t="str">
            <v>C53</v>
          </cell>
          <cell r="I22">
            <v>0.1</v>
          </cell>
          <cell r="J22">
            <v>1754</v>
          </cell>
          <cell r="K22">
            <v>2.5000000000000001E-2</v>
          </cell>
          <cell r="L22">
            <v>1.0249999999999999</v>
          </cell>
          <cell r="M22">
            <v>184.27962499999998</v>
          </cell>
          <cell r="N22">
            <v>173.61111111111111</v>
          </cell>
          <cell r="O22">
            <v>1.0614506399999999</v>
          </cell>
          <cell r="Q22" t="str">
            <v>Gluvadin Soya benz</v>
          </cell>
          <cell r="R22" t="str">
            <v>C53</v>
          </cell>
          <cell r="S22">
            <v>0.1</v>
          </cell>
          <cell r="T22">
            <v>1754</v>
          </cell>
        </row>
        <row r="23">
          <cell r="H23">
            <v>4000147</v>
          </cell>
          <cell r="I23">
            <v>0.1</v>
          </cell>
          <cell r="J23">
            <v>192.85</v>
          </cell>
          <cell r="K23">
            <v>2.5000000000000001E-2</v>
          </cell>
          <cell r="L23">
            <v>1.0249999999999999</v>
          </cell>
          <cell r="M23">
            <v>20.261303124999998</v>
          </cell>
          <cell r="N23">
            <v>173.61111111111111</v>
          </cell>
          <cell r="O23">
            <v>0.11670510599999999</v>
          </cell>
          <cell r="Q23" t="str">
            <v>Alovera Juice</v>
          </cell>
          <cell r="R23">
            <v>4000147</v>
          </cell>
          <cell r="S23">
            <v>0.1</v>
          </cell>
          <cell r="T23">
            <v>191.2</v>
          </cell>
        </row>
        <row r="24">
          <cell r="H24">
            <v>4000370</v>
          </cell>
          <cell r="I24">
            <v>0.5</v>
          </cell>
          <cell r="J24">
            <v>1028</v>
          </cell>
          <cell r="K24">
            <v>2.5000000000000001E-2</v>
          </cell>
          <cell r="L24">
            <v>1.0249999999999999</v>
          </cell>
          <cell r="M24">
            <v>540.0212499999999</v>
          </cell>
          <cell r="N24">
            <v>173.61111111111111</v>
          </cell>
          <cell r="O24">
            <v>3.1105223999999994</v>
          </cell>
          <cell r="Q24" t="str">
            <v>Sumicos 43149</v>
          </cell>
          <cell r="R24">
            <v>4000370</v>
          </cell>
          <cell r="S24">
            <v>0.5</v>
          </cell>
          <cell r="T24">
            <v>1138.7262896551724</v>
          </cell>
        </row>
        <row r="25">
          <cell r="H25">
            <v>4000140</v>
          </cell>
          <cell r="I25">
            <v>12.5</v>
          </cell>
          <cell r="J25">
            <v>17.11</v>
          </cell>
          <cell r="K25">
            <v>2.5000000000000001E-2</v>
          </cell>
          <cell r="L25">
            <v>1.0249999999999999</v>
          </cell>
          <cell r="M25">
            <v>224.70242187499997</v>
          </cell>
          <cell r="N25">
            <v>173.61111111111111</v>
          </cell>
          <cell r="O25">
            <v>1.2942859499999999</v>
          </cell>
          <cell r="Q25" t="str">
            <v>Sodium Chloride</v>
          </cell>
          <cell r="R25">
            <v>4000140</v>
          </cell>
          <cell r="S25">
            <v>12.5</v>
          </cell>
          <cell r="T25">
            <v>19.107204081632652</v>
          </cell>
        </row>
        <row r="26">
          <cell r="H26">
            <v>222463</v>
          </cell>
          <cell r="I26">
            <v>173.61111111111111</v>
          </cell>
          <cell r="J26">
            <v>58.5</v>
          </cell>
          <cell r="K26">
            <v>6.0000000000000001E-3</v>
          </cell>
          <cell r="L26">
            <v>1</v>
          </cell>
          <cell r="M26">
            <v>10217.1875</v>
          </cell>
          <cell r="N26">
            <v>173.61111111111111</v>
          </cell>
          <cell r="O26">
            <v>58.850999999999999</v>
          </cell>
          <cell r="Q26" t="str">
            <v>80ml CFC</v>
          </cell>
          <cell r="R26">
            <v>222463</v>
          </cell>
          <cell r="S26">
            <v>173.61111111111111</v>
          </cell>
          <cell r="T26">
            <v>61.863750000000003</v>
          </cell>
        </row>
        <row r="27">
          <cell r="H27" t="str">
            <v>B16</v>
          </cell>
          <cell r="I27">
            <v>12500</v>
          </cell>
          <cell r="J27">
            <v>3.64</v>
          </cell>
          <cell r="K27">
            <v>6.0000000000000001E-3</v>
          </cell>
          <cell r="L27">
            <v>1</v>
          </cell>
          <cell r="M27">
            <v>45773</v>
          </cell>
          <cell r="N27">
            <v>173.61111111111111</v>
          </cell>
          <cell r="O27">
            <v>263.65247999999997</v>
          </cell>
          <cell r="Q27" t="str">
            <v>Bottle 80 ml</v>
          </cell>
          <cell r="R27" t="str">
            <v>B16</v>
          </cell>
          <cell r="S27">
            <v>12500</v>
          </cell>
          <cell r="T27">
            <v>3.64</v>
          </cell>
        </row>
        <row r="28">
          <cell r="H28" t="str">
            <v>211679A</v>
          </cell>
          <cell r="I28">
            <v>12500</v>
          </cell>
          <cell r="J28">
            <v>3.41</v>
          </cell>
          <cell r="K28">
            <v>6.0000000000000001E-3</v>
          </cell>
          <cell r="L28">
            <v>1</v>
          </cell>
          <cell r="M28">
            <v>42880.75</v>
          </cell>
          <cell r="N28">
            <v>173.61111111111111</v>
          </cell>
          <cell r="O28">
            <v>246.99312</v>
          </cell>
          <cell r="Q28" t="str">
            <v>Cap 80ml</v>
          </cell>
          <cell r="R28" t="str">
            <v>211679A</v>
          </cell>
          <cell r="S28">
            <v>12500</v>
          </cell>
          <cell r="T28">
            <v>3.3664000000000005</v>
          </cell>
        </row>
        <row r="29">
          <cell r="H29">
            <v>214303</v>
          </cell>
          <cell r="I29">
            <v>12500</v>
          </cell>
          <cell r="J29">
            <v>0.53</v>
          </cell>
          <cell r="K29">
            <v>0.02</v>
          </cell>
          <cell r="L29">
            <v>1</v>
          </cell>
          <cell r="M29">
            <v>6757.5</v>
          </cell>
          <cell r="N29">
            <v>173.61111111111111</v>
          </cell>
          <cell r="O29">
            <v>38.923200000000001</v>
          </cell>
          <cell r="Q29" t="str">
            <v>80ml Front label</v>
          </cell>
          <cell r="R29">
            <v>214303</v>
          </cell>
          <cell r="S29">
            <v>12500</v>
          </cell>
          <cell r="T29">
            <v>0.31724999999999998</v>
          </cell>
        </row>
        <row r="30">
          <cell r="H30">
            <v>214302</v>
          </cell>
          <cell r="I30">
            <v>12500</v>
          </cell>
          <cell r="J30">
            <v>0.3</v>
          </cell>
          <cell r="K30">
            <v>0.02</v>
          </cell>
          <cell r="L30">
            <v>1</v>
          </cell>
          <cell r="M30">
            <v>3825</v>
          </cell>
          <cell r="N30">
            <v>173.61111111111111</v>
          </cell>
          <cell r="O30">
            <v>22.032</v>
          </cell>
          <cell r="Q30" t="str">
            <v>80ml Back label</v>
          </cell>
          <cell r="R30">
            <v>214302</v>
          </cell>
          <cell r="S30">
            <v>12500</v>
          </cell>
          <cell r="T30">
            <v>0.56047500000000006</v>
          </cell>
        </row>
        <row r="31">
          <cell r="H31" t="str">
            <v>220393A</v>
          </cell>
          <cell r="I31">
            <v>3.46</v>
          </cell>
          <cell r="J31">
            <v>44.99</v>
          </cell>
          <cell r="K31">
            <v>0.02</v>
          </cell>
          <cell r="L31">
            <v>1</v>
          </cell>
          <cell r="M31">
            <v>158.77870799999999</v>
          </cell>
          <cell r="N31">
            <v>173.61111111111111</v>
          </cell>
          <cell r="O31">
            <v>0.91456535807999995</v>
          </cell>
          <cell r="Q31" t="str">
            <v>BOPP Tape</v>
          </cell>
          <cell r="R31" t="str">
            <v>220393A</v>
          </cell>
          <cell r="S31">
            <v>3.46</v>
          </cell>
          <cell r="T31">
            <v>47.670000000000009</v>
          </cell>
        </row>
        <row r="32">
          <cell r="H32">
            <v>214331</v>
          </cell>
          <cell r="I32">
            <v>4166.666666666667</v>
          </cell>
          <cell r="J32">
            <v>8.5993343999078107</v>
          </cell>
          <cell r="K32">
            <v>0.02</v>
          </cell>
          <cell r="L32">
            <v>1</v>
          </cell>
          <cell r="M32">
            <v>36547.171199608194</v>
          </cell>
          <cell r="N32">
            <v>173.61111111111111</v>
          </cell>
          <cell r="O32">
            <v>210.51170610974319</v>
          </cell>
          <cell r="Q32" t="str">
            <v>Hanger</v>
          </cell>
          <cell r="R32">
            <v>214331</v>
          </cell>
          <cell r="S32">
            <v>4166.666666666667</v>
          </cell>
          <cell r="T32">
            <v>8.9930000000000021</v>
          </cell>
        </row>
        <row r="33">
          <cell r="I33">
            <v>12500</v>
          </cell>
          <cell r="J33">
            <v>0.04</v>
          </cell>
          <cell r="L33">
            <v>1</v>
          </cell>
          <cell r="M33">
            <v>500</v>
          </cell>
          <cell r="N33">
            <v>173.61111111111111</v>
          </cell>
          <cell r="O33">
            <v>2.88</v>
          </cell>
          <cell r="Q33" t="str">
            <v>labelling charges</v>
          </cell>
          <cell r="S33">
            <v>12500</v>
          </cell>
          <cell r="T33">
            <v>0.04</v>
          </cell>
        </row>
        <row r="34">
          <cell r="I34">
            <v>300000</v>
          </cell>
          <cell r="J34">
            <v>1.6999999999999999E-3</v>
          </cell>
          <cell r="L34">
            <v>1</v>
          </cell>
          <cell r="M34">
            <v>510</v>
          </cell>
          <cell r="N34">
            <v>173.61111111111111</v>
          </cell>
          <cell r="O34">
            <v>2.9375999999999998</v>
          </cell>
          <cell r="Q34" t="str">
            <v>Inkjet Coding</v>
          </cell>
          <cell r="S34">
            <v>300000</v>
          </cell>
          <cell r="T34">
            <v>1.6999999999999999E-3</v>
          </cell>
        </row>
        <row r="35">
          <cell r="M35">
            <v>9000</v>
          </cell>
          <cell r="N35">
            <v>173.61111111111111</v>
          </cell>
          <cell r="O35">
            <v>51.839999999999996</v>
          </cell>
          <cell r="Q35" t="str">
            <v>Conversion Cost</v>
          </cell>
        </row>
        <row r="36">
          <cell r="H36" t="str">
            <v>C16</v>
          </cell>
          <cell r="I36">
            <v>741.16</v>
          </cell>
          <cell r="J36">
            <v>0.34000000608795972</v>
          </cell>
          <cell r="K36">
            <v>2.5000000000000001E-2</v>
          </cell>
          <cell r="L36">
            <v>1.0249999999999999</v>
          </cell>
          <cell r="M36">
            <v>264.75162124057988</v>
          </cell>
          <cell r="N36">
            <v>86.805555555555557</v>
          </cell>
          <cell r="O36">
            <v>3.0499386766914802</v>
          </cell>
          <cell r="Q36" t="str">
            <v>DM Water</v>
          </cell>
          <cell r="R36" t="str">
            <v>C16</v>
          </cell>
          <cell r="S36">
            <v>741.16</v>
          </cell>
          <cell r="T36">
            <v>0.33999695959303466</v>
          </cell>
        </row>
        <row r="37">
          <cell r="H37">
            <v>4000177</v>
          </cell>
          <cell r="I37">
            <v>185.7</v>
          </cell>
          <cell r="J37">
            <v>92.34</v>
          </cell>
          <cell r="K37">
            <v>2.5000000000000001E-2</v>
          </cell>
          <cell r="L37">
            <v>1.0249999999999999</v>
          </cell>
          <cell r="M37">
            <v>18015.632111249997</v>
          </cell>
          <cell r="N37">
            <v>86.805555555555557</v>
          </cell>
          <cell r="O37">
            <v>207.54008192159998</v>
          </cell>
          <cell r="Q37" t="str">
            <v>SLES 70%</v>
          </cell>
          <cell r="R37">
            <v>4000177</v>
          </cell>
          <cell r="S37">
            <v>185.7</v>
          </cell>
          <cell r="T37">
            <v>90</v>
          </cell>
        </row>
        <row r="38">
          <cell r="H38">
            <v>4000145</v>
          </cell>
          <cell r="I38">
            <v>10</v>
          </cell>
          <cell r="J38">
            <v>152.11000000000001</v>
          </cell>
          <cell r="K38">
            <v>2.5000000000000001E-2</v>
          </cell>
          <cell r="L38">
            <v>1.0249999999999999</v>
          </cell>
          <cell r="M38">
            <v>1598.1056874999999</v>
          </cell>
          <cell r="N38">
            <v>86.805555555555557</v>
          </cell>
          <cell r="O38">
            <v>18.410177519999998</v>
          </cell>
          <cell r="Q38" t="str">
            <v>PKMEA/CMEA</v>
          </cell>
          <cell r="R38">
            <v>4000145</v>
          </cell>
          <cell r="S38">
            <v>10</v>
          </cell>
          <cell r="T38">
            <v>141.47786749862925</v>
          </cell>
        </row>
        <row r="39">
          <cell r="H39">
            <v>4000207</v>
          </cell>
          <cell r="I39">
            <v>0.125</v>
          </cell>
          <cell r="J39">
            <v>152.5</v>
          </cell>
          <cell r="K39">
            <v>2.5000000000000001E-2</v>
          </cell>
          <cell r="L39">
            <v>1.0249999999999999</v>
          </cell>
          <cell r="M39">
            <v>20.027539062499997</v>
          </cell>
          <cell r="N39">
            <v>86.805555555555557</v>
          </cell>
          <cell r="O39">
            <v>0.23071724999999996</v>
          </cell>
          <cell r="Q39" t="str">
            <v>Citric acid</v>
          </cell>
          <cell r="R39">
            <v>4000207</v>
          </cell>
          <cell r="S39">
            <v>0.125</v>
          </cell>
          <cell r="T39">
            <v>112.87499999999999</v>
          </cell>
        </row>
        <row r="40">
          <cell r="H40">
            <v>4000218</v>
          </cell>
          <cell r="I40">
            <v>2.5</v>
          </cell>
          <cell r="J40">
            <v>757.99995995178699</v>
          </cell>
          <cell r="K40">
            <v>2.5000000000000001E-2</v>
          </cell>
          <cell r="L40">
            <v>1.0249999999999999</v>
          </cell>
          <cell r="M40">
            <v>1990.9342698108651</v>
          </cell>
          <cell r="N40">
            <v>86.805555555555557</v>
          </cell>
          <cell r="O40">
            <v>22.935562788221166</v>
          </cell>
          <cell r="Q40" t="str">
            <v>Carbopol 990</v>
          </cell>
          <cell r="R40">
            <v>4000218</v>
          </cell>
          <cell r="S40">
            <v>2.5</v>
          </cell>
          <cell r="T40">
            <v>838.74000000000012</v>
          </cell>
        </row>
        <row r="41">
          <cell r="H41">
            <v>4000225</v>
          </cell>
          <cell r="I41">
            <v>1</v>
          </cell>
          <cell r="J41">
            <v>832.43147721624655</v>
          </cell>
          <cell r="K41">
            <v>2.5000000000000001E-2</v>
          </cell>
          <cell r="L41">
            <v>1.0249999999999999</v>
          </cell>
          <cell r="M41">
            <v>874.57332075031877</v>
          </cell>
          <cell r="N41">
            <v>86.805555555555557</v>
          </cell>
          <cell r="O41">
            <v>10.075084655043671</v>
          </cell>
          <cell r="Q41" t="str">
            <v>N-hance CG-17</v>
          </cell>
          <cell r="R41">
            <v>4000225</v>
          </cell>
          <cell r="S41">
            <v>1</v>
          </cell>
          <cell r="T41">
            <v>855.79256502601049</v>
          </cell>
        </row>
        <row r="42">
          <cell r="H42">
            <v>4002081</v>
          </cell>
          <cell r="I42">
            <v>1</v>
          </cell>
          <cell r="J42">
            <v>453</v>
          </cell>
          <cell r="K42">
            <v>2.5000000000000001E-2</v>
          </cell>
          <cell r="L42">
            <v>1.0249999999999999</v>
          </cell>
          <cell r="M42">
            <v>475.9331249999999</v>
          </cell>
          <cell r="N42">
            <v>86.805555555555557</v>
          </cell>
          <cell r="O42">
            <v>5.4827495999999991</v>
          </cell>
          <cell r="Q42" t="str">
            <v>DABISCO DCG-20</v>
          </cell>
          <cell r="R42">
            <v>4002081</v>
          </cell>
          <cell r="S42">
            <v>1</v>
          </cell>
          <cell r="T42">
            <v>438.38337468982638</v>
          </cell>
        </row>
        <row r="43">
          <cell r="H43">
            <v>4000507</v>
          </cell>
          <cell r="I43">
            <v>0.25</v>
          </cell>
          <cell r="J43">
            <v>3299.69</v>
          </cell>
          <cell r="K43">
            <v>2.5000000000000001E-2</v>
          </cell>
          <cell r="L43">
            <v>1.0249999999999999</v>
          </cell>
          <cell r="M43">
            <v>866.68420156249988</v>
          </cell>
          <cell r="N43">
            <v>86.805555555555557</v>
          </cell>
          <cell r="O43">
            <v>9.9842020019999982</v>
          </cell>
          <cell r="Q43" t="str">
            <v>Polyox N-60K</v>
          </cell>
          <cell r="R43">
            <v>4000507</v>
          </cell>
          <cell r="S43">
            <v>0.25</v>
          </cell>
          <cell r="T43">
            <v>3509.6697311107387</v>
          </cell>
        </row>
        <row r="44">
          <cell r="H44">
            <v>4000159</v>
          </cell>
          <cell r="I44">
            <v>2.5</v>
          </cell>
          <cell r="J44">
            <v>126.8</v>
          </cell>
          <cell r="K44">
            <v>2.5000000000000001E-2</v>
          </cell>
          <cell r="L44">
            <v>1.0249999999999999</v>
          </cell>
          <cell r="M44">
            <v>333.04812499999991</v>
          </cell>
          <cell r="N44">
            <v>86.805555555555557</v>
          </cell>
          <cell r="O44">
            <v>3.8367143999999991</v>
          </cell>
          <cell r="Q44" t="str">
            <v>Glydant</v>
          </cell>
          <cell r="R44">
            <v>4000159</v>
          </cell>
          <cell r="S44">
            <v>2.5</v>
          </cell>
          <cell r="T44">
            <v>137.97450310559006</v>
          </cell>
        </row>
        <row r="45">
          <cell r="H45">
            <v>4000223</v>
          </cell>
          <cell r="I45">
            <v>20</v>
          </cell>
          <cell r="J45">
            <v>220</v>
          </cell>
          <cell r="K45">
            <v>2.5000000000000001E-2</v>
          </cell>
          <cell r="L45">
            <v>1.0249999999999999</v>
          </cell>
          <cell r="M45">
            <v>4622.75</v>
          </cell>
          <cell r="N45">
            <v>86.805555555555557</v>
          </cell>
          <cell r="O45">
            <v>53.254080000000002</v>
          </cell>
          <cell r="Q45" t="str">
            <v>CK 9819</v>
          </cell>
          <cell r="R45">
            <v>4000223</v>
          </cell>
          <cell r="S45">
            <v>20</v>
          </cell>
          <cell r="T45">
            <v>200</v>
          </cell>
        </row>
        <row r="46">
          <cell r="H46">
            <v>4000176</v>
          </cell>
          <cell r="I46">
            <v>0.75</v>
          </cell>
          <cell r="J46">
            <v>82.881472511988648</v>
          </cell>
          <cell r="K46">
            <v>2.5000000000000001E-2</v>
          </cell>
          <cell r="L46">
            <v>1.0249999999999999</v>
          </cell>
          <cell r="M46">
            <v>65.308010293431039</v>
          </cell>
          <cell r="N46">
            <v>86.805555555555557</v>
          </cell>
          <cell r="O46">
            <v>0.7523482785803256</v>
          </cell>
          <cell r="Q46" t="str">
            <v>Sodium hydroxide</v>
          </cell>
          <cell r="R46">
            <v>4000176</v>
          </cell>
          <cell r="S46">
            <v>0.75</v>
          </cell>
          <cell r="T46">
            <v>83.754999999999995</v>
          </cell>
        </row>
        <row r="47">
          <cell r="H47">
            <v>4000097</v>
          </cell>
          <cell r="I47">
            <v>1</v>
          </cell>
          <cell r="J47">
            <v>339</v>
          </cell>
          <cell r="K47">
            <v>2.5000000000000001E-2</v>
          </cell>
          <cell r="L47">
            <v>1.0249999999999999</v>
          </cell>
          <cell r="M47">
            <v>356.16187499999995</v>
          </cell>
          <cell r="N47">
            <v>86.805555555555557</v>
          </cell>
          <cell r="O47">
            <v>4.1029847999999998</v>
          </cell>
          <cell r="Q47" t="str">
            <v>EDTA Disodium</v>
          </cell>
          <cell r="R47">
            <v>4000097</v>
          </cell>
          <cell r="S47">
            <v>1</v>
          </cell>
          <cell r="T47">
            <v>288.755</v>
          </cell>
        </row>
        <row r="48">
          <cell r="H48">
            <v>4000469</v>
          </cell>
          <cell r="I48">
            <v>0.1</v>
          </cell>
          <cell r="J48">
            <v>1283.04</v>
          </cell>
          <cell r="K48">
            <v>2.5000000000000001E-2</v>
          </cell>
          <cell r="L48">
            <v>1.0249999999999999</v>
          </cell>
          <cell r="M48">
            <v>134.79938999999999</v>
          </cell>
          <cell r="N48">
            <v>86.805555555555557</v>
          </cell>
          <cell r="O48">
            <v>1.5528889727999999</v>
          </cell>
          <cell r="Q48" t="str">
            <v>Fenugreek PG extract</v>
          </cell>
          <cell r="R48">
            <v>4000469</v>
          </cell>
          <cell r="S48">
            <v>0.1</v>
          </cell>
          <cell r="T48">
            <v>1280.3354518950437</v>
          </cell>
        </row>
        <row r="49">
          <cell r="H49">
            <v>4000151</v>
          </cell>
          <cell r="I49">
            <v>0.09</v>
          </cell>
          <cell r="J49">
            <v>708.04</v>
          </cell>
          <cell r="K49">
            <v>2.5000000000000001E-2</v>
          </cell>
          <cell r="L49">
            <v>1.0249999999999999</v>
          </cell>
          <cell r="M49">
            <v>66.949607249999985</v>
          </cell>
          <cell r="N49">
            <v>86.805555555555557</v>
          </cell>
          <cell r="O49">
            <v>0.77125947551999985</v>
          </cell>
          <cell r="Q49" t="str">
            <v>PG Extract Reetha</v>
          </cell>
          <cell r="R49">
            <v>4000151</v>
          </cell>
          <cell r="S49">
            <v>0.09</v>
          </cell>
          <cell r="T49">
            <v>705.17017142857151</v>
          </cell>
        </row>
        <row r="50">
          <cell r="H50">
            <v>4000150</v>
          </cell>
          <cell r="I50">
            <v>0.09</v>
          </cell>
          <cell r="J50">
            <v>558.04</v>
          </cell>
          <cell r="K50">
            <v>2.5000000000000001E-2</v>
          </cell>
          <cell r="L50">
            <v>1.0249999999999999</v>
          </cell>
          <cell r="M50">
            <v>52.766169749999989</v>
          </cell>
          <cell r="N50">
            <v>86.805555555555557</v>
          </cell>
          <cell r="O50">
            <v>0.60786627551999983</v>
          </cell>
          <cell r="Q50" t="str">
            <v>PG Extract shikakai</v>
          </cell>
          <cell r="R50">
            <v>4000150</v>
          </cell>
          <cell r="S50">
            <v>0.09</v>
          </cell>
          <cell r="T50">
            <v>778.5104</v>
          </cell>
        </row>
        <row r="51">
          <cell r="H51">
            <v>4000205</v>
          </cell>
          <cell r="I51">
            <v>0.1</v>
          </cell>
          <cell r="J51">
            <v>908.04</v>
          </cell>
          <cell r="K51">
            <v>2.5000000000000001E-2</v>
          </cell>
          <cell r="L51">
            <v>1.0249999999999999</v>
          </cell>
          <cell r="M51">
            <v>95.400952499999974</v>
          </cell>
          <cell r="N51">
            <v>86.805555555555557</v>
          </cell>
          <cell r="O51">
            <v>1.0990189727999997</v>
          </cell>
          <cell r="Q51" t="str">
            <v>PG extract Amla</v>
          </cell>
          <cell r="R51">
            <v>4000205</v>
          </cell>
          <cell r="S51">
            <v>0.1</v>
          </cell>
          <cell r="T51">
            <v>910.20552795031051</v>
          </cell>
        </row>
        <row r="52">
          <cell r="H52">
            <v>4000129</v>
          </cell>
          <cell r="I52">
            <v>15</v>
          </cell>
          <cell r="J52">
            <v>60</v>
          </cell>
          <cell r="K52">
            <v>2.5000000000000001E-2</v>
          </cell>
          <cell r="L52">
            <v>1.0249999999999999</v>
          </cell>
          <cell r="M52">
            <v>945.56249999999977</v>
          </cell>
          <cell r="N52">
            <v>86.805555555555557</v>
          </cell>
          <cell r="O52">
            <v>10.892879999999996</v>
          </cell>
          <cell r="Q52" t="str">
            <v>CAPB</v>
          </cell>
          <cell r="R52">
            <v>4000129</v>
          </cell>
          <cell r="S52">
            <v>15</v>
          </cell>
          <cell r="T52">
            <v>66.625809613658788</v>
          </cell>
        </row>
        <row r="53">
          <cell r="H53">
            <v>4000166</v>
          </cell>
          <cell r="I53">
            <v>2.5000000000000001E-2</v>
          </cell>
          <cell r="J53">
            <v>549.27282042136164</v>
          </cell>
          <cell r="K53">
            <v>2.5000000000000001E-2</v>
          </cell>
          <cell r="L53">
            <v>1.0249999999999999</v>
          </cell>
          <cell r="M53">
            <v>14.426993923879825</v>
          </cell>
          <cell r="N53">
            <v>86.805555555555557</v>
          </cell>
          <cell r="O53">
            <v>0.16619897000309558</v>
          </cell>
          <cell r="Q53" t="str">
            <v>Chocolate brown</v>
          </cell>
          <cell r="R53">
            <v>4000166</v>
          </cell>
          <cell r="S53">
            <v>2.5000000000000001E-2</v>
          </cell>
          <cell r="T53">
            <v>578.69499999999994</v>
          </cell>
        </row>
        <row r="54">
          <cell r="H54">
            <v>4000206</v>
          </cell>
          <cell r="I54">
            <v>0.1</v>
          </cell>
          <cell r="J54">
            <v>494.13931116123302</v>
          </cell>
          <cell r="K54">
            <v>2.5000000000000001E-2</v>
          </cell>
          <cell r="L54">
            <v>1.0249999999999999</v>
          </cell>
          <cell r="M54">
            <v>51.915511378877042</v>
          </cell>
          <cell r="N54">
            <v>86.805555555555557</v>
          </cell>
          <cell r="O54">
            <v>0.59806669108466348</v>
          </cell>
          <cell r="Q54" t="str">
            <v>Hibiscus AE PG extract</v>
          </cell>
          <cell r="R54">
            <v>4000206</v>
          </cell>
          <cell r="S54">
            <v>0.1</v>
          </cell>
          <cell r="T54">
            <v>494.52666666666664</v>
          </cell>
        </row>
        <row r="55">
          <cell r="H55" t="str">
            <v>C10</v>
          </cell>
          <cell r="I55">
            <v>0.01</v>
          </cell>
          <cell r="J55">
            <v>661.6665898280902</v>
          </cell>
          <cell r="K55">
            <v>2.5000000000000001E-2</v>
          </cell>
          <cell r="L55">
            <v>1.0249999999999999</v>
          </cell>
          <cell r="M55">
            <v>6.9516346093813715</v>
          </cell>
          <cell r="N55">
            <v>86.805555555555557</v>
          </cell>
          <cell r="O55">
            <v>8.0082830700073396E-2</v>
          </cell>
          <cell r="Q55" t="str">
            <v>Carmoisine CI 14720</v>
          </cell>
          <cell r="R55" t="str">
            <v>C10</v>
          </cell>
          <cell r="S55">
            <v>0.01</v>
          </cell>
          <cell r="T55">
            <v>661.6665898280902</v>
          </cell>
        </row>
        <row r="56">
          <cell r="H56">
            <v>4001667</v>
          </cell>
          <cell r="I56">
            <v>6</v>
          </cell>
          <cell r="J56">
            <v>771</v>
          </cell>
          <cell r="K56">
            <v>2.5000000000000001E-2</v>
          </cell>
          <cell r="L56">
            <v>1.0249999999999999</v>
          </cell>
          <cell r="M56">
            <v>4860.1912499999989</v>
          </cell>
          <cell r="N56">
            <v>86.805555555555557</v>
          </cell>
          <cell r="O56">
            <v>55.989403199999984</v>
          </cell>
          <cell r="Q56" t="str">
            <v>Perfume GFA 51674</v>
          </cell>
          <cell r="R56">
            <v>4001667</v>
          </cell>
          <cell r="S56">
            <v>6</v>
          </cell>
          <cell r="T56">
            <v>817.33</v>
          </cell>
        </row>
        <row r="57">
          <cell r="H57">
            <v>4000140</v>
          </cell>
          <cell r="I57">
            <v>12.5</v>
          </cell>
          <cell r="J57">
            <v>17.11</v>
          </cell>
          <cell r="K57">
            <v>2.5000000000000001E-2</v>
          </cell>
          <cell r="L57">
            <v>1.0249999999999999</v>
          </cell>
          <cell r="M57">
            <v>224.70242187499997</v>
          </cell>
          <cell r="N57">
            <v>86.805555555555557</v>
          </cell>
          <cell r="O57">
            <v>2.5885718999999998</v>
          </cell>
          <cell r="Q57" t="str">
            <v>Sodium Chloride</v>
          </cell>
          <cell r="R57">
            <v>4000140</v>
          </cell>
          <cell r="S57">
            <v>12.5</v>
          </cell>
          <cell r="T57">
            <v>19.107204081632652</v>
          </cell>
        </row>
        <row r="58">
          <cell r="H58">
            <v>211697</v>
          </cell>
          <cell r="I58">
            <v>51.5625</v>
          </cell>
          <cell r="J58">
            <v>245</v>
          </cell>
          <cell r="K58">
            <v>1.7500000000000002E-2</v>
          </cell>
          <cell r="L58">
            <v>1</v>
          </cell>
          <cell r="M58">
            <v>12853.88671875</v>
          </cell>
          <cell r="N58">
            <v>86.805555555555557</v>
          </cell>
          <cell r="O58">
            <v>148.076775</v>
          </cell>
          <cell r="Q58" t="str">
            <v>Laminate Kathirka Re.1 - Damage Sheild   5.4ml 10 % Extra 43x70mm</v>
          </cell>
          <cell r="R58">
            <v>211697</v>
          </cell>
          <cell r="S58">
            <v>51.5625</v>
          </cell>
          <cell r="T58">
            <v>247.45500000000001</v>
          </cell>
        </row>
        <row r="59">
          <cell r="H59">
            <v>230241</v>
          </cell>
          <cell r="I59">
            <v>86.805555555555557</v>
          </cell>
          <cell r="J59">
            <v>41.644470796435705</v>
          </cell>
          <cell r="K59">
            <v>6.0000000000000001E-3</v>
          </cell>
          <cell r="L59">
            <v>1</v>
          </cell>
          <cell r="M59">
            <v>3636.6612518415209</v>
          </cell>
          <cell r="N59">
            <v>86.805555555555557</v>
          </cell>
          <cell r="O59">
            <v>41.894337621214319</v>
          </cell>
          <cell r="Q59" t="str">
            <v>CFC  Kathirka Re.1 - Damage Sheild   5.4ml 10 % Extra 43x70mm</v>
          </cell>
          <cell r="R59">
            <v>230241</v>
          </cell>
          <cell r="S59">
            <v>86.805555555555557</v>
          </cell>
          <cell r="T59">
            <v>43.368074999999997</v>
          </cell>
        </row>
        <row r="60">
          <cell r="H60" t="str">
            <v>220393A</v>
          </cell>
          <cell r="I60">
            <v>1.7361111111111112</v>
          </cell>
          <cell r="J60">
            <v>44.99</v>
          </cell>
          <cell r="K60">
            <v>0.02</v>
          </cell>
          <cell r="L60">
            <v>1</v>
          </cell>
          <cell r="M60">
            <v>79.669791666666683</v>
          </cell>
          <cell r="N60">
            <v>86.805555555555557</v>
          </cell>
          <cell r="O60">
            <v>0.91779600000000017</v>
          </cell>
          <cell r="Q60" t="str">
            <v>BOPP Tape</v>
          </cell>
          <cell r="R60" t="str">
            <v>220393A</v>
          </cell>
          <cell r="S60">
            <v>1.7361111111111112</v>
          </cell>
          <cell r="T60">
            <v>47.670000000000009</v>
          </cell>
        </row>
        <row r="61">
          <cell r="H61" t="str">
            <v>Conversion Cost</v>
          </cell>
          <cell r="M61">
            <v>6180</v>
          </cell>
          <cell r="N61">
            <v>86.805555555555557</v>
          </cell>
          <cell r="O61">
            <v>71.193600000000004</v>
          </cell>
          <cell r="Q61" t="str">
            <v>Conversion Cost</v>
          </cell>
          <cell r="R61" t="str">
            <v>Conversion Cost</v>
          </cell>
        </row>
        <row r="62">
          <cell r="H62" t="str">
            <v>C16</v>
          </cell>
          <cell r="I62">
            <v>741.16</v>
          </cell>
          <cell r="J62">
            <v>0.34000000608795972</v>
          </cell>
          <cell r="K62">
            <v>2.5000000000000001E-2</v>
          </cell>
          <cell r="L62">
            <v>1.0249999999999999</v>
          </cell>
          <cell r="M62">
            <v>264.75162124057988</v>
          </cell>
          <cell r="N62">
            <v>86.805555555555557</v>
          </cell>
          <cell r="O62">
            <v>3.0499386766914802</v>
          </cell>
          <cell r="Q62" t="str">
            <v>DM Water</v>
          </cell>
          <cell r="R62" t="str">
            <v>C16</v>
          </cell>
          <cell r="S62">
            <v>741.16</v>
          </cell>
          <cell r="T62">
            <v>0.33999695959303466</v>
          </cell>
        </row>
        <row r="63">
          <cell r="H63">
            <v>4000177</v>
          </cell>
          <cell r="I63">
            <v>185.7</v>
          </cell>
          <cell r="J63">
            <v>93.36</v>
          </cell>
          <cell r="K63">
            <v>2.5000000000000001E-2</v>
          </cell>
          <cell r="L63">
            <v>1.0249999999999999</v>
          </cell>
          <cell r="M63">
            <v>18214.635194999992</v>
          </cell>
          <cell r="N63">
            <v>86.805555555555557</v>
          </cell>
          <cell r="O63">
            <v>209.83259744639989</v>
          </cell>
          <cell r="Q63" t="str">
            <v>SLES 70%</v>
          </cell>
          <cell r="R63">
            <v>4000177</v>
          </cell>
          <cell r="S63">
            <v>185.7</v>
          </cell>
          <cell r="T63">
            <v>90</v>
          </cell>
        </row>
        <row r="64">
          <cell r="H64">
            <v>4000145</v>
          </cell>
          <cell r="I64">
            <v>10</v>
          </cell>
          <cell r="J64">
            <v>152.11000000000001</v>
          </cell>
          <cell r="K64">
            <v>2.5000000000000001E-2</v>
          </cell>
          <cell r="L64">
            <v>1.0249999999999999</v>
          </cell>
          <cell r="M64">
            <v>1598.1056874999999</v>
          </cell>
          <cell r="N64">
            <v>86.805555555555557</v>
          </cell>
          <cell r="O64">
            <v>18.410177519999998</v>
          </cell>
          <cell r="Q64" t="str">
            <v>PKMEA/CMEA</v>
          </cell>
          <cell r="R64">
            <v>4000145</v>
          </cell>
          <cell r="S64">
            <v>10</v>
          </cell>
          <cell r="T64">
            <v>141.47786749862925</v>
          </cell>
        </row>
        <row r="65">
          <cell r="H65">
            <v>4000207</v>
          </cell>
          <cell r="I65">
            <v>0.125</v>
          </cell>
          <cell r="J65">
            <v>152.5</v>
          </cell>
          <cell r="K65">
            <v>2.5000000000000001E-2</v>
          </cell>
          <cell r="L65">
            <v>1.0249999999999999</v>
          </cell>
          <cell r="M65">
            <v>20.027539062499997</v>
          </cell>
          <cell r="N65">
            <v>86.805555555555557</v>
          </cell>
          <cell r="O65">
            <v>0.23071724999999996</v>
          </cell>
          <cell r="Q65" t="str">
            <v>Citric acid</v>
          </cell>
          <cell r="R65">
            <v>4000207</v>
          </cell>
          <cell r="S65">
            <v>0.125</v>
          </cell>
          <cell r="T65">
            <v>112.87499999999999</v>
          </cell>
        </row>
        <row r="66">
          <cell r="H66">
            <v>4000218</v>
          </cell>
          <cell r="I66">
            <v>2.5</v>
          </cell>
          <cell r="J66">
            <v>757.99995995178699</v>
          </cell>
          <cell r="K66">
            <v>2.5000000000000001E-2</v>
          </cell>
          <cell r="L66">
            <v>1.0249999999999999</v>
          </cell>
          <cell r="M66">
            <v>1990.9342698108651</v>
          </cell>
          <cell r="N66">
            <v>86.805555555555557</v>
          </cell>
          <cell r="O66">
            <v>22.935562788221166</v>
          </cell>
          <cell r="Q66" t="str">
            <v>Carbopol 990</v>
          </cell>
          <cell r="R66">
            <v>4000218</v>
          </cell>
          <cell r="S66">
            <v>2.5</v>
          </cell>
          <cell r="T66">
            <v>838.74000000000012</v>
          </cell>
        </row>
        <row r="67">
          <cell r="H67">
            <v>4000225</v>
          </cell>
          <cell r="I67">
            <v>1</v>
          </cell>
          <cell r="J67">
            <v>832.43147721624655</v>
          </cell>
          <cell r="K67">
            <v>2.5000000000000001E-2</v>
          </cell>
          <cell r="L67">
            <v>1.0249999999999999</v>
          </cell>
          <cell r="M67">
            <v>874.57332075031877</v>
          </cell>
          <cell r="N67">
            <v>86.805555555555557</v>
          </cell>
          <cell r="O67">
            <v>10.075084655043671</v>
          </cell>
          <cell r="Q67" t="str">
            <v>N-hance CG-17</v>
          </cell>
          <cell r="R67">
            <v>4000225</v>
          </cell>
          <cell r="S67">
            <v>1</v>
          </cell>
          <cell r="T67">
            <v>855.79256502601049</v>
          </cell>
        </row>
        <row r="68">
          <cell r="H68">
            <v>4002081</v>
          </cell>
          <cell r="I68">
            <v>1</v>
          </cell>
          <cell r="J68">
            <v>453</v>
          </cell>
          <cell r="K68">
            <v>2.5000000000000001E-2</v>
          </cell>
          <cell r="L68">
            <v>1.0249999999999999</v>
          </cell>
          <cell r="M68">
            <v>475.9331249999999</v>
          </cell>
          <cell r="N68">
            <v>86.805555555555557</v>
          </cell>
          <cell r="O68">
            <v>5.4827495999999991</v>
          </cell>
          <cell r="Q68" t="str">
            <v>DABISCO DCG-20</v>
          </cell>
          <cell r="R68">
            <v>4002081</v>
          </cell>
          <cell r="S68">
            <v>1</v>
          </cell>
          <cell r="T68">
            <v>438.38337468982638</v>
          </cell>
        </row>
        <row r="69">
          <cell r="H69">
            <v>4000507</v>
          </cell>
          <cell r="I69">
            <v>0.25</v>
          </cell>
          <cell r="J69">
            <v>3299.69</v>
          </cell>
          <cell r="K69">
            <v>2.5000000000000001E-2</v>
          </cell>
          <cell r="L69">
            <v>1.0249999999999999</v>
          </cell>
          <cell r="M69">
            <v>866.68420156249988</v>
          </cell>
          <cell r="N69">
            <v>86.805555555555557</v>
          </cell>
          <cell r="O69">
            <v>9.9842020019999982</v>
          </cell>
          <cell r="Q69" t="str">
            <v>Polyox N-60K</v>
          </cell>
          <cell r="R69">
            <v>4000507</v>
          </cell>
          <cell r="S69">
            <v>0.25</v>
          </cell>
          <cell r="T69">
            <v>3509.6697311107387</v>
          </cell>
        </row>
        <row r="70">
          <cell r="H70">
            <v>4000159</v>
          </cell>
          <cell r="I70">
            <v>2.5</v>
          </cell>
          <cell r="J70">
            <v>126.8</v>
          </cell>
          <cell r="K70">
            <v>2.5000000000000001E-2</v>
          </cell>
          <cell r="L70">
            <v>1.0249999999999999</v>
          </cell>
          <cell r="M70">
            <v>333.04812499999991</v>
          </cell>
          <cell r="N70">
            <v>86.805555555555557</v>
          </cell>
          <cell r="O70">
            <v>3.8367143999999991</v>
          </cell>
          <cell r="Q70" t="str">
            <v>Glydant</v>
          </cell>
          <cell r="R70">
            <v>4000159</v>
          </cell>
          <cell r="S70">
            <v>2.5</v>
          </cell>
          <cell r="T70">
            <v>137.97450310559006</v>
          </cell>
        </row>
        <row r="71">
          <cell r="H71">
            <v>4000223</v>
          </cell>
          <cell r="I71">
            <v>20</v>
          </cell>
          <cell r="J71">
            <v>220</v>
          </cell>
          <cell r="K71">
            <v>2.5000000000000001E-2</v>
          </cell>
          <cell r="L71">
            <v>1.0249999999999999</v>
          </cell>
          <cell r="M71">
            <v>4622.75</v>
          </cell>
          <cell r="N71">
            <v>86.805555555555557</v>
          </cell>
          <cell r="O71">
            <v>53.254080000000002</v>
          </cell>
          <cell r="Q71" t="str">
            <v>CK 9819</v>
          </cell>
          <cell r="R71">
            <v>4000223</v>
          </cell>
          <cell r="S71">
            <v>20</v>
          </cell>
          <cell r="T71">
            <v>200</v>
          </cell>
        </row>
        <row r="72">
          <cell r="H72">
            <v>4000176</v>
          </cell>
          <cell r="I72">
            <v>0.75</v>
          </cell>
          <cell r="J72">
            <v>82.881472511988648</v>
          </cell>
          <cell r="K72">
            <v>2.5000000000000001E-2</v>
          </cell>
          <cell r="L72">
            <v>1.0249999999999999</v>
          </cell>
          <cell r="M72">
            <v>65.308010293431039</v>
          </cell>
          <cell r="N72">
            <v>86.805555555555557</v>
          </cell>
          <cell r="O72">
            <v>0.7523482785803256</v>
          </cell>
          <cell r="Q72" t="str">
            <v>Sodium hydroxide</v>
          </cell>
          <cell r="R72">
            <v>4000176</v>
          </cell>
          <cell r="S72">
            <v>0.75</v>
          </cell>
          <cell r="T72">
            <v>83.754999999999995</v>
          </cell>
        </row>
        <row r="73">
          <cell r="H73">
            <v>4000097</v>
          </cell>
          <cell r="I73">
            <v>1</v>
          </cell>
          <cell r="J73">
            <v>339</v>
          </cell>
          <cell r="K73">
            <v>2.5000000000000001E-2</v>
          </cell>
          <cell r="L73">
            <v>1.0249999999999999</v>
          </cell>
          <cell r="M73">
            <v>356.16187499999995</v>
          </cell>
          <cell r="N73">
            <v>86.805555555555557</v>
          </cell>
          <cell r="O73">
            <v>4.1029847999999998</v>
          </cell>
          <cell r="Q73" t="str">
            <v>EDTA Disodium</v>
          </cell>
          <cell r="R73">
            <v>4000097</v>
          </cell>
          <cell r="S73">
            <v>1</v>
          </cell>
          <cell r="T73">
            <v>288.755</v>
          </cell>
        </row>
        <row r="74">
          <cell r="H74">
            <v>4000469</v>
          </cell>
          <cell r="I74">
            <v>0.1</v>
          </cell>
          <cell r="J74">
            <v>1283.04</v>
          </cell>
          <cell r="K74">
            <v>2.5000000000000001E-2</v>
          </cell>
          <cell r="L74">
            <v>1.0249999999999999</v>
          </cell>
          <cell r="M74">
            <v>134.79938999999999</v>
          </cell>
          <cell r="N74">
            <v>86.805555555555557</v>
          </cell>
          <cell r="O74">
            <v>1.5528889727999999</v>
          </cell>
          <cell r="Q74" t="str">
            <v>Fenugreek PG extract</v>
          </cell>
          <cell r="R74">
            <v>4000469</v>
          </cell>
          <cell r="S74">
            <v>0.1</v>
          </cell>
          <cell r="T74">
            <v>1280.3354518950437</v>
          </cell>
        </row>
        <row r="75">
          <cell r="H75">
            <v>4000151</v>
          </cell>
          <cell r="I75">
            <v>0.09</v>
          </cell>
          <cell r="J75">
            <v>708.04</v>
          </cell>
          <cell r="K75">
            <v>2.5000000000000001E-2</v>
          </cell>
          <cell r="L75">
            <v>1.0249999999999999</v>
          </cell>
          <cell r="M75">
            <v>66.949607249999985</v>
          </cell>
          <cell r="N75">
            <v>86.805555555555557</v>
          </cell>
          <cell r="O75">
            <v>0.77125947551999985</v>
          </cell>
          <cell r="Q75" t="str">
            <v>PG Extract Reetha</v>
          </cell>
          <cell r="R75">
            <v>4000151</v>
          </cell>
          <cell r="S75">
            <v>0.09</v>
          </cell>
          <cell r="T75">
            <v>705.17017142857151</v>
          </cell>
        </row>
        <row r="76">
          <cell r="H76">
            <v>4000150</v>
          </cell>
          <cell r="I76">
            <v>0.09</v>
          </cell>
          <cell r="J76">
            <v>558.04</v>
          </cell>
          <cell r="K76">
            <v>2.5000000000000001E-2</v>
          </cell>
          <cell r="L76">
            <v>1.0249999999999999</v>
          </cell>
          <cell r="M76">
            <v>52.766169749999989</v>
          </cell>
          <cell r="N76">
            <v>86.805555555555557</v>
          </cell>
          <cell r="O76">
            <v>0.60786627551999983</v>
          </cell>
          <cell r="Q76" t="str">
            <v>PG Extract shikakai</v>
          </cell>
          <cell r="R76">
            <v>4000150</v>
          </cell>
          <cell r="S76">
            <v>0.09</v>
          </cell>
          <cell r="T76">
            <v>778.5104</v>
          </cell>
        </row>
        <row r="77">
          <cell r="H77">
            <v>4000205</v>
          </cell>
          <cell r="I77">
            <v>0.1</v>
          </cell>
          <cell r="J77">
            <v>908.04</v>
          </cell>
          <cell r="K77">
            <v>2.5000000000000001E-2</v>
          </cell>
          <cell r="L77">
            <v>1.0249999999999999</v>
          </cell>
          <cell r="M77">
            <v>95.400952499999974</v>
          </cell>
          <cell r="N77">
            <v>86.805555555555557</v>
          </cell>
          <cell r="O77">
            <v>1.0990189727999997</v>
          </cell>
          <cell r="Q77" t="str">
            <v>PG extract Amla</v>
          </cell>
          <cell r="R77">
            <v>4000205</v>
          </cell>
          <cell r="S77">
            <v>0.1</v>
          </cell>
          <cell r="T77">
            <v>910.20552795031051</v>
          </cell>
        </row>
        <row r="78">
          <cell r="H78">
            <v>4000129</v>
          </cell>
          <cell r="I78">
            <v>15</v>
          </cell>
          <cell r="J78">
            <v>60</v>
          </cell>
          <cell r="K78">
            <v>2.5000000000000001E-2</v>
          </cell>
          <cell r="L78">
            <v>1.0249999999999999</v>
          </cell>
          <cell r="M78">
            <v>945.56249999999977</v>
          </cell>
          <cell r="N78">
            <v>86.805555555555557</v>
          </cell>
          <cell r="O78">
            <v>10.892879999999996</v>
          </cell>
          <cell r="Q78" t="str">
            <v>CAPB</v>
          </cell>
          <cell r="R78">
            <v>4000129</v>
          </cell>
          <cell r="S78">
            <v>15</v>
          </cell>
          <cell r="T78">
            <v>66.625809613658788</v>
          </cell>
        </row>
        <row r="79">
          <cell r="H79">
            <v>4000166</v>
          </cell>
          <cell r="I79">
            <v>2.5000000000000001E-2</v>
          </cell>
          <cell r="J79">
            <v>549.27282042136164</v>
          </cell>
          <cell r="K79">
            <v>2.5000000000000001E-2</v>
          </cell>
          <cell r="L79">
            <v>1.0249999999999999</v>
          </cell>
          <cell r="M79">
            <v>14.426993923879825</v>
          </cell>
          <cell r="N79">
            <v>86.805555555555557</v>
          </cell>
          <cell r="O79">
            <v>0.16619897000309558</v>
          </cell>
          <cell r="Q79" t="str">
            <v>Chocolate brown</v>
          </cell>
          <cell r="R79">
            <v>4000166</v>
          </cell>
          <cell r="S79">
            <v>2.5000000000000001E-2</v>
          </cell>
          <cell r="T79">
            <v>578.69499999999994</v>
          </cell>
        </row>
        <row r="80">
          <cell r="H80">
            <v>4000206</v>
          </cell>
          <cell r="I80">
            <v>0.1</v>
          </cell>
          <cell r="J80">
            <v>494.13931116123302</v>
          </cell>
          <cell r="K80">
            <v>2.5000000000000001E-2</v>
          </cell>
          <cell r="L80">
            <v>1.0249999999999999</v>
          </cell>
          <cell r="M80">
            <v>51.915511378877042</v>
          </cell>
          <cell r="N80">
            <v>86.805555555555557</v>
          </cell>
          <cell r="O80">
            <v>0.59806669108466348</v>
          </cell>
          <cell r="Q80" t="str">
            <v>Hibiscus AE PG extract</v>
          </cell>
          <cell r="R80">
            <v>4000206</v>
          </cell>
          <cell r="S80">
            <v>0.1</v>
          </cell>
          <cell r="T80">
            <v>494.52666666666664</v>
          </cell>
        </row>
        <row r="81">
          <cell r="H81" t="str">
            <v>C10</v>
          </cell>
          <cell r="I81">
            <v>0.01</v>
          </cell>
          <cell r="J81">
            <v>661.6665898280902</v>
          </cell>
          <cell r="K81">
            <v>2.5000000000000001E-2</v>
          </cell>
          <cell r="L81">
            <v>1.0249999999999999</v>
          </cell>
          <cell r="M81">
            <v>6.9516346093813715</v>
          </cell>
          <cell r="N81">
            <v>86.805555555555557</v>
          </cell>
          <cell r="O81">
            <v>8.0082830700073396E-2</v>
          </cell>
          <cell r="Q81" t="str">
            <v>Carmoisine CI 14720</v>
          </cell>
          <cell r="R81" t="str">
            <v>C10</v>
          </cell>
          <cell r="S81">
            <v>0.01</v>
          </cell>
          <cell r="T81">
            <v>661.6665898280902</v>
          </cell>
        </row>
        <row r="82">
          <cell r="H82">
            <v>4001667</v>
          </cell>
          <cell r="I82">
            <v>6</v>
          </cell>
          <cell r="J82">
            <v>771</v>
          </cell>
          <cell r="K82">
            <v>2.5000000000000001E-2</v>
          </cell>
          <cell r="L82">
            <v>1.0249999999999999</v>
          </cell>
          <cell r="M82">
            <v>4860.1912499999989</v>
          </cell>
          <cell r="N82">
            <v>86.805555555555557</v>
          </cell>
          <cell r="O82">
            <v>55.989403199999984</v>
          </cell>
          <cell r="Q82" t="str">
            <v>Perfume GFA 51674</v>
          </cell>
          <cell r="R82">
            <v>4001667</v>
          </cell>
          <cell r="S82">
            <v>6</v>
          </cell>
          <cell r="T82">
            <v>817.33</v>
          </cell>
        </row>
        <row r="83">
          <cell r="H83">
            <v>4000140</v>
          </cell>
          <cell r="I83">
            <v>12.5</v>
          </cell>
          <cell r="J83">
            <v>17.11</v>
          </cell>
          <cell r="K83">
            <v>2.5000000000000001E-2</v>
          </cell>
          <cell r="L83">
            <v>1.0249999999999999</v>
          </cell>
          <cell r="M83">
            <v>224.70242187499997</v>
          </cell>
          <cell r="N83">
            <v>86.805555555555557</v>
          </cell>
          <cell r="O83">
            <v>2.5885718999999998</v>
          </cell>
          <cell r="Q83" t="str">
            <v>Sodium Chloride</v>
          </cell>
          <cell r="R83">
            <v>4000140</v>
          </cell>
          <cell r="S83">
            <v>12.5</v>
          </cell>
          <cell r="T83">
            <v>19.107204081632652</v>
          </cell>
        </row>
        <row r="84">
          <cell r="H84">
            <v>211696</v>
          </cell>
          <cell r="I84">
            <v>56.16319444444445</v>
          </cell>
          <cell r="J84">
            <v>253.17246293985815</v>
          </cell>
          <cell r="K84">
            <v>1.7500000000000002E-2</v>
          </cell>
          <cell r="L84">
            <v>1</v>
          </cell>
          <cell r="M84">
            <v>14467.806313691388</v>
          </cell>
          <cell r="N84">
            <v>86.805555555555557</v>
          </cell>
          <cell r="O84">
            <v>166.66912873372479</v>
          </cell>
          <cell r="Q84" t="str">
            <v>Laminate Kathirka Re.1 - Hair Fall Sheild Sheild  5.4m 10% Extra 8/8/30 ,43 X 70 MM</v>
          </cell>
          <cell r="R84">
            <v>211696</v>
          </cell>
          <cell r="S84">
            <v>56.16319444444445</v>
          </cell>
          <cell r="T84">
            <v>247.45500000000001</v>
          </cell>
        </row>
        <row r="85">
          <cell r="H85">
            <v>230240</v>
          </cell>
          <cell r="I85">
            <v>86.805555555555557</v>
          </cell>
          <cell r="J85">
            <v>41.649055386646964</v>
          </cell>
          <cell r="K85">
            <v>6.0000000000000001E-3</v>
          </cell>
          <cell r="L85">
            <v>1</v>
          </cell>
          <cell r="M85">
            <v>3637.0616075492053</v>
          </cell>
          <cell r="N85">
            <v>86.805555555555557</v>
          </cell>
          <cell r="O85">
            <v>41.898949718966847</v>
          </cell>
          <cell r="Q85" t="str">
            <v>CFC  Kathirka Re.1 - Hair Fall Sheild Sheild  5.4m 10% Extra 10/10/30 ,43 X 70 MM</v>
          </cell>
          <cell r="R85">
            <v>230240</v>
          </cell>
          <cell r="S85">
            <v>86.805555555555557</v>
          </cell>
          <cell r="T85">
            <v>43.368074999999997</v>
          </cell>
        </row>
        <row r="86">
          <cell r="H86" t="str">
            <v>220393A</v>
          </cell>
          <cell r="I86">
            <v>1.7361111111111112</v>
          </cell>
          <cell r="J86">
            <v>44.99</v>
          </cell>
          <cell r="K86">
            <v>0.02</v>
          </cell>
          <cell r="L86">
            <v>1</v>
          </cell>
          <cell r="M86">
            <v>79.669791666666683</v>
          </cell>
          <cell r="N86">
            <v>86.805555555555557</v>
          </cell>
          <cell r="O86">
            <v>0.91779600000000017</v>
          </cell>
          <cell r="Q86" t="str">
            <v>BOPP Tape</v>
          </cell>
          <cell r="R86" t="str">
            <v>220393A</v>
          </cell>
          <cell r="S86">
            <v>1.7361111111111112</v>
          </cell>
          <cell r="T86">
            <v>47.670000000000009</v>
          </cell>
        </row>
        <row r="87">
          <cell r="H87" t="str">
            <v>Conversion Cost</v>
          </cell>
          <cell r="M87">
            <v>6180</v>
          </cell>
          <cell r="N87">
            <v>86.805555555555557</v>
          </cell>
          <cell r="O87">
            <v>71.193600000000004</v>
          </cell>
          <cell r="Q87" t="str">
            <v>Conversion Cost</v>
          </cell>
          <cell r="R87" t="str">
            <v>Conversion Cost</v>
          </cell>
        </row>
        <row r="88">
          <cell r="H88" t="str">
            <v>C16</v>
          </cell>
          <cell r="I88">
            <v>741.16</v>
          </cell>
          <cell r="J88">
            <v>0.34000000608795972</v>
          </cell>
          <cell r="K88">
            <v>2.5000000000000001E-2</v>
          </cell>
          <cell r="L88">
            <v>1.0249999999999999</v>
          </cell>
          <cell r="M88">
            <v>264.75162124057988</v>
          </cell>
          <cell r="N88">
            <v>198.4126984126984</v>
          </cell>
          <cell r="O88">
            <v>1.3343481710525227</v>
          </cell>
          <cell r="Q88" t="str">
            <v>DM Water</v>
          </cell>
          <cell r="R88" t="str">
            <v>C16</v>
          </cell>
          <cell r="S88">
            <v>741.16</v>
          </cell>
          <cell r="T88">
            <v>0.33999695959303466</v>
          </cell>
        </row>
        <row r="89">
          <cell r="H89">
            <v>4000177</v>
          </cell>
          <cell r="I89">
            <v>185.7</v>
          </cell>
          <cell r="J89">
            <v>93.36</v>
          </cell>
          <cell r="K89">
            <v>2.5000000000000001E-2</v>
          </cell>
          <cell r="L89">
            <v>1.0249999999999999</v>
          </cell>
          <cell r="M89">
            <v>18214.635194999992</v>
          </cell>
          <cell r="N89">
            <v>198.4126984126984</v>
          </cell>
          <cell r="O89">
            <v>91.801761382799967</v>
          </cell>
          <cell r="Q89" t="str">
            <v>SLES 70%</v>
          </cell>
          <cell r="R89">
            <v>4000177</v>
          </cell>
          <cell r="S89">
            <v>185.7</v>
          </cell>
          <cell r="T89">
            <v>90</v>
          </cell>
        </row>
        <row r="90">
          <cell r="H90">
            <v>4000145</v>
          </cell>
          <cell r="I90">
            <v>10</v>
          </cell>
          <cell r="J90">
            <v>152.11000000000001</v>
          </cell>
          <cell r="K90">
            <v>2.5000000000000001E-2</v>
          </cell>
          <cell r="L90">
            <v>1.0249999999999999</v>
          </cell>
          <cell r="M90">
            <v>1598.1056874999999</v>
          </cell>
          <cell r="N90">
            <v>198.4126984126984</v>
          </cell>
          <cell r="O90">
            <v>8.0544526649999995</v>
          </cell>
          <cell r="Q90" t="str">
            <v>PKMEA/CMEA</v>
          </cell>
          <cell r="R90">
            <v>4000145</v>
          </cell>
          <cell r="S90">
            <v>10</v>
          </cell>
          <cell r="T90">
            <v>141.47786749862925</v>
          </cell>
        </row>
        <row r="91">
          <cell r="H91">
            <v>4000207</v>
          </cell>
          <cell r="I91">
            <v>0.125</v>
          </cell>
          <cell r="J91">
            <v>152.5</v>
          </cell>
          <cell r="K91">
            <v>2.5000000000000001E-2</v>
          </cell>
          <cell r="L91">
            <v>1.0249999999999999</v>
          </cell>
          <cell r="M91">
            <v>20.027539062499997</v>
          </cell>
          <cell r="N91">
            <v>198.4126984126984</v>
          </cell>
          <cell r="O91">
            <v>0.10093879687499999</v>
          </cell>
          <cell r="Q91" t="str">
            <v>CITRIC ACID ANHYDROUS</v>
          </cell>
          <cell r="R91">
            <v>4000207</v>
          </cell>
          <cell r="S91">
            <v>0.125</v>
          </cell>
          <cell r="T91">
            <v>112.87499999999999</v>
          </cell>
        </row>
        <row r="92">
          <cell r="H92">
            <v>4000218</v>
          </cell>
          <cell r="I92">
            <v>2.5</v>
          </cell>
          <cell r="J92">
            <v>757.99995995178699</v>
          </cell>
          <cell r="K92">
            <v>2.5000000000000001E-2</v>
          </cell>
          <cell r="L92">
            <v>1.0249999999999999</v>
          </cell>
          <cell r="M92">
            <v>1990.9342698108651</v>
          </cell>
          <cell r="N92">
            <v>198.4126984126984</v>
          </cell>
          <cell r="O92">
            <v>10.034308719846761</v>
          </cell>
          <cell r="Q92" t="str">
            <v>Carbopol 990</v>
          </cell>
          <cell r="R92">
            <v>4000218</v>
          </cell>
          <cell r="S92">
            <v>2.5</v>
          </cell>
          <cell r="T92">
            <v>838.74000000000012</v>
          </cell>
        </row>
        <row r="93">
          <cell r="H93">
            <v>4000225</v>
          </cell>
          <cell r="I93">
            <v>1</v>
          </cell>
          <cell r="J93">
            <v>832.43147721624655</v>
          </cell>
          <cell r="K93">
            <v>2.5000000000000001E-2</v>
          </cell>
          <cell r="L93">
            <v>1.0249999999999999</v>
          </cell>
          <cell r="M93">
            <v>874.57332075031877</v>
          </cell>
          <cell r="N93">
            <v>198.4126984126984</v>
          </cell>
          <cell r="O93">
            <v>4.4078495365816064</v>
          </cell>
          <cell r="Q93" t="str">
            <v>N-hance CG-17</v>
          </cell>
          <cell r="R93">
            <v>4000225</v>
          </cell>
          <cell r="S93">
            <v>1</v>
          </cell>
          <cell r="T93">
            <v>855.79256502601049</v>
          </cell>
        </row>
        <row r="94">
          <cell r="H94">
            <v>4002081</v>
          </cell>
          <cell r="I94">
            <v>1</v>
          </cell>
          <cell r="J94">
            <v>453</v>
          </cell>
          <cell r="K94">
            <v>2.5000000000000001E-2</v>
          </cell>
          <cell r="L94">
            <v>1.0249999999999999</v>
          </cell>
          <cell r="M94">
            <v>475.9331249999999</v>
          </cell>
          <cell r="N94">
            <v>198.4126984126984</v>
          </cell>
          <cell r="O94">
            <v>2.3987029499999997</v>
          </cell>
          <cell r="Q94" t="str">
            <v>DABISCO DCG-20</v>
          </cell>
          <cell r="R94">
            <v>4002081</v>
          </cell>
          <cell r="S94">
            <v>1</v>
          </cell>
          <cell r="T94">
            <v>438.38337468982638</v>
          </cell>
        </row>
        <row r="95">
          <cell r="H95">
            <v>4000507</v>
          </cell>
          <cell r="I95">
            <v>0.25</v>
          </cell>
          <cell r="J95">
            <v>3299.69</v>
          </cell>
          <cell r="K95">
            <v>2.5000000000000001E-2</v>
          </cell>
          <cell r="L95">
            <v>1.0249999999999999</v>
          </cell>
          <cell r="M95">
            <v>866.68420156249988</v>
          </cell>
          <cell r="N95">
            <v>198.4126984126984</v>
          </cell>
          <cell r="O95">
            <v>4.3680883758749998</v>
          </cell>
          <cell r="Q95" t="str">
            <v>Polyox N-60K</v>
          </cell>
          <cell r="R95">
            <v>4000507</v>
          </cell>
          <cell r="S95">
            <v>0.25</v>
          </cell>
          <cell r="T95">
            <v>3509.6697311107387</v>
          </cell>
        </row>
        <row r="96">
          <cell r="H96">
            <v>4000159</v>
          </cell>
          <cell r="I96">
            <v>2.5</v>
          </cell>
          <cell r="J96">
            <v>126.8</v>
          </cell>
          <cell r="K96">
            <v>2.5000000000000001E-2</v>
          </cell>
          <cell r="L96">
            <v>1.0249999999999999</v>
          </cell>
          <cell r="M96">
            <v>333.04812499999991</v>
          </cell>
          <cell r="N96">
            <v>198.4126984126984</v>
          </cell>
          <cell r="O96">
            <v>1.6785625499999997</v>
          </cell>
          <cell r="Q96" t="str">
            <v>Glydant</v>
          </cell>
          <cell r="R96">
            <v>4000159</v>
          </cell>
          <cell r="S96">
            <v>2.5</v>
          </cell>
          <cell r="T96">
            <v>137.97450310559006</v>
          </cell>
        </row>
        <row r="97">
          <cell r="H97">
            <v>4000223</v>
          </cell>
          <cell r="I97">
            <v>20</v>
          </cell>
          <cell r="J97">
            <v>220</v>
          </cell>
          <cell r="K97">
            <v>2.5000000000000001E-2</v>
          </cell>
          <cell r="L97">
            <v>1.0249999999999999</v>
          </cell>
          <cell r="M97">
            <v>4622.75</v>
          </cell>
          <cell r="N97">
            <v>198.4126984126984</v>
          </cell>
          <cell r="O97">
            <v>23.298660000000002</v>
          </cell>
          <cell r="Q97" t="str">
            <v>CK 9819</v>
          </cell>
          <cell r="R97">
            <v>4000223</v>
          </cell>
          <cell r="S97">
            <v>20</v>
          </cell>
          <cell r="T97">
            <v>200</v>
          </cell>
        </row>
        <row r="98">
          <cell r="H98">
            <v>4000176</v>
          </cell>
          <cell r="I98">
            <v>0.75</v>
          </cell>
          <cell r="J98">
            <v>82.881472511988648</v>
          </cell>
          <cell r="K98">
            <v>2.5000000000000001E-2</v>
          </cell>
          <cell r="L98">
            <v>1.0249999999999999</v>
          </cell>
          <cell r="M98">
            <v>65.308010293431039</v>
          </cell>
          <cell r="N98">
            <v>198.4126984126984</v>
          </cell>
          <cell r="O98">
            <v>0.32915237187889246</v>
          </cell>
          <cell r="Q98" t="str">
            <v>Sodium hydroxide</v>
          </cell>
          <cell r="R98">
            <v>4000176</v>
          </cell>
          <cell r="S98">
            <v>0.75</v>
          </cell>
          <cell r="T98">
            <v>83.754999999999995</v>
          </cell>
        </row>
        <row r="99">
          <cell r="H99">
            <v>4000097</v>
          </cell>
          <cell r="I99">
            <v>1</v>
          </cell>
          <cell r="J99">
            <v>339</v>
          </cell>
          <cell r="K99">
            <v>2.5000000000000001E-2</v>
          </cell>
          <cell r="L99">
            <v>1.0249999999999999</v>
          </cell>
          <cell r="M99">
            <v>356.16187499999995</v>
          </cell>
          <cell r="N99">
            <v>198.4126984126984</v>
          </cell>
          <cell r="O99">
            <v>1.7950558499999998</v>
          </cell>
          <cell r="Q99" t="str">
            <v>EDTA Disodium</v>
          </cell>
          <cell r="R99">
            <v>4000097</v>
          </cell>
          <cell r="S99">
            <v>1</v>
          </cell>
          <cell r="T99">
            <v>288.755</v>
          </cell>
        </row>
        <row r="100">
          <cell r="H100">
            <v>4000469</v>
          </cell>
          <cell r="I100">
            <v>0.1</v>
          </cell>
          <cell r="J100">
            <v>1283.04</v>
          </cell>
          <cell r="K100">
            <v>2.5000000000000001E-2</v>
          </cell>
          <cell r="L100">
            <v>1.0249999999999999</v>
          </cell>
          <cell r="M100">
            <v>134.79938999999999</v>
          </cell>
          <cell r="N100">
            <v>198.4126984126984</v>
          </cell>
          <cell r="O100">
            <v>0.67938892559999997</v>
          </cell>
          <cell r="Q100" t="str">
            <v>Fenugreek PG extract</v>
          </cell>
          <cell r="R100">
            <v>4000469</v>
          </cell>
          <cell r="S100">
            <v>0.1</v>
          </cell>
          <cell r="T100">
            <v>1280.3354518950437</v>
          </cell>
        </row>
        <row r="101">
          <cell r="H101">
            <v>4000151</v>
          </cell>
          <cell r="I101">
            <v>0.09</v>
          </cell>
          <cell r="J101">
            <v>708.04</v>
          </cell>
          <cell r="K101">
            <v>2.5000000000000001E-2</v>
          </cell>
          <cell r="L101">
            <v>1.0249999999999999</v>
          </cell>
          <cell r="M101">
            <v>66.949607249999985</v>
          </cell>
          <cell r="N101">
            <v>198.4126984126984</v>
          </cell>
          <cell r="O101">
            <v>0.33742602053999993</v>
          </cell>
          <cell r="Q101" t="str">
            <v>PG Extract Reetha</v>
          </cell>
          <cell r="R101">
            <v>4000151</v>
          </cell>
          <cell r="S101">
            <v>0.09</v>
          </cell>
          <cell r="T101">
            <v>705.17017142857151</v>
          </cell>
        </row>
        <row r="102">
          <cell r="H102">
            <v>4000150</v>
          </cell>
          <cell r="I102">
            <v>0.09</v>
          </cell>
          <cell r="J102">
            <v>558.04</v>
          </cell>
          <cell r="K102">
            <v>2.5000000000000001E-2</v>
          </cell>
          <cell r="L102">
            <v>1.0249999999999999</v>
          </cell>
          <cell r="M102">
            <v>52.766169749999989</v>
          </cell>
          <cell r="N102">
            <v>198.4126984126984</v>
          </cell>
          <cell r="O102">
            <v>0.26594149553999996</v>
          </cell>
          <cell r="Q102" t="str">
            <v>PG Extract shikakai</v>
          </cell>
          <cell r="R102">
            <v>4000150</v>
          </cell>
          <cell r="S102">
            <v>0.09</v>
          </cell>
          <cell r="T102">
            <v>778.5104</v>
          </cell>
        </row>
        <row r="103">
          <cell r="H103">
            <v>4000205</v>
          </cell>
          <cell r="I103">
            <v>0.1</v>
          </cell>
          <cell r="J103">
            <v>908.04</v>
          </cell>
          <cell r="K103">
            <v>2.5000000000000001E-2</v>
          </cell>
          <cell r="L103">
            <v>1.0249999999999999</v>
          </cell>
          <cell r="M103">
            <v>95.400952499999974</v>
          </cell>
          <cell r="N103">
            <v>198.4126984126984</v>
          </cell>
          <cell r="O103">
            <v>0.48082080059999988</v>
          </cell>
          <cell r="Q103" t="str">
            <v>PG extract Amla</v>
          </cell>
          <cell r="R103">
            <v>4000205</v>
          </cell>
          <cell r="S103">
            <v>0.1</v>
          </cell>
          <cell r="T103">
            <v>910.20552795031051</v>
          </cell>
        </row>
        <row r="104">
          <cell r="H104">
            <v>4000129</v>
          </cell>
          <cell r="I104">
            <v>15</v>
          </cell>
          <cell r="J104">
            <v>60</v>
          </cell>
          <cell r="K104">
            <v>2.5000000000000001E-2</v>
          </cell>
          <cell r="L104">
            <v>1.0249999999999999</v>
          </cell>
          <cell r="M104">
            <v>945.56249999999977</v>
          </cell>
          <cell r="N104">
            <v>198.4126984126984</v>
          </cell>
          <cell r="O104">
            <v>4.7656349999999987</v>
          </cell>
          <cell r="Q104" t="str">
            <v>CAPB</v>
          </cell>
          <cell r="R104">
            <v>4000129</v>
          </cell>
          <cell r="S104">
            <v>15</v>
          </cell>
          <cell r="T104">
            <v>66.625809613658788</v>
          </cell>
        </row>
        <row r="105">
          <cell r="H105">
            <v>4000166</v>
          </cell>
          <cell r="I105">
            <v>2.5000000000000001E-2</v>
          </cell>
          <cell r="J105">
            <v>549.27282042136164</v>
          </cell>
          <cell r="K105">
            <v>2.5000000000000001E-2</v>
          </cell>
          <cell r="L105">
            <v>1.0249999999999999</v>
          </cell>
          <cell r="M105">
            <v>14.426993923879825</v>
          </cell>
          <cell r="N105">
            <v>198.4126984126984</v>
          </cell>
          <cell r="O105">
            <v>7.2712049376354324E-2</v>
          </cell>
          <cell r="Q105" t="str">
            <v>Chocolate brown</v>
          </cell>
          <cell r="R105">
            <v>4000166</v>
          </cell>
          <cell r="S105">
            <v>2.5000000000000001E-2</v>
          </cell>
          <cell r="T105">
            <v>578.69499999999994</v>
          </cell>
        </row>
        <row r="106">
          <cell r="H106">
            <v>4000206</v>
          </cell>
          <cell r="I106">
            <v>0.1</v>
          </cell>
          <cell r="J106">
            <v>494.13931116123302</v>
          </cell>
          <cell r="K106">
            <v>2.5000000000000001E-2</v>
          </cell>
          <cell r="L106">
            <v>1.0249999999999999</v>
          </cell>
          <cell r="M106">
            <v>51.915511378877042</v>
          </cell>
          <cell r="N106">
            <v>198.4126984126984</v>
          </cell>
          <cell r="O106">
            <v>0.26165417734954033</v>
          </cell>
          <cell r="Q106" t="str">
            <v>Hibiscus AE PG extract</v>
          </cell>
          <cell r="R106">
            <v>4000206</v>
          </cell>
          <cell r="S106">
            <v>0.1</v>
          </cell>
          <cell r="T106">
            <v>494.52666666666664</v>
          </cell>
        </row>
        <row r="107">
          <cell r="H107" t="str">
            <v>C10</v>
          </cell>
          <cell r="I107">
            <v>0.01</v>
          </cell>
          <cell r="J107">
            <v>661.6665898280902</v>
          </cell>
          <cell r="K107">
            <v>2.5000000000000001E-2</v>
          </cell>
          <cell r="L107">
            <v>1.0249999999999999</v>
          </cell>
          <cell r="M107">
            <v>6.9516346093813715</v>
          </cell>
          <cell r="N107">
            <v>198.4126984126984</v>
          </cell>
          <cell r="O107">
            <v>3.5036238431282112E-2</v>
          </cell>
          <cell r="Q107" t="str">
            <v>Carmoisine CI 14720</v>
          </cell>
          <cell r="R107" t="str">
            <v>C10</v>
          </cell>
          <cell r="S107">
            <v>0.01</v>
          </cell>
          <cell r="T107">
            <v>661.6665898280902</v>
          </cell>
        </row>
        <row r="108">
          <cell r="H108">
            <v>4001667</v>
          </cell>
          <cell r="I108">
            <v>6</v>
          </cell>
          <cell r="J108">
            <v>771</v>
          </cell>
          <cell r="K108">
            <v>2.5000000000000001E-2</v>
          </cell>
          <cell r="L108">
            <v>1.0249999999999999</v>
          </cell>
          <cell r="M108">
            <v>4860.1912499999989</v>
          </cell>
          <cell r="N108">
            <v>198.4126984126984</v>
          </cell>
          <cell r="O108">
            <v>24.495363899999997</v>
          </cell>
          <cell r="Q108" t="str">
            <v>Perfume GFA 51674</v>
          </cell>
          <cell r="R108">
            <v>4001667</v>
          </cell>
          <cell r="S108">
            <v>6</v>
          </cell>
          <cell r="T108">
            <v>817.33</v>
          </cell>
        </row>
        <row r="109">
          <cell r="H109">
            <v>4000140</v>
          </cell>
          <cell r="I109">
            <v>12.5</v>
          </cell>
          <cell r="J109">
            <v>17.11</v>
          </cell>
          <cell r="K109">
            <v>2.5000000000000001E-2</v>
          </cell>
          <cell r="L109">
            <v>1.0249999999999999</v>
          </cell>
          <cell r="M109">
            <v>224.70242187499997</v>
          </cell>
          <cell r="N109">
            <v>198.4126984126984</v>
          </cell>
          <cell r="O109">
            <v>1.1325002062499998</v>
          </cell>
          <cell r="Q109" t="str">
            <v>Sodium Chloride</v>
          </cell>
          <cell r="R109">
            <v>4000140</v>
          </cell>
          <cell r="S109">
            <v>12.5</v>
          </cell>
          <cell r="T109">
            <v>19.107204081632652</v>
          </cell>
        </row>
        <row r="110">
          <cell r="H110">
            <v>229833</v>
          </cell>
          <cell r="I110">
            <v>198.4126984126984</v>
          </cell>
          <cell r="J110">
            <v>23.921893984514593</v>
          </cell>
          <cell r="K110">
            <v>6.0000000000000001E-3</v>
          </cell>
          <cell r="L110">
            <v>1</v>
          </cell>
          <cell r="M110">
            <v>4774.8859818296978</v>
          </cell>
          <cell r="N110">
            <v>198.4126984126984</v>
          </cell>
          <cell r="O110">
            <v>24.065425348421677</v>
          </cell>
          <cell r="Q110" t="str">
            <v>KA HFS 35ml CFC</v>
          </cell>
          <cell r="R110">
            <v>229833</v>
          </cell>
          <cell r="S110">
            <v>198.4126984126984</v>
          </cell>
          <cell r="T110">
            <v>24.153300000000002</v>
          </cell>
        </row>
        <row r="111">
          <cell r="H111" t="str">
            <v>B1</v>
          </cell>
          <cell r="I111">
            <v>28571.428571428569</v>
          </cell>
          <cell r="J111">
            <v>1.8120247141736414</v>
          </cell>
          <cell r="K111">
            <v>6.0000000000000001E-3</v>
          </cell>
          <cell r="L111">
            <v>1</v>
          </cell>
          <cell r="M111">
            <v>52082.767498819514</v>
          </cell>
          <cell r="N111">
            <v>198.4126984126984</v>
          </cell>
          <cell r="O111">
            <v>262.49714819405034</v>
          </cell>
          <cell r="Q111" t="str">
            <v>KA HFS Bottle 35 ml</v>
          </cell>
          <cell r="R111" t="str">
            <v>B1</v>
          </cell>
          <cell r="S111">
            <v>28571.428571428569</v>
          </cell>
          <cell r="T111">
            <v>1.8120247141736414</v>
          </cell>
        </row>
        <row r="112">
          <cell r="H112" t="str">
            <v>B38</v>
          </cell>
          <cell r="I112">
            <v>28571.428571428569</v>
          </cell>
          <cell r="J112">
            <v>0.35657271963009673</v>
          </cell>
          <cell r="K112">
            <v>6.0000000000000001E-3</v>
          </cell>
          <cell r="L112">
            <v>1</v>
          </cell>
          <cell r="M112">
            <v>10248.918741367923</v>
          </cell>
          <cell r="N112">
            <v>198.4126984126984</v>
          </cell>
          <cell r="O112">
            <v>51.654550456494334</v>
          </cell>
          <cell r="Q112" t="str">
            <v>KA HFS35ml CAP</v>
          </cell>
          <cell r="R112" t="str">
            <v>B38</v>
          </cell>
          <cell r="S112">
            <v>28571.428571428569</v>
          </cell>
          <cell r="T112">
            <v>0.35657271963009673</v>
          </cell>
        </row>
        <row r="113">
          <cell r="H113" t="str">
            <v>229745A</v>
          </cell>
          <cell r="I113">
            <v>2380.9523809523807</v>
          </cell>
          <cell r="J113">
            <v>13.155547537694899</v>
          </cell>
          <cell r="K113">
            <v>1.4999999999999999E-2</v>
          </cell>
          <cell r="L113">
            <v>1</v>
          </cell>
          <cell r="M113">
            <v>31792.573216096</v>
          </cell>
          <cell r="N113">
            <v>198.4126984126984</v>
          </cell>
          <cell r="O113">
            <v>160.23456900912385</v>
          </cell>
          <cell r="Q113" t="str">
            <v>KA Pet Jar</v>
          </cell>
          <cell r="R113" t="str">
            <v>229745A</v>
          </cell>
          <cell r="S113">
            <v>2380.9523809523807</v>
          </cell>
          <cell r="T113">
            <v>14.138099999999998</v>
          </cell>
        </row>
        <row r="114">
          <cell r="H114">
            <v>225003</v>
          </cell>
          <cell r="I114">
            <v>2380.9523809523807</v>
          </cell>
          <cell r="J114">
            <v>1.1004729604023513</v>
          </cell>
          <cell r="K114">
            <v>1.4999999999999999E-2</v>
          </cell>
          <cell r="L114">
            <v>1</v>
          </cell>
          <cell r="M114">
            <v>2659.4763209723487</v>
          </cell>
          <cell r="N114">
            <v>198.4126984126984</v>
          </cell>
          <cell r="O114">
            <v>13.403760657700639</v>
          </cell>
          <cell r="Q114" t="str">
            <v>KA HFS Pet Jar Sticker</v>
          </cell>
          <cell r="R114">
            <v>225003</v>
          </cell>
          <cell r="S114">
            <v>2380.9523809523807</v>
          </cell>
          <cell r="T114">
            <v>1.1632500000000001</v>
          </cell>
        </row>
        <row r="115">
          <cell r="H115">
            <v>229742</v>
          </cell>
          <cell r="I115">
            <v>28571.428571428569</v>
          </cell>
          <cell r="J115">
            <v>0.7328911392405062</v>
          </cell>
          <cell r="K115">
            <v>0.01</v>
          </cell>
          <cell r="L115">
            <v>1</v>
          </cell>
          <cell r="M115">
            <v>21149.14430379746</v>
          </cell>
          <cell r="N115">
            <v>198.4126984126984</v>
          </cell>
          <cell r="O115">
            <v>106.59168729113921</v>
          </cell>
          <cell r="Q115" t="str">
            <v>KA HFS 35ml Sleeves</v>
          </cell>
          <cell r="R115">
            <v>229742</v>
          </cell>
          <cell r="S115">
            <v>28571.428571428569</v>
          </cell>
          <cell r="T115">
            <v>0.68900000000000006</v>
          </cell>
        </row>
        <row r="116">
          <cell r="H116" t="str">
            <v>220393A</v>
          </cell>
          <cell r="I116">
            <v>3.37</v>
          </cell>
          <cell r="J116">
            <v>44.99</v>
          </cell>
          <cell r="K116">
            <v>0.02</v>
          </cell>
          <cell r="L116">
            <v>1</v>
          </cell>
          <cell r="M116">
            <v>154.64862600000004</v>
          </cell>
          <cell r="N116">
            <v>198.4126984126984</v>
          </cell>
          <cell r="O116">
            <v>0.77942907504000025</v>
          </cell>
          <cell r="Q116" t="str">
            <v>BOPP Tape</v>
          </cell>
          <cell r="R116" t="str">
            <v>220393A</v>
          </cell>
          <cell r="S116">
            <v>3.37</v>
          </cell>
          <cell r="T116">
            <v>47.670000000000009</v>
          </cell>
        </row>
        <row r="117">
          <cell r="H117" t="str">
            <v>Sleeving charge</v>
          </cell>
          <cell r="I117">
            <v>28571.428571428569</v>
          </cell>
          <cell r="J117">
            <v>0.04</v>
          </cell>
          <cell r="L117">
            <v>1</v>
          </cell>
          <cell r="M117">
            <v>1142.8571428571429</v>
          </cell>
          <cell r="N117">
            <v>198.4126984126984</v>
          </cell>
          <cell r="O117">
            <v>5.7600000000000007</v>
          </cell>
          <cell r="Q117" t="str">
            <v>Sleeving charge</v>
          </cell>
          <cell r="R117" t="str">
            <v>Sleeving charge</v>
          </cell>
          <cell r="S117">
            <v>28571.428571428569</v>
          </cell>
          <cell r="T117">
            <v>0.04</v>
          </cell>
        </row>
        <row r="118">
          <cell r="H118" t="str">
            <v>Inkjet Coding</v>
          </cell>
          <cell r="I118">
            <v>657142.85714285704</v>
          </cell>
          <cell r="J118">
            <v>1.6999999999999999E-3</v>
          </cell>
          <cell r="L118">
            <v>1</v>
          </cell>
          <cell r="M118">
            <v>1117.1428571428569</v>
          </cell>
          <cell r="N118">
            <v>198.4126984126984</v>
          </cell>
          <cell r="O118">
            <v>5.630399999999999</v>
          </cell>
          <cell r="Q118" t="str">
            <v>Inkjet Coding</v>
          </cell>
          <cell r="R118" t="str">
            <v>Inkjet Coding</v>
          </cell>
          <cell r="S118">
            <v>657142.85714285704</v>
          </cell>
          <cell r="T118">
            <v>1.6999999999999999E-3</v>
          </cell>
        </row>
        <row r="119">
          <cell r="H119" t="str">
            <v>Conversion Cost</v>
          </cell>
          <cell r="M119">
            <v>9000</v>
          </cell>
          <cell r="N119">
            <v>198.4126984126984</v>
          </cell>
          <cell r="O119">
            <v>45.36</v>
          </cell>
          <cell r="Q119" t="str">
            <v>Conversion Cost</v>
          </cell>
          <cell r="R119" t="str">
            <v>Conversion Cost</v>
          </cell>
        </row>
        <row r="120">
          <cell r="H120" t="str">
            <v>C16</v>
          </cell>
          <cell r="I120">
            <v>741.16</v>
          </cell>
          <cell r="J120">
            <v>0.34000000608795972</v>
          </cell>
          <cell r="K120">
            <v>2.5000000000000001E-2</v>
          </cell>
          <cell r="L120">
            <v>1.0249999999999999</v>
          </cell>
          <cell r="M120">
            <v>264.75162124057988</v>
          </cell>
          <cell r="N120">
            <v>173.61111111111111</v>
          </cell>
          <cell r="O120">
            <v>1.5249693383457401</v>
          </cell>
          <cell r="Q120" t="str">
            <v>DM Water</v>
          </cell>
          <cell r="R120" t="str">
            <v>C16</v>
          </cell>
          <cell r="S120">
            <v>741.16</v>
          </cell>
          <cell r="T120">
            <v>0.33999695959303466</v>
          </cell>
        </row>
        <row r="121">
          <cell r="H121">
            <v>4000177</v>
          </cell>
          <cell r="I121">
            <v>185.7</v>
          </cell>
          <cell r="J121">
            <v>93.36</v>
          </cell>
          <cell r="K121">
            <v>2.5000000000000001E-2</v>
          </cell>
          <cell r="L121">
            <v>1.0249999999999999</v>
          </cell>
          <cell r="M121">
            <v>18214.635194999992</v>
          </cell>
          <cell r="N121">
            <v>173.61111111111111</v>
          </cell>
          <cell r="O121">
            <v>104.91629872319994</v>
          </cell>
          <cell r="Q121" t="str">
            <v>SLES 70%</v>
          </cell>
          <cell r="R121">
            <v>4000177</v>
          </cell>
          <cell r="S121">
            <v>185.7</v>
          </cell>
          <cell r="T121">
            <v>90</v>
          </cell>
        </row>
        <row r="122">
          <cell r="H122">
            <v>4000145</v>
          </cell>
          <cell r="I122">
            <v>10</v>
          </cell>
          <cell r="J122">
            <v>152.11000000000001</v>
          </cell>
          <cell r="K122">
            <v>2.5000000000000001E-2</v>
          </cell>
          <cell r="L122">
            <v>1.0249999999999999</v>
          </cell>
          <cell r="M122">
            <v>1598.1056874999999</v>
          </cell>
          <cell r="N122">
            <v>173.61111111111111</v>
          </cell>
          <cell r="O122">
            <v>9.2050887599999989</v>
          </cell>
          <cell r="Q122" t="str">
            <v>PKMEA/CMEA</v>
          </cell>
          <cell r="R122">
            <v>4000145</v>
          </cell>
          <cell r="S122">
            <v>10</v>
          </cell>
          <cell r="T122">
            <v>141.47786749862925</v>
          </cell>
        </row>
        <row r="123">
          <cell r="H123">
            <v>4000207</v>
          </cell>
          <cell r="I123">
            <v>0.125</v>
          </cell>
          <cell r="J123">
            <v>152.5</v>
          </cell>
          <cell r="K123">
            <v>2.5000000000000001E-2</v>
          </cell>
          <cell r="L123">
            <v>1.0249999999999999</v>
          </cell>
          <cell r="M123">
            <v>20.027539062499997</v>
          </cell>
          <cell r="N123">
            <v>173.61111111111111</v>
          </cell>
          <cell r="O123">
            <v>0.11535862499999998</v>
          </cell>
          <cell r="Q123" t="str">
            <v>CITRIC ACID ANHYDROUS</v>
          </cell>
          <cell r="R123">
            <v>4000207</v>
          </cell>
          <cell r="S123">
            <v>0.125</v>
          </cell>
          <cell r="T123">
            <v>112.87499999999999</v>
          </cell>
        </row>
        <row r="124">
          <cell r="H124">
            <v>4000218</v>
          </cell>
          <cell r="I124">
            <v>2.5</v>
          </cell>
          <cell r="J124">
            <v>757.99995995178699</v>
          </cell>
          <cell r="K124">
            <v>2.5000000000000001E-2</v>
          </cell>
          <cell r="L124">
            <v>1.0249999999999999</v>
          </cell>
          <cell r="M124">
            <v>1990.9342698108651</v>
          </cell>
          <cell r="N124">
            <v>173.61111111111111</v>
          </cell>
          <cell r="O124">
            <v>11.467781394110583</v>
          </cell>
          <cell r="Q124" t="str">
            <v>Carbopol 990</v>
          </cell>
          <cell r="R124">
            <v>4000218</v>
          </cell>
          <cell r="S124">
            <v>2.5</v>
          </cell>
          <cell r="T124">
            <v>838.74000000000012</v>
          </cell>
        </row>
        <row r="125">
          <cell r="H125">
            <v>4000225</v>
          </cell>
          <cell r="I125">
            <v>1</v>
          </cell>
          <cell r="J125">
            <v>832.43147721624655</v>
          </cell>
          <cell r="K125">
            <v>2.5000000000000001E-2</v>
          </cell>
          <cell r="L125">
            <v>1.0249999999999999</v>
          </cell>
          <cell r="M125">
            <v>874.57332075031877</v>
          </cell>
          <cell r="N125">
            <v>173.61111111111111</v>
          </cell>
          <cell r="O125">
            <v>5.0375423275218356</v>
          </cell>
          <cell r="Q125" t="str">
            <v>N-hance CG-17</v>
          </cell>
          <cell r="R125">
            <v>4000225</v>
          </cell>
          <cell r="S125">
            <v>1</v>
          </cell>
          <cell r="T125">
            <v>855.79256502601049</v>
          </cell>
        </row>
        <row r="126">
          <cell r="H126">
            <v>4002081</v>
          </cell>
          <cell r="I126">
            <v>1</v>
          </cell>
          <cell r="J126">
            <v>453</v>
          </cell>
          <cell r="K126">
            <v>2.5000000000000001E-2</v>
          </cell>
          <cell r="L126">
            <v>1.0249999999999999</v>
          </cell>
          <cell r="M126">
            <v>475.9331249999999</v>
          </cell>
          <cell r="N126">
            <v>173.61111111111111</v>
          </cell>
          <cell r="O126">
            <v>2.7413747999999996</v>
          </cell>
          <cell r="Q126" t="str">
            <v>DABISCO DCG-20</v>
          </cell>
          <cell r="R126">
            <v>4002081</v>
          </cell>
          <cell r="S126">
            <v>1</v>
          </cell>
          <cell r="T126">
            <v>438.38337468982638</v>
          </cell>
        </row>
        <row r="127">
          <cell r="H127">
            <v>4000507</v>
          </cell>
          <cell r="I127">
            <v>0.25</v>
          </cell>
          <cell r="J127">
            <v>3299.69</v>
          </cell>
          <cell r="K127">
            <v>2.5000000000000001E-2</v>
          </cell>
          <cell r="L127">
            <v>1.0249999999999999</v>
          </cell>
          <cell r="M127">
            <v>866.68420156249988</v>
          </cell>
          <cell r="N127">
            <v>173.61111111111111</v>
          </cell>
          <cell r="O127">
            <v>4.9921010009999991</v>
          </cell>
          <cell r="Q127" t="str">
            <v>Polyox N-60K</v>
          </cell>
          <cell r="R127">
            <v>4000507</v>
          </cell>
          <cell r="S127">
            <v>0.25</v>
          </cell>
          <cell r="T127">
            <v>3509.6697311107387</v>
          </cell>
        </row>
        <row r="128">
          <cell r="H128">
            <v>4000159</v>
          </cell>
          <cell r="I128">
            <v>2.5</v>
          </cell>
          <cell r="J128">
            <v>126.8</v>
          </cell>
          <cell r="K128">
            <v>2.5000000000000001E-2</v>
          </cell>
          <cell r="L128">
            <v>1.0249999999999999</v>
          </cell>
          <cell r="M128">
            <v>333.04812499999991</v>
          </cell>
          <cell r="N128">
            <v>173.61111111111111</v>
          </cell>
          <cell r="O128">
            <v>1.9183571999999995</v>
          </cell>
          <cell r="Q128" t="str">
            <v>Glydant</v>
          </cell>
          <cell r="R128">
            <v>4000159</v>
          </cell>
          <cell r="S128">
            <v>2.5</v>
          </cell>
          <cell r="T128">
            <v>137.97450310559006</v>
          </cell>
        </row>
        <row r="129">
          <cell r="H129">
            <v>4000223</v>
          </cell>
          <cell r="I129">
            <v>20</v>
          </cell>
          <cell r="J129">
            <v>220</v>
          </cell>
          <cell r="K129">
            <v>2.5000000000000001E-2</v>
          </cell>
          <cell r="L129">
            <v>1.0249999999999999</v>
          </cell>
          <cell r="M129">
            <v>4622.75</v>
          </cell>
          <cell r="N129">
            <v>173.61111111111111</v>
          </cell>
          <cell r="O129">
            <v>26.627040000000001</v>
          </cell>
          <cell r="Q129" t="str">
            <v>CK 9819</v>
          </cell>
          <cell r="R129">
            <v>4000223</v>
          </cell>
          <cell r="S129">
            <v>20</v>
          </cell>
          <cell r="T129">
            <v>200</v>
          </cell>
        </row>
        <row r="130">
          <cell r="H130">
            <v>4000176</v>
          </cell>
          <cell r="I130">
            <v>0.75</v>
          </cell>
          <cell r="J130">
            <v>82.881472511988648</v>
          </cell>
          <cell r="K130">
            <v>2.5000000000000001E-2</v>
          </cell>
          <cell r="L130">
            <v>1.0249999999999999</v>
          </cell>
          <cell r="M130">
            <v>65.308010293431039</v>
          </cell>
          <cell r="N130">
            <v>173.61111111111111</v>
          </cell>
          <cell r="O130">
            <v>0.3761741392901628</v>
          </cell>
          <cell r="Q130" t="str">
            <v>Sodium hydroxide</v>
          </cell>
          <cell r="R130">
            <v>4000176</v>
          </cell>
          <cell r="S130">
            <v>0.75</v>
          </cell>
          <cell r="T130">
            <v>83.754999999999995</v>
          </cell>
        </row>
        <row r="131">
          <cell r="H131">
            <v>4000097</v>
          </cell>
          <cell r="I131">
            <v>1</v>
          </cell>
          <cell r="J131">
            <v>339</v>
          </cell>
          <cell r="K131">
            <v>2.5000000000000001E-2</v>
          </cell>
          <cell r="L131">
            <v>1.0249999999999999</v>
          </cell>
          <cell r="M131">
            <v>356.16187499999995</v>
          </cell>
          <cell r="N131">
            <v>173.61111111111111</v>
          </cell>
          <cell r="O131">
            <v>2.0514923999999999</v>
          </cell>
          <cell r="Q131" t="str">
            <v>EDTA Disodium</v>
          </cell>
          <cell r="R131">
            <v>4000097</v>
          </cell>
          <cell r="S131">
            <v>1</v>
          </cell>
          <cell r="T131">
            <v>288.755</v>
          </cell>
        </row>
        <row r="132">
          <cell r="H132">
            <v>4000469</v>
          </cell>
          <cell r="I132">
            <v>0.1</v>
          </cell>
          <cell r="J132">
            <v>1283.04</v>
          </cell>
          <cell r="K132">
            <v>2.5000000000000001E-2</v>
          </cell>
          <cell r="L132">
            <v>1.0249999999999999</v>
          </cell>
          <cell r="M132">
            <v>134.79938999999999</v>
          </cell>
          <cell r="N132">
            <v>173.61111111111111</v>
          </cell>
          <cell r="O132">
            <v>0.77644448639999997</v>
          </cell>
          <cell r="Q132" t="str">
            <v>Fenugreek PG extract</v>
          </cell>
          <cell r="R132">
            <v>4000469</v>
          </cell>
          <cell r="S132">
            <v>0.1</v>
          </cell>
          <cell r="T132">
            <v>1280.3354518950437</v>
          </cell>
        </row>
        <row r="133">
          <cell r="H133">
            <v>4000151</v>
          </cell>
          <cell r="I133">
            <v>0.09</v>
          </cell>
          <cell r="J133">
            <v>708.04</v>
          </cell>
          <cell r="K133">
            <v>2.5000000000000001E-2</v>
          </cell>
          <cell r="L133">
            <v>1.0249999999999999</v>
          </cell>
          <cell r="M133">
            <v>66.949607249999985</v>
          </cell>
          <cell r="N133">
            <v>173.61111111111111</v>
          </cell>
          <cell r="O133">
            <v>0.38562973775999992</v>
          </cell>
          <cell r="Q133" t="str">
            <v>PG Extract Reetha</v>
          </cell>
          <cell r="R133">
            <v>4000151</v>
          </cell>
          <cell r="S133">
            <v>0.09</v>
          </cell>
          <cell r="T133">
            <v>705.17017142857151</v>
          </cell>
        </row>
        <row r="134">
          <cell r="H134">
            <v>4000150</v>
          </cell>
          <cell r="I134">
            <v>0.09</v>
          </cell>
          <cell r="J134">
            <v>558.04</v>
          </cell>
          <cell r="K134">
            <v>2.5000000000000001E-2</v>
          </cell>
          <cell r="L134">
            <v>1.0249999999999999</v>
          </cell>
          <cell r="M134">
            <v>52.766169749999989</v>
          </cell>
          <cell r="N134">
            <v>173.61111111111111</v>
          </cell>
          <cell r="O134">
            <v>0.30393313775999992</v>
          </cell>
          <cell r="Q134" t="str">
            <v>PG Extract shikakai</v>
          </cell>
          <cell r="R134">
            <v>4000150</v>
          </cell>
          <cell r="S134">
            <v>0.09</v>
          </cell>
          <cell r="T134">
            <v>778.5104</v>
          </cell>
        </row>
        <row r="135">
          <cell r="H135">
            <v>4000205</v>
          </cell>
          <cell r="I135">
            <v>0.1</v>
          </cell>
          <cell r="J135">
            <v>908.04</v>
          </cell>
          <cell r="K135">
            <v>2.5000000000000001E-2</v>
          </cell>
          <cell r="L135">
            <v>1.0249999999999999</v>
          </cell>
          <cell r="M135">
            <v>95.400952499999974</v>
          </cell>
          <cell r="N135">
            <v>173.61111111111111</v>
          </cell>
          <cell r="O135">
            <v>0.54950948639999986</v>
          </cell>
          <cell r="Q135" t="str">
            <v>PG extract Amla</v>
          </cell>
          <cell r="R135">
            <v>4000205</v>
          </cell>
          <cell r="S135">
            <v>0.1</v>
          </cell>
          <cell r="T135">
            <v>910.20552795031051</v>
          </cell>
        </row>
        <row r="136">
          <cell r="H136">
            <v>4000129</v>
          </cell>
          <cell r="I136">
            <v>15</v>
          </cell>
          <cell r="J136">
            <v>60</v>
          </cell>
          <cell r="K136">
            <v>2.5000000000000001E-2</v>
          </cell>
          <cell r="L136">
            <v>1.0249999999999999</v>
          </cell>
          <cell r="M136">
            <v>945.56249999999977</v>
          </cell>
          <cell r="N136">
            <v>173.61111111111111</v>
          </cell>
          <cell r="O136">
            <v>5.4464399999999982</v>
          </cell>
          <cell r="Q136" t="str">
            <v>CAPB</v>
          </cell>
          <cell r="R136">
            <v>4000129</v>
          </cell>
          <cell r="S136">
            <v>15</v>
          </cell>
          <cell r="T136">
            <v>66.625809613658788</v>
          </cell>
        </row>
        <row r="137">
          <cell r="H137">
            <v>4000166</v>
          </cell>
          <cell r="I137">
            <v>2.5000000000000001E-2</v>
          </cell>
          <cell r="J137">
            <v>549.27282042136164</v>
          </cell>
          <cell r="K137">
            <v>2.5000000000000001E-2</v>
          </cell>
          <cell r="L137">
            <v>1.0249999999999999</v>
          </cell>
          <cell r="M137">
            <v>14.426993923879825</v>
          </cell>
          <cell r="N137">
            <v>173.61111111111111</v>
          </cell>
          <cell r="O137">
            <v>8.309948500154779E-2</v>
          </cell>
          <cell r="Q137" t="str">
            <v>Chocolate brown</v>
          </cell>
          <cell r="R137">
            <v>4000166</v>
          </cell>
          <cell r="S137">
            <v>2.5000000000000001E-2</v>
          </cell>
          <cell r="T137">
            <v>578.69499999999994</v>
          </cell>
        </row>
        <row r="138">
          <cell r="H138">
            <v>4000206</v>
          </cell>
          <cell r="I138">
            <v>0.1</v>
          </cell>
          <cell r="J138">
            <v>494.13931116123302</v>
          </cell>
          <cell r="K138">
            <v>2.5000000000000001E-2</v>
          </cell>
          <cell r="L138">
            <v>1.0249999999999999</v>
          </cell>
          <cell r="M138">
            <v>51.915511378877042</v>
          </cell>
          <cell r="N138">
            <v>173.61111111111111</v>
          </cell>
          <cell r="O138">
            <v>0.29903334554233174</v>
          </cell>
          <cell r="Q138" t="str">
            <v>Hibiscus AE PG extract</v>
          </cell>
          <cell r="R138">
            <v>4000206</v>
          </cell>
          <cell r="S138">
            <v>0.1</v>
          </cell>
          <cell r="T138">
            <v>494.52666666666664</v>
          </cell>
        </row>
        <row r="139">
          <cell r="H139" t="str">
            <v>C10</v>
          </cell>
          <cell r="I139">
            <v>0.01</v>
          </cell>
          <cell r="J139">
            <v>661.6665898280902</v>
          </cell>
          <cell r="K139">
            <v>2.5000000000000001E-2</v>
          </cell>
          <cell r="L139">
            <v>1.0249999999999999</v>
          </cell>
          <cell r="M139">
            <v>6.9516346093813715</v>
          </cell>
          <cell r="N139">
            <v>173.61111111111111</v>
          </cell>
          <cell r="O139">
            <v>4.0041415350036698E-2</v>
          </cell>
          <cell r="Q139" t="str">
            <v>Carmoisine CI 14720</v>
          </cell>
          <cell r="R139" t="str">
            <v>C10</v>
          </cell>
          <cell r="S139">
            <v>0.01</v>
          </cell>
          <cell r="T139">
            <v>661.6665898280902</v>
          </cell>
        </row>
        <row r="140">
          <cell r="H140">
            <v>4001667</v>
          </cell>
          <cell r="I140">
            <v>6</v>
          </cell>
          <cell r="J140">
            <v>771</v>
          </cell>
          <cell r="K140">
            <v>2.5000000000000001E-2</v>
          </cell>
          <cell r="L140">
            <v>1.0249999999999999</v>
          </cell>
          <cell r="M140">
            <v>4860.1912499999989</v>
          </cell>
          <cell r="N140">
            <v>173.61111111111111</v>
          </cell>
          <cell r="O140">
            <v>27.994701599999992</v>
          </cell>
          <cell r="Q140" t="str">
            <v>Perfume GFA 51674</v>
          </cell>
          <cell r="R140">
            <v>4001667</v>
          </cell>
          <cell r="S140">
            <v>6</v>
          </cell>
          <cell r="T140">
            <v>817.33</v>
          </cell>
        </row>
        <row r="141">
          <cell r="H141">
            <v>4000140</v>
          </cell>
          <cell r="I141">
            <v>12.5</v>
          </cell>
          <cell r="J141">
            <v>17.11</v>
          </cell>
          <cell r="K141">
            <v>2.5000000000000001E-2</v>
          </cell>
          <cell r="L141">
            <v>1.0249999999999999</v>
          </cell>
          <cell r="M141">
            <v>224.70242187499997</v>
          </cell>
          <cell r="N141">
            <v>173.61111111111111</v>
          </cell>
          <cell r="O141">
            <v>1.2942859499999999</v>
          </cell>
          <cell r="Q141" t="str">
            <v>Sodium Chloride</v>
          </cell>
          <cell r="R141">
            <v>4000140</v>
          </cell>
          <cell r="S141">
            <v>12.5</v>
          </cell>
          <cell r="T141">
            <v>19.107204081632652</v>
          </cell>
        </row>
        <row r="142">
          <cell r="H142" t="str">
            <v>b22</v>
          </cell>
          <cell r="I142">
            <v>173.61111111111111</v>
          </cell>
          <cell r="J142">
            <v>23.211225071225073</v>
          </cell>
          <cell r="K142">
            <v>6.0000000000000001E-3</v>
          </cell>
          <cell r="L142">
            <v>1</v>
          </cell>
          <cell r="M142">
            <v>4053.9049343146567</v>
          </cell>
          <cell r="N142">
            <v>173.61111111111111</v>
          </cell>
          <cell r="O142">
            <v>23.350492421652422</v>
          </cell>
          <cell r="Q142" t="str">
            <v>KA HFS 80ml CFC</v>
          </cell>
          <cell r="R142" t="str">
            <v>b22</v>
          </cell>
          <cell r="S142">
            <v>173.61111111111111</v>
          </cell>
          <cell r="T142">
            <v>23.211225071225073</v>
          </cell>
        </row>
        <row r="143">
          <cell r="H143" t="str">
            <v>B42</v>
          </cell>
          <cell r="I143">
            <v>12500</v>
          </cell>
          <cell r="J143">
            <v>3.4404167885457042</v>
          </cell>
          <cell r="K143">
            <v>6.0000000000000001E-3</v>
          </cell>
          <cell r="L143">
            <v>1</v>
          </cell>
          <cell r="M143">
            <v>43263.241115962235</v>
          </cell>
          <cell r="N143">
            <v>173.61111111111111</v>
          </cell>
          <cell r="O143">
            <v>249.19626882794248</v>
          </cell>
          <cell r="Q143" t="str">
            <v>KA  Bottle 80 ml</v>
          </cell>
          <cell r="R143" t="str">
            <v>B42</v>
          </cell>
          <cell r="S143">
            <v>12500</v>
          </cell>
          <cell r="T143">
            <v>3.4404167885457042</v>
          </cell>
        </row>
        <row r="144">
          <cell r="H144" t="str">
            <v>229898A</v>
          </cell>
          <cell r="I144">
            <v>12500</v>
          </cell>
          <cell r="J144">
            <v>3.1784336205361634</v>
          </cell>
          <cell r="K144">
            <v>6.0000000000000001E-3</v>
          </cell>
          <cell r="L144">
            <v>1</v>
          </cell>
          <cell r="M144">
            <v>39968.80277824225</v>
          </cell>
          <cell r="N144">
            <v>173.61111111111111</v>
          </cell>
          <cell r="O144">
            <v>230.22030400267536</v>
          </cell>
          <cell r="Q144" t="str">
            <v>KA 80&amp;175ML CAP</v>
          </cell>
          <cell r="R144" t="str">
            <v>229898A</v>
          </cell>
          <cell r="S144">
            <v>12500</v>
          </cell>
          <cell r="T144">
            <v>4.1743800000000002</v>
          </cell>
        </row>
        <row r="145">
          <cell r="H145" t="str">
            <v>b23</v>
          </cell>
          <cell r="I145">
            <v>12500</v>
          </cell>
          <cell r="J145">
            <v>1.1803562157634095</v>
          </cell>
          <cell r="K145">
            <v>0.02</v>
          </cell>
          <cell r="L145">
            <v>1</v>
          </cell>
          <cell r="M145">
            <v>15049.541750983472</v>
          </cell>
          <cell r="N145">
            <v>173.61111111111111</v>
          </cell>
          <cell r="O145">
            <v>86.685360485664788</v>
          </cell>
          <cell r="Q145" t="str">
            <v>KA HFS 80ml Front label</v>
          </cell>
          <cell r="R145" t="str">
            <v>b23</v>
          </cell>
          <cell r="S145">
            <v>12500</v>
          </cell>
          <cell r="T145">
            <v>1.1803562157634095</v>
          </cell>
        </row>
        <row r="146">
          <cell r="H146" t="str">
            <v>b24</v>
          </cell>
          <cell r="I146">
            <v>12500</v>
          </cell>
          <cell r="J146">
            <v>0.88978191877389257</v>
          </cell>
          <cell r="K146">
            <v>0.02</v>
          </cell>
          <cell r="L146">
            <v>1</v>
          </cell>
          <cell r="M146">
            <v>11344.71946436713</v>
          </cell>
          <cell r="N146">
            <v>173.61111111111111</v>
          </cell>
          <cell r="O146">
            <v>65.345584114754672</v>
          </cell>
          <cell r="Q146" t="str">
            <v>KA HFS 80ml Back label</v>
          </cell>
          <cell r="R146" t="str">
            <v>b24</v>
          </cell>
          <cell r="S146">
            <v>12500</v>
          </cell>
          <cell r="T146">
            <v>0.88978191877389257</v>
          </cell>
        </row>
        <row r="147">
          <cell r="H147" t="str">
            <v>220393A</v>
          </cell>
          <cell r="I147">
            <v>4.3402777777777777</v>
          </cell>
          <cell r="J147">
            <v>44.99</v>
          </cell>
          <cell r="K147">
            <v>0.02</v>
          </cell>
          <cell r="L147">
            <v>1</v>
          </cell>
          <cell r="M147">
            <v>199.17447916666669</v>
          </cell>
          <cell r="N147">
            <v>173.61111111111111</v>
          </cell>
          <cell r="O147">
            <v>1.1472450000000001</v>
          </cell>
          <cell r="Q147" t="str">
            <v>BOPP Tape</v>
          </cell>
          <cell r="R147" t="str">
            <v>220393A</v>
          </cell>
          <cell r="S147">
            <v>4.3402777777777777</v>
          </cell>
          <cell r="T147">
            <v>47.670000000000009</v>
          </cell>
        </row>
        <row r="148">
          <cell r="H148" t="str">
            <v>B6</v>
          </cell>
          <cell r="I148">
            <v>2083.3333333333335</v>
          </cell>
          <cell r="J148">
            <v>2.6</v>
          </cell>
          <cell r="K148">
            <v>0.01</v>
          </cell>
          <cell r="L148">
            <v>1</v>
          </cell>
          <cell r="M148">
            <v>5470.8333333333339</v>
          </cell>
          <cell r="N148">
            <v>173.61111111111111</v>
          </cell>
          <cell r="O148">
            <v>31.512000000000004</v>
          </cell>
          <cell r="Q148" t="str">
            <v>80ml Sleeves</v>
          </cell>
          <cell r="R148" t="str">
            <v>B6</v>
          </cell>
          <cell r="S148">
            <v>2083.3333333333335</v>
          </cell>
          <cell r="T148">
            <v>2.6</v>
          </cell>
        </row>
        <row r="149">
          <cell r="H149" t="str">
            <v>Labelling charges</v>
          </cell>
          <cell r="I149">
            <v>12500</v>
          </cell>
          <cell r="J149">
            <v>0.04</v>
          </cell>
          <cell r="L149">
            <v>1</v>
          </cell>
          <cell r="M149">
            <v>500</v>
          </cell>
          <cell r="N149">
            <v>173.61111111111111</v>
          </cell>
          <cell r="O149">
            <v>2.88</v>
          </cell>
          <cell r="Q149" t="str">
            <v>Labelling charges</v>
          </cell>
          <cell r="R149" t="str">
            <v>Labelling charges</v>
          </cell>
          <cell r="S149">
            <v>12500</v>
          </cell>
          <cell r="T149">
            <v>0.04</v>
          </cell>
        </row>
        <row r="150">
          <cell r="H150" t="str">
            <v>Inkjet Coding</v>
          </cell>
          <cell r="I150">
            <v>300000</v>
          </cell>
          <cell r="J150">
            <v>1.6999999999999999E-3</v>
          </cell>
          <cell r="L150">
            <v>1</v>
          </cell>
          <cell r="M150">
            <v>510</v>
          </cell>
          <cell r="N150">
            <v>173.61111111111111</v>
          </cell>
          <cell r="O150">
            <v>2.9375999999999998</v>
          </cell>
          <cell r="Q150" t="str">
            <v>Inkjet Coding</v>
          </cell>
          <cell r="R150" t="str">
            <v>Inkjet Coding</v>
          </cell>
          <cell r="S150">
            <v>300000</v>
          </cell>
          <cell r="T150">
            <v>1.6999999999999999E-3</v>
          </cell>
        </row>
        <row r="151">
          <cell r="H151" t="str">
            <v>Conversion Cost</v>
          </cell>
          <cell r="M151">
            <v>9000</v>
          </cell>
          <cell r="N151">
            <v>173.61111111111111</v>
          </cell>
          <cell r="O151">
            <v>51.839999999999996</v>
          </cell>
          <cell r="Q151" t="str">
            <v>Conversion Cost</v>
          </cell>
          <cell r="R151" t="str">
            <v>Conversion Cost</v>
          </cell>
        </row>
        <row r="152">
          <cell r="H152" t="str">
            <v>C16</v>
          </cell>
          <cell r="I152">
            <v>733.76499999999987</v>
          </cell>
          <cell r="J152">
            <v>0.34000000608795972</v>
          </cell>
          <cell r="K152">
            <v>2.5000000000000001E-2</v>
          </cell>
          <cell r="L152">
            <v>1.0249999999999999</v>
          </cell>
          <cell r="M152">
            <v>262.11003475578019</v>
          </cell>
          <cell r="N152">
            <v>119.04761904761904</v>
          </cell>
          <cell r="O152">
            <v>2.2017242919485538</v>
          </cell>
          <cell r="Q152" t="str">
            <v>DM Water</v>
          </cell>
          <cell r="R152" t="str">
            <v>C16</v>
          </cell>
          <cell r="S152">
            <v>733.76499999999987</v>
          </cell>
          <cell r="T152">
            <v>0.33999695959303466</v>
          </cell>
        </row>
        <row r="153">
          <cell r="H153">
            <v>4000177</v>
          </cell>
          <cell r="I153">
            <v>185.7</v>
          </cell>
          <cell r="J153">
            <v>93.36</v>
          </cell>
          <cell r="K153">
            <v>2.5000000000000001E-2</v>
          </cell>
          <cell r="L153">
            <v>1.0249999999999999</v>
          </cell>
          <cell r="M153">
            <v>18214.635194999992</v>
          </cell>
          <cell r="N153">
            <v>119.04761904761904</v>
          </cell>
          <cell r="O153">
            <v>153.00293563799994</v>
          </cell>
          <cell r="Q153" t="str">
            <v>SLES 70%</v>
          </cell>
          <cell r="R153">
            <v>4000177</v>
          </cell>
          <cell r="S153">
            <v>185.7</v>
          </cell>
          <cell r="T153">
            <v>90</v>
          </cell>
        </row>
        <row r="154">
          <cell r="H154">
            <v>4000145</v>
          </cell>
          <cell r="I154">
            <v>10</v>
          </cell>
          <cell r="J154">
            <v>152.11000000000001</v>
          </cell>
          <cell r="K154">
            <v>2.5000000000000001E-2</v>
          </cell>
          <cell r="L154">
            <v>1.0249999999999999</v>
          </cell>
          <cell r="M154">
            <v>1598.1056874999999</v>
          </cell>
          <cell r="N154">
            <v>119.04761904761904</v>
          </cell>
          <cell r="O154">
            <v>13.424087775</v>
          </cell>
          <cell r="Q154" t="str">
            <v>PKMEA/CMEA</v>
          </cell>
          <cell r="R154">
            <v>4000145</v>
          </cell>
          <cell r="S154">
            <v>10</v>
          </cell>
          <cell r="T154">
            <v>141.47786749862925</v>
          </cell>
        </row>
        <row r="155">
          <cell r="H155">
            <v>4000207</v>
          </cell>
          <cell r="I155">
            <v>0.125</v>
          </cell>
          <cell r="J155">
            <v>152.5</v>
          </cell>
          <cell r="K155">
            <v>2.5000000000000001E-2</v>
          </cell>
          <cell r="L155">
            <v>1.0249999999999999</v>
          </cell>
          <cell r="M155">
            <v>20.027539062499997</v>
          </cell>
          <cell r="N155">
            <v>119.04761904761904</v>
          </cell>
          <cell r="O155">
            <v>0.168231328125</v>
          </cell>
          <cell r="Q155" t="str">
            <v>CITRIC ACID ANHYDROUS</v>
          </cell>
          <cell r="R155">
            <v>4000207</v>
          </cell>
          <cell r="S155">
            <v>0.125</v>
          </cell>
          <cell r="T155">
            <v>112.87499999999999</v>
          </cell>
        </row>
        <row r="156">
          <cell r="H156">
            <v>4000218</v>
          </cell>
          <cell r="I156">
            <v>2.5</v>
          </cell>
          <cell r="J156">
            <v>757.99995995178699</v>
          </cell>
          <cell r="K156">
            <v>2.5000000000000001E-2</v>
          </cell>
          <cell r="L156">
            <v>1.0249999999999999</v>
          </cell>
          <cell r="M156">
            <v>1990.9342698108651</v>
          </cell>
          <cell r="N156">
            <v>119.04761904761904</v>
          </cell>
          <cell r="O156">
            <v>16.723847866411269</v>
          </cell>
          <cell r="Q156" t="str">
            <v>Carbopol 990</v>
          </cell>
          <cell r="R156">
            <v>4000218</v>
          </cell>
          <cell r="S156">
            <v>2.5</v>
          </cell>
          <cell r="T156">
            <v>838.74000000000012</v>
          </cell>
        </row>
        <row r="157">
          <cell r="H157">
            <v>4000225</v>
          </cell>
          <cell r="I157">
            <v>1</v>
          </cell>
          <cell r="J157">
            <v>832.43147721624655</v>
          </cell>
          <cell r="K157">
            <v>2.5000000000000001E-2</v>
          </cell>
          <cell r="L157">
            <v>1.0249999999999999</v>
          </cell>
          <cell r="M157">
            <v>874.57332075031877</v>
          </cell>
          <cell r="N157">
            <v>119.04761904761904</v>
          </cell>
          <cell r="O157">
            <v>7.3464158943026785</v>
          </cell>
          <cell r="Q157" t="str">
            <v>N-hance CG-17</v>
          </cell>
          <cell r="R157">
            <v>4000225</v>
          </cell>
          <cell r="S157">
            <v>1</v>
          </cell>
          <cell r="T157">
            <v>855.79256502601049</v>
          </cell>
        </row>
        <row r="158">
          <cell r="H158">
            <v>4002081</v>
          </cell>
          <cell r="I158">
            <v>1</v>
          </cell>
          <cell r="J158">
            <v>453</v>
          </cell>
          <cell r="K158">
            <v>2.5000000000000001E-2</v>
          </cell>
          <cell r="L158">
            <v>1.0249999999999999</v>
          </cell>
          <cell r="M158">
            <v>475.9331249999999</v>
          </cell>
          <cell r="N158">
            <v>119.04761904761904</v>
          </cell>
          <cell r="O158">
            <v>3.9978382499999996</v>
          </cell>
          <cell r="Q158" t="str">
            <v>DABISCO DCG-20</v>
          </cell>
          <cell r="R158">
            <v>4002081</v>
          </cell>
          <cell r="S158">
            <v>1</v>
          </cell>
          <cell r="T158">
            <v>438.38337468982638</v>
          </cell>
        </row>
        <row r="159">
          <cell r="H159">
            <v>4000507</v>
          </cell>
          <cell r="I159">
            <v>0.25</v>
          </cell>
          <cell r="J159">
            <v>3299.69</v>
          </cell>
          <cell r="K159">
            <v>2.5000000000000001E-2</v>
          </cell>
          <cell r="L159">
            <v>1.0249999999999999</v>
          </cell>
          <cell r="M159">
            <v>866.68420156249988</v>
          </cell>
          <cell r="N159">
            <v>119.04761904761904</v>
          </cell>
          <cell r="O159">
            <v>7.2801472931249993</v>
          </cell>
          <cell r="Q159" t="str">
            <v>Polyox N-60K</v>
          </cell>
          <cell r="R159">
            <v>4000507</v>
          </cell>
          <cell r="S159">
            <v>0.25</v>
          </cell>
          <cell r="T159">
            <v>3509.6697311107387</v>
          </cell>
        </row>
        <row r="160">
          <cell r="H160">
            <v>4000180</v>
          </cell>
          <cell r="I160">
            <v>5</v>
          </cell>
          <cell r="J160">
            <v>173</v>
          </cell>
          <cell r="K160">
            <v>2.5000000000000001E-2</v>
          </cell>
          <cell r="L160">
            <v>1.0249999999999999</v>
          </cell>
          <cell r="M160">
            <v>908.79062499999975</v>
          </cell>
          <cell r="N160">
            <v>119.04761904761904</v>
          </cell>
          <cell r="O160">
            <v>7.6338412499999988</v>
          </cell>
          <cell r="Q160" t="str">
            <v>EGDS</v>
          </cell>
          <cell r="R160">
            <v>4000180</v>
          </cell>
          <cell r="S160">
            <v>5</v>
          </cell>
          <cell r="T160">
            <v>148.83631578947367</v>
          </cell>
        </row>
        <row r="161">
          <cell r="H161">
            <v>4000159</v>
          </cell>
          <cell r="I161">
            <v>2.5</v>
          </cell>
          <cell r="J161">
            <v>126.8</v>
          </cell>
          <cell r="K161">
            <v>2.5000000000000001E-2</v>
          </cell>
          <cell r="L161">
            <v>1.0249999999999999</v>
          </cell>
          <cell r="M161">
            <v>333.04812499999991</v>
          </cell>
          <cell r="N161">
            <v>119.04761904761904</v>
          </cell>
          <cell r="O161">
            <v>2.7976042499999996</v>
          </cell>
          <cell r="Q161" t="str">
            <v>Glydant</v>
          </cell>
          <cell r="R161">
            <v>4000159</v>
          </cell>
          <cell r="S161">
            <v>2.5</v>
          </cell>
          <cell r="T161">
            <v>137.97450310559006</v>
          </cell>
        </row>
        <row r="162">
          <cell r="H162">
            <v>4000223</v>
          </cell>
          <cell r="I162">
            <v>20</v>
          </cell>
          <cell r="J162">
            <v>220</v>
          </cell>
          <cell r="K162">
            <v>2.5000000000000001E-2</v>
          </cell>
          <cell r="L162">
            <v>1.0249999999999999</v>
          </cell>
          <cell r="M162">
            <v>4622.75</v>
          </cell>
          <cell r="N162">
            <v>119.04761904761904</v>
          </cell>
          <cell r="O162">
            <v>38.831100000000006</v>
          </cell>
          <cell r="Q162" t="str">
            <v>CK 9819</v>
          </cell>
          <cell r="R162">
            <v>4000223</v>
          </cell>
          <cell r="S162">
            <v>20</v>
          </cell>
          <cell r="T162">
            <v>200</v>
          </cell>
        </row>
        <row r="163">
          <cell r="H163">
            <v>4000176</v>
          </cell>
          <cell r="I163">
            <v>0.75</v>
          </cell>
          <cell r="J163">
            <v>82.881472511988648</v>
          </cell>
          <cell r="K163">
            <v>2.5000000000000001E-2</v>
          </cell>
          <cell r="L163">
            <v>1.0249999999999999</v>
          </cell>
          <cell r="M163">
            <v>65.308010293431039</v>
          </cell>
          <cell r="N163">
            <v>119.04761904761904</v>
          </cell>
          <cell r="O163">
            <v>0.5485872864648208</v>
          </cell>
          <cell r="Q163" t="str">
            <v>Sodium hydroxide</v>
          </cell>
          <cell r="R163">
            <v>4000176</v>
          </cell>
          <cell r="S163">
            <v>0.75</v>
          </cell>
          <cell r="T163">
            <v>83.754999999999995</v>
          </cell>
        </row>
        <row r="164">
          <cell r="H164">
            <v>4000097</v>
          </cell>
          <cell r="I164">
            <v>1</v>
          </cell>
          <cell r="J164">
            <v>339</v>
          </cell>
          <cell r="K164">
            <v>2.5000000000000001E-2</v>
          </cell>
          <cell r="L164">
            <v>1.0249999999999999</v>
          </cell>
          <cell r="M164">
            <v>356.16187499999995</v>
          </cell>
          <cell r="N164">
            <v>119.04761904761904</v>
          </cell>
          <cell r="O164">
            <v>2.9917597499999999</v>
          </cell>
          <cell r="Q164" t="str">
            <v>EDTA Disodium</v>
          </cell>
          <cell r="R164">
            <v>4000097</v>
          </cell>
          <cell r="S164">
            <v>1</v>
          </cell>
          <cell r="T164">
            <v>288.755</v>
          </cell>
        </row>
        <row r="165">
          <cell r="H165" t="str">
            <v>C61</v>
          </cell>
          <cell r="I165">
            <v>0.1</v>
          </cell>
          <cell r="J165">
            <v>1031.4407683596341</v>
          </cell>
          <cell r="K165">
            <v>2.5000000000000001E-2</v>
          </cell>
          <cell r="L165">
            <v>1.0249999999999999</v>
          </cell>
          <cell r="M165">
            <v>108.36574572578405</v>
          </cell>
          <cell r="N165">
            <v>119.04761904761904</v>
          </cell>
          <cell r="O165">
            <v>0.91027226409658613</v>
          </cell>
          <cell r="Q165" t="str">
            <v>Henna PG extract</v>
          </cell>
          <cell r="R165" t="str">
            <v>C61</v>
          </cell>
          <cell r="S165">
            <v>0.1</v>
          </cell>
          <cell r="T165">
            <v>920</v>
          </cell>
        </row>
        <row r="166">
          <cell r="H166">
            <v>4000147</v>
          </cell>
          <cell r="I166">
            <v>0.1</v>
          </cell>
          <cell r="J166">
            <v>218.76991142621623</v>
          </cell>
          <cell r="K166">
            <v>2.5000000000000001E-2</v>
          </cell>
          <cell r="L166">
            <v>1.0249999999999999</v>
          </cell>
          <cell r="M166">
            <v>22.98451381921684</v>
          </cell>
          <cell r="N166">
            <v>119.04761904761904</v>
          </cell>
          <cell r="O166">
            <v>0.19306991608142146</v>
          </cell>
          <cell r="Q166" t="str">
            <v>Alovera Juice</v>
          </cell>
          <cell r="R166">
            <v>4000147</v>
          </cell>
          <cell r="S166">
            <v>0.1</v>
          </cell>
          <cell r="T166">
            <v>191.2</v>
          </cell>
        </row>
        <row r="167">
          <cell r="H167">
            <v>4000205</v>
          </cell>
          <cell r="I167">
            <v>0.1</v>
          </cell>
          <cell r="J167">
            <v>908.04</v>
          </cell>
          <cell r="K167">
            <v>2.5000000000000001E-2</v>
          </cell>
          <cell r="L167">
            <v>1.0249999999999999</v>
          </cell>
          <cell r="M167">
            <v>95.400952499999974</v>
          </cell>
          <cell r="N167">
            <v>119.04761904761904</v>
          </cell>
          <cell r="O167">
            <v>0.80136800099999983</v>
          </cell>
          <cell r="Q167" t="str">
            <v>PG extract Amla</v>
          </cell>
          <cell r="R167">
            <v>4000205</v>
          </cell>
          <cell r="S167">
            <v>0.1</v>
          </cell>
          <cell r="T167">
            <v>910.20552795031051</v>
          </cell>
        </row>
        <row r="168">
          <cell r="H168">
            <v>4000215</v>
          </cell>
          <cell r="I168">
            <v>0.06</v>
          </cell>
          <cell r="J168">
            <v>888.09201290421356</v>
          </cell>
          <cell r="K168">
            <v>2.5000000000000001E-2</v>
          </cell>
          <cell r="L168">
            <v>1.0249999999999999</v>
          </cell>
          <cell r="M168">
            <v>55.983100263449344</v>
          </cell>
          <cell r="N168">
            <v>119.04761904761904</v>
          </cell>
          <cell r="O168">
            <v>0.47025804221297451</v>
          </cell>
          <cell r="Q168" t="str">
            <v>Pea Green</v>
          </cell>
          <cell r="R168">
            <v>4000215</v>
          </cell>
          <cell r="S168">
            <v>0.06</v>
          </cell>
          <cell r="T168">
            <v>898.8</v>
          </cell>
        </row>
        <row r="169">
          <cell r="H169">
            <v>4000129</v>
          </cell>
          <cell r="I169">
            <v>15</v>
          </cell>
          <cell r="J169">
            <v>60</v>
          </cell>
          <cell r="K169">
            <v>2.5000000000000001E-2</v>
          </cell>
          <cell r="L169">
            <v>1.0249999999999999</v>
          </cell>
          <cell r="M169">
            <v>945.56249999999977</v>
          </cell>
          <cell r="N169">
            <v>119.04761904761904</v>
          </cell>
          <cell r="O169">
            <v>7.9427249999999985</v>
          </cell>
          <cell r="Q169" t="str">
            <v>CAPB</v>
          </cell>
          <cell r="R169">
            <v>4000129</v>
          </cell>
          <cell r="S169">
            <v>15</v>
          </cell>
          <cell r="T169">
            <v>66.625809613658788</v>
          </cell>
        </row>
        <row r="170">
          <cell r="H170">
            <v>4000565</v>
          </cell>
          <cell r="I170">
            <v>2.5</v>
          </cell>
          <cell r="J170">
            <v>369.84186331622089</v>
          </cell>
          <cell r="K170">
            <v>2.5000000000000001E-2</v>
          </cell>
          <cell r="L170">
            <v>1.0249999999999999</v>
          </cell>
          <cell r="M170">
            <v>971.4127691165113</v>
          </cell>
          <cell r="N170">
            <v>119.04761904761904</v>
          </cell>
          <cell r="O170">
            <v>8.1598672605786948</v>
          </cell>
          <cell r="Q170" t="str">
            <v>SLM 5512 HP</v>
          </cell>
          <cell r="R170">
            <v>4000565</v>
          </cell>
          <cell r="S170">
            <v>2.5</v>
          </cell>
          <cell r="T170">
            <v>407.20999999999992</v>
          </cell>
        </row>
        <row r="171">
          <cell r="H171">
            <v>4001223</v>
          </cell>
          <cell r="I171">
            <v>6</v>
          </cell>
          <cell r="J171">
            <v>727.54449473238969</v>
          </cell>
          <cell r="K171">
            <v>2.5000000000000001E-2</v>
          </cell>
          <cell r="L171">
            <v>1.0249999999999999</v>
          </cell>
          <cell r="M171">
            <v>4586.2586086693009</v>
          </cell>
          <cell r="N171">
            <v>119.04761904761904</v>
          </cell>
          <cell r="O171">
            <v>38.52457231282213</v>
          </cell>
          <cell r="Q171" t="str">
            <v>Fragrance Herbal Twist -72287</v>
          </cell>
          <cell r="R171">
            <v>4001223</v>
          </cell>
          <cell r="S171">
            <v>6</v>
          </cell>
          <cell r="T171">
            <v>770.72500000000002</v>
          </cell>
        </row>
        <row r="172">
          <cell r="H172">
            <v>4000520</v>
          </cell>
          <cell r="I172">
            <v>0.05</v>
          </cell>
          <cell r="J172">
            <v>542.18306518333804</v>
          </cell>
          <cell r="K172">
            <v>2.5000000000000001E-2</v>
          </cell>
          <cell r="L172">
            <v>1.0249999999999999</v>
          </cell>
          <cell r="M172">
            <v>28.481554142912223</v>
          </cell>
          <cell r="N172">
            <v>119.04761904761904</v>
          </cell>
          <cell r="O172">
            <v>0.23924505480046271</v>
          </cell>
          <cell r="Q172" t="str">
            <v>Hydrolysed Egg white protein</v>
          </cell>
          <cell r="R172">
            <v>4000520</v>
          </cell>
          <cell r="S172">
            <v>0.05</v>
          </cell>
          <cell r="T172">
            <v>610.1415384615384</v>
          </cell>
        </row>
        <row r="173">
          <cell r="H173">
            <v>4000140</v>
          </cell>
          <cell r="I173">
            <v>12.5</v>
          </cell>
          <cell r="J173">
            <v>17.11</v>
          </cell>
          <cell r="K173">
            <v>2.5000000000000001E-2</v>
          </cell>
          <cell r="L173">
            <v>1.0249999999999999</v>
          </cell>
          <cell r="M173">
            <v>224.70242187499997</v>
          </cell>
          <cell r="N173">
            <v>119.04761904761904</v>
          </cell>
          <cell r="O173">
            <v>1.88750034375</v>
          </cell>
          <cell r="Q173" t="str">
            <v>Sodium Chloride</v>
          </cell>
          <cell r="R173">
            <v>4000140</v>
          </cell>
          <cell r="S173">
            <v>12.5</v>
          </cell>
          <cell r="T173">
            <v>19.107204081632652</v>
          </cell>
        </row>
        <row r="174">
          <cell r="H174" t="str">
            <v>b33</v>
          </cell>
          <cell r="I174">
            <v>119.04761904761904</v>
          </cell>
          <cell r="J174">
            <v>26.824390815370197</v>
          </cell>
          <cell r="K174">
            <v>6.0000000000000001E-3</v>
          </cell>
          <cell r="L174">
            <v>1</v>
          </cell>
          <cell r="M174">
            <v>3212.5401381264778</v>
          </cell>
          <cell r="N174">
            <v>119.04761904761904</v>
          </cell>
          <cell r="O174">
            <v>26.985337160262414</v>
          </cell>
          <cell r="Q174" t="str">
            <v>KA DRS 175ml CFC</v>
          </cell>
          <cell r="R174" t="str">
            <v>b33</v>
          </cell>
          <cell r="S174">
            <v>119.04761904761904</v>
          </cell>
          <cell r="T174">
            <v>26.824390815370197</v>
          </cell>
        </row>
        <row r="175">
          <cell r="H175" t="str">
            <v>b34</v>
          </cell>
          <cell r="I175">
            <v>5714.2857142857138</v>
          </cell>
          <cell r="J175">
            <v>3.9438013649973476</v>
          </cell>
          <cell r="K175">
            <v>6.0000000000000001E-3</v>
          </cell>
          <cell r="L175">
            <v>1</v>
          </cell>
          <cell r="M175">
            <v>22671.223846784749</v>
          </cell>
          <cell r="N175">
            <v>119.04761904761904</v>
          </cell>
          <cell r="O175">
            <v>190.43828031299191</v>
          </cell>
          <cell r="Q175" t="str">
            <v>KA DRS Bottle 175 ml</v>
          </cell>
          <cell r="R175" t="str">
            <v>b34</v>
          </cell>
          <cell r="S175">
            <v>5714.2857142857138</v>
          </cell>
          <cell r="T175">
            <v>3.9438013649973476</v>
          </cell>
        </row>
        <row r="176">
          <cell r="H176" t="str">
            <v>b35</v>
          </cell>
          <cell r="I176">
            <v>5714.2857142857138</v>
          </cell>
          <cell r="J176">
            <v>3.5590061241147728</v>
          </cell>
          <cell r="K176">
            <v>6.0000000000000001E-3</v>
          </cell>
          <cell r="L176">
            <v>1</v>
          </cell>
          <cell r="M176">
            <v>20459.200919196919</v>
          </cell>
          <cell r="N176">
            <v>119.04761904761904</v>
          </cell>
          <cell r="O176">
            <v>171.85728772125412</v>
          </cell>
          <cell r="Q176" t="str">
            <v>KA DRS Cap 175ml</v>
          </cell>
          <cell r="R176" t="str">
            <v>b35</v>
          </cell>
          <cell r="S176">
            <v>5714.2857142857138</v>
          </cell>
          <cell r="T176">
            <v>3.5590061241147728</v>
          </cell>
        </row>
        <row r="177">
          <cell r="H177" t="str">
            <v>b36</v>
          </cell>
          <cell r="I177">
            <v>5714.2857142857138</v>
          </cell>
          <cell r="J177">
            <v>1.8057114032233634</v>
          </cell>
          <cell r="K177">
            <v>0.02</v>
          </cell>
          <cell r="L177">
            <v>1</v>
          </cell>
          <cell r="M177">
            <v>10524.717893073317</v>
          </cell>
          <cell r="N177">
            <v>119.04761904761904</v>
          </cell>
          <cell r="O177">
            <v>88.407630301815871</v>
          </cell>
          <cell r="Q177" t="str">
            <v>KA DRS 175ml Front label</v>
          </cell>
          <cell r="R177" t="str">
            <v>b36</v>
          </cell>
          <cell r="S177">
            <v>5714.2857142857138</v>
          </cell>
          <cell r="T177">
            <v>1.8057114032233634</v>
          </cell>
        </row>
        <row r="178">
          <cell r="H178" t="str">
            <v>b37</v>
          </cell>
          <cell r="I178">
            <v>5714.2857142857138</v>
          </cell>
          <cell r="J178">
            <v>1.5081897488876137</v>
          </cell>
          <cell r="K178">
            <v>0.02</v>
          </cell>
          <cell r="L178">
            <v>1</v>
          </cell>
          <cell r="M178">
            <v>8790.5916792306616</v>
          </cell>
          <cell r="N178">
            <v>119.04761904761904</v>
          </cell>
          <cell r="O178">
            <v>73.840970105537565</v>
          </cell>
          <cell r="Q178" t="str">
            <v>KA DRS 175ml Back label</v>
          </cell>
          <cell r="R178" t="str">
            <v>b37</v>
          </cell>
          <cell r="S178">
            <v>5714.2857142857138</v>
          </cell>
          <cell r="T178">
            <v>1.5081897488876137</v>
          </cell>
        </row>
        <row r="179">
          <cell r="H179" t="str">
            <v>220393A</v>
          </cell>
          <cell r="I179">
            <v>2.9761904761904763</v>
          </cell>
          <cell r="J179">
            <v>44.99</v>
          </cell>
          <cell r="K179">
            <v>0.02</v>
          </cell>
          <cell r="L179">
            <v>1</v>
          </cell>
          <cell r="M179">
            <v>136.57678571428573</v>
          </cell>
          <cell r="N179">
            <v>119.04761904761904</v>
          </cell>
          <cell r="O179">
            <v>1.1472450000000003</v>
          </cell>
          <cell r="Q179" t="str">
            <v>BOPP Tape</v>
          </cell>
          <cell r="R179" t="str">
            <v>220393A</v>
          </cell>
          <cell r="S179">
            <v>2.9761904761904763</v>
          </cell>
          <cell r="T179">
            <v>47.670000000000009</v>
          </cell>
        </row>
        <row r="180">
          <cell r="H180" t="str">
            <v>b29</v>
          </cell>
          <cell r="I180">
            <v>952.38095238095229</v>
          </cell>
          <cell r="J180">
            <v>4.2025763620200998</v>
          </cell>
          <cell r="K180">
            <v>0.01</v>
          </cell>
          <cell r="L180">
            <v>1</v>
          </cell>
          <cell r="M180">
            <v>4042.4782148955242</v>
          </cell>
          <cell r="N180">
            <v>119.04761904761904</v>
          </cell>
          <cell r="O180">
            <v>33.956817005122403</v>
          </cell>
          <cell r="Q180" t="str">
            <v>175ml  Sleeves</v>
          </cell>
          <cell r="R180" t="str">
            <v>b29</v>
          </cell>
          <cell r="S180">
            <v>952.38095238095229</v>
          </cell>
          <cell r="T180">
            <v>4.2025763620200998</v>
          </cell>
        </row>
        <row r="181">
          <cell r="H181" t="str">
            <v>labelling charges</v>
          </cell>
          <cell r="I181">
            <v>5714.2857142857138</v>
          </cell>
          <cell r="J181">
            <v>0.04</v>
          </cell>
          <cell r="L181">
            <v>1</v>
          </cell>
          <cell r="M181">
            <v>228.57142857142856</v>
          </cell>
          <cell r="N181">
            <v>119.04761904761904</v>
          </cell>
          <cell r="O181">
            <v>1.92</v>
          </cell>
          <cell r="Q181" t="str">
            <v>labelling charges</v>
          </cell>
          <cell r="R181" t="str">
            <v>labelling charges</v>
          </cell>
          <cell r="S181">
            <v>5714.2857142857138</v>
          </cell>
          <cell r="T181">
            <v>0.04</v>
          </cell>
        </row>
        <row r="182">
          <cell r="H182" t="str">
            <v>Inkjet Coding</v>
          </cell>
          <cell r="I182">
            <v>137142.85714285713</v>
          </cell>
          <cell r="J182">
            <v>1.6999999999999999E-3</v>
          </cell>
          <cell r="L182">
            <v>1</v>
          </cell>
          <cell r="M182">
            <v>233.14285714285711</v>
          </cell>
          <cell r="N182">
            <v>119.04761904761904</v>
          </cell>
          <cell r="O182">
            <v>1.9583999999999999</v>
          </cell>
          <cell r="Q182" t="str">
            <v>Inkjet Coding</v>
          </cell>
          <cell r="R182" t="str">
            <v>Inkjet Coding</v>
          </cell>
          <cell r="S182">
            <v>137142.85714285713</v>
          </cell>
          <cell r="T182">
            <v>1.6999999999999999E-3</v>
          </cell>
        </row>
        <row r="183">
          <cell r="H183" t="str">
            <v>Conversion Cost</v>
          </cell>
          <cell r="M183">
            <v>9000</v>
          </cell>
          <cell r="N183">
            <v>119.04761904761904</v>
          </cell>
          <cell r="O183">
            <v>75.600000000000009</v>
          </cell>
          <cell r="Q183" t="str">
            <v>Conversion Cost</v>
          </cell>
          <cell r="R183" t="str">
            <v>Conversion Cost</v>
          </cell>
        </row>
        <row r="184">
          <cell r="H184" t="str">
            <v>C16</v>
          </cell>
          <cell r="I184">
            <v>741.16</v>
          </cell>
          <cell r="J184">
            <v>0.34000000608795972</v>
          </cell>
          <cell r="K184">
            <v>2.5000000000000001E-2</v>
          </cell>
          <cell r="L184">
            <v>1.0249999999999999</v>
          </cell>
          <cell r="M184">
            <v>264.75162124057988</v>
          </cell>
          <cell r="N184">
            <v>119.04761904761904</v>
          </cell>
          <cell r="O184">
            <v>2.223913618420871</v>
          </cell>
          <cell r="Q184" t="str">
            <v>DM Water</v>
          </cell>
          <cell r="R184" t="str">
            <v>C16</v>
          </cell>
          <cell r="S184">
            <v>741.16</v>
          </cell>
          <cell r="T184">
            <v>0.33999695959303466</v>
          </cell>
        </row>
        <row r="185">
          <cell r="H185">
            <v>4000177</v>
          </cell>
          <cell r="I185">
            <v>185.7</v>
          </cell>
          <cell r="J185">
            <v>93.36</v>
          </cell>
          <cell r="K185">
            <v>2.5000000000000001E-2</v>
          </cell>
          <cell r="L185">
            <v>1.0249999999999999</v>
          </cell>
          <cell r="M185">
            <v>18214.635194999992</v>
          </cell>
          <cell r="N185">
            <v>119.04761904761904</v>
          </cell>
          <cell r="O185">
            <v>153.00293563799994</v>
          </cell>
          <cell r="Q185" t="str">
            <v>SLES 70%</v>
          </cell>
          <cell r="R185">
            <v>4000177</v>
          </cell>
          <cell r="S185">
            <v>185.7</v>
          </cell>
          <cell r="T185">
            <v>90</v>
          </cell>
        </row>
        <row r="186">
          <cell r="H186">
            <v>4000145</v>
          </cell>
          <cell r="I186">
            <v>10</v>
          </cell>
          <cell r="J186">
            <v>152.11000000000001</v>
          </cell>
          <cell r="K186">
            <v>2.5000000000000001E-2</v>
          </cell>
          <cell r="L186">
            <v>1.0249999999999999</v>
          </cell>
          <cell r="M186">
            <v>1598.1056874999999</v>
          </cell>
          <cell r="N186">
            <v>119.04761904761904</v>
          </cell>
          <cell r="O186">
            <v>13.424087775</v>
          </cell>
          <cell r="Q186" t="str">
            <v>PKMEA/CMEA</v>
          </cell>
          <cell r="R186">
            <v>4000145</v>
          </cell>
          <cell r="S186">
            <v>10</v>
          </cell>
          <cell r="T186">
            <v>141.47786749862925</v>
          </cell>
        </row>
        <row r="187">
          <cell r="H187">
            <v>4000207</v>
          </cell>
          <cell r="I187">
            <v>0.125</v>
          </cell>
          <cell r="J187">
            <v>152.5</v>
          </cell>
          <cell r="K187">
            <v>2.5000000000000001E-2</v>
          </cell>
          <cell r="L187">
            <v>1.0249999999999999</v>
          </cell>
          <cell r="M187">
            <v>20.027539062499997</v>
          </cell>
          <cell r="N187">
            <v>119.04761904761904</v>
          </cell>
          <cell r="O187">
            <v>0.168231328125</v>
          </cell>
          <cell r="Q187" t="str">
            <v>CITRIC ACID ANHYDROUS</v>
          </cell>
          <cell r="R187">
            <v>4000207</v>
          </cell>
          <cell r="S187">
            <v>0.125</v>
          </cell>
          <cell r="T187">
            <v>112.87499999999999</v>
          </cell>
        </row>
        <row r="188">
          <cell r="H188">
            <v>4000218</v>
          </cell>
          <cell r="I188">
            <v>2.5</v>
          </cell>
          <cell r="J188">
            <v>757.99995995178699</v>
          </cell>
          <cell r="K188">
            <v>2.5000000000000001E-2</v>
          </cell>
          <cell r="L188">
            <v>1.0249999999999999</v>
          </cell>
          <cell r="M188">
            <v>1990.9342698108651</v>
          </cell>
          <cell r="N188">
            <v>119.04761904761904</v>
          </cell>
          <cell r="O188">
            <v>16.723847866411269</v>
          </cell>
          <cell r="Q188" t="str">
            <v>Carbopol 990</v>
          </cell>
          <cell r="R188">
            <v>4000218</v>
          </cell>
          <cell r="S188">
            <v>2.5</v>
          </cell>
          <cell r="T188">
            <v>838.74000000000012</v>
          </cell>
        </row>
        <row r="189">
          <cell r="H189">
            <v>4000225</v>
          </cell>
          <cell r="I189">
            <v>1</v>
          </cell>
          <cell r="J189">
            <v>832.43147721624655</v>
          </cell>
          <cell r="K189">
            <v>2.5000000000000001E-2</v>
          </cell>
          <cell r="L189">
            <v>1.0249999999999999</v>
          </cell>
          <cell r="M189">
            <v>874.57332075031877</v>
          </cell>
          <cell r="N189">
            <v>119.04761904761904</v>
          </cell>
          <cell r="O189">
            <v>7.3464158943026785</v>
          </cell>
          <cell r="Q189" t="str">
            <v>N-hance CG-17</v>
          </cell>
          <cell r="R189">
            <v>4000225</v>
          </cell>
          <cell r="S189">
            <v>1</v>
          </cell>
          <cell r="T189">
            <v>855.79256502601049</v>
          </cell>
        </row>
        <row r="190">
          <cell r="H190">
            <v>4002081</v>
          </cell>
          <cell r="I190">
            <v>1</v>
          </cell>
          <cell r="J190">
            <v>453</v>
          </cell>
          <cell r="K190">
            <v>2.5000000000000001E-2</v>
          </cell>
          <cell r="L190">
            <v>1.0249999999999999</v>
          </cell>
          <cell r="M190">
            <v>475.9331249999999</v>
          </cell>
          <cell r="N190">
            <v>119.04761904761904</v>
          </cell>
          <cell r="O190">
            <v>3.9978382499999996</v>
          </cell>
          <cell r="Q190" t="str">
            <v>DABISCO DCG-20</v>
          </cell>
          <cell r="R190">
            <v>4002081</v>
          </cell>
          <cell r="S190">
            <v>1</v>
          </cell>
          <cell r="T190">
            <v>438.38337468982638</v>
          </cell>
        </row>
        <row r="191">
          <cell r="H191">
            <v>4000507</v>
          </cell>
          <cell r="I191">
            <v>0.25</v>
          </cell>
          <cell r="J191">
            <v>3299.69</v>
          </cell>
          <cell r="K191">
            <v>2.5000000000000001E-2</v>
          </cell>
          <cell r="L191">
            <v>1.0249999999999999</v>
          </cell>
          <cell r="M191">
            <v>866.68420156249988</v>
          </cell>
          <cell r="N191">
            <v>119.04761904761904</v>
          </cell>
          <cell r="O191">
            <v>7.2801472931249993</v>
          </cell>
          <cell r="Q191" t="str">
            <v>Polyox N-60K</v>
          </cell>
          <cell r="R191">
            <v>4000507</v>
          </cell>
          <cell r="S191">
            <v>0.25</v>
          </cell>
          <cell r="T191">
            <v>3509.6697311107387</v>
          </cell>
        </row>
        <row r="192">
          <cell r="H192">
            <v>4000159</v>
          </cell>
          <cell r="I192">
            <v>2.5</v>
          </cell>
          <cell r="J192">
            <v>126.8</v>
          </cell>
          <cell r="K192">
            <v>2.5000000000000001E-2</v>
          </cell>
          <cell r="L192">
            <v>1.0249999999999999</v>
          </cell>
          <cell r="M192">
            <v>333.04812499999991</v>
          </cell>
          <cell r="N192">
            <v>119.04761904761904</v>
          </cell>
          <cell r="O192">
            <v>2.7976042499999996</v>
          </cell>
          <cell r="Q192" t="str">
            <v>Glydant</v>
          </cell>
          <cell r="R192">
            <v>4000159</v>
          </cell>
          <cell r="S192">
            <v>2.5</v>
          </cell>
          <cell r="T192">
            <v>137.97450310559006</v>
          </cell>
        </row>
        <row r="193">
          <cell r="H193">
            <v>4000223</v>
          </cell>
          <cell r="I193">
            <v>20</v>
          </cell>
          <cell r="J193">
            <v>220</v>
          </cell>
          <cell r="K193">
            <v>2.5000000000000001E-2</v>
          </cell>
          <cell r="L193">
            <v>1.0249999999999999</v>
          </cell>
          <cell r="M193">
            <v>4622.75</v>
          </cell>
          <cell r="N193">
            <v>119.04761904761904</v>
          </cell>
          <cell r="O193">
            <v>38.831100000000006</v>
          </cell>
          <cell r="Q193" t="str">
            <v>CK 9819</v>
          </cell>
          <cell r="R193">
            <v>4000223</v>
          </cell>
          <cell r="S193">
            <v>20</v>
          </cell>
          <cell r="T193">
            <v>200</v>
          </cell>
        </row>
        <row r="194">
          <cell r="H194">
            <v>4000176</v>
          </cell>
          <cell r="I194">
            <v>0.75</v>
          </cell>
          <cell r="J194">
            <v>82.881472511988648</v>
          </cell>
          <cell r="K194">
            <v>2.5000000000000001E-2</v>
          </cell>
          <cell r="L194">
            <v>1.0249999999999999</v>
          </cell>
          <cell r="M194">
            <v>65.308010293431039</v>
          </cell>
          <cell r="N194">
            <v>119.04761904761904</v>
          </cell>
          <cell r="O194">
            <v>0.5485872864648208</v>
          </cell>
          <cell r="Q194" t="str">
            <v>Sodium hydroxide</v>
          </cell>
          <cell r="R194">
            <v>4000176</v>
          </cell>
          <cell r="S194">
            <v>0.75</v>
          </cell>
          <cell r="T194">
            <v>83.754999999999995</v>
          </cell>
        </row>
        <row r="195">
          <cell r="H195">
            <v>4000097</v>
          </cell>
          <cell r="I195">
            <v>1</v>
          </cell>
          <cell r="J195">
            <v>339</v>
          </cell>
          <cell r="K195">
            <v>2.5000000000000001E-2</v>
          </cell>
          <cell r="L195">
            <v>1.0249999999999999</v>
          </cell>
          <cell r="M195">
            <v>356.16187499999995</v>
          </cell>
          <cell r="N195">
            <v>119.04761904761904</v>
          </cell>
          <cell r="O195">
            <v>2.9917597499999999</v>
          </cell>
          <cell r="Q195" t="str">
            <v>EDTA Disodium</v>
          </cell>
          <cell r="R195">
            <v>4000097</v>
          </cell>
          <cell r="S195">
            <v>1</v>
          </cell>
          <cell r="T195">
            <v>288.755</v>
          </cell>
        </row>
        <row r="196">
          <cell r="H196">
            <v>4000469</v>
          </cell>
          <cell r="I196">
            <v>0.1</v>
          </cell>
          <cell r="J196">
            <v>1283.04</v>
          </cell>
          <cell r="K196">
            <v>2.5000000000000001E-2</v>
          </cell>
          <cell r="L196">
            <v>1.0249999999999999</v>
          </cell>
          <cell r="M196">
            <v>134.79938999999999</v>
          </cell>
          <cell r="N196">
            <v>119.04761904761904</v>
          </cell>
          <cell r="O196">
            <v>1.1323148759999999</v>
          </cell>
          <cell r="Q196" t="str">
            <v>Fenugreek PG extract</v>
          </cell>
          <cell r="R196">
            <v>4000469</v>
          </cell>
          <cell r="S196">
            <v>0.1</v>
          </cell>
          <cell r="T196">
            <v>1280.3354518950437</v>
          </cell>
        </row>
        <row r="197">
          <cell r="H197">
            <v>4000151</v>
          </cell>
          <cell r="I197">
            <v>0.09</v>
          </cell>
          <cell r="J197">
            <v>708.04</v>
          </cell>
          <cell r="K197">
            <v>2.5000000000000001E-2</v>
          </cell>
          <cell r="L197">
            <v>1.0249999999999999</v>
          </cell>
          <cell r="M197">
            <v>66.949607249999985</v>
          </cell>
          <cell r="N197">
            <v>119.04761904761904</v>
          </cell>
          <cell r="O197">
            <v>0.56237670089999992</v>
          </cell>
          <cell r="Q197" t="str">
            <v>PG Extract Reetha</v>
          </cell>
          <cell r="R197">
            <v>4000151</v>
          </cell>
          <cell r="S197">
            <v>0.09</v>
          </cell>
          <cell r="T197">
            <v>705.17017142857151</v>
          </cell>
        </row>
        <row r="198">
          <cell r="H198">
            <v>4000150</v>
          </cell>
          <cell r="I198">
            <v>0.09</v>
          </cell>
          <cell r="J198">
            <v>558.04</v>
          </cell>
          <cell r="K198">
            <v>2.5000000000000001E-2</v>
          </cell>
          <cell r="L198">
            <v>1.0249999999999999</v>
          </cell>
          <cell r="M198">
            <v>52.766169749999989</v>
          </cell>
          <cell r="N198">
            <v>119.04761904761904</v>
          </cell>
          <cell r="O198">
            <v>0.44323582589999994</v>
          </cell>
          <cell r="Q198" t="str">
            <v>PG Extract shikakai</v>
          </cell>
          <cell r="R198">
            <v>4000150</v>
          </cell>
          <cell r="S198">
            <v>0.09</v>
          </cell>
          <cell r="T198">
            <v>778.5104</v>
          </cell>
        </row>
        <row r="199">
          <cell r="H199">
            <v>4000205</v>
          </cell>
          <cell r="I199">
            <v>0.1</v>
          </cell>
          <cell r="J199">
            <v>908.04</v>
          </cell>
          <cell r="K199">
            <v>2.5000000000000001E-2</v>
          </cell>
          <cell r="L199">
            <v>1.0249999999999999</v>
          </cell>
          <cell r="M199">
            <v>95.400952499999974</v>
          </cell>
          <cell r="N199">
            <v>119.04761904761904</v>
          </cell>
          <cell r="O199">
            <v>0.80136800099999983</v>
          </cell>
          <cell r="Q199" t="str">
            <v>PG extract Amla</v>
          </cell>
          <cell r="R199">
            <v>4000205</v>
          </cell>
          <cell r="S199">
            <v>0.1</v>
          </cell>
          <cell r="T199">
            <v>910.20552795031051</v>
          </cell>
        </row>
        <row r="200">
          <cell r="H200">
            <v>4000129</v>
          </cell>
          <cell r="I200">
            <v>15</v>
          </cell>
          <cell r="J200">
            <v>60</v>
          </cell>
          <cell r="K200">
            <v>2.5000000000000001E-2</v>
          </cell>
          <cell r="L200">
            <v>1.0249999999999999</v>
          </cell>
          <cell r="M200">
            <v>945.56249999999977</v>
          </cell>
          <cell r="N200">
            <v>119.04761904761904</v>
          </cell>
          <cell r="O200">
            <v>7.9427249999999985</v>
          </cell>
          <cell r="Q200" t="str">
            <v>CAPB</v>
          </cell>
          <cell r="R200">
            <v>4000129</v>
          </cell>
          <cell r="S200">
            <v>15</v>
          </cell>
          <cell r="T200">
            <v>66.625809613658788</v>
          </cell>
        </row>
        <row r="201">
          <cell r="H201">
            <v>4000166</v>
          </cell>
          <cell r="I201">
            <v>2.5000000000000001E-2</v>
          </cell>
          <cell r="J201">
            <v>549.27282042136164</v>
          </cell>
          <cell r="K201">
            <v>2.5000000000000001E-2</v>
          </cell>
          <cell r="L201">
            <v>1.0249999999999999</v>
          </cell>
          <cell r="M201">
            <v>14.426993923879825</v>
          </cell>
          <cell r="N201">
            <v>119.04761904761904</v>
          </cell>
          <cell r="O201">
            <v>0.12118674896059055</v>
          </cell>
          <cell r="Q201" t="str">
            <v>Chocolate brown</v>
          </cell>
          <cell r="R201">
            <v>4000166</v>
          </cell>
          <cell r="S201">
            <v>2.5000000000000001E-2</v>
          </cell>
          <cell r="T201">
            <v>578.69499999999994</v>
          </cell>
        </row>
        <row r="202">
          <cell r="H202">
            <v>4000206</v>
          </cell>
          <cell r="I202">
            <v>0.1</v>
          </cell>
          <cell r="J202">
            <v>494.13931116123302</v>
          </cell>
          <cell r="K202">
            <v>2.5000000000000001E-2</v>
          </cell>
          <cell r="L202">
            <v>1.0249999999999999</v>
          </cell>
          <cell r="M202">
            <v>51.915511378877042</v>
          </cell>
          <cell r="N202">
            <v>119.04761904761904</v>
          </cell>
          <cell r="O202">
            <v>0.43609029558256718</v>
          </cell>
          <cell r="Q202" t="str">
            <v>Hibiscus AE PG extract</v>
          </cell>
          <cell r="R202">
            <v>4000206</v>
          </cell>
          <cell r="S202">
            <v>0.1</v>
          </cell>
          <cell r="T202">
            <v>494.52666666666664</v>
          </cell>
        </row>
        <row r="203">
          <cell r="H203" t="str">
            <v>C10</v>
          </cell>
          <cell r="I203">
            <v>0.01</v>
          </cell>
          <cell r="J203">
            <v>661.6665898280902</v>
          </cell>
          <cell r="K203">
            <v>2.5000000000000001E-2</v>
          </cell>
          <cell r="L203">
            <v>1.0249999999999999</v>
          </cell>
          <cell r="M203">
            <v>6.9516346093813715</v>
          </cell>
          <cell r="N203">
            <v>119.04761904761904</v>
          </cell>
          <cell r="O203">
            <v>5.8393730718803528E-2</v>
          </cell>
          <cell r="Q203" t="str">
            <v>Carmoisine CI 14720</v>
          </cell>
          <cell r="R203" t="str">
            <v>C10</v>
          </cell>
          <cell r="S203">
            <v>0.01</v>
          </cell>
          <cell r="T203">
            <v>661.6665898280902</v>
          </cell>
        </row>
        <row r="204">
          <cell r="H204">
            <v>4001667</v>
          </cell>
          <cell r="I204">
            <v>6</v>
          </cell>
          <cell r="J204">
            <v>771</v>
          </cell>
          <cell r="K204">
            <v>2.5000000000000001E-2</v>
          </cell>
          <cell r="L204">
            <v>1.0249999999999999</v>
          </cell>
          <cell r="M204">
            <v>4860.1912499999989</v>
          </cell>
          <cell r="N204">
            <v>119.04761904761904</v>
          </cell>
          <cell r="O204">
            <v>40.825606499999992</v>
          </cell>
          <cell r="Q204" t="str">
            <v>Perfume GFA 51674</v>
          </cell>
          <cell r="R204">
            <v>4001667</v>
          </cell>
          <cell r="S204">
            <v>6</v>
          </cell>
          <cell r="T204">
            <v>817.33</v>
          </cell>
        </row>
        <row r="205">
          <cell r="H205">
            <v>4000140</v>
          </cell>
          <cell r="I205">
            <v>12.5</v>
          </cell>
          <cell r="J205">
            <v>17.11</v>
          </cell>
          <cell r="K205">
            <v>2.5000000000000001E-2</v>
          </cell>
          <cell r="L205">
            <v>1.0249999999999999</v>
          </cell>
          <cell r="M205">
            <v>224.70242187499997</v>
          </cell>
          <cell r="N205">
            <v>119.04761904761904</v>
          </cell>
          <cell r="O205">
            <v>1.88750034375</v>
          </cell>
          <cell r="Q205" t="str">
            <v>Sodium Chloride</v>
          </cell>
          <cell r="R205">
            <v>4000140</v>
          </cell>
          <cell r="S205">
            <v>12.5</v>
          </cell>
          <cell r="T205">
            <v>19.107204081632652</v>
          </cell>
        </row>
        <row r="206">
          <cell r="H206">
            <v>229827</v>
          </cell>
          <cell r="I206">
            <v>119.04761904761904</v>
          </cell>
          <cell r="J206">
            <v>34.630000000000003</v>
          </cell>
          <cell r="K206">
            <v>6.0000000000000001E-3</v>
          </cell>
          <cell r="L206">
            <v>1</v>
          </cell>
          <cell r="M206">
            <v>4147.3547619047622</v>
          </cell>
          <cell r="N206">
            <v>119.04761904761904</v>
          </cell>
          <cell r="O206">
            <v>34.837780000000002</v>
          </cell>
          <cell r="Q206" t="str">
            <v>KA DS 175ml CFC</v>
          </cell>
          <cell r="R206">
            <v>229827</v>
          </cell>
          <cell r="S206">
            <v>119.04761904761904</v>
          </cell>
          <cell r="T206">
            <v>36.621225000000003</v>
          </cell>
        </row>
        <row r="207">
          <cell r="H207" t="str">
            <v>b26</v>
          </cell>
          <cell r="I207">
            <v>5714.2857142857138</v>
          </cell>
          <cell r="J207">
            <v>4.9985066623589098</v>
          </cell>
          <cell r="K207">
            <v>6.0000000000000001E-3</v>
          </cell>
          <cell r="L207">
            <v>1</v>
          </cell>
          <cell r="M207">
            <v>28734.272584760358</v>
          </cell>
          <cell r="N207">
            <v>119.04761904761904</v>
          </cell>
          <cell r="O207">
            <v>241.36788971198703</v>
          </cell>
          <cell r="Q207" t="str">
            <v>KA  Bottle 175 ml</v>
          </cell>
          <cell r="R207" t="str">
            <v>b26</v>
          </cell>
          <cell r="S207">
            <v>5714.2857142857138</v>
          </cell>
          <cell r="T207">
            <v>4.9985066623589098</v>
          </cell>
        </row>
        <row r="208">
          <cell r="H208" t="str">
            <v>229898A</v>
          </cell>
          <cell r="I208">
            <v>5714.2857142857138</v>
          </cell>
          <cell r="J208">
            <v>3.1784336205361634</v>
          </cell>
          <cell r="K208">
            <v>6.0000000000000001E-3</v>
          </cell>
          <cell r="L208">
            <v>1</v>
          </cell>
          <cell r="M208">
            <v>18271.452698625028</v>
          </cell>
          <cell r="N208">
            <v>119.04761904761904</v>
          </cell>
          <cell r="O208">
            <v>153.48020266845023</v>
          </cell>
          <cell r="Q208" t="str">
            <v>KA 80&amp;175ML CAP</v>
          </cell>
          <cell r="R208" t="str">
            <v>229898A</v>
          </cell>
          <cell r="S208">
            <v>5714.2857142857138</v>
          </cell>
          <cell r="T208">
            <v>4.1743800000000002</v>
          </cell>
        </row>
        <row r="209">
          <cell r="H209">
            <v>229896</v>
          </cell>
          <cell r="I209">
            <v>5714.2857142857138</v>
          </cell>
          <cell r="J209">
            <v>1.8440742985640945</v>
          </cell>
          <cell r="K209">
            <v>0.02</v>
          </cell>
          <cell r="L209">
            <v>1</v>
          </cell>
          <cell r="M209">
            <v>10748.318768773579</v>
          </cell>
          <cell r="N209">
            <v>119.04761904761904</v>
          </cell>
          <cell r="O209">
            <v>90.285877657698066</v>
          </cell>
          <cell r="Q209" t="str">
            <v>KA DS 175ml Front label</v>
          </cell>
          <cell r="R209">
            <v>229896</v>
          </cell>
          <cell r="S209">
            <v>5714.2857142857138</v>
          </cell>
          <cell r="T209">
            <v>2.0717242248062013</v>
          </cell>
        </row>
        <row r="210">
          <cell r="H210">
            <v>229897</v>
          </cell>
          <cell r="I210">
            <v>5714.2857142857138</v>
          </cell>
          <cell r="J210">
            <v>1.3960985677312208</v>
          </cell>
          <cell r="K210">
            <v>0.02</v>
          </cell>
          <cell r="L210">
            <v>1</v>
          </cell>
          <cell r="M210">
            <v>8137.2602233476855</v>
          </cell>
          <cell r="N210">
            <v>119.04761904761904</v>
          </cell>
          <cell r="O210">
            <v>68.35298587612057</v>
          </cell>
          <cell r="Q210" t="str">
            <v>KA DS 175ml Back label</v>
          </cell>
          <cell r="R210">
            <v>229897</v>
          </cell>
          <cell r="S210">
            <v>5714.2857142857138</v>
          </cell>
          <cell r="T210">
            <v>1.5535492248062015</v>
          </cell>
        </row>
        <row r="211">
          <cell r="H211" t="str">
            <v>220393A</v>
          </cell>
          <cell r="I211">
            <v>2.9761904761904763</v>
          </cell>
          <cell r="J211">
            <v>44.99</v>
          </cell>
          <cell r="K211">
            <v>0.02</v>
          </cell>
          <cell r="L211">
            <v>1</v>
          </cell>
          <cell r="M211">
            <v>136.57678571428573</v>
          </cell>
          <cell r="N211">
            <v>119.04761904761904</v>
          </cell>
          <cell r="O211">
            <v>1.1472450000000003</v>
          </cell>
          <cell r="Q211" t="str">
            <v>BOPP Tape</v>
          </cell>
          <cell r="R211" t="str">
            <v>220393A</v>
          </cell>
          <cell r="S211">
            <v>2.9761904761904763</v>
          </cell>
          <cell r="T211">
            <v>47.670000000000009</v>
          </cell>
        </row>
        <row r="212">
          <cell r="H212" t="str">
            <v>b29</v>
          </cell>
          <cell r="I212">
            <v>952.38095238095229</v>
          </cell>
          <cell r="J212">
            <v>4.2025763620200998</v>
          </cell>
          <cell r="K212">
            <v>0.01</v>
          </cell>
          <cell r="L212">
            <v>1</v>
          </cell>
          <cell r="M212">
            <v>4042.4782148955242</v>
          </cell>
          <cell r="N212">
            <v>119.04761904761904</v>
          </cell>
          <cell r="O212">
            <v>33.956817005122403</v>
          </cell>
          <cell r="Q212" t="str">
            <v>175ml  Sleeves</v>
          </cell>
          <cell r="R212" t="str">
            <v>b29</v>
          </cell>
          <cell r="S212">
            <v>952.38095238095229</v>
          </cell>
          <cell r="T212">
            <v>4.2025763620200998</v>
          </cell>
        </row>
        <row r="213">
          <cell r="H213" t="str">
            <v>labelling charges</v>
          </cell>
          <cell r="I213">
            <v>5714.2857142857138</v>
          </cell>
          <cell r="J213">
            <v>0.04</v>
          </cell>
          <cell r="L213">
            <v>1</v>
          </cell>
          <cell r="M213">
            <v>228.57142857142856</v>
          </cell>
          <cell r="N213">
            <v>119.04761904761904</v>
          </cell>
          <cell r="O213">
            <v>1.92</v>
          </cell>
          <cell r="Q213" t="str">
            <v>labelling charges</v>
          </cell>
          <cell r="R213" t="str">
            <v>labelling charges</v>
          </cell>
          <cell r="S213">
            <v>5714.2857142857138</v>
          </cell>
          <cell r="T213">
            <v>0.04</v>
          </cell>
        </row>
        <row r="214">
          <cell r="H214" t="str">
            <v>Inkjet Coding</v>
          </cell>
          <cell r="I214">
            <v>137142.85714285713</v>
          </cell>
          <cell r="J214">
            <v>1.6999999999999999E-3</v>
          </cell>
          <cell r="L214">
            <v>1</v>
          </cell>
          <cell r="M214">
            <v>233.14285714285711</v>
          </cell>
          <cell r="N214">
            <v>119.04761904761904</v>
          </cell>
          <cell r="O214">
            <v>1.9583999999999999</v>
          </cell>
          <cell r="Q214" t="str">
            <v>Inkjet Coding</v>
          </cell>
          <cell r="R214" t="str">
            <v>Inkjet Coding</v>
          </cell>
          <cell r="S214">
            <v>137142.85714285713</v>
          </cell>
          <cell r="T214">
            <v>1.6999999999999999E-3</v>
          </cell>
        </row>
        <row r="215">
          <cell r="H215" t="str">
            <v>Conversion Cost</v>
          </cell>
          <cell r="M215">
            <v>9000</v>
          </cell>
          <cell r="N215">
            <v>119.04761904761904</v>
          </cell>
          <cell r="O215">
            <v>75.600000000000009</v>
          </cell>
          <cell r="Q215" t="str">
            <v>Conversion Cost</v>
          </cell>
          <cell r="R215" t="str">
            <v>Conversion Cost</v>
          </cell>
        </row>
        <row r="216">
          <cell r="H216" t="str">
            <v>C16</v>
          </cell>
          <cell r="I216">
            <v>741.16</v>
          </cell>
          <cell r="J216">
            <v>0.34000000608795972</v>
          </cell>
          <cell r="K216">
            <v>2.5000000000000001E-2</v>
          </cell>
          <cell r="L216">
            <v>1.0249999999999999</v>
          </cell>
          <cell r="M216">
            <v>264.75162124057988</v>
          </cell>
          <cell r="N216">
            <v>119.04761904761904</v>
          </cell>
          <cell r="O216">
            <v>2.223913618420871</v>
          </cell>
          <cell r="Q216" t="str">
            <v>DM Water</v>
          </cell>
          <cell r="R216" t="str">
            <v>C16</v>
          </cell>
          <cell r="S216">
            <v>741.16</v>
          </cell>
          <cell r="T216">
            <v>0.33999695959303466</v>
          </cell>
        </row>
        <row r="217">
          <cell r="H217">
            <v>4000177</v>
          </cell>
          <cell r="I217">
            <v>185.7</v>
          </cell>
          <cell r="J217">
            <v>93.36</v>
          </cell>
          <cell r="K217">
            <v>2.5000000000000001E-2</v>
          </cell>
          <cell r="L217">
            <v>1.0249999999999999</v>
          </cell>
          <cell r="M217">
            <v>18214.635194999992</v>
          </cell>
          <cell r="N217">
            <v>119.04761904761904</v>
          </cell>
          <cell r="O217">
            <v>153.00293563799994</v>
          </cell>
          <cell r="Q217" t="str">
            <v>SLES 70%</v>
          </cell>
          <cell r="R217">
            <v>4000177</v>
          </cell>
          <cell r="S217">
            <v>185.7</v>
          </cell>
          <cell r="T217">
            <v>90</v>
          </cell>
        </row>
        <row r="218">
          <cell r="H218">
            <v>4000145</v>
          </cell>
          <cell r="I218">
            <v>10</v>
          </cell>
          <cell r="J218">
            <v>152.11000000000001</v>
          </cell>
          <cell r="K218">
            <v>2.5000000000000001E-2</v>
          </cell>
          <cell r="L218">
            <v>1.0249999999999999</v>
          </cell>
          <cell r="M218">
            <v>1598.1056874999999</v>
          </cell>
          <cell r="N218">
            <v>119.04761904761904</v>
          </cell>
          <cell r="O218">
            <v>13.424087775</v>
          </cell>
          <cell r="Q218" t="str">
            <v>PKMEA/CMEA</v>
          </cell>
          <cell r="R218">
            <v>4000145</v>
          </cell>
          <cell r="S218">
            <v>10</v>
          </cell>
          <cell r="T218">
            <v>141.47786749862925</v>
          </cell>
        </row>
        <row r="219">
          <cell r="H219">
            <v>4000207</v>
          </cell>
          <cell r="I219">
            <v>0.125</v>
          </cell>
          <cell r="J219">
            <v>152.5</v>
          </cell>
          <cell r="K219">
            <v>2.5000000000000001E-2</v>
          </cell>
          <cell r="L219">
            <v>1.0249999999999999</v>
          </cell>
          <cell r="M219">
            <v>20.027539062499997</v>
          </cell>
          <cell r="N219">
            <v>119.04761904761904</v>
          </cell>
          <cell r="O219">
            <v>0.168231328125</v>
          </cell>
          <cell r="Q219" t="str">
            <v>CITRIC ACID ANHYDROUS</v>
          </cell>
          <cell r="R219">
            <v>4000207</v>
          </cell>
          <cell r="S219">
            <v>0.125</v>
          </cell>
          <cell r="T219">
            <v>112.87499999999999</v>
          </cell>
        </row>
        <row r="220">
          <cell r="H220">
            <v>4000218</v>
          </cell>
          <cell r="I220">
            <v>2.5</v>
          </cell>
          <cell r="J220">
            <v>757.99995995178699</v>
          </cell>
          <cell r="K220">
            <v>2.5000000000000001E-2</v>
          </cell>
          <cell r="L220">
            <v>1.0249999999999999</v>
          </cell>
          <cell r="M220">
            <v>1990.9342698108651</v>
          </cell>
          <cell r="N220">
            <v>119.04761904761904</v>
          </cell>
          <cell r="O220">
            <v>16.723847866411269</v>
          </cell>
          <cell r="Q220" t="str">
            <v>Carbopol 990</v>
          </cell>
          <cell r="R220">
            <v>4000218</v>
          </cell>
          <cell r="S220">
            <v>2.5</v>
          </cell>
          <cell r="T220">
            <v>838.74000000000012</v>
          </cell>
        </row>
        <row r="221">
          <cell r="H221">
            <v>4000225</v>
          </cell>
          <cell r="I221">
            <v>1</v>
          </cell>
          <cell r="J221">
            <v>832.43147721624655</v>
          </cell>
          <cell r="K221">
            <v>2.5000000000000001E-2</v>
          </cell>
          <cell r="L221">
            <v>1.0249999999999999</v>
          </cell>
          <cell r="M221">
            <v>874.57332075031877</v>
          </cell>
          <cell r="N221">
            <v>119.04761904761904</v>
          </cell>
          <cell r="O221">
            <v>7.3464158943026785</v>
          </cell>
          <cell r="Q221" t="str">
            <v>N-hance CG-17</v>
          </cell>
          <cell r="R221">
            <v>4000225</v>
          </cell>
          <cell r="S221">
            <v>1</v>
          </cell>
          <cell r="T221">
            <v>855.79256502601049</v>
          </cell>
        </row>
        <row r="222">
          <cell r="H222">
            <v>4002081</v>
          </cell>
          <cell r="I222">
            <v>1</v>
          </cell>
          <cell r="J222">
            <v>453</v>
          </cell>
          <cell r="K222">
            <v>2.5000000000000001E-2</v>
          </cell>
          <cell r="L222">
            <v>1.0249999999999999</v>
          </cell>
          <cell r="M222">
            <v>475.9331249999999</v>
          </cell>
          <cell r="N222">
            <v>119.04761904761904</v>
          </cell>
          <cell r="O222">
            <v>3.9978382499999996</v>
          </cell>
          <cell r="Q222" t="str">
            <v>DABISCO DCG-20</v>
          </cell>
          <cell r="R222">
            <v>4002081</v>
          </cell>
          <cell r="S222">
            <v>1</v>
          </cell>
          <cell r="T222">
            <v>438.38337468982638</v>
          </cell>
        </row>
        <row r="223">
          <cell r="H223">
            <v>4000507</v>
          </cell>
          <cell r="I223">
            <v>0.25</v>
          </cell>
          <cell r="J223">
            <v>3299.69</v>
          </cell>
          <cell r="K223">
            <v>2.5000000000000001E-2</v>
          </cell>
          <cell r="L223">
            <v>1.0249999999999999</v>
          </cell>
          <cell r="M223">
            <v>866.68420156249988</v>
          </cell>
          <cell r="N223">
            <v>119.04761904761904</v>
          </cell>
          <cell r="O223">
            <v>7.2801472931249993</v>
          </cell>
          <cell r="Q223" t="str">
            <v>Polyox N-60K</v>
          </cell>
          <cell r="R223">
            <v>4000507</v>
          </cell>
          <cell r="S223">
            <v>0.25</v>
          </cell>
          <cell r="T223">
            <v>3509.6697311107387</v>
          </cell>
        </row>
        <row r="224">
          <cell r="H224">
            <v>4000159</v>
          </cell>
          <cell r="I224">
            <v>2.5</v>
          </cell>
          <cell r="J224">
            <v>126.8</v>
          </cell>
          <cell r="K224">
            <v>2.5000000000000001E-2</v>
          </cell>
          <cell r="L224">
            <v>1.0249999999999999</v>
          </cell>
          <cell r="M224">
            <v>333.04812499999991</v>
          </cell>
          <cell r="N224">
            <v>119.04761904761904</v>
          </cell>
          <cell r="O224">
            <v>2.7976042499999996</v>
          </cell>
          <cell r="Q224" t="str">
            <v>Glydant</v>
          </cell>
          <cell r="R224">
            <v>4000159</v>
          </cell>
          <cell r="S224">
            <v>2.5</v>
          </cell>
          <cell r="T224">
            <v>137.97450310559006</v>
          </cell>
        </row>
        <row r="225">
          <cell r="H225">
            <v>4000223</v>
          </cell>
          <cell r="I225">
            <v>20</v>
          </cell>
          <cell r="J225">
            <v>220</v>
          </cell>
          <cell r="K225">
            <v>2.5000000000000001E-2</v>
          </cell>
          <cell r="L225">
            <v>1.0249999999999999</v>
          </cell>
          <cell r="M225">
            <v>4622.75</v>
          </cell>
          <cell r="N225">
            <v>119.04761904761904</v>
          </cell>
          <cell r="O225">
            <v>38.831100000000006</v>
          </cell>
          <cell r="Q225" t="str">
            <v>CK 9819</v>
          </cell>
          <cell r="R225">
            <v>4000223</v>
          </cell>
          <cell r="S225">
            <v>20</v>
          </cell>
          <cell r="T225">
            <v>200</v>
          </cell>
        </row>
        <row r="226">
          <cell r="H226">
            <v>4000176</v>
          </cell>
          <cell r="I226">
            <v>0.75</v>
          </cell>
          <cell r="J226">
            <v>82.881472511988648</v>
          </cell>
          <cell r="K226">
            <v>2.5000000000000001E-2</v>
          </cell>
          <cell r="L226">
            <v>1.0249999999999999</v>
          </cell>
          <cell r="M226">
            <v>65.308010293431039</v>
          </cell>
          <cell r="N226">
            <v>119.04761904761904</v>
          </cell>
          <cell r="O226">
            <v>0.5485872864648208</v>
          </cell>
          <cell r="Q226" t="str">
            <v>Sodium hydroxide</v>
          </cell>
          <cell r="R226">
            <v>4000176</v>
          </cell>
          <cell r="S226">
            <v>0.75</v>
          </cell>
          <cell r="T226">
            <v>83.754999999999995</v>
          </cell>
        </row>
        <row r="227">
          <cell r="H227">
            <v>4000097</v>
          </cell>
          <cell r="I227">
            <v>1</v>
          </cell>
          <cell r="J227">
            <v>339</v>
          </cell>
          <cell r="K227">
            <v>2.5000000000000001E-2</v>
          </cell>
          <cell r="L227">
            <v>1.0249999999999999</v>
          </cell>
          <cell r="M227">
            <v>356.16187499999995</v>
          </cell>
          <cell r="N227">
            <v>119.04761904761904</v>
          </cell>
          <cell r="O227">
            <v>2.9917597499999999</v>
          </cell>
          <cell r="Q227" t="str">
            <v>EDTA Disodium</v>
          </cell>
          <cell r="R227">
            <v>4000097</v>
          </cell>
          <cell r="S227">
            <v>1</v>
          </cell>
          <cell r="T227">
            <v>288.755</v>
          </cell>
        </row>
        <row r="228">
          <cell r="H228">
            <v>4000469</v>
          </cell>
          <cell r="I228">
            <v>0.1</v>
          </cell>
          <cell r="J228">
            <v>1283.04</v>
          </cell>
          <cell r="K228">
            <v>2.5000000000000001E-2</v>
          </cell>
          <cell r="L228">
            <v>1.0249999999999999</v>
          </cell>
          <cell r="M228">
            <v>134.79938999999999</v>
          </cell>
          <cell r="N228">
            <v>119.04761904761904</v>
          </cell>
          <cell r="O228">
            <v>1.1323148759999999</v>
          </cell>
          <cell r="Q228" t="str">
            <v>Fenugreek PG extract</v>
          </cell>
          <cell r="R228">
            <v>4000469</v>
          </cell>
          <cell r="S228">
            <v>0.1</v>
          </cell>
          <cell r="T228">
            <v>1280.3354518950437</v>
          </cell>
        </row>
        <row r="229">
          <cell r="H229">
            <v>4000151</v>
          </cell>
          <cell r="I229">
            <v>0.09</v>
          </cell>
          <cell r="J229">
            <v>708.04</v>
          </cell>
          <cell r="K229">
            <v>2.5000000000000001E-2</v>
          </cell>
          <cell r="L229">
            <v>1.0249999999999999</v>
          </cell>
          <cell r="M229">
            <v>66.949607249999985</v>
          </cell>
          <cell r="N229">
            <v>119.04761904761904</v>
          </cell>
          <cell r="O229">
            <v>0.56237670089999992</v>
          </cell>
          <cell r="Q229" t="str">
            <v>PG Extract Reetha</v>
          </cell>
          <cell r="R229">
            <v>4000151</v>
          </cell>
          <cell r="S229">
            <v>0.09</v>
          </cell>
          <cell r="T229">
            <v>705.17017142857151</v>
          </cell>
        </row>
        <row r="230">
          <cell r="H230">
            <v>4000150</v>
          </cell>
          <cell r="I230">
            <v>0.09</v>
          </cell>
          <cell r="J230">
            <v>558.04</v>
          </cell>
          <cell r="K230">
            <v>2.5000000000000001E-2</v>
          </cell>
          <cell r="L230">
            <v>1.0249999999999999</v>
          </cell>
          <cell r="M230">
            <v>52.766169749999989</v>
          </cell>
          <cell r="N230">
            <v>119.04761904761904</v>
          </cell>
          <cell r="O230">
            <v>0.44323582589999994</v>
          </cell>
          <cell r="Q230" t="str">
            <v>PG Extract shikakai</v>
          </cell>
          <cell r="R230">
            <v>4000150</v>
          </cell>
          <cell r="S230">
            <v>0.09</v>
          </cell>
          <cell r="T230">
            <v>778.5104</v>
          </cell>
        </row>
        <row r="231">
          <cell r="H231">
            <v>4000205</v>
          </cell>
          <cell r="I231">
            <v>0.1</v>
          </cell>
          <cell r="J231">
            <v>908.04</v>
          </cell>
          <cell r="K231">
            <v>2.5000000000000001E-2</v>
          </cell>
          <cell r="L231">
            <v>1.0249999999999999</v>
          </cell>
          <cell r="M231">
            <v>95.400952499999974</v>
          </cell>
          <cell r="N231">
            <v>119.04761904761904</v>
          </cell>
          <cell r="O231">
            <v>0.80136800099999983</v>
          </cell>
          <cell r="Q231" t="str">
            <v>PG extract Amla</v>
          </cell>
          <cell r="R231">
            <v>4000205</v>
          </cell>
          <cell r="S231">
            <v>0.1</v>
          </cell>
          <cell r="T231">
            <v>910.20552795031051</v>
          </cell>
        </row>
        <row r="232">
          <cell r="H232">
            <v>4000129</v>
          </cell>
          <cell r="I232">
            <v>15</v>
          </cell>
          <cell r="J232">
            <v>60</v>
          </cell>
          <cell r="K232">
            <v>2.5000000000000001E-2</v>
          </cell>
          <cell r="L232">
            <v>1.0249999999999999</v>
          </cell>
          <cell r="M232">
            <v>945.56249999999977</v>
          </cell>
          <cell r="N232">
            <v>119.04761904761904</v>
          </cell>
          <cell r="O232">
            <v>7.9427249999999985</v>
          </cell>
          <cell r="Q232" t="str">
            <v>CAPB</v>
          </cell>
          <cell r="R232">
            <v>4000129</v>
          </cell>
          <cell r="S232">
            <v>15</v>
          </cell>
          <cell r="T232">
            <v>66.625809613658788</v>
          </cell>
        </row>
        <row r="233">
          <cell r="H233">
            <v>4000166</v>
          </cell>
          <cell r="I233">
            <v>2.5000000000000001E-2</v>
          </cell>
          <cell r="J233">
            <v>549.27282042136164</v>
          </cell>
          <cell r="K233">
            <v>2.5000000000000001E-2</v>
          </cell>
          <cell r="L233">
            <v>1.0249999999999999</v>
          </cell>
          <cell r="M233">
            <v>14.426993923879825</v>
          </cell>
          <cell r="N233">
            <v>119.04761904761904</v>
          </cell>
          <cell r="O233">
            <v>0.12118674896059055</v>
          </cell>
          <cell r="Q233" t="str">
            <v>Chocolate brown</v>
          </cell>
          <cell r="R233">
            <v>4000166</v>
          </cell>
          <cell r="S233">
            <v>2.5000000000000001E-2</v>
          </cell>
          <cell r="T233">
            <v>578.69499999999994</v>
          </cell>
        </row>
        <row r="234">
          <cell r="H234">
            <v>4000206</v>
          </cell>
          <cell r="I234">
            <v>0.1</v>
          </cell>
          <cell r="J234">
            <v>494.13931116123302</v>
          </cell>
          <cell r="K234">
            <v>2.5000000000000001E-2</v>
          </cell>
          <cell r="L234">
            <v>1.0249999999999999</v>
          </cell>
          <cell r="M234">
            <v>51.915511378877042</v>
          </cell>
          <cell r="N234">
            <v>119.04761904761904</v>
          </cell>
          <cell r="O234">
            <v>0.43609029558256718</v>
          </cell>
          <cell r="Q234" t="str">
            <v>Hibiscus AE PG extract</v>
          </cell>
          <cell r="R234">
            <v>4000206</v>
          </cell>
          <cell r="S234">
            <v>0.1</v>
          </cell>
          <cell r="T234">
            <v>494.52666666666664</v>
          </cell>
        </row>
        <row r="235">
          <cell r="H235" t="str">
            <v>C10</v>
          </cell>
          <cell r="I235">
            <v>0.01</v>
          </cell>
          <cell r="J235">
            <v>661.6665898280902</v>
          </cell>
          <cell r="K235">
            <v>2.5000000000000001E-2</v>
          </cell>
          <cell r="L235">
            <v>1.0249999999999999</v>
          </cell>
          <cell r="M235">
            <v>6.9516346093813715</v>
          </cell>
          <cell r="N235">
            <v>119.04761904761904</v>
          </cell>
          <cell r="O235">
            <v>5.8393730718803528E-2</v>
          </cell>
          <cell r="Q235" t="str">
            <v>Carmoisine CI 14720</v>
          </cell>
          <cell r="R235" t="str">
            <v>C10</v>
          </cell>
          <cell r="S235">
            <v>0.01</v>
          </cell>
          <cell r="T235">
            <v>661.6665898280902</v>
          </cell>
        </row>
        <row r="236">
          <cell r="H236">
            <v>4001667</v>
          </cell>
          <cell r="I236">
            <v>6</v>
          </cell>
          <cell r="J236">
            <v>771</v>
          </cell>
          <cell r="K236">
            <v>2.5000000000000001E-2</v>
          </cell>
          <cell r="L236">
            <v>1.0249999999999999</v>
          </cell>
          <cell r="M236">
            <v>4860.1912499999989</v>
          </cell>
          <cell r="N236">
            <v>119.04761904761904</v>
          </cell>
          <cell r="O236">
            <v>40.825606499999992</v>
          </cell>
          <cell r="Q236" t="str">
            <v>Perfume GFA 51674</v>
          </cell>
          <cell r="R236">
            <v>4001667</v>
          </cell>
          <cell r="S236">
            <v>6</v>
          </cell>
          <cell r="T236">
            <v>817.33</v>
          </cell>
        </row>
        <row r="237">
          <cell r="H237">
            <v>4000140</v>
          </cell>
          <cell r="I237">
            <v>12.5</v>
          </cell>
          <cell r="J237">
            <v>17.11</v>
          </cell>
          <cell r="K237">
            <v>2.5000000000000001E-2</v>
          </cell>
          <cell r="L237">
            <v>1.0249999999999999</v>
          </cell>
          <cell r="M237">
            <v>224.70242187499997</v>
          </cell>
          <cell r="N237">
            <v>119.04761904761904</v>
          </cell>
          <cell r="O237">
            <v>1.88750034375</v>
          </cell>
          <cell r="Q237" t="str">
            <v>Sodium Chloride</v>
          </cell>
          <cell r="R237">
            <v>4000140</v>
          </cell>
          <cell r="S237">
            <v>12.5</v>
          </cell>
          <cell r="T237">
            <v>19.107204081632652</v>
          </cell>
        </row>
        <row r="238">
          <cell r="H238">
            <v>229825</v>
          </cell>
          <cell r="I238">
            <v>119.04761904761904</v>
          </cell>
          <cell r="J238">
            <v>20.880311344114645</v>
          </cell>
          <cell r="K238">
            <v>6.0000000000000001E-3</v>
          </cell>
          <cell r="L238">
            <v>1</v>
          </cell>
          <cell r="M238">
            <v>2500.6658585927776</v>
          </cell>
          <cell r="N238">
            <v>119.04761904761904</v>
          </cell>
          <cell r="O238">
            <v>21.005593212179335</v>
          </cell>
          <cell r="Q238" t="str">
            <v>KA HFS 175ml CFC</v>
          </cell>
          <cell r="R238">
            <v>229825</v>
          </cell>
          <cell r="S238">
            <v>119.04761904761904</v>
          </cell>
          <cell r="T238">
            <v>20.758724999999998</v>
          </cell>
        </row>
        <row r="239">
          <cell r="H239" t="str">
            <v>b26</v>
          </cell>
          <cell r="I239">
            <v>5714.2857142857138</v>
          </cell>
          <cell r="J239">
            <v>4.9985066623589098</v>
          </cell>
          <cell r="K239">
            <v>6.0000000000000001E-3</v>
          </cell>
          <cell r="L239">
            <v>1</v>
          </cell>
          <cell r="M239">
            <v>28734.272584760358</v>
          </cell>
          <cell r="N239">
            <v>119.04761904761904</v>
          </cell>
          <cell r="O239">
            <v>241.36788971198703</v>
          </cell>
          <cell r="Q239" t="str">
            <v>KA  Bottle 175 ml</v>
          </cell>
          <cell r="R239" t="str">
            <v>b26</v>
          </cell>
          <cell r="S239">
            <v>5714.2857142857138</v>
          </cell>
          <cell r="T239">
            <v>4.9985066623589098</v>
          </cell>
        </row>
        <row r="240">
          <cell r="H240" t="str">
            <v>229898A</v>
          </cell>
          <cell r="I240">
            <v>5714.2857142857138</v>
          </cell>
          <cell r="J240">
            <v>3.1784336205361634</v>
          </cell>
          <cell r="K240">
            <v>6.0000000000000001E-3</v>
          </cell>
          <cell r="L240">
            <v>1</v>
          </cell>
          <cell r="M240">
            <v>18271.452698625028</v>
          </cell>
          <cell r="N240">
            <v>119.04761904761904</v>
          </cell>
          <cell r="O240">
            <v>153.48020266845023</v>
          </cell>
          <cell r="Q240" t="str">
            <v>KA 80&amp;175ML CAP</v>
          </cell>
          <cell r="R240" t="str">
            <v>229898A</v>
          </cell>
          <cell r="S240">
            <v>5714.2857142857138</v>
          </cell>
          <cell r="T240">
            <v>4.1743800000000002</v>
          </cell>
        </row>
        <row r="241">
          <cell r="H241">
            <v>214322</v>
          </cell>
          <cell r="I241">
            <v>5714.2857142857138</v>
          </cell>
          <cell r="J241">
            <v>1.822224333923361</v>
          </cell>
          <cell r="K241">
            <v>0.02</v>
          </cell>
          <cell r="L241">
            <v>1</v>
          </cell>
          <cell r="M241">
            <v>10620.964689153303</v>
          </cell>
          <cell r="N241">
            <v>119.04761904761904</v>
          </cell>
          <cell r="O241">
            <v>89.21610338888776</v>
          </cell>
          <cell r="Q241" t="str">
            <v>KA HFS 175ml Front label</v>
          </cell>
          <cell r="R241">
            <v>214322</v>
          </cell>
          <cell r="S241">
            <v>5714.2857142857138</v>
          </cell>
          <cell r="T241">
            <v>1.8717750000000002</v>
          </cell>
        </row>
        <row r="242">
          <cell r="H242">
            <v>214323</v>
          </cell>
          <cell r="I242">
            <v>5714.2857142857138</v>
          </cell>
          <cell r="J242">
            <v>1.3755368805579467</v>
          </cell>
          <cell r="K242">
            <v>0.02</v>
          </cell>
          <cell r="L242">
            <v>1</v>
          </cell>
          <cell r="M242">
            <v>8017.4149609663173</v>
          </cell>
          <cell r="N242">
            <v>119.04761904761904</v>
          </cell>
          <cell r="O242">
            <v>67.346285672117077</v>
          </cell>
          <cell r="Q242" t="str">
            <v>KA HFS 175ml Back label</v>
          </cell>
          <cell r="R242">
            <v>214323</v>
          </cell>
          <cell r="S242">
            <v>5714.2857142857138</v>
          </cell>
          <cell r="T242">
            <v>1.3958999999999999</v>
          </cell>
        </row>
        <row r="243">
          <cell r="H243" t="str">
            <v>220393A</v>
          </cell>
          <cell r="I243">
            <v>2.9761904761904763</v>
          </cell>
          <cell r="J243">
            <v>44.99</v>
          </cell>
          <cell r="K243">
            <v>2.5000000000000001E-2</v>
          </cell>
          <cell r="L243">
            <v>1</v>
          </cell>
          <cell r="M243">
            <v>137.24627976190479</v>
          </cell>
          <cell r="N243">
            <v>119.04761904761904</v>
          </cell>
          <cell r="O243">
            <v>1.1528687500000003</v>
          </cell>
          <cell r="Q243" t="str">
            <v>BOPP Tape</v>
          </cell>
          <cell r="R243" t="str">
            <v>220393A</v>
          </cell>
          <cell r="S243">
            <v>2.9761904761904763</v>
          </cell>
          <cell r="T243">
            <v>47.670000000000009</v>
          </cell>
        </row>
        <row r="244">
          <cell r="H244" t="str">
            <v>b29</v>
          </cell>
          <cell r="I244">
            <v>952.38095238095229</v>
          </cell>
          <cell r="J244">
            <v>4.2025763620200998</v>
          </cell>
          <cell r="K244">
            <v>0.01</v>
          </cell>
          <cell r="L244">
            <v>1</v>
          </cell>
          <cell r="M244">
            <v>4042.4782148955242</v>
          </cell>
          <cell r="N244">
            <v>119.04761904761904</v>
          </cell>
          <cell r="O244">
            <v>33.956817005122403</v>
          </cell>
          <cell r="Q244" t="str">
            <v>175ml  Sleeves</v>
          </cell>
          <cell r="R244" t="str">
            <v>b29</v>
          </cell>
          <cell r="S244">
            <v>952.38095238095229</v>
          </cell>
          <cell r="T244">
            <v>4.2025763620200998</v>
          </cell>
        </row>
        <row r="245">
          <cell r="H245" t="str">
            <v>labelling charges</v>
          </cell>
          <cell r="I245">
            <v>5714.2857142857138</v>
          </cell>
          <cell r="J245">
            <v>0.04</v>
          </cell>
          <cell r="L245">
            <v>1</v>
          </cell>
          <cell r="M245">
            <v>228.57142857142856</v>
          </cell>
          <cell r="N245">
            <v>119.04761904761904</v>
          </cell>
          <cell r="O245">
            <v>1.92</v>
          </cell>
          <cell r="Q245" t="str">
            <v>labelling charges</v>
          </cell>
          <cell r="R245" t="str">
            <v>labelling charges</v>
          </cell>
          <cell r="S245">
            <v>5714.2857142857138</v>
          </cell>
          <cell r="T245">
            <v>0.04</v>
          </cell>
        </row>
        <row r="246">
          <cell r="H246" t="str">
            <v>Inkjet Coding</v>
          </cell>
          <cell r="I246">
            <v>137142.85714285713</v>
          </cell>
          <cell r="J246">
            <v>1.6999999999999999E-3</v>
          </cell>
          <cell r="L246">
            <v>1</v>
          </cell>
          <cell r="M246">
            <v>233.14285714285711</v>
          </cell>
          <cell r="N246">
            <v>119.04761904761904</v>
          </cell>
          <cell r="O246">
            <v>1.9583999999999999</v>
          </cell>
          <cell r="Q246" t="str">
            <v>Inkjet Coding</v>
          </cell>
          <cell r="R246" t="str">
            <v>Inkjet Coding</v>
          </cell>
          <cell r="S246">
            <v>137142.85714285713</v>
          </cell>
          <cell r="T246">
            <v>1.6999999999999999E-3</v>
          </cell>
        </row>
        <row r="247">
          <cell r="H247" t="str">
            <v>Conversion Cost</v>
          </cell>
          <cell r="M247">
            <v>9000</v>
          </cell>
          <cell r="N247">
            <v>119.04761904761904</v>
          </cell>
          <cell r="O247">
            <v>75.600000000000009</v>
          </cell>
          <cell r="Q247" t="str">
            <v>Conversion Cost</v>
          </cell>
          <cell r="R247" t="str">
            <v>Conversion Cost</v>
          </cell>
        </row>
        <row r="248">
          <cell r="H248" t="str">
            <v>C16</v>
          </cell>
          <cell r="I248">
            <v>733.76499999999987</v>
          </cell>
          <cell r="J248">
            <v>0.34000000608795972</v>
          </cell>
          <cell r="K248">
            <v>2.5000000000000001E-2</v>
          </cell>
          <cell r="L248">
            <v>1.0249999999999999</v>
          </cell>
          <cell r="M248">
            <v>262.11003475578019</v>
          </cell>
          <cell r="N248">
            <v>173.61111111111111</v>
          </cell>
          <cell r="O248">
            <v>1.509753800193294</v>
          </cell>
          <cell r="Q248" t="str">
            <v>DM Water</v>
          </cell>
          <cell r="R248" t="str">
            <v>C16</v>
          </cell>
          <cell r="S248">
            <v>733.76499999999987</v>
          </cell>
          <cell r="T248">
            <v>0.33999695959303466</v>
          </cell>
        </row>
        <row r="249">
          <cell r="H249">
            <v>4000177</v>
          </cell>
          <cell r="I249">
            <v>185.7</v>
          </cell>
          <cell r="J249">
            <v>93.36</v>
          </cell>
          <cell r="K249">
            <v>2.5000000000000001E-2</v>
          </cell>
          <cell r="L249">
            <v>1.0249999999999999</v>
          </cell>
          <cell r="M249">
            <v>18214.635194999992</v>
          </cell>
          <cell r="N249">
            <v>173.61111111111111</v>
          </cell>
          <cell r="O249">
            <v>104.91629872319994</v>
          </cell>
          <cell r="Q249" t="str">
            <v>SLES 70%</v>
          </cell>
          <cell r="R249">
            <v>4000177</v>
          </cell>
          <cell r="S249">
            <v>185.7</v>
          </cell>
          <cell r="T249">
            <v>90</v>
          </cell>
        </row>
        <row r="250">
          <cell r="H250">
            <v>4000145</v>
          </cell>
          <cell r="I250">
            <v>10</v>
          </cell>
          <cell r="J250">
            <v>152.11000000000001</v>
          </cell>
          <cell r="K250">
            <v>2.5000000000000001E-2</v>
          </cell>
          <cell r="L250">
            <v>1.0249999999999999</v>
          </cell>
          <cell r="M250">
            <v>1598.1056874999999</v>
          </cell>
          <cell r="N250">
            <v>173.61111111111111</v>
          </cell>
          <cell r="O250">
            <v>9.2050887599999989</v>
          </cell>
          <cell r="Q250" t="str">
            <v>PKMEA/CMEA</v>
          </cell>
          <cell r="R250">
            <v>4000145</v>
          </cell>
          <cell r="S250">
            <v>10</v>
          </cell>
          <cell r="T250">
            <v>141.47786749862925</v>
          </cell>
        </row>
        <row r="251">
          <cell r="H251">
            <v>4000207</v>
          </cell>
          <cell r="I251">
            <v>0.125</v>
          </cell>
          <cell r="J251">
            <v>152.5</v>
          </cell>
          <cell r="K251">
            <v>2.5000000000000001E-2</v>
          </cell>
          <cell r="L251">
            <v>1.0249999999999999</v>
          </cell>
          <cell r="M251">
            <v>20.027539062499997</v>
          </cell>
          <cell r="N251">
            <v>173.61111111111111</v>
          </cell>
          <cell r="O251">
            <v>0.11535862499999998</v>
          </cell>
          <cell r="Q251" t="str">
            <v>CITRIC ACID ANHYDROUS</v>
          </cell>
          <cell r="R251">
            <v>4000207</v>
          </cell>
          <cell r="S251">
            <v>0.125</v>
          </cell>
          <cell r="T251">
            <v>112.87499999999999</v>
          </cell>
        </row>
        <row r="252">
          <cell r="H252">
            <v>4000218</v>
          </cell>
          <cell r="I252">
            <v>2.5</v>
          </cell>
          <cell r="J252">
            <v>757.99995995178699</v>
          </cell>
          <cell r="K252">
            <v>2.5000000000000001E-2</v>
          </cell>
          <cell r="L252">
            <v>1.0249999999999999</v>
          </cell>
          <cell r="M252">
            <v>1990.9342698108651</v>
          </cell>
          <cell r="N252">
            <v>173.61111111111111</v>
          </cell>
          <cell r="O252">
            <v>11.467781394110583</v>
          </cell>
          <cell r="Q252" t="str">
            <v>Carbopol 990</v>
          </cell>
          <cell r="R252">
            <v>4000218</v>
          </cell>
          <cell r="S252">
            <v>2.5</v>
          </cell>
          <cell r="T252">
            <v>838.74000000000012</v>
          </cell>
        </row>
        <row r="253">
          <cell r="H253">
            <v>4000225</v>
          </cell>
          <cell r="I253">
            <v>1</v>
          </cell>
          <cell r="J253">
            <v>832.43147721624655</v>
          </cell>
          <cell r="K253">
            <v>2.5000000000000001E-2</v>
          </cell>
          <cell r="L253">
            <v>1.0249999999999999</v>
          </cell>
          <cell r="M253">
            <v>874.57332075031877</v>
          </cell>
          <cell r="N253">
            <v>173.61111111111111</v>
          </cell>
          <cell r="O253">
            <v>5.0375423275218356</v>
          </cell>
          <cell r="Q253" t="str">
            <v>N-hance CG-17</v>
          </cell>
          <cell r="R253">
            <v>4000225</v>
          </cell>
          <cell r="S253">
            <v>1</v>
          </cell>
          <cell r="T253">
            <v>855.79256502601049</v>
          </cell>
        </row>
        <row r="254">
          <cell r="H254">
            <v>4002081</v>
          </cell>
          <cell r="I254">
            <v>1</v>
          </cell>
          <cell r="J254">
            <v>453</v>
          </cell>
          <cell r="K254">
            <v>2.5000000000000001E-2</v>
          </cell>
          <cell r="L254">
            <v>1.0249999999999999</v>
          </cell>
          <cell r="M254">
            <v>475.9331249999999</v>
          </cell>
          <cell r="N254">
            <v>173.61111111111111</v>
          </cell>
          <cell r="O254">
            <v>2.7413747999999996</v>
          </cell>
          <cell r="Q254" t="str">
            <v>DABISCO DCG-20</v>
          </cell>
          <cell r="R254">
            <v>4002081</v>
          </cell>
          <cell r="S254">
            <v>1</v>
          </cell>
          <cell r="T254">
            <v>438.38337468982638</v>
          </cell>
        </row>
        <row r="255">
          <cell r="H255">
            <v>4000507</v>
          </cell>
          <cell r="I255">
            <v>0.25</v>
          </cell>
          <cell r="J255">
            <v>3299.69</v>
          </cell>
          <cell r="K255">
            <v>2.5000000000000001E-2</v>
          </cell>
          <cell r="L255">
            <v>1.0249999999999999</v>
          </cell>
          <cell r="M255">
            <v>866.68420156249988</v>
          </cell>
          <cell r="N255">
            <v>173.61111111111111</v>
          </cell>
          <cell r="O255">
            <v>4.9921010009999991</v>
          </cell>
          <cell r="Q255" t="str">
            <v>Polyox N-60K</v>
          </cell>
          <cell r="R255">
            <v>4000507</v>
          </cell>
          <cell r="S255">
            <v>0.25</v>
          </cell>
          <cell r="T255">
            <v>3509.6697311107387</v>
          </cell>
        </row>
        <row r="256">
          <cell r="H256">
            <v>4000180</v>
          </cell>
          <cell r="I256">
            <v>5</v>
          </cell>
          <cell r="J256">
            <v>173</v>
          </cell>
          <cell r="K256">
            <v>2.5000000000000001E-2</v>
          </cell>
          <cell r="L256">
            <v>1.0249999999999999</v>
          </cell>
          <cell r="M256">
            <v>908.79062499999975</v>
          </cell>
          <cell r="N256">
            <v>173.61111111111111</v>
          </cell>
          <cell r="O256">
            <v>5.2346339999999989</v>
          </cell>
          <cell r="Q256" t="str">
            <v>EGDS</v>
          </cell>
          <cell r="R256">
            <v>4000180</v>
          </cell>
          <cell r="S256">
            <v>5</v>
          </cell>
          <cell r="T256">
            <v>148.83631578947367</v>
          </cell>
        </row>
        <row r="257">
          <cell r="H257">
            <v>4000159</v>
          </cell>
          <cell r="I257">
            <v>2.5</v>
          </cell>
          <cell r="J257">
            <v>126.8</v>
          </cell>
          <cell r="K257">
            <v>2.5000000000000001E-2</v>
          </cell>
          <cell r="L257">
            <v>1.0249999999999999</v>
          </cell>
          <cell r="M257">
            <v>333.04812499999991</v>
          </cell>
          <cell r="N257">
            <v>173.61111111111111</v>
          </cell>
          <cell r="O257">
            <v>1.9183571999999995</v>
          </cell>
          <cell r="Q257" t="str">
            <v>Glydant</v>
          </cell>
          <cell r="R257">
            <v>4000159</v>
          </cell>
          <cell r="S257">
            <v>2.5</v>
          </cell>
          <cell r="T257">
            <v>137.97450310559006</v>
          </cell>
        </row>
        <row r="258">
          <cell r="H258">
            <v>4000223</v>
          </cell>
          <cell r="I258">
            <v>20</v>
          </cell>
          <cell r="J258">
            <v>220</v>
          </cell>
          <cell r="K258">
            <v>2.5000000000000001E-2</v>
          </cell>
          <cell r="L258">
            <v>1.0249999999999999</v>
          </cell>
          <cell r="M258">
            <v>4622.75</v>
          </cell>
          <cell r="N258">
            <v>173.61111111111111</v>
          </cell>
          <cell r="O258">
            <v>26.627040000000001</v>
          </cell>
          <cell r="Q258" t="str">
            <v>CK 9819</v>
          </cell>
          <cell r="R258">
            <v>4000223</v>
          </cell>
          <cell r="S258">
            <v>20</v>
          </cell>
          <cell r="T258">
            <v>200</v>
          </cell>
        </row>
        <row r="259">
          <cell r="H259">
            <v>4000176</v>
          </cell>
          <cell r="I259">
            <v>0.75</v>
          </cell>
          <cell r="J259">
            <v>82.881472511988648</v>
          </cell>
          <cell r="K259">
            <v>2.5000000000000001E-2</v>
          </cell>
          <cell r="L259">
            <v>1.0249999999999999</v>
          </cell>
          <cell r="M259">
            <v>65.308010293431039</v>
          </cell>
          <cell r="N259">
            <v>173.61111111111111</v>
          </cell>
          <cell r="O259">
            <v>0.3761741392901628</v>
          </cell>
          <cell r="Q259" t="str">
            <v>Sodium hydroxide</v>
          </cell>
          <cell r="R259">
            <v>4000176</v>
          </cell>
          <cell r="S259">
            <v>0.75</v>
          </cell>
          <cell r="T259">
            <v>83.754999999999995</v>
          </cell>
        </row>
        <row r="260">
          <cell r="H260">
            <v>4000097</v>
          </cell>
          <cell r="I260">
            <v>1</v>
          </cell>
          <cell r="J260">
            <v>339</v>
          </cell>
          <cell r="K260">
            <v>2.5000000000000001E-2</v>
          </cell>
          <cell r="L260">
            <v>1.0249999999999999</v>
          </cell>
          <cell r="M260">
            <v>356.16187499999995</v>
          </cell>
          <cell r="N260">
            <v>173.61111111111111</v>
          </cell>
          <cell r="O260">
            <v>2.0514923999999999</v>
          </cell>
          <cell r="Q260" t="str">
            <v>EDTA Disodium</v>
          </cell>
          <cell r="R260">
            <v>4000097</v>
          </cell>
          <cell r="S260">
            <v>1</v>
          </cell>
          <cell r="T260">
            <v>288.755</v>
          </cell>
        </row>
        <row r="261">
          <cell r="H261" t="str">
            <v>C61</v>
          </cell>
          <cell r="I261">
            <v>0.1</v>
          </cell>
          <cell r="J261">
            <v>1031.4407683596341</v>
          </cell>
          <cell r="K261">
            <v>2.5000000000000001E-2</v>
          </cell>
          <cell r="L261">
            <v>1.0249999999999999</v>
          </cell>
          <cell r="M261">
            <v>108.36574572578405</v>
          </cell>
          <cell r="N261">
            <v>173.61111111111111</v>
          </cell>
          <cell r="O261">
            <v>0.62418669538051608</v>
          </cell>
          <cell r="Q261" t="str">
            <v>Henna PG extract</v>
          </cell>
          <cell r="R261" t="str">
            <v>C61</v>
          </cell>
          <cell r="S261">
            <v>0.1</v>
          </cell>
          <cell r="T261">
            <v>920</v>
          </cell>
        </row>
        <row r="262">
          <cell r="H262">
            <v>4000147</v>
          </cell>
          <cell r="I262">
            <v>0.1</v>
          </cell>
          <cell r="J262">
            <v>218.76991142621623</v>
          </cell>
          <cell r="K262">
            <v>2.5000000000000001E-2</v>
          </cell>
          <cell r="L262">
            <v>1.0249999999999999</v>
          </cell>
          <cell r="M262">
            <v>22.98451381921684</v>
          </cell>
          <cell r="N262">
            <v>173.61111111111111</v>
          </cell>
          <cell r="O262">
            <v>0.13239079959868899</v>
          </cell>
          <cell r="Q262" t="str">
            <v>Alovera Juice</v>
          </cell>
          <cell r="R262">
            <v>4000147</v>
          </cell>
          <cell r="S262">
            <v>0.1</v>
          </cell>
          <cell r="T262">
            <v>191.2</v>
          </cell>
        </row>
        <row r="263">
          <cell r="H263">
            <v>4000205</v>
          </cell>
          <cell r="I263">
            <v>0.1</v>
          </cell>
          <cell r="J263">
            <v>908.04</v>
          </cell>
          <cell r="K263">
            <v>2.5000000000000001E-2</v>
          </cell>
          <cell r="L263">
            <v>1.0249999999999999</v>
          </cell>
          <cell r="M263">
            <v>95.400952499999974</v>
          </cell>
          <cell r="N263">
            <v>173.61111111111111</v>
          </cell>
          <cell r="O263">
            <v>0.54950948639999986</v>
          </cell>
          <cell r="Q263" t="str">
            <v>PG extract Amla</v>
          </cell>
          <cell r="R263">
            <v>4000205</v>
          </cell>
          <cell r="S263">
            <v>0.1</v>
          </cell>
          <cell r="T263">
            <v>910.20552795031051</v>
          </cell>
        </row>
        <row r="264">
          <cell r="H264">
            <v>4000215</v>
          </cell>
          <cell r="I264">
            <v>0.06</v>
          </cell>
          <cell r="J264">
            <v>888.09201290421356</v>
          </cell>
          <cell r="K264">
            <v>2.5000000000000001E-2</v>
          </cell>
          <cell r="L264">
            <v>1.0249999999999999</v>
          </cell>
          <cell r="M264">
            <v>55.983100263449344</v>
          </cell>
          <cell r="N264">
            <v>173.61111111111111</v>
          </cell>
          <cell r="O264">
            <v>0.32246265751746822</v>
          </cell>
          <cell r="Q264" t="str">
            <v>Pea Green</v>
          </cell>
          <cell r="R264">
            <v>4000215</v>
          </cell>
          <cell r="S264">
            <v>0.06</v>
          </cell>
          <cell r="T264">
            <v>898.8</v>
          </cell>
        </row>
        <row r="265">
          <cell r="H265">
            <v>4000129</v>
          </cell>
          <cell r="I265">
            <v>15</v>
          </cell>
          <cell r="J265">
            <v>60</v>
          </cell>
          <cell r="K265">
            <v>2.5000000000000001E-2</v>
          </cell>
          <cell r="L265">
            <v>1.0249999999999999</v>
          </cell>
          <cell r="M265">
            <v>945.56249999999977</v>
          </cell>
          <cell r="N265">
            <v>173.61111111111111</v>
          </cell>
          <cell r="O265">
            <v>5.4464399999999982</v>
          </cell>
          <cell r="Q265" t="str">
            <v>CAPB</v>
          </cell>
          <cell r="R265">
            <v>4000129</v>
          </cell>
          <cell r="S265">
            <v>15</v>
          </cell>
          <cell r="T265">
            <v>66.625809613658788</v>
          </cell>
        </row>
        <row r="266">
          <cell r="H266">
            <v>4000565</v>
          </cell>
          <cell r="I266">
            <v>2.5</v>
          </cell>
          <cell r="J266">
            <v>369.84186331622089</v>
          </cell>
          <cell r="K266">
            <v>2.5000000000000001E-2</v>
          </cell>
          <cell r="L266">
            <v>1.0249999999999999</v>
          </cell>
          <cell r="M266">
            <v>971.4127691165113</v>
          </cell>
          <cell r="N266">
            <v>173.61111111111111</v>
          </cell>
          <cell r="O266">
            <v>5.5953375501111049</v>
          </cell>
          <cell r="Q266" t="str">
            <v>SLM 5512 HP</v>
          </cell>
          <cell r="R266">
            <v>4000565</v>
          </cell>
          <cell r="S266">
            <v>2.5</v>
          </cell>
          <cell r="T266">
            <v>407.20999999999992</v>
          </cell>
        </row>
        <row r="267">
          <cell r="H267">
            <v>4001223</v>
          </cell>
          <cell r="I267">
            <v>6</v>
          </cell>
          <cell r="J267">
            <v>727.54449473238969</v>
          </cell>
          <cell r="K267">
            <v>2.5000000000000001E-2</v>
          </cell>
          <cell r="L267">
            <v>1.0249999999999999</v>
          </cell>
          <cell r="M267">
            <v>4586.2586086693009</v>
          </cell>
          <cell r="N267">
            <v>173.61111111111111</v>
          </cell>
          <cell r="O267">
            <v>26.416849585935172</v>
          </cell>
          <cell r="Q267" t="str">
            <v>Fragrance Herbal Twist -72287</v>
          </cell>
          <cell r="R267">
            <v>4001223</v>
          </cell>
          <cell r="S267">
            <v>6</v>
          </cell>
          <cell r="T267">
            <v>770.72500000000002</v>
          </cell>
        </row>
        <row r="268">
          <cell r="H268">
            <v>4000520</v>
          </cell>
          <cell r="I268">
            <v>0.05</v>
          </cell>
          <cell r="J268">
            <v>542.18306518333804</v>
          </cell>
          <cell r="K268">
            <v>2.5000000000000001E-2</v>
          </cell>
          <cell r="L268">
            <v>1.0249999999999999</v>
          </cell>
          <cell r="M268">
            <v>28.481554142912223</v>
          </cell>
          <cell r="N268">
            <v>173.61111111111111</v>
          </cell>
          <cell r="O268">
            <v>0.16405375186317439</v>
          </cell>
          <cell r="Q268" t="str">
            <v>Hydrolysed Egg white protein</v>
          </cell>
          <cell r="R268">
            <v>4000520</v>
          </cell>
          <cell r="S268">
            <v>0.05</v>
          </cell>
          <cell r="T268">
            <v>610.1415384615384</v>
          </cell>
        </row>
        <row r="269">
          <cell r="H269">
            <v>4000140</v>
          </cell>
          <cell r="I269">
            <v>12.5</v>
          </cell>
          <cell r="J269">
            <v>17.11</v>
          </cell>
          <cell r="K269">
            <v>2.5000000000000001E-2</v>
          </cell>
          <cell r="L269">
            <v>1.0249999999999999</v>
          </cell>
          <cell r="M269">
            <v>224.70242187499997</v>
          </cell>
          <cell r="N269">
            <v>173.61111111111111</v>
          </cell>
          <cell r="O269">
            <v>1.2942859499999999</v>
          </cell>
          <cell r="Q269" t="str">
            <v>Sodium Chloride</v>
          </cell>
          <cell r="R269">
            <v>4000140</v>
          </cell>
          <cell r="S269">
            <v>12.5</v>
          </cell>
          <cell r="T269">
            <v>19.107204081632652</v>
          </cell>
        </row>
        <row r="270">
          <cell r="H270">
            <v>230225</v>
          </cell>
          <cell r="I270">
            <v>173.61111111111111</v>
          </cell>
          <cell r="J270">
            <v>24.692365269461074</v>
          </cell>
          <cell r="K270">
            <v>6.0000000000000001E-3</v>
          </cell>
          <cell r="L270">
            <v>1</v>
          </cell>
          <cell r="M270">
            <v>4312.5901842149024</v>
          </cell>
          <cell r="N270">
            <v>173.61111111111111</v>
          </cell>
          <cell r="O270">
            <v>24.840519461077836</v>
          </cell>
          <cell r="Q270" t="str">
            <v>KA DRS 80ml CFC</v>
          </cell>
          <cell r="R270">
            <v>230225</v>
          </cell>
          <cell r="S270">
            <v>173.61111111111111</v>
          </cell>
          <cell r="T270">
            <v>23.624550000000003</v>
          </cell>
        </row>
        <row r="271">
          <cell r="H271" t="str">
            <v>229919A</v>
          </cell>
          <cell r="I271">
            <v>12500</v>
          </cell>
          <cell r="J271">
            <v>3.1261620977354001</v>
          </cell>
          <cell r="K271">
            <v>6.0000000000000001E-3</v>
          </cell>
          <cell r="L271">
            <v>1</v>
          </cell>
          <cell r="M271">
            <v>39311.48837902266</v>
          </cell>
          <cell r="N271">
            <v>173.61111111111111</v>
          </cell>
          <cell r="O271">
            <v>226.4341730631705</v>
          </cell>
          <cell r="Q271" t="str">
            <v>KA DRS 80ml Bottle</v>
          </cell>
          <cell r="R271" t="str">
            <v>229919A</v>
          </cell>
          <cell r="S271">
            <v>12500</v>
          </cell>
          <cell r="T271">
            <v>3.2696999999999998</v>
          </cell>
        </row>
        <row r="272">
          <cell r="H272" t="str">
            <v>b35</v>
          </cell>
          <cell r="I272">
            <v>12500</v>
          </cell>
          <cell r="J272">
            <v>3.5590061241147728</v>
          </cell>
          <cell r="K272">
            <v>6.0000000000000001E-3</v>
          </cell>
          <cell r="L272">
            <v>1</v>
          </cell>
          <cell r="M272">
            <v>44754.502010743265</v>
          </cell>
          <cell r="N272">
            <v>173.61111111111111</v>
          </cell>
          <cell r="O272">
            <v>257.78593158188119</v>
          </cell>
          <cell r="Q272" t="str">
            <v>KA DRS 80/175ml Cap</v>
          </cell>
          <cell r="R272" t="str">
            <v>b35</v>
          </cell>
          <cell r="S272">
            <v>12500</v>
          </cell>
          <cell r="T272">
            <v>3.5590061241147728</v>
          </cell>
        </row>
        <row r="273">
          <cell r="H273">
            <v>230223</v>
          </cell>
          <cell r="I273">
            <v>12500</v>
          </cell>
          <cell r="J273">
            <v>1.2029985604933282</v>
          </cell>
          <cell r="K273">
            <v>0.02</v>
          </cell>
          <cell r="L273">
            <v>1</v>
          </cell>
          <cell r="M273">
            <v>15338.231646289936</v>
          </cell>
          <cell r="N273">
            <v>173.61111111111111</v>
          </cell>
          <cell r="O273">
            <v>88.348214282630025</v>
          </cell>
          <cell r="Q273" t="str">
            <v>KA DRS 80ml Front Label</v>
          </cell>
          <cell r="R273">
            <v>230223</v>
          </cell>
          <cell r="S273">
            <v>12500</v>
          </cell>
          <cell r="T273">
            <v>1.2486411642411643</v>
          </cell>
        </row>
        <row r="274">
          <cell r="H274">
            <v>230224</v>
          </cell>
          <cell r="I274">
            <v>12500</v>
          </cell>
          <cell r="J274">
            <v>0.91008493081490049</v>
          </cell>
          <cell r="K274">
            <v>0.02</v>
          </cell>
          <cell r="L274">
            <v>1</v>
          </cell>
          <cell r="M274">
            <v>11603.582867889982</v>
          </cell>
          <cell r="N274">
            <v>173.61111111111111</v>
          </cell>
          <cell r="O274">
            <v>66.836637319046289</v>
          </cell>
          <cell r="Q274" t="str">
            <v>KA DRS 80ml Back Label</v>
          </cell>
          <cell r="R274">
            <v>230224</v>
          </cell>
          <cell r="S274">
            <v>12500</v>
          </cell>
          <cell r="T274">
            <v>0.94196616424116419</v>
          </cell>
        </row>
        <row r="275">
          <cell r="H275" t="str">
            <v>220393A</v>
          </cell>
          <cell r="I275">
            <v>4.3402777777777777</v>
          </cell>
          <cell r="J275">
            <v>44.99</v>
          </cell>
          <cell r="K275">
            <v>2.5000000000000001E-2</v>
          </cell>
          <cell r="L275">
            <v>1</v>
          </cell>
          <cell r="M275">
            <v>200.15082465277777</v>
          </cell>
          <cell r="N275">
            <v>173.61111111111111</v>
          </cell>
          <cell r="O275">
            <v>1.1528687499999999</v>
          </cell>
          <cell r="Q275" t="str">
            <v>BOPP Tape</v>
          </cell>
          <cell r="R275" t="str">
            <v>220393A</v>
          </cell>
          <cell r="S275">
            <v>4.3402777777777777</v>
          </cell>
          <cell r="T275">
            <v>47.670000000000009</v>
          </cell>
        </row>
        <row r="276">
          <cell r="H276" t="str">
            <v>B6</v>
          </cell>
          <cell r="I276">
            <v>2083.3333333333335</v>
          </cell>
          <cell r="J276">
            <v>2.6</v>
          </cell>
          <cell r="K276">
            <v>0.01</v>
          </cell>
          <cell r="L276">
            <v>1</v>
          </cell>
          <cell r="M276">
            <v>5470.8333333333339</v>
          </cell>
          <cell r="N276">
            <v>173.61111111111111</v>
          </cell>
          <cell r="O276">
            <v>31.512000000000004</v>
          </cell>
          <cell r="Q276" t="str">
            <v>80ml Sleeves</v>
          </cell>
          <cell r="R276" t="str">
            <v>B6</v>
          </cell>
          <cell r="S276">
            <v>2083.3333333333335</v>
          </cell>
          <cell r="T276">
            <v>2.6</v>
          </cell>
        </row>
        <row r="277">
          <cell r="H277" t="str">
            <v>labelling charges</v>
          </cell>
          <cell r="I277">
            <v>12500</v>
          </cell>
          <cell r="J277">
            <v>0.04</v>
          </cell>
          <cell r="L277">
            <v>1</v>
          </cell>
          <cell r="M277">
            <v>500</v>
          </cell>
          <cell r="N277">
            <v>173.61111111111111</v>
          </cell>
          <cell r="O277">
            <v>2.88</v>
          </cell>
          <cell r="Q277" t="str">
            <v>labelling charges</v>
          </cell>
          <cell r="R277" t="str">
            <v>labelling charges</v>
          </cell>
          <cell r="S277">
            <v>12500</v>
          </cell>
          <cell r="T277">
            <v>0.04</v>
          </cell>
        </row>
        <row r="278">
          <cell r="H278" t="str">
            <v>Inkjet Coding</v>
          </cell>
          <cell r="I278">
            <v>300000</v>
          </cell>
          <cell r="J278">
            <v>1.6999999999999999E-3</v>
          </cell>
          <cell r="L278">
            <v>1</v>
          </cell>
          <cell r="M278">
            <v>510</v>
          </cell>
          <cell r="N278">
            <v>173.61111111111111</v>
          </cell>
          <cell r="O278">
            <v>2.9375999999999998</v>
          </cell>
          <cell r="Q278" t="str">
            <v>Inkjet Coding</v>
          </cell>
          <cell r="R278" t="str">
            <v>Inkjet Coding</v>
          </cell>
          <cell r="S278">
            <v>300000</v>
          </cell>
          <cell r="T278">
            <v>1.6999999999999999E-3</v>
          </cell>
        </row>
        <row r="279">
          <cell r="H279" t="str">
            <v>Conversion Cost</v>
          </cell>
          <cell r="M279">
            <v>9000</v>
          </cell>
          <cell r="N279">
            <v>173.61111111111111</v>
          </cell>
          <cell r="O279">
            <v>51.839999999999996</v>
          </cell>
          <cell r="Q279" t="str">
            <v>Conversion Cost</v>
          </cell>
          <cell r="R279" t="str">
            <v>Conversion Cost</v>
          </cell>
        </row>
        <row r="280">
          <cell r="H280">
            <v>4000177</v>
          </cell>
          <cell r="I280">
            <v>157.1</v>
          </cell>
          <cell r="J280">
            <v>93.36</v>
          </cell>
          <cell r="K280">
            <v>2.5000000000000001E-2</v>
          </cell>
          <cell r="L280">
            <v>1.0249999999999999</v>
          </cell>
          <cell r="M280">
            <v>15409.365584999998</v>
          </cell>
          <cell r="N280">
            <v>86.805555555555557</v>
          </cell>
          <cell r="O280">
            <v>177.51589153919997</v>
          </cell>
          <cell r="P280">
            <v>6.3887467392000019</v>
          </cell>
          <cell r="Q280" t="str">
            <v>SLES 70%</v>
          </cell>
          <cell r="R280">
            <v>4000177</v>
          </cell>
          <cell r="S280">
            <v>157.1</v>
          </cell>
          <cell r="T280">
            <v>90</v>
          </cell>
        </row>
        <row r="281">
          <cell r="H281">
            <v>4000097</v>
          </cell>
          <cell r="I281">
            <v>1</v>
          </cell>
          <cell r="J281">
            <v>339</v>
          </cell>
          <cell r="K281">
            <v>2.5000000000000001E-2</v>
          </cell>
          <cell r="L281">
            <v>1.0249999999999999</v>
          </cell>
          <cell r="M281">
            <v>356.16187499999995</v>
          </cell>
          <cell r="N281">
            <v>86.805555555555557</v>
          </cell>
          <cell r="O281">
            <v>4.1029847999999998</v>
          </cell>
          <cell r="P281">
            <v>0.60812528400000021</v>
          </cell>
          <cell r="Q281" t="str">
            <v>EDTA Disodium</v>
          </cell>
          <cell r="R281">
            <v>4000097</v>
          </cell>
          <cell r="S281">
            <v>1</v>
          </cell>
          <cell r="T281">
            <v>288.755</v>
          </cell>
        </row>
        <row r="282">
          <cell r="H282">
            <v>4000186</v>
          </cell>
          <cell r="I282">
            <v>5</v>
          </cell>
          <cell r="J282">
            <v>192.91170336020838</v>
          </cell>
          <cell r="K282">
            <v>2.5000000000000001E-2</v>
          </cell>
          <cell r="L282">
            <v>1.0249999999999999</v>
          </cell>
          <cell r="M282">
            <v>1013.3892917140944</v>
          </cell>
          <cell r="N282">
            <v>86.805555555555557</v>
          </cell>
          <cell r="O282">
            <v>11.674244640546368</v>
          </cell>
          <cell r="P282">
            <v>1.1904528005463693</v>
          </cell>
          <cell r="Q282" t="str">
            <v>Glyceracel mono strearate</v>
          </cell>
          <cell r="R282">
            <v>4000186</v>
          </cell>
          <cell r="S282">
            <v>5</v>
          </cell>
          <cell r="T282">
            <v>173.24</v>
          </cell>
        </row>
        <row r="283">
          <cell r="H283" t="str">
            <v>C55</v>
          </cell>
          <cell r="I283">
            <v>0.01</v>
          </cell>
          <cell r="J283">
            <v>191.48666666666665</v>
          </cell>
          <cell r="K283">
            <v>2.5000000000000001E-2</v>
          </cell>
          <cell r="L283">
            <v>1.0249999999999999</v>
          </cell>
          <cell r="M283">
            <v>2.011806791666666</v>
          </cell>
          <cell r="N283">
            <v>86.805555555555557</v>
          </cell>
          <cell r="O283">
            <v>2.317601423999999E-2</v>
          </cell>
          <cell r="P283">
            <v>0</v>
          </cell>
          <cell r="Q283" t="str">
            <v>Bringhraj Oil Extract</v>
          </cell>
          <cell r="R283" t="str">
            <v>C55</v>
          </cell>
          <cell r="S283">
            <v>0.01</v>
          </cell>
          <cell r="T283">
            <v>191.48666666666665</v>
          </cell>
        </row>
        <row r="284">
          <cell r="H284">
            <v>4000207</v>
          </cell>
          <cell r="I284">
            <v>0.125</v>
          </cell>
          <cell r="J284">
            <v>152.5</v>
          </cell>
          <cell r="K284">
            <v>2.5000000000000001E-2</v>
          </cell>
          <cell r="L284">
            <v>1.0249999999999999</v>
          </cell>
          <cell r="M284">
            <v>20.027539062499997</v>
          </cell>
          <cell r="N284">
            <v>86.805555555555557</v>
          </cell>
          <cell r="O284">
            <v>0.23071724999999996</v>
          </cell>
          <cell r="P284">
            <v>5.9948662500000027E-2</v>
          </cell>
          <cell r="Q284" t="str">
            <v>Citric acid</v>
          </cell>
          <cell r="R284">
            <v>4000207</v>
          </cell>
          <cell r="S284">
            <v>0.125</v>
          </cell>
          <cell r="T284">
            <v>112.87499999999999</v>
          </cell>
        </row>
        <row r="285">
          <cell r="H285">
            <v>4000218</v>
          </cell>
          <cell r="I285">
            <v>2.5</v>
          </cell>
          <cell r="J285">
            <v>757.99995995178699</v>
          </cell>
          <cell r="K285">
            <v>2.5000000000000001E-2</v>
          </cell>
          <cell r="L285">
            <v>1.0249999999999999</v>
          </cell>
          <cell r="M285">
            <v>1990.9342698108651</v>
          </cell>
          <cell r="N285">
            <v>86.805555555555557</v>
          </cell>
          <cell r="O285">
            <v>22.935562788221166</v>
          </cell>
          <cell r="P285">
            <v>-2.4430321317788355</v>
          </cell>
          <cell r="Q285" t="str">
            <v>CARBOPOL 990</v>
          </cell>
          <cell r="R285">
            <v>4000218</v>
          </cell>
          <cell r="S285">
            <v>2.5</v>
          </cell>
          <cell r="T285">
            <v>838.74000000000012</v>
          </cell>
        </row>
        <row r="286">
          <cell r="H286">
            <v>4000176</v>
          </cell>
          <cell r="I286">
            <v>0.75</v>
          </cell>
          <cell r="J286">
            <v>82.881472511988648</v>
          </cell>
          <cell r="K286">
            <v>2.5000000000000001E-2</v>
          </cell>
          <cell r="L286">
            <v>1.0249999999999999</v>
          </cell>
          <cell r="M286">
            <v>65.308010293431039</v>
          </cell>
          <cell r="N286">
            <v>86.805555555555557</v>
          </cell>
          <cell r="O286">
            <v>0.7523482785803256</v>
          </cell>
          <cell r="P286">
            <v>-7.9293584196742373E-3</v>
          </cell>
          <cell r="Q286" t="str">
            <v>Sodium hydroxide</v>
          </cell>
          <cell r="R286">
            <v>4000176</v>
          </cell>
          <cell r="S286">
            <v>0.75</v>
          </cell>
          <cell r="T286">
            <v>83.754999999999995</v>
          </cell>
        </row>
        <row r="287">
          <cell r="H287">
            <v>4000129</v>
          </cell>
          <cell r="I287">
            <v>30</v>
          </cell>
          <cell r="J287">
            <v>60</v>
          </cell>
          <cell r="K287">
            <v>2.5000000000000001E-2</v>
          </cell>
          <cell r="L287">
            <v>1.0249999999999999</v>
          </cell>
          <cell r="M287">
            <v>1891.1249999999995</v>
          </cell>
          <cell r="N287">
            <v>86.805555555555557</v>
          </cell>
          <cell r="O287">
            <v>21.785759999999993</v>
          </cell>
          <cell r="P287">
            <v>-2.4058049674810533</v>
          </cell>
          <cell r="Q287" t="str">
            <v>CAPB</v>
          </cell>
          <cell r="R287">
            <v>4000129</v>
          </cell>
          <cell r="S287">
            <v>30</v>
          </cell>
          <cell r="T287">
            <v>66.625809613658788</v>
          </cell>
        </row>
        <row r="288">
          <cell r="H288">
            <v>4000225</v>
          </cell>
          <cell r="I288">
            <v>1</v>
          </cell>
          <cell r="J288">
            <v>832.43147721624655</v>
          </cell>
          <cell r="K288">
            <v>2.5000000000000001E-2</v>
          </cell>
          <cell r="L288">
            <v>1.0249999999999999</v>
          </cell>
          <cell r="M288">
            <v>874.57332075031877</v>
          </cell>
          <cell r="N288">
            <v>86.805555555555557</v>
          </cell>
          <cell r="O288">
            <v>10.075084655043671</v>
          </cell>
          <cell r="P288">
            <v>-0.28274391797913623</v>
          </cell>
          <cell r="Q288" t="str">
            <v>N-hance CG-17</v>
          </cell>
          <cell r="R288">
            <v>4000225</v>
          </cell>
          <cell r="S288">
            <v>1</v>
          </cell>
          <cell r="T288">
            <v>855.79256502601049</v>
          </cell>
        </row>
        <row r="289">
          <cell r="H289">
            <v>4002081</v>
          </cell>
          <cell r="I289">
            <v>1</v>
          </cell>
          <cell r="J289">
            <v>453</v>
          </cell>
          <cell r="K289">
            <v>2.5000000000000001E-2</v>
          </cell>
          <cell r="L289">
            <v>1.0249999999999999</v>
          </cell>
          <cell r="M289">
            <v>475.9331249999999</v>
          </cell>
          <cell r="N289">
            <v>86.805555555555557</v>
          </cell>
          <cell r="O289">
            <v>5.4827495999999991</v>
          </cell>
          <cell r="P289">
            <v>0.17690793945409311</v>
          </cell>
          <cell r="Q289" t="str">
            <v>DABISCO DCG-20</v>
          </cell>
          <cell r="R289">
            <v>4002081</v>
          </cell>
          <cell r="S289">
            <v>1</v>
          </cell>
          <cell r="T289">
            <v>438.38337468982638</v>
          </cell>
        </row>
        <row r="290">
          <cell r="H290">
            <v>4000507</v>
          </cell>
          <cell r="I290">
            <v>0.5</v>
          </cell>
          <cell r="J290">
            <v>3299.69</v>
          </cell>
          <cell r="K290">
            <v>2.5000000000000001E-2</v>
          </cell>
          <cell r="L290">
            <v>1.0249999999999999</v>
          </cell>
          <cell r="M290">
            <v>1733.3684031249998</v>
          </cell>
          <cell r="N290">
            <v>86.805555555555557</v>
          </cell>
          <cell r="O290">
            <v>19.968404003999996</v>
          </cell>
          <cell r="P290">
            <v>-1.2707133407897473</v>
          </cell>
          <cell r="Q290" t="str">
            <v>Polyox N-60K</v>
          </cell>
          <cell r="R290">
            <v>4000507</v>
          </cell>
          <cell r="S290">
            <v>0.5</v>
          </cell>
          <cell r="T290">
            <v>3509.6697311107387</v>
          </cell>
        </row>
        <row r="291">
          <cell r="H291">
            <v>4000145</v>
          </cell>
          <cell r="I291">
            <v>10</v>
          </cell>
          <cell r="J291">
            <v>152.11000000000001</v>
          </cell>
          <cell r="K291">
            <v>2.5000000000000001E-2</v>
          </cell>
          <cell r="L291">
            <v>1.0249999999999999</v>
          </cell>
          <cell r="M291">
            <v>1598.1056874999999</v>
          </cell>
          <cell r="N291">
            <v>86.805555555555557</v>
          </cell>
          <cell r="O291">
            <v>18.410177519999998</v>
          </cell>
          <cell r="P291">
            <v>1.286828260905903</v>
          </cell>
          <cell r="Q291" t="str">
            <v>PKMEA/CMEA</v>
          </cell>
          <cell r="R291">
            <v>4000145</v>
          </cell>
          <cell r="S291">
            <v>10</v>
          </cell>
          <cell r="T291">
            <v>141.47786749862925</v>
          </cell>
        </row>
        <row r="292">
          <cell r="H292">
            <v>4001923</v>
          </cell>
          <cell r="I292">
            <v>0.5</v>
          </cell>
          <cell r="J292">
            <v>195.21242400633733</v>
          </cell>
          <cell r="K292">
            <v>2.5000000000000001E-2</v>
          </cell>
          <cell r="L292">
            <v>1.0249999999999999</v>
          </cell>
          <cell r="M292">
            <v>102.54752648582907</v>
          </cell>
          <cell r="N292">
            <v>86.805555555555557</v>
          </cell>
          <cell r="O292">
            <v>1.1813475051167508</v>
          </cell>
          <cell r="P292">
            <v>-9.2118100336310516E-2</v>
          </cell>
          <cell r="Q292" t="str">
            <v>AURATONE BLACK</v>
          </cell>
          <cell r="R292">
            <v>4001923</v>
          </cell>
          <cell r="S292">
            <v>0.5</v>
          </cell>
          <cell r="T292">
            <v>210.43453061224494</v>
          </cell>
        </row>
        <row r="293">
          <cell r="H293">
            <v>4000159</v>
          </cell>
          <cell r="I293">
            <v>2.5</v>
          </cell>
          <cell r="J293">
            <v>126.8</v>
          </cell>
          <cell r="K293">
            <v>2.5000000000000001E-2</v>
          </cell>
          <cell r="L293">
            <v>1.0249999999999999</v>
          </cell>
          <cell r="M293">
            <v>333.04812499999991</v>
          </cell>
          <cell r="N293">
            <v>86.805555555555557</v>
          </cell>
          <cell r="O293">
            <v>3.8367143999999991</v>
          </cell>
          <cell r="P293">
            <v>-0.33811811496894428</v>
          </cell>
          <cell r="Q293" t="str">
            <v>Glydant</v>
          </cell>
          <cell r="R293">
            <v>4000159</v>
          </cell>
          <cell r="S293">
            <v>2.5</v>
          </cell>
          <cell r="T293">
            <v>137.97450310559006</v>
          </cell>
        </row>
        <row r="294">
          <cell r="H294">
            <v>4000223</v>
          </cell>
          <cell r="I294">
            <v>30</v>
          </cell>
          <cell r="J294">
            <v>220</v>
          </cell>
          <cell r="K294">
            <v>2.5000000000000001E-2</v>
          </cell>
          <cell r="L294">
            <v>1.0249999999999999</v>
          </cell>
          <cell r="M294">
            <v>6934.1249999999982</v>
          </cell>
          <cell r="N294">
            <v>86.805555555555557</v>
          </cell>
          <cell r="O294">
            <v>79.881119999999981</v>
          </cell>
          <cell r="P294">
            <v>7.2619200000000035</v>
          </cell>
          <cell r="Q294" t="str">
            <v>CK 9819</v>
          </cell>
          <cell r="R294">
            <v>4000223</v>
          </cell>
          <cell r="S294">
            <v>30</v>
          </cell>
          <cell r="T294">
            <v>200</v>
          </cell>
        </row>
        <row r="295">
          <cell r="H295">
            <v>4000565</v>
          </cell>
          <cell r="I295">
            <v>2.5</v>
          </cell>
          <cell r="J295">
            <v>369.84186331622089</v>
          </cell>
          <cell r="K295">
            <v>2.5000000000000001E-2</v>
          </cell>
          <cell r="L295">
            <v>1.0249999999999999</v>
          </cell>
          <cell r="M295">
            <v>971.4127691165113</v>
          </cell>
          <cell r="N295">
            <v>86.805555555555557</v>
          </cell>
          <cell r="O295">
            <v>11.19067510022221</v>
          </cell>
          <cell r="P295">
            <v>-1.1306850797777859</v>
          </cell>
          <cell r="Q295" t="str">
            <v>SLM 5512 HP</v>
          </cell>
          <cell r="R295">
            <v>4000565</v>
          </cell>
          <cell r="S295">
            <v>2.5</v>
          </cell>
          <cell r="T295">
            <v>407.20999999999992</v>
          </cell>
        </row>
        <row r="296">
          <cell r="H296">
            <v>4000215</v>
          </cell>
          <cell r="I296">
            <v>0.03</v>
          </cell>
          <cell r="J296">
            <v>888.09201290421356</v>
          </cell>
          <cell r="K296">
            <v>2.5000000000000001E-2</v>
          </cell>
          <cell r="L296">
            <v>1.0249999999999999</v>
          </cell>
          <cell r="M296">
            <v>27.991550131724672</v>
          </cell>
          <cell r="N296">
            <v>86.805555555555557</v>
          </cell>
          <cell r="O296">
            <v>0.32246265751746822</v>
          </cell>
          <cell r="P296">
            <v>-3.8880272825317364E-3</v>
          </cell>
          <cell r="Q296" t="str">
            <v>Pea Green</v>
          </cell>
          <cell r="R296">
            <v>4000215</v>
          </cell>
          <cell r="S296">
            <v>0.03</v>
          </cell>
          <cell r="T296">
            <v>898.8</v>
          </cell>
        </row>
        <row r="297">
          <cell r="H297">
            <v>4000205</v>
          </cell>
          <cell r="I297">
            <v>0.1</v>
          </cell>
          <cell r="J297">
            <v>908.04</v>
          </cell>
          <cell r="K297">
            <v>2.5000000000000001E-2</v>
          </cell>
          <cell r="L297">
            <v>1.0249999999999999</v>
          </cell>
          <cell r="M297">
            <v>95.400952499999974</v>
          </cell>
          <cell r="N297">
            <v>86.805555555555557</v>
          </cell>
          <cell r="O297">
            <v>1.0990189727999997</v>
          </cell>
          <cell r="P297">
            <v>-2.620981788819865E-3</v>
          </cell>
          <cell r="Q297" t="str">
            <v>PG extract Amla</v>
          </cell>
          <cell r="R297">
            <v>4000205</v>
          </cell>
          <cell r="S297">
            <v>0.1</v>
          </cell>
          <cell r="T297">
            <v>910.20552795031051</v>
          </cell>
        </row>
        <row r="298">
          <cell r="H298">
            <v>4002047</v>
          </cell>
          <cell r="I298">
            <v>6</v>
          </cell>
          <cell r="J298">
            <v>1093.6077250082903</v>
          </cell>
          <cell r="K298">
            <v>2.5000000000000001E-2</v>
          </cell>
          <cell r="L298">
            <v>1.0249999999999999</v>
          </cell>
          <cell r="M298">
            <v>6893.8296965210084</v>
          </cell>
          <cell r="N298">
            <v>86.805555555555557</v>
          </cell>
          <cell r="O298">
            <v>79.416918103922015</v>
          </cell>
          <cell r="P298">
            <v>-4.0624832560779822</v>
          </cell>
          <cell r="Q298" t="str">
            <v>FRAGRANCE refresing clean</v>
          </cell>
          <cell r="R298">
            <v>4002047</v>
          </cell>
          <cell r="S298">
            <v>6</v>
          </cell>
          <cell r="T298">
            <v>1149.5500000000002</v>
          </cell>
        </row>
        <row r="299">
          <cell r="H299">
            <v>4000140</v>
          </cell>
          <cell r="I299">
            <v>12.5</v>
          </cell>
          <cell r="J299">
            <v>17.11</v>
          </cell>
          <cell r="K299">
            <v>2.5000000000000001E-2</v>
          </cell>
          <cell r="L299">
            <v>1.0249999999999999</v>
          </cell>
          <cell r="M299">
            <v>224.70242187499997</v>
          </cell>
          <cell r="N299">
            <v>86.805555555555557</v>
          </cell>
          <cell r="O299">
            <v>2.5885718999999998</v>
          </cell>
          <cell r="P299">
            <v>-0.30215700551020364</v>
          </cell>
          <cell r="Q299" t="str">
            <v>Sodium Chloride</v>
          </cell>
          <cell r="R299">
            <v>4000140</v>
          </cell>
          <cell r="S299">
            <v>12.5</v>
          </cell>
          <cell r="T299">
            <v>19.107204081632652</v>
          </cell>
        </row>
        <row r="300">
          <cell r="H300" t="str">
            <v>C67</v>
          </cell>
          <cell r="I300">
            <v>0.01</v>
          </cell>
          <cell r="J300">
            <v>176.70653542569758</v>
          </cell>
          <cell r="K300">
            <v>2.5000000000000001E-2</v>
          </cell>
          <cell r="L300">
            <v>1.0249999999999999</v>
          </cell>
          <cell r="M300">
            <v>1.856523037816235</v>
          </cell>
          <cell r="N300">
            <v>86.805555555555557</v>
          </cell>
          <cell r="O300">
            <v>2.1387145395643025E-2</v>
          </cell>
          <cell r="P300">
            <v>0</v>
          </cell>
          <cell r="Q300" t="str">
            <v>Curry leaf extract</v>
          </cell>
          <cell r="R300" t="str">
            <v>C67</v>
          </cell>
          <cell r="S300">
            <v>0.01</v>
          </cell>
          <cell r="T300">
            <v>176.70653542569758</v>
          </cell>
        </row>
        <row r="301">
          <cell r="H301" t="str">
            <v>C16</v>
          </cell>
          <cell r="I301">
            <v>736.69499999999994</v>
          </cell>
          <cell r="J301">
            <v>0.34000000608795972</v>
          </cell>
          <cell r="K301">
            <v>2.5000000000000001E-2</v>
          </cell>
          <cell r="L301">
            <v>1.0249999999999999</v>
          </cell>
          <cell r="M301">
            <v>263.15666739952098</v>
          </cell>
          <cell r="N301">
            <v>86.805555555555557</v>
          </cell>
          <cell r="O301">
            <v>3.0315648084424818</v>
          </cell>
          <cell r="P301">
            <v>2.7163666583618351E-5</v>
          </cell>
          <cell r="Q301" t="str">
            <v>DM Water</v>
          </cell>
          <cell r="R301" t="str">
            <v>C16</v>
          </cell>
          <cell r="S301">
            <v>736.69499999999994</v>
          </cell>
          <cell r="T301">
            <v>0.33999695959303466</v>
          </cell>
        </row>
        <row r="302">
          <cell r="H302">
            <v>4000298</v>
          </cell>
          <cell r="I302">
            <v>0.18</v>
          </cell>
          <cell r="J302">
            <v>207</v>
          </cell>
          <cell r="K302">
            <v>2.5000000000000001E-2</v>
          </cell>
          <cell r="L302">
            <v>1.0249999999999999</v>
          </cell>
          <cell r="M302">
            <v>39.146287499999993</v>
          </cell>
          <cell r="N302">
            <v>86.805555555555557</v>
          </cell>
          <cell r="O302">
            <v>0.45096523199999988</v>
          </cell>
          <cell r="P302">
            <v>7.0694791199998885E-3</v>
          </cell>
          <cell r="Q302" t="str">
            <v>SUN FLOWER OIL</v>
          </cell>
          <cell r="R302">
            <v>4000298</v>
          </cell>
          <cell r="S302">
            <v>0.18</v>
          </cell>
          <cell r="T302">
            <v>203.75500000000002</v>
          </cell>
        </row>
        <row r="303">
          <cell r="H303">
            <v>211671</v>
          </cell>
          <cell r="I303">
            <v>51.5625</v>
          </cell>
          <cell r="J303">
            <v>273</v>
          </cell>
          <cell r="K303">
            <v>1.7500000000000002E-2</v>
          </cell>
          <cell r="L303">
            <v>1</v>
          </cell>
          <cell r="M303">
            <v>14322.902343750002</v>
          </cell>
          <cell r="N303">
            <v>86.805555555555557</v>
          </cell>
          <cell r="O303">
            <v>164.99983500000002</v>
          </cell>
          <cell r="P303">
            <v>2.6627075021250164</v>
          </cell>
          <cell r="Q303" t="str">
            <v>LAMIANTE KARTHIKA CURRY LEAF 5ML +1 ML</v>
          </cell>
          <cell r="R303">
            <v>211671</v>
          </cell>
          <cell r="S303">
            <v>51.5625</v>
          </cell>
          <cell r="T303">
            <v>268.594425</v>
          </cell>
        </row>
        <row r="304">
          <cell r="H304">
            <v>211673</v>
          </cell>
          <cell r="I304">
            <v>86.805555555555557</v>
          </cell>
          <cell r="J304">
            <v>37.234351553621266</v>
          </cell>
          <cell r="K304">
            <v>6.0000000000000001E-3</v>
          </cell>
          <cell r="L304">
            <v>1</v>
          </cell>
          <cell r="M304">
            <v>3251.5414637971348</v>
          </cell>
          <cell r="N304">
            <v>86.805555555555557</v>
          </cell>
          <cell r="O304">
            <v>37.457757662942996</v>
          </cell>
          <cell r="P304">
            <v>-0.71300093705701073</v>
          </cell>
          <cell r="Q304" t="str">
            <v>CFC  KARTHIKA CURRY LEAF 5ML +1 ML</v>
          </cell>
          <cell r="R304">
            <v>211673</v>
          </cell>
          <cell r="S304">
            <v>86.805555555555557</v>
          </cell>
          <cell r="T304">
            <v>37.943100000000008</v>
          </cell>
        </row>
        <row r="305">
          <cell r="H305" t="str">
            <v>220393A</v>
          </cell>
          <cell r="I305">
            <v>1.7361111111111112</v>
          </cell>
          <cell r="J305">
            <v>44.99</v>
          </cell>
          <cell r="K305">
            <v>0.02</v>
          </cell>
          <cell r="L305">
            <v>1</v>
          </cell>
          <cell r="M305">
            <v>79.669791666666683</v>
          </cell>
          <cell r="N305">
            <v>86.805555555555557</v>
          </cell>
          <cell r="O305">
            <v>0.91779600000000017</v>
          </cell>
          <cell r="P305">
            <v>-5.4672000000000054E-2</v>
          </cell>
          <cell r="Q305" t="str">
            <v>BOPP Tape</v>
          </cell>
          <cell r="R305" t="str">
            <v>220393A</v>
          </cell>
          <cell r="S305">
            <v>1.7361111111111112</v>
          </cell>
          <cell r="T305">
            <v>47.670000000000009</v>
          </cell>
        </row>
        <row r="306">
          <cell r="H306" t="str">
            <v>Conversion Cost</v>
          </cell>
          <cell r="M306">
            <v>6180</v>
          </cell>
          <cell r="N306">
            <v>86.805555555555557</v>
          </cell>
          <cell r="O306">
            <v>71.193600000000004</v>
          </cell>
          <cell r="Q306" t="str">
            <v>Conversion Cost</v>
          </cell>
          <cell r="R306" t="str">
            <v>Conversion Cost</v>
          </cell>
        </row>
        <row r="307">
          <cell r="H307">
            <v>4000177</v>
          </cell>
          <cell r="I307">
            <v>157.1</v>
          </cell>
          <cell r="J307">
            <v>93.36</v>
          </cell>
          <cell r="K307">
            <v>2.5000000000000001E-2</v>
          </cell>
          <cell r="L307">
            <v>1.0249999999999999</v>
          </cell>
          <cell r="M307">
            <v>15409.365584999998</v>
          </cell>
          <cell r="N307">
            <v>173.61111111111111</v>
          </cell>
          <cell r="O307">
            <v>88.757945769599985</v>
          </cell>
          <cell r="Q307" t="str">
            <v>SLES 70%</v>
          </cell>
          <cell r="R307">
            <v>4000177</v>
          </cell>
          <cell r="S307">
            <v>157.1</v>
          </cell>
          <cell r="T307">
            <v>90</v>
          </cell>
        </row>
        <row r="308">
          <cell r="H308">
            <v>4000097</v>
          </cell>
          <cell r="I308">
            <v>1</v>
          </cell>
          <cell r="J308">
            <v>339</v>
          </cell>
          <cell r="K308">
            <v>2.5000000000000001E-2</v>
          </cell>
          <cell r="L308">
            <v>1.0249999999999999</v>
          </cell>
          <cell r="M308">
            <v>356.16187499999995</v>
          </cell>
          <cell r="N308">
            <v>173.61111111111111</v>
          </cell>
          <cell r="O308">
            <v>2.0514923999999999</v>
          </cell>
          <cell r="Q308" t="str">
            <v>EDTA Disodium</v>
          </cell>
          <cell r="R308">
            <v>4000097</v>
          </cell>
          <cell r="S308">
            <v>1</v>
          </cell>
          <cell r="T308">
            <v>288.755</v>
          </cell>
        </row>
        <row r="309">
          <cell r="H309">
            <v>4000186</v>
          </cell>
          <cell r="I309">
            <v>5</v>
          </cell>
          <cell r="J309">
            <v>192.91170336020838</v>
          </cell>
          <cell r="K309">
            <v>2.5000000000000001E-2</v>
          </cell>
          <cell r="L309">
            <v>1.0249999999999999</v>
          </cell>
          <cell r="M309">
            <v>1013.3892917140944</v>
          </cell>
          <cell r="N309">
            <v>173.61111111111111</v>
          </cell>
          <cell r="O309">
            <v>5.8371223202731839</v>
          </cell>
          <cell r="Q309" t="str">
            <v>Glyceracel mono strearate</v>
          </cell>
          <cell r="R309">
            <v>4000186</v>
          </cell>
          <cell r="S309">
            <v>5</v>
          </cell>
          <cell r="T309">
            <v>173.24</v>
          </cell>
        </row>
        <row r="310">
          <cell r="H310" t="str">
            <v>C55</v>
          </cell>
          <cell r="I310">
            <v>0.1</v>
          </cell>
          <cell r="J310">
            <v>191.48666666666665</v>
          </cell>
          <cell r="K310">
            <v>2.5000000000000001E-2</v>
          </cell>
          <cell r="L310">
            <v>1.0249999999999999</v>
          </cell>
          <cell r="M310">
            <v>20.118067916666661</v>
          </cell>
          <cell r="N310">
            <v>173.61111111111111</v>
          </cell>
          <cell r="O310">
            <v>0.11588007119999996</v>
          </cell>
          <cell r="Q310" t="str">
            <v>Bringhraj Oil Extract</v>
          </cell>
          <cell r="R310" t="str">
            <v>C55</v>
          </cell>
          <cell r="S310">
            <v>0.1</v>
          </cell>
          <cell r="T310">
            <v>191.48666666666665</v>
          </cell>
        </row>
        <row r="311">
          <cell r="H311">
            <v>4000207</v>
          </cell>
          <cell r="I311">
            <v>0.125</v>
          </cell>
          <cell r="J311">
            <v>152.5</v>
          </cell>
          <cell r="K311">
            <v>2.5000000000000001E-2</v>
          </cell>
          <cell r="L311">
            <v>1.0249999999999999</v>
          </cell>
          <cell r="M311">
            <v>20.027539062499997</v>
          </cell>
          <cell r="N311">
            <v>173.61111111111111</v>
          </cell>
          <cell r="O311">
            <v>0.11535862499999998</v>
          </cell>
          <cell r="Q311" t="str">
            <v>Citric acid</v>
          </cell>
          <cell r="R311">
            <v>4000207</v>
          </cell>
          <cell r="S311">
            <v>0.125</v>
          </cell>
          <cell r="T311">
            <v>112.87499999999999</v>
          </cell>
        </row>
        <row r="312">
          <cell r="H312">
            <v>4000218</v>
          </cell>
          <cell r="I312">
            <v>2.5</v>
          </cell>
          <cell r="J312">
            <v>757.99995995178699</v>
          </cell>
          <cell r="K312">
            <v>2.5000000000000001E-2</v>
          </cell>
          <cell r="L312">
            <v>1.0249999999999999</v>
          </cell>
          <cell r="M312">
            <v>1990.9342698108651</v>
          </cell>
          <cell r="N312">
            <v>173.61111111111111</v>
          </cell>
          <cell r="O312">
            <v>11.467781394110583</v>
          </cell>
          <cell r="Q312" t="str">
            <v>Carbopol 990</v>
          </cell>
          <cell r="R312">
            <v>4000218</v>
          </cell>
          <cell r="S312">
            <v>2.5</v>
          </cell>
          <cell r="T312">
            <v>838.74000000000012</v>
          </cell>
        </row>
        <row r="313">
          <cell r="H313">
            <v>4000176</v>
          </cell>
          <cell r="I313">
            <v>0.75</v>
          </cell>
          <cell r="J313">
            <v>82.881472511988648</v>
          </cell>
          <cell r="K313">
            <v>2.5000000000000001E-2</v>
          </cell>
          <cell r="L313">
            <v>1.0249999999999999</v>
          </cell>
          <cell r="M313">
            <v>65.308010293431039</v>
          </cell>
          <cell r="N313">
            <v>173.61111111111111</v>
          </cell>
          <cell r="O313">
            <v>0.3761741392901628</v>
          </cell>
          <cell r="Q313" t="str">
            <v>Sodium hydroxide</v>
          </cell>
          <cell r="R313">
            <v>4000176</v>
          </cell>
          <cell r="S313">
            <v>0.75</v>
          </cell>
          <cell r="T313">
            <v>83.754999999999995</v>
          </cell>
        </row>
        <row r="314">
          <cell r="H314">
            <v>4000129</v>
          </cell>
          <cell r="I314">
            <v>30</v>
          </cell>
          <cell r="J314">
            <v>60</v>
          </cell>
          <cell r="K314">
            <v>2.5000000000000001E-2</v>
          </cell>
          <cell r="L314">
            <v>1.0249999999999999</v>
          </cell>
          <cell r="M314">
            <v>1891.1249999999995</v>
          </cell>
          <cell r="N314">
            <v>173.61111111111111</v>
          </cell>
          <cell r="O314">
            <v>10.892879999999996</v>
          </cell>
          <cell r="Q314" t="str">
            <v>CAPB</v>
          </cell>
          <cell r="R314">
            <v>4000129</v>
          </cell>
          <cell r="S314">
            <v>30</v>
          </cell>
          <cell r="T314">
            <v>66.625809613658788</v>
          </cell>
        </row>
        <row r="315">
          <cell r="H315">
            <v>4000225</v>
          </cell>
          <cell r="I315">
            <v>1</v>
          </cell>
          <cell r="J315">
            <v>832.43147721624655</v>
          </cell>
          <cell r="K315">
            <v>2.5000000000000001E-2</v>
          </cell>
          <cell r="L315">
            <v>1.0249999999999999</v>
          </cell>
          <cell r="M315">
            <v>874.57332075031877</v>
          </cell>
          <cell r="N315">
            <v>173.61111111111111</v>
          </cell>
          <cell r="O315">
            <v>5.0375423275218356</v>
          </cell>
          <cell r="Q315" t="str">
            <v>N-hance CG-17</v>
          </cell>
          <cell r="R315">
            <v>4000225</v>
          </cell>
          <cell r="S315">
            <v>1</v>
          </cell>
          <cell r="T315">
            <v>855.79256502601049</v>
          </cell>
        </row>
        <row r="316">
          <cell r="H316">
            <v>4002081</v>
          </cell>
          <cell r="I316">
            <v>1</v>
          </cell>
          <cell r="J316">
            <v>453</v>
          </cell>
          <cell r="K316">
            <v>2.5000000000000001E-2</v>
          </cell>
          <cell r="L316">
            <v>1.0249999999999999</v>
          </cell>
          <cell r="M316">
            <v>475.9331249999999</v>
          </cell>
          <cell r="N316">
            <v>173.61111111111111</v>
          </cell>
          <cell r="O316">
            <v>2.7413747999999996</v>
          </cell>
          <cell r="Q316" t="str">
            <v>DABISCO DCG-20</v>
          </cell>
          <cell r="R316">
            <v>4002081</v>
          </cell>
          <cell r="S316">
            <v>1</v>
          </cell>
          <cell r="T316">
            <v>438.38337468982638</v>
          </cell>
        </row>
        <row r="317">
          <cell r="H317">
            <v>4000507</v>
          </cell>
          <cell r="I317">
            <v>0.5</v>
          </cell>
          <cell r="J317">
            <v>3299.69</v>
          </cell>
          <cell r="K317">
            <v>2.5000000000000001E-2</v>
          </cell>
          <cell r="L317">
            <v>1.0249999999999999</v>
          </cell>
          <cell r="M317">
            <v>1733.3684031249998</v>
          </cell>
          <cell r="N317">
            <v>173.61111111111111</v>
          </cell>
          <cell r="O317">
            <v>9.9842020019999982</v>
          </cell>
          <cell r="Q317" t="str">
            <v>Polyox N-60K</v>
          </cell>
          <cell r="R317">
            <v>4000507</v>
          </cell>
          <cell r="S317">
            <v>0.5</v>
          </cell>
          <cell r="T317">
            <v>3509.6697311107387</v>
          </cell>
        </row>
        <row r="318">
          <cell r="H318">
            <v>4000145</v>
          </cell>
          <cell r="I318">
            <v>10</v>
          </cell>
          <cell r="J318">
            <v>152.11000000000001</v>
          </cell>
          <cell r="K318">
            <v>2.5000000000000001E-2</v>
          </cell>
          <cell r="L318">
            <v>1.0249999999999999</v>
          </cell>
          <cell r="M318">
            <v>1598.1056874999999</v>
          </cell>
          <cell r="N318">
            <v>173.61111111111111</v>
          </cell>
          <cell r="O318">
            <v>9.2050887599999989</v>
          </cell>
          <cell r="Q318" t="str">
            <v>PKMEA/CMEA</v>
          </cell>
          <cell r="R318">
            <v>4000145</v>
          </cell>
          <cell r="S318">
            <v>10</v>
          </cell>
          <cell r="T318">
            <v>141.47786749862925</v>
          </cell>
        </row>
        <row r="319">
          <cell r="H319">
            <v>4001923</v>
          </cell>
          <cell r="I319">
            <v>0.5</v>
          </cell>
          <cell r="J319">
            <v>195.21242400633733</v>
          </cell>
          <cell r="K319">
            <v>2.5000000000000001E-2</v>
          </cell>
          <cell r="L319">
            <v>1.0249999999999999</v>
          </cell>
          <cell r="M319">
            <v>102.54752648582907</v>
          </cell>
          <cell r="N319">
            <v>173.61111111111111</v>
          </cell>
          <cell r="O319">
            <v>0.5906737525583754</v>
          </cell>
          <cell r="Q319" t="str">
            <v>AURATONE BLACK</v>
          </cell>
          <cell r="R319">
            <v>4001923</v>
          </cell>
          <cell r="S319">
            <v>0.5</v>
          </cell>
          <cell r="T319">
            <v>210.43453061224494</v>
          </cell>
        </row>
        <row r="320">
          <cell r="H320">
            <v>4000159</v>
          </cell>
          <cell r="I320">
            <v>2.5</v>
          </cell>
          <cell r="J320">
            <v>126.8</v>
          </cell>
          <cell r="K320">
            <v>2.5000000000000001E-2</v>
          </cell>
          <cell r="L320">
            <v>1.0249999999999999</v>
          </cell>
          <cell r="M320">
            <v>333.04812499999991</v>
          </cell>
          <cell r="N320">
            <v>173.61111111111111</v>
          </cell>
          <cell r="O320">
            <v>1.9183571999999995</v>
          </cell>
          <cell r="Q320" t="str">
            <v>Glydant</v>
          </cell>
          <cell r="R320">
            <v>4000159</v>
          </cell>
          <cell r="S320">
            <v>2.5</v>
          </cell>
          <cell r="T320">
            <v>137.97450310559006</v>
          </cell>
        </row>
        <row r="321">
          <cell r="H321">
            <v>4000223</v>
          </cell>
          <cell r="I321">
            <v>30</v>
          </cell>
          <cell r="J321">
            <v>220</v>
          </cell>
          <cell r="K321">
            <v>2.5000000000000001E-2</v>
          </cell>
          <cell r="L321">
            <v>1.0249999999999999</v>
          </cell>
          <cell r="M321">
            <v>6934.1249999999982</v>
          </cell>
          <cell r="N321">
            <v>173.61111111111111</v>
          </cell>
          <cell r="O321">
            <v>39.940559999999991</v>
          </cell>
          <cell r="Q321" t="str">
            <v>CK 9819</v>
          </cell>
          <cell r="R321">
            <v>4000223</v>
          </cell>
          <cell r="S321">
            <v>30</v>
          </cell>
          <cell r="T321">
            <v>200</v>
          </cell>
        </row>
        <row r="322">
          <cell r="H322">
            <v>4000565</v>
          </cell>
          <cell r="I322">
            <v>2.5</v>
          </cell>
          <cell r="J322">
            <v>369.84186331622089</v>
          </cell>
          <cell r="K322">
            <v>2.5000000000000001E-2</v>
          </cell>
          <cell r="L322">
            <v>1.0249999999999999</v>
          </cell>
          <cell r="M322">
            <v>971.4127691165113</v>
          </cell>
          <cell r="N322">
            <v>173.61111111111111</v>
          </cell>
          <cell r="O322">
            <v>5.5953375501111049</v>
          </cell>
          <cell r="Q322" t="str">
            <v>SLM 5512 HP</v>
          </cell>
          <cell r="R322">
            <v>4000565</v>
          </cell>
          <cell r="S322">
            <v>2.5</v>
          </cell>
          <cell r="T322">
            <v>407.20999999999992</v>
          </cell>
        </row>
        <row r="323">
          <cell r="H323">
            <v>4000215</v>
          </cell>
          <cell r="I323">
            <v>0.03</v>
          </cell>
          <cell r="J323">
            <v>888.09201290421356</v>
          </cell>
          <cell r="K323">
            <v>2.5000000000000001E-2</v>
          </cell>
          <cell r="L323">
            <v>1.0249999999999999</v>
          </cell>
          <cell r="M323">
            <v>27.991550131724672</v>
          </cell>
          <cell r="N323">
            <v>173.61111111111111</v>
          </cell>
          <cell r="O323">
            <v>0.16123132875873411</v>
          </cell>
          <cell r="Q323" t="str">
            <v>Pea Green</v>
          </cell>
          <cell r="R323">
            <v>4000215</v>
          </cell>
          <cell r="S323">
            <v>0.03</v>
          </cell>
          <cell r="T323">
            <v>898.8</v>
          </cell>
        </row>
        <row r="324">
          <cell r="H324">
            <v>4000205</v>
          </cell>
          <cell r="I324">
            <v>0.1</v>
          </cell>
          <cell r="J324">
            <v>908.04</v>
          </cell>
          <cell r="K324">
            <v>2.5000000000000001E-2</v>
          </cell>
          <cell r="L324">
            <v>1.0249999999999999</v>
          </cell>
          <cell r="M324">
            <v>95.400952499999974</v>
          </cell>
          <cell r="N324">
            <v>173.61111111111111</v>
          </cell>
          <cell r="O324">
            <v>0.54950948639999986</v>
          </cell>
          <cell r="Q324" t="str">
            <v>PG extract Amla</v>
          </cell>
          <cell r="R324">
            <v>4000205</v>
          </cell>
          <cell r="S324">
            <v>0.1</v>
          </cell>
          <cell r="T324">
            <v>910.20552795031051</v>
          </cell>
        </row>
        <row r="325">
          <cell r="H325">
            <v>4002047</v>
          </cell>
          <cell r="I325">
            <v>6</v>
          </cell>
          <cell r="J325">
            <v>1093.6077250082903</v>
          </cell>
          <cell r="K325">
            <v>2.5000000000000001E-2</v>
          </cell>
          <cell r="L325">
            <v>1.0249999999999999</v>
          </cell>
          <cell r="M325">
            <v>6893.8296965210084</v>
          </cell>
          <cell r="N325">
            <v>173.61111111111111</v>
          </cell>
          <cell r="O325">
            <v>39.708459051961007</v>
          </cell>
          <cell r="Q325" t="str">
            <v>FRAGRANCE refresing clean</v>
          </cell>
          <cell r="R325">
            <v>4002047</v>
          </cell>
          <cell r="S325">
            <v>6</v>
          </cell>
          <cell r="T325">
            <v>1149.5500000000002</v>
          </cell>
        </row>
        <row r="326">
          <cell r="H326">
            <v>4000140</v>
          </cell>
          <cell r="I326">
            <v>12.5</v>
          </cell>
          <cell r="J326">
            <v>17.11</v>
          </cell>
          <cell r="K326">
            <v>2.5000000000000001E-2</v>
          </cell>
          <cell r="L326">
            <v>1.0249999999999999</v>
          </cell>
          <cell r="M326">
            <v>224.70242187499997</v>
          </cell>
          <cell r="N326">
            <v>173.61111111111111</v>
          </cell>
          <cell r="O326">
            <v>1.2942859499999999</v>
          </cell>
          <cell r="Q326" t="str">
            <v>Sodium Chloride</v>
          </cell>
          <cell r="R326">
            <v>4000140</v>
          </cell>
          <cell r="S326">
            <v>12.5</v>
          </cell>
          <cell r="T326">
            <v>19.107204081632652</v>
          </cell>
        </row>
        <row r="327">
          <cell r="H327" t="str">
            <v>C67</v>
          </cell>
          <cell r="I327">
            <v>0.1</v>
          </cell>
          <cell r="J327">
            <v>176.70653542569758</v>
          </cell>
          <cell r="K327">
            <v>2.5000000000000001E-2</v>
          </cell>
          <cell r="L327">
            <v>1.0249999999999999</v>
          </cell>
          <cell r="M327">
            <v>18.565230378162351</v>
          </cell>
          <cell r="N327">
            <v>173.61111111111111</v>
          </cell>
          <cell r="O327">
            <v>0.10693572697821514</v>
          </cell>
          <cell r="Q327" t="str">
            <v>Curry leaf extract</v>
          </cell>
          <cell r="R327" t="str">
            <v>C67</v>
          </cell>
          <cell r="S327">
            <v>0.1</v>
          </cell>
          <cell r="T327">
            <v>176.70653542569758</v>
          </cell>
        </row>
        <row r="328">
          <cell r="H328" t="str">
            <v>C16</v>
          </cell>
          <cell r="I328">
            <v>736.69499999999994</v>
          </cell>
          <cell r="J328">
            <v>0.34000000608795972</v>
          </cell>
          <cell r="K328">
            <v>2.5000000000000001E-2</v>
          </cell>
          <cell r="L328">
            <v>1.0249999999999999</v>
          </cell>
          <cell r="M328">
            <v>263.15666739952098</v>
          </cell>
          <cell r="N328">
            <v>173.61111111111111</v>
          </cell>
          <cell r="O328">
            <v>1.5157824042212409</v>
          </cell>
          <cell r="Q328" t="str">
            <v>DM Water</v>
          </cell>
          <cell r="R328" t="str">
            <v>C16</v>
          </cell>
          <cell r="S328">
            <v>736.69499999999994</v>
          </cell>
          <cell r="T328">
            <v>0.33999695959303466</v>
          </cell>
        </row>
        <row r="329">
          <cell r="H329">
            <v>211684</v>
          </cell>
          <cell r="I329">
            <v>173.61111111111111</v>
          </cell>
          <cell r="J329">
            <v>28.495656262647898</v>
          </cell>
          <cell r="K329">
            <v>6.0000000000000001E-3</v>
          </cell>
          <cell r="L329">
            <v>1</v>
          </cell>
          <cell r="M329">
            <v>4976.8455208721844</v>
          </cell>
          <cell r="N329">
            <v>173.61111111111111</v>
          </cell>
          <cell r="O329">
            <v>28.666630200223782</v>
          </cell>
          <cell r="Q329" t="str">
            <v>CFC KARTHIKA CURRY LEAVES 80ML</v>
          </cell>
          <cell r="R329">
            <v>211684</v>
          </cell>
          <cell r="S329">
            <v>173.61111111111111</v>
          </cell>
          <cell r="T329">
            <v>29.409075000000001</v>
          </cell>
        </row>
        <row r="330">
          <cell r="H330" t="str">
            <v>211675A</v>
          </cell>
          <cell r="I330">
            <v>12500</v>
          </cell>
          <cell r="J330">
            <v>3.2310475957879521</v>
          </cell>
          <cell r="K330">
            <v>6.0000000000000001E-3</v>
          </cell>
          <cell r="L330">
            <v>1</v>
          </cell>
          <cell r="M330">
            <v>40630.423517033501</v>
          </cell>
          <cell r="N330">
            <v>173.61111111111111</v>
          </cell>
          <cell r="O330">
            <v>234.03123945811296</v>
          </cell>
          <cell r="Q330" t="str">
            <v>CONTAINER KARTHIKA CURRY LEAVES SHAMPOO 80ML</v>
          </cell>
          <cell r="R330" t="str">
            <v>211675A</v>
          </cell>
          <cell r="S330">
            <v>12500</v>
          </cell>
          <cell r="T330">
            <v>3.2166000000000001</v>
          </cell>
        </row>
        <row r="331">
          <cell r="H331" t="str">
            <v>211679B</v>
          </cell>
          <cell r="I331">
            <v>12500</v>
          </cell>
          <cell r="J331">
            <v>3.1403030891781625</v>
          </cell>
          <cell r="K331">
            <v>6.0000000000000001E-3</v>
          </cell>
          <cell r="L331">
            <v>1</v>
          </cell>
          <cell r="M331">
            <v>39489.311346415394</v>
          </cell>
          <cell r="N331">
            <v>173.61111111111111</v>
          </cell>
          <cell r="O331">
            <v>227.45843335535267</v>
          </cell>
          <cell r="Q331" t="str">
            <v>CAP KARTHIKA CURRY LEAVES  80ML &amp; 175ML</v>
          </cell>
          <cell r="R331" t="str">
            <v>211679B</v>
          </cell>
          <cell r="S331">
            <v>12500</v>
          </cell>
          <cell r="T331">
            <v>3.2046399999999999</v>
          </cell>
        </row>
        <row r="332">
          <cell r="H332">
            <v>211682</v>
          </cell>
          <cell r="I332">
            <v>12500</v>
          </cell>
          <cell r="J332">
            <v>1.1827300816596777</v>
          </cell>
          <cell r="K332">
            <v>0.02</v>
          </cell>
          <cell r="L332">
            <v>1</v>
          </cell>
          <cell r="M332">
            <v>15079.808541160892</v>
          </cell>
          <cell r="N332">
            <v>173.61111111111111</v>
          </cell>
          <cell r="O332">
            <v>86.859697197086732</v>
          </cell>
          <cell r="Q332" t="str">
            <v>LABELS FRONT KARTHIKA CURRY LEAVES 80ML</v>
          </cell>
          <cell r="R332">
            <v>211682</v>
          </cell>
          <cell r="S332">
            <v>12500</v>
          </cell>
          <cell r="T332">
            <v>1.3308</v>
          </cell>
        </row>
        <row r="333">
          <cell r="H333">
            <v>211685</v>
          </cell>
          <cell r="I333">
            <v>12500</v>
          </cell>
          <cell r="J333">
            <v>1.1827300816596777</v>
          </cell>
          <cell r="K333">
            <v>0.02</v>
          </cell>
          <cell r="L333">
            <v>1</v>
          </cell>
          <cell r="M333">
            <v>15079.808541160892</v>
          </cell>
          <cell r="N333">
            <v>173.61111111111111</v>
          </cell>
          <cell r="O333">
            <v>86.859697197086732</v>
          </cell>
          <cell r="Q333" t="str">
            <v>LABELS BACK KARTHIKA CURRY LEAVES 80ML</v>
          </cell>
          <cell r="R333">
            <v>211685</v>
          </cell>
          <cell r="S333">
            <v>12500</v>
          </cell>
          <cell r="T333">
            <v>1.2689999999999999</v>
          </cell>
        </row>
        <row r="334">
          <cell r="H334" t="str">
            <v>220393A</v>
          </cell>
          <cell r="I334">
            <v>4.3402777777777777</v>
          </cell>
          <cell r="J334">
            <v>44.99</v>
          </cell>
          <cell r="K334">
            <v>0.02</v>
          </cell>
          <cell r="L334">
            <v>1</v>
          </cell>
          <cell r="M334">
            <v>199.17447916666669</v>
          </cell>
          <cell r="N334">
            <v>173.61111111111111</v>
          </cell>
          <cell r="O334">
            <v>1.1472450000000001</v>
          </cell>
          <cell r="Q334" t="str">
            <v>BOPP Tape</v>
          </cell>
          <cell r="R334" t="str">
            <v>220393A</v>
          </cell>
          <cell r="S334">
            <v>4.3402777777777777</v>
          </cell>
          <cell r="T334">
            <v>47.670000000000009</v>
          </cell>
        </row>
        <row r="335">
          <cell r="H335" t="str">
            <v>B6</v>
          </cell>
          <cell r="I335">
            <v>2083.3333333333335</v>
          </cell>
          <cell r="J335">
            <v>2.6</v>
          </cell>
          <cell r="K335">
            <v>0.01</v>
          </cell>
          <cell r="L335">
            <v>1</v>
          </cell>
          <cell r="M335">
            <v>5470.8333333333339</v>
          </cell>
          <cell r="N335">
            <v>173.61111111111111</v>
          </cell>
          <cell r="O335">
            <v>31.512000000000004</v>
          </cell>
          <cell r="Q335" t="str">
            <v>80ml Sleeves</v>
          </cell>
          <cell r="R335" t="str">
            <v>B6</v>
          </cell>
          <cell r="S335">
            <v>2083.3333333333335</v>
          </cell>
          <cell r="T335">
            <v>2.6</v>
          </cell>
        </row>
        <row r="336">
          <cell r="H336" t="str">
            <v>labelling charges</v>
          </cell>
          <cell r="I336">
            <v>12500</v>
          </cell>
          <cell r="J336">
            <v>0.04</v>
          </cell>
          <cell r="L336">
            <v>1</v>
          </cell>
          <cell r="M336">
            <v>500</v>
          </cell>
          <cell r="N336">
            <v>173.61111111111111</v>
          </cell>
          <cell r="O336">
            <v>2.88</v>
          </cell>
          <cell r="Q336" t="str">
            <v>labelling charges</v>
          </cell>
          <cell r="R336" t="str">
            <v>labelling charges</v>
          </cell>
          <cell r="S336">
            <v>12500</v>
          </cell>
          <cell r="T336">
            <v>0.04</v>
          </cell>
        </row>
        <row r="337">
          <cell r="H337" t="str">
            <v>Inkjet Coding</v>
          </cell>
          <cell r="I337">
            <v>300000</v>
          </cell>
          <cell r="J337">
            <v>1.6999999999999999E-3</v>
          </cell>
          <cell r="L337">
            <v>1</v>
          </cell>
          <cell r="M337">
            <v>510</v>
          </cell>
          <cell r="N337">
            <v>173.61111111111111</v>
          </cell>
          <cell r="O337">
            <v>2.9375999999999998</v>
          </cell>
          <cell r="Q337" t="str">
            <v>Inkjet Coding</v>
          </cell>
          <cell r="R337" t="str">
            <v>Inkjet Coding</v>
          </cell>
          <cell r="S337">
            <v>300000</v>
          </cell>
          <cell r="T337">
            <v>1.6999999999999999E-3</v>
          </cell>
        </row>
        <row r="338">
          <cell r="H338" t="str">
            <v>Conversion Cost</v>
          </cell>
          <cell r="M338">
            <v>9000</v>
          </cell>
          <cell r="N338">
            <v>173.61111111111111</v>
          </cell>
          <cell r="O338">
            <v>51.839999999999996</v>
          </cell>
          <cell r="Q338" t="str">
            <v>Conversion Cost</v>
          </cell>
          <cell r="R338" t="str">
            <v>Conversion Cost</v>
          </cell>
        </row>
        <row r="339">
          <cell r="H339">
            <v>4000177</v>
          </cell>
          <cell r="I339">
            <v>157.1</v>
          </cell>
          <cell r="J339">
            <v>93.36</v>
          </cell>
          <cell r="K339">
            <v>2.5000000000000001E-2</v>
          </cell>
          <cell r="L339">
            <v>1.0249999999999999</v>
          </cell>
          <cell r="M339">
            <v>15409.365584999998</v>
          </cell>
          <cell r="N339">
            <v>119.04761904761904</v>
          </cell>
          <cell r="O339">
            <v>129.438670914</v>
          </cell>
          <cell r="Q339" t="str">
            <v>SLES 70%</v>
          </cell>
          <cell r="R339">
            <v>4000177</v>
          </cell>
          <cell r="S339">
            <v>157.1</v>
          </cell>
          <cell r="T339">
            <v>90</v>
          </cell>
        </row>
        <row r="340">
          <cell r="H340">
            <v>4000097</v>
          </cell>
          <cell r="I340">
            <v>1</v>
          </cell>
          <cell r="J340">
            <v>339</v>
          </cell>
          <cell r="K340">
            <v>2.5000000000000001E-2</v>
          </cell>
          <cell r="L340">
            <v>1.0249999999999999</v>
          </cell>
          <cell r="M340">
            <v>356.16187499999995</v>
          </cell>
          <cell r="N340">
            <v>119.04761904761904</v>
          </cell>
          <cell r="O340">
            <v>2.9917597499999999</v>
          </cell>
          <cell r="Q340" t="str">
            <v>EDTA Disodium</v>
          </cell>
          <cell r="R340">
            <v>4000097</v>
          </cell>
          <cell r="S340">
            <v>1</v>
          </cell>
          <cell r="T340">
            <v>288.755</v>
          </cell>
        </row>
        <row r="341">
          <cell r="H341">
            <v>4000186</v>
          </cell>
          <cell r="I341">
            <v>5</v>
          </cell>
          <cell r="J341">
            <v>192.91170336020838</v>
          </cell>
          <cell r="K341">
            <v>2.5000000000000001E-2</v>
          </cell>
          <cell r="L341">
            <v>1.0249999999999999</v>
          </cell>
          <cell r="M341">
            <v>1013.3892917140944</v>
          </cell>
          <cell r="N341">
            <v>119.04761904761904</v>
          </cell>
          <cell r="O341">
            <v>8.5124700503983934</v>
          </cell>
          <cell r="Q341" t="str">
            <v>Glyceracel mono strearate</v>
          </cell>
          <cell r="R341">
            <v>4000186</v>
          </cell>
          <cell r="S341">
            <v>5</v>
          </cell>
          <cell r="T341">
            <v>173.24</v>
          </cell>
        </row>
        <row r="342">
          <cell r="H342" t="str">
            <v>C55</v>
          </cell>
          <cell r="I342">
            <v>0.1</v>
          </cell>
          <cell r="J342">
            <v>191.48666666666665</v>
          </cell>
          <cell r="K342">
            <v>2.5000000000000001E-2</v>
          </cell>
          <cell r="L342">
            <v>1.0249999999999999</v>
          </cell>
          <cell r="M342">
            <v>20.118067916666661</v>
          </cell>
          <cell r="N342">
            <v>119.04761904761904</v>
          </cell>
          <cell r="O342">
            <v>0.16899177049999997</v>
          </cell>
          <cell r="Q342" t="str">
            <v>Bringhraj Oil Extract</v>
          </cell>
          <cell r="R342" t="str">
            <v>C55</v>
          </cell>
          <cell r="S342">
            <v>0.1</v>
          </cell>
          <cell r="T342">
            <v>191.48666666666665</v>
          </cell>
        </row>
        <row r="343">
          <cell r="H343">
            <v>4000207</v>
          </cell>
          <cell r="I343">
            <v>0.125</v>
          </cell>
          <cell r="J343">
            <v>152.5</v>
          </cell>
          <cell r="K343">
            <v>2.5000000000000001E-2</v>
          </cell>
          <cell r="L343">
            <v>1.0249999999999999</v>
          </cell>
          <cell r="M343">
            <v>20.027539062499997</v>
          </cell>
          <cell r="N343">
            <v>119.04761904761904</v>
          </cell>
          <cell r="O343">
            <v>0.168231328125</v>
          </cell>
          <cell r="Q343" t="str">
            <v>Citric acid</v>
          </cell>
          <cell r="R343">
            <v>4000207</v>
          </cell>
          <cell r="S343">
            <v>0.125</v>
          </cell>
          <cell r="T343">
            <v>112.87499999999999</v>
          </cell>
        </row>
        <row r="344">
          <cell r="H344">
            <v>4000218</v>
          </cell>
          <cell r="I344">
            <v>2.5</v>
          </cell>
          <cell r="J344">
            <v>757.99995995178699</v>
          </cell>
          <cell r="K344">
            <v>2.5000000000000001E-2</v>
          </cell>
          <cell r="L344">
            <v>1.0249999999999999</v>
          </cell>
          <cell r="M344">
            <v>1990.9342698108651</v>
          </cell>
          <cell r="N344">
            <v>119.04761904761904</v>
          </cell>
          <cell r="O344">
            <v>16.723847866411269</v>
          </cell>
          <cell r="Q344" t="str">
            <v>Carbopol 990</v>
          </cell>
          <cell r="R344">
            <v>4000218</v>
          </cell>
          <cell r="S344">
            <v>2.5</v>
          </cell>
          <cell r="T344">
            <v>838.74000000000012</v>
          </cell>
        </row>
        <row r="345">
          <cell r="H345">
            <v>4000176</v>
          </cell>
          <cell r="I345">
            <v>0.75</v>
          </cell>
          <cell r="J345">
            <v>82.881472511988648</v>
          </cell>
          <cell r="K345">
            <v>2.5000000000000001E-2</v>
          </cell>
          <cell r="L345">
            <v>1.0249999999999999</v>
          </cell>
          <cell r="M345">
            <v>65.308010293431039</v>
          </cell>
          <cell r="N345">
            <v>119.04761904761904</v>
          </cell>
          <cell r="O345">
            <v>0.5485872864648208</v>
          </cell>
          <cell r="Q345" t="str">
            <v>Sodium hydroxide</v>
          </cell>
          <cell r="R345">
            <v>4000176</v>
          </cell>
          <cell r="S345">
            <v>0.75</v>
          </cell>
          <cell r="T345">
            <v>83.754999999999995</v>
          </cell>
        </row>
        <row r="346">
          <cell r="H346">
            <v>4000129</v>
          </cell>
          <cell r="I346">
            <v>30</v>
          </cell>
          <cell r="J346">
            <v>60</v>
          </cell>
          <cell r="K346">
            <v>2.5000000000000001E-2</v>
          </cell>
          <cell r="L346">
            <v>1.0249999999999999</v>
          </cell>
          <cell r="M346">
            <v>1891.1249999999995</v>
          </cell>
          <cell r="N346">
            <v>119.04761904761904</v>
          </cell>
          <cell r="O346">
            <v>15.885449999999997</v>
          </cell>
          <cell r="Q346" t="str">
            <v>CAPB</v>
          </cell>
          <cell r="R346">
            <v>4000129</v>
          </cell>
          <cell r="S346">
            <v>30</v>
          </cell>
          <cell r="T346">
            <v>66.625809613658788</v>
          </cell>
        </row>
        <row r="347">
          <cell r="H347">
            <v>4000225</v>
          </cell>
          <cell r="I347">
            <v>1</v>
          </cell>
          <cell r="J347">
            <v>832.43147721624655</v>
          </cell>
          <cell r="K347">
            <v>2.5000000000000001E-2</v>
          </cell>
          <cell r="L347">
            <v>1.0249999999999999</v>
          </cell>
          <cell r="M347">
            <v>874.57332075031877</v>
          </cell>
          <cell r="N347">
            <v>119.04761904761904</v>
          </cell>
          <cell r="O347">
            <v>7.3464158943026785</v>
          </cell>
          <cell r="Q347" t="str">
            <v>N-hance CG-17</v>
          </cell>
          <cell r="R347">
            <v>4000225</v>
          </cell>
          <cell r="S347">
            <v>1</v>
          </cell>
          <cell r="T347">
            <v>855.79256502601049</v>
          </cell>
        </row>
        <row r="348">
          <cell r="H348">
            <v>4002081</v>
          </cell>
          <cell r="I348">
            <v>1</v>
          </cell>
          <cell r="J348">
            <v>453</v>
          </cell>
          <cell r="K348">
            <v>2.5000000000000001E-2</v>
          </cell>
          <cell r="L348">
            <v>1.0249999999999999</v>
          </cell>
          <cell r="M348">
            <v>475.9331249999999</v>
          </cell>
          <cell r="N348">
            <v>119.04761904761904</v>
          </cell>
          <cell r="O348">
            <v>3.9978382499999996</v>
          </cell>
          <cell r="Q348" t="str">
            <v>DABISCO DCG-20</v>
          </cell>
          <cell r="R348">
            <v>4002081</v>
          </cell>
          <cell r="S348">
            <v>1</v>
          </cell>
          <cell r="T348">
            <v>438.38337468982638</v>
          </cell>
        </row>
        <row r="349">
          <cell r="H349">
            <v>4000507</v>
          </cell>
          <cell r="I349">
            <v>0.5</v>
          </cell>
          <cell r="J349">
            <v>3299.69</v>
          </cell>
          <cell r="K349">
            <v>2.5000000000000001E-2</v>
          </cell>
          <cell r="L349">
            <v>1.0249999999999999</v>
          </cell>
          <cell r="M349">
            <v>1733.3684031249998</v>
          </cell>
          <cell r="N349">
            <v>119.04761904761904</v>
          </cell>
          <cell r="O349">
            <v>14.560294586249999</v>
          </cell>
          <cell r="Q349" t="str">
            <v>Polyox N-60K</v>
          </cell>
          <cell r="R349">
            <v>4000507</v>
          </cell>
          <cell r="S349">
            <v>0.5</v>
          </cell>
          <cell r="T349">
            <v>3509.6697311107387</v>
          </cell>
        </row>
        <row r="350">
          <cell r="H350">
            <v>4000145</v>
          </cell>
          <cell r="I350">
            <v>10</v>
          </cell>
          <cell r="J350">
            <v>152.11000000000001</v>
          </cell>
          <cell r="K350">
            <v>2.5000000000000001E-2</v>
          </cell>
          <cell r="L350">
            <v>1.0249999999999999</v>
          </cell>
          <cell r="M350">
            <v>1598.1056874999999</v>
          </cell>
          <cell r="N350">
            <v>119.04761904761904</v>
          </cell>
          <cell r="O350">
            <v>13.424087775</v>
          </cell>
          <cell r="Q350" t="str">
            <v>PKMEA/CMEA</v>
          </cell>
          <cell r="R350">
            <v>4000145</v>
          </cell>
          <cell r="S350">
            <v>10</v>
          </cell>
          <cell r="T350">
            <v>141.47786749862925</v>
          </cell>
        </row>
        <row r="351">
          <cell r="H351">
            <v>4001923</v>
          </cell>
          <cell r="I351">
            <v>0.5</v>
          </cell>
          <cell r="J351">
            <v>195.21242400633733</v>
          </cell>
          <cell r="K351">
            <v>2.5000000000000001E-2</v>
          </cell>
          <cell r="L351">
            <v>1.0249999999999999</v>
          </cell>
          <cell r="M351">
            <v>102.54752648582907</v>
          </cell>
          <cell r="N351">
            <v>119.04761904761904</v>
          </cell>
          <cell r="O351">
            <v>0.86139922248096423</v>
          </cell>
          <cell r="Q351" t="str">
            <v>AURATONE BLACK</v>
          </cell>
          <cell r="R351">
            <v>4001923</v>
          </cell>
          <cell r="S351">
            <v>0.5</v>
          </cell>
          <cell r="T351">
            <v>210.43453061224494</v>
          </cell>
        </row>
        <row r="352">
          <cell r="H352">
            <v>4000159</v>
          </cell>
          <cell r="I352">
            <v>2.5</v>
          </cell>
          <cell r="J352">
            <v>126.8</v>
          </cell>
          <cell r="K352">
            <v>2.5000000000000001E-2</v>
          </cell>
          <cell r="L352">
            <v>1.0249999999999999</v>
          </cell>
          <cell r="M352">
            <v>333.04812499999991</v>
          </cell>
          <cell r="N352">
            <v>119.04761904761904</v>
          </cell>
          <cell r="O352">
            <v>2.7976042499999996</v>
          </cell>
          <cell r="Q352" t="str">
            <v>Glydant</v>
          </cell>
          <cell r="R352">
            <v>4000159</v>
          </cell>
          <cell r="S352">
            <v>2.5</v>
          </cell>
          <cell r="T352">
            <v>137.97450310559006</v>
          </cell>
        </row>
        <row r="353">
          <cell r="H353">
            <v>4000223</v>
          </cell>
          <cell r="I353">
            <v>30</v>
          </cell>
          <cell r="J353">
            <v>220</v>
          </cell>
          <cell r="K353">
            <v>2.5000000000000001E-2</v>
          </cell>
          <cell r="L353">
            <v>1.0249999999999999</v>
          </cell>
          <cell r="M353">
            <v>6934.1249999999982</v>
          </cell>
          <cell r="N353">
            <v>119.04761904761904</v>
          </cell>
          <cell r="O353">
            <v>58.246649999999988</v>
          </cell>
          <cell r="Q353" t="str">
            <v>CK 9819</v>
          </cell>
          <cell r="R353">
            <v>4000223</v>
          </cell>
          <cell r="S353">
            <v>30</v>
          </cell>
          <cell r="T353">
            <v>200</v>
          </cell>
        </row>
        <row r="354">
          <cell r="H354">
            <v>4000565</v>
          </cell>
          <cell r="I354">
            <v>2.5</v>
          </cell>
          <cell r="J354">
            <v>369.84186331622089</v>
          </cell>
          <cell r="K354">
            <v>2.5000000000000001E-2</v>
          </cell>
          <cell r="L354">
            <v>1.0249999999999999</v>
          </cell>
          <cell r="M354">
            <v>971.4127691165113</v>
          </cell>
          <cell r="N354">
            <v>119.04761904761904</v>
          </cell>
          <cell r="O354">
            <v>8.1598672605786948</v>
          </cell>
          <cell r="Q354" t="str">
            <v>SLM 5512 HP</v>
          </cell>
          <cell r="R354">
            <v>4000565</v>
          </cell>
          <cell r="S354">
            <v>2.5</v>
          </cell>
          <cell r="T354">
            <v>407.20999999999992</v>
          </cell>
        </row>
        <row r="355">
          <cell r="H355">
            <v>4000215</v>
          </cell>
          <cell r="I355">
            <v>0.03</v>
          </cell>
          <cell r="J355">
            <v>888.09201290421356</v>
          </cell>
          <cell r="K355">
            <v>2.5000000000000001E-2</v>
          </cell>
          <cell r="L355">
            <v>1.0249999999999999</v>
          </cell>
          <cell r="M355">
            <v>27.991550131724672</v>
          </cell>
          <cell r="N355">
            <v>119.04761904761904</v>
          </cell>
          <cell r="O355">
            <v>0.23512902110648726</v>
          </cell>
          <cell r="Q355" t="str">
            <v>Pea Green</v>
          </cell>
          <cell r="R355">
            <v>4000215</v>
          </cell>
          <cell r="S355">
            <v>0.03</v>
          </cell>
          <cell r="T355">
            <v>898.8</v>
          </cell>
        </row>
        <row r="356">
          <cell r="H356">
            <v>4000205</v>
          </cell>
          <cell r="I356">
            <v>0.1</v>
          </cell>
          <cell r="J356">
            <v>908.04</v>
          </cell>
          <cell r="K356">
            <v>2.5000000000000001E-2</v>
          </cell>
          <cell r="L356">
            <v>1.0249999999999999</v>
          </cell>
          <cell r="M356">
            <v>95.400952499999974</v>
          </cell>
          <cell r="N356">
            <v>119.04761904761904</v>
          </cell>
          <cell r="O356">
            <v>0.80136800099999983</v>
          </cell>
          <cell r="Q356" t="str">
            <v>PG extract Amla</v>
          </cell>
          <cell r="R356">
            <v>4000205</v>
          </cell>
          <cell r="S356">
            <v>0.1</v>
          </cell>
          <cell r="T356">
            <v>910.20552795031051</v>
          </cell>
        </row>
        <row r="357">
          <cell r="H357">
            <v>4002047</v>
          </cell>
          <cell r="I357">
            <v>6</v>
          </cell>
          <cell r="J357">
            <v>1093.6077250082903</v>
          </cell>
          <cell r="K357">
            <v>2.5000000000000001E-2</v>
          </cell>
          <cell r="L357">
            <v>1.0249999999999999</v>
          </cell>
          <cell r="M357">
            <v>6893.8296965210084</v>
          </cell>
          <cell r="N357">
            <v>119.04761904761904</v>
          </cell>
          <cell r="O357">
            <v>57.908169450776477</v>
          </cell>
          <cell r="Q357" t="str">
            <v>FRAGRANCE refresing clean</v>
          </cell>
          <cell r="R357">
            <v>4002047</v>
          </cell>
          <cell r="S357">
            <v>6</v>
          </cell>
          <cell r="T357">
            <v>1149.5500000000002</v>
          </cell>
        </row>
        <row r="358">
          <cell r="H358">
            <v>4000140</v>
          </cell>
          <cell r="I358">
            <v>12.5</v>
          </cell>
          <cell r="J358">
            <v>17.11</v>
          </cell>
          <cell r="K358">
            <v>2.5000000000000001E-2</v>
          </cell>
          <cell r="L358">
            <v>1.0249999999999999</v>
          </cell>
          <cell r="M358">
            <v>224.70242187499997</v>
          </cell>
          <cell r="N358">
            <v>119.04761904761904</v>
          </cell>
          <cell r="O358">
            <v>1.88750034375</v>
          </cell>
          <cell r="Q358" t="str">
            <v>Sodium Chloride</v>
          </cell>
          <cell r="R358">
            <v>4000140</v>
          </cell>
          <cell r="S358">
            <v>12.5</v>
          </cell>
          <cell r="T358">
            <v>19.107204081632652</v>
          </cell>
        </row>
        <row r="359">
          <cell r="H359" t="str">
            <v>C67</v>
          </cell>
          <cell r="I359">
            <v>0.1</v>
          </cell>
          <cell r="J359">
            <v>176.70653542569758</v>
          </cell>
          <cell r="K359">
            <v>2.5000000000000001E-2</v>
          </cell>
          <cell r="L359">
            <v>1.0249999999999999</v>
          </cell>
          <cell r="M359">
            <v>18.565230378162351</v>
          </cell>
          <cell r="N359">
            <v>119.04761904761904</v>
          </cell>
          <cell r="O359">
            <v>0.15594793517656377</v>
          </cell>
          <cell r="Q359" t="str">
            <v>Curry leaf extract</v>
          </cell>
          <cell r="R359" t="str">
            <v>C67</v>
          </cell>
          <cell r="S359">
            <v>0.1</v>
          </cell>
          <cell r="T359">
            <v>176.70653542569758</v>
          </cell>
        </row>
        <row r="360">
          <cell r="H360" t="str">
            <v>C16</v>
          </cell>
          <cell r="I360">
            <v>736.69499999999994</v>
          </cell>
          <cell r="J360">
            <v>0.34000000608795972</v>
          </cell>
          <cell r="K360">
            <v>2.5000000000000001E-2</v>
          </cell>
          <cell r="L360">
            <v>1.0249999999999999</v>
          </cell>
          <cell r="M360">
            <v>263.15666739952098</v>
          </cell>
          <cell r="N360">
            <v>119.04761904761904</v>
          </cell>
          <cell r="O360">
            <v>2.2105160061559763</v>
          </cell>
          <cell r="Q360" t="str">
            <v>DM Water</v>
          </cell>
          <cell r="R360" t="str">
            <v>C16</v>
          </cell>
          <cell r="S360">
            <v>736.69499999999994</v>
          </cell>
          <cell r="T360">
            <v>0.33999695959303466</v>
          </cell>
        </row>
        <row r="361">
          <cell r="H361">
            <v>211687</v>
          </cell>
          <cell r="I361">
            <v>119.04761904761904</v>
          </cell>
          <cell r="J361">
            <v>21.923237394385552</v>
          </cell>
          <cell r="K361">
            <v>6.0000000000000001E-3</v>
          </cell>
          <cell r="L361">
            <v>1</v>
          </cell>
          <cell r="M361">
            <v>2625.5686688990313</v>
          </cell>
          <cell r="N361">
            <v>119.04761904761904</v>
          </cell>
          <cell r="O361">
            <v>22.054776818751865</v>
          </cell>
          <cell r="Q361" t="str">
            <v>CFC KARTHIKA CURRY LEAVES 175ML</v>
          </cell>
          <cell r="R361">
            <v>211687</v>
          </cell>
          <cell r="S361">
            <v>119.04761904761904</v>
          </cell>
          <cell r="T361">
            <v>23.190974999999998</v>
          </cell>
        </row>
        <row r="362">
          <cell r="H362" t="str">
            <v>211680A</v>
          </cell>
          <cell r="I362">
            <v>5714.2857142857138</v>
          </cell>
          <cell r="J362">
            <v>4.1201886910368346</v>
          </cell>
          <cell r="K362">
            <v>6.0000000000000001E-3</v>
          </cell>
          <cell r="L362">
            <v>1</v>
          </cell>
          <cell r="M362">
            <v>23685.198989617456</v>
          </cell>
          <cell r="N362">
            <v>119.04761904761904</v>
          </cell>
          <cell r="O362">
            <v>198.95567151278667</v>
          </cell>
          <cell r="Q362" t="str">
            <v>CONTAINER KARTHIKA CURRY LEAVES  175ML</v>
          </cell>
          <cell r="R362" t="str">
            <v>211680A</v>
          </cell>
          <cell r="S362">
            <v>5714.2857142857138</v>
          </cell>
          <cell r="T362">
            <v>4.1494400000000002</v>
          </cell>
        </row>
        <row r="363">
          <cell r="H363" t="str">
            <v>211679B</v>
          </cell>
          <cell r="I363">
            <v>5714.2857142857138</v>
          </cell>
          <cell r="J363">
            <v>3.3875828773736725</v>
          </cell>
          <cell r="K363">
            <v>6.0000000000000001E-3</v>
          </cell>
          <cell r="L363">
            <v>1</v>
          </cell>
          <cell r="M363">
            <v>19473.76214078808</v>
          </cell>
          <cell r="N363">
            <v>119.04761904761904</v>
          </cell>
          <cell r="O363">
            <v>163.57960198261989</v>
          </cell>
          <cell r="Q363" t="str">
            <v>CAP KARTHIKA CURRY LEAVES  80ML &amp; 175ML</v>
          </cell>
          <cell r="R363" t="str">
            <v>211679B</v>
          </cell>
          <cell r="S363">
            <v>5714.2857142857138</v>
          </cell>
          <cell r="T363">
            <v>3.2046399999999999</v>
          </cell>
        </row>
        <row r="364">
          <cell r="H364" t="str">
            <v>214326B</v>
          </cell>
          <cell r="I364">
            <v>5714.2857142857101</v>
          </cell>
          <cell r="J364">
            <v>1.6852</v>
          </cell>
          <cell r="K364">
            <v>0.02</v>
          </cell>
          <cell r="L364">
            <v>1</v>
          </cell>
          <cell r="M364">
            <v>9822.3085714285644</v>
          </cell>
          <cell r="N364">
            <v>119.04761904761904</v>
          </cell>
          <cell r="O364">
            <v>82.507391999999953</v>
          </cell>
          <cell r="Q364" t="str">
            <v>LABELS FRONT KARTHIKA CURRY LEAVES 175ML</v>
          </cell>
          <cell r="R364" t="str">
            <v>214326B</v>
          </cell>
          <cell r="S364">
            <v>5714.2857142857101</v>
          </cell>
          <cell r="T364">
            <v>2.5697250000000005</v>
          </cell>
        </row>
        <row r="365">
          <cell r="H365" t="str">
            <v>214327B</v>
          </cell>
          <cell r="I365">
            <v>5714.2857142857138</v>
          </cell>
          <cell r="J365">
            <v>1.6852</v>
          </cell>
          <cell r="K365">
            <v>0.02</v>
          </cell>
          <cell r="L365">
            <v>1</v>
          </cell>
          <cell r="M365">
            <v>9822.3085714285698</v>
          </cell>
          <cell r="N365">
            <v>119.04761904761904</v>
          </cell>
          <cell r="O365">
            <v>82.507391999999996</v>
          </cell>
          <cell r="Q365" t="str">
            <v>LABELS BACK KARTHIKA CURRY LEAVES 175ML</v>
          </cell>
          <cell r="R365" t="str">
            <v>214327B</v>
          </cell>
          <cell r="S365">
            <v>5714.2857142857138</v>
          </cell>
          <cell r="T365">
            <v>2.5697250000000005</v>
          </cell>
        </row>
        <row r="366">
          <cell r="H366" t="str">
            <v>220393A</v>
          </cell>
          <cell r="I366">
            <v>2.9761904761904763</v>
          </cell>
          <cell r="J366">
            <v>44.99</v>
          </cell>
          <cell r="K366">
            <v>0.02</v>
          </cell>
          <cell r="L366">
            <v>1</v>
          </cell>
          <cell r="M366">
            <v>136.57678571428573</v>
          </cell>
          <cell r="N366">
            <v>119.04761904761904</v>
          </cell>
          <cell r="O366">
            <v>1.1472450000000003</v>
          </cell>
          <cell r="Q366" t="str">
            <v>BOPP Tape</v>
          </cell>
          <cell r="R366" t="str">
            <v>220393A</v>
          </cell>
          <cell r="S366">
            <v>2.9761904761904763</v>
          </cell>
          <cell r="T366">
            <v>47.670000000000009</v>
          </cell>
        </row>
        <row r="367">
          <cell r="H367" t="str">
            <v>b29</v>
          </cell>
          <cell r="I367">
            <v>952.38095238095229</v>
          </cell>
          <cell r="J367">
            <v>4.2025763620200998</v>
          </cell>
          <cell r="K367">
            <v>0.01</v>
          </cell>
          <cell r="L367">
            <v>1</v>
          </cell>
          <cell r="M367">
            <v>4042.4782148955242</v>
          </cell>
          <cell r="N367">
            <v>119.04761904761904</v>
          </cell>
          <cell r="O367">
            <v>33.956817005122403</v>
          </cell>
          <cell r="Q367" t="str">
            <v>175ml  Sleeves</v>
          </cell>
          <cell r="R367" t="str">
            <v>b29</v>
          </cell>
          <cell r="S367">
            <v>952.38095238095229</v>
          </cell>
          <cell r="T367">
            <v>4.2025763620200998</v>
          </cell>
        </row>
        <row r="368">
          <cell r="H368" t="str">
            <v>labelling charges</v>
          </cell>
          <cell r="I368">
            <v>5714.2857142857138</v>
          </cell>
          <cell r="J368">
            <v>0.04</v>
          </cell>
          <cell r="L368">
            <v>1</v>
          </cell>
          <cell r="M368">
            <v>228.57142857142856</v>
          </cell>
          <cell r="N368">
            <v>119.04761904761904</v>
          </cell>
          <cell r="O368">
            <v>1.92</v>
          </cell>
          <cell r="Q368" t="str">
            <v>labelling charges</v>
          </cell>
          <cell r="R368" t="str">
            <v>labelling charges</v>
          </cell>
          <cell r="S368">
            <v>5714.2857142857138</v>
          </cell>
          <cell r="T368">
            <v>0.04</v>
          </cell>
        </row>
        <row r="369">
          <cell r="H369" t="str">
            <v>Inkjet Coding</v>
          </cell>
          <cell r="I369">
            <v>137142.85714285713</v>
          </cell>
          <cell r="J369">
            <v>1.6999999999999999E-3</v>
          </cell>
          <cell r="L369">
            <v>1</v>
          </cell>
          <cell r="M369">
            <v>233.14285714285711</v>
          </cell>
          <cell r="N369">
            <v>119.04761904761904</v>
          </cell>
          <cell r="O369">
            <v>1.9583999999999999</v>
          </cell>
          <cell r="Q369" t="str">
            <v>Inkjet Coding</v>
          </cell>
          <cell r="R369" t="str">
            <v>Inkjet Coding</v>
          </cell>
          <cell r="S369">
            <v>137142.85714285713</v>
          </cell>
          <cell r="T369">
            <v>1.6999999999999999E-3</v>
          </cell>
        </row>
        <row r="370">
          <cell r="H370" t="str">
            <v>Conversion Cost</v>
          </cell>
          <cell r="M370">
            <v>9000</v>
          </cell>
          <cell r="N370">
            <v>119.04761904761904</v>
          </cell>
          <cell r="O370">
            <v>75.600000000000009</v>
          </cell>
          <cell r="Q370" t="str">
            <v>Conversion Cost</v>
          </cell>
          <cell r="R370" t="str">
            <v>Conversion Cost</v>
          </cell>
        </row>
        <row r="371">
          <cell r="H371" t="str">
            <v>C16</v>
          </cell>
          <cell r="I371">
            <v>733.76499999999987</v>
          </cell>
          <cell r="J371">
            <v>0.34000000608795972</v>
          </cell>
          <cell r="K371">
            <v>2.5000000000000001E-2</v>
          </cell>
          <cell r="L371">
            <v>1.0249999999999999</v>
          </cell>
          <cell r="M371">
            <v>262.11003475578019</v>
          </cell>
          <cell r="N371">
            <v>86.805555555555557</v>
          </cell>
          <cell r="O371">
            <v>3.0195076003865879</v>
          </cell>
          <cell r="Q371" t="str">
            <v>DM Water</v>
          </cell>
          <cell r="R371" t="str">
            <v>C16</v>
          </cell>
          <cell r="S371">
            <v>733.76499999999987</v>
          </cell>
          <cell r="T371">
            <v>0.33999695959303466</v>
          </cell>
        </row>
        <row r="372">
          <cell r="H372">
            <v>4000177</v>
          </cell>
          <cell r="I372">
            <v>185.7</v>
          </cell>
          <cell r="J372">
            <v>93.36</v>
          </cell>
          <cell r="K372">
            <v>2.5000000000000001E-2</v>
          </cell>
          <cell r="L372">
            <v>1.0249999999999999</v>
          </cell>
          <cell r="M372">
            <v>18214.635194999992</v>
          </cell>
          <cell r="N372">
            <v>86.805555555555557</v>
          </cell>
          <cell r="O372">
            <v>209.83259744639989</v>
          </cell>
          <cell r="Q372" t="str">
            <v>SLES 70%</v>
          </cell>
          <cell r="R372">
            <v>4000177</v>
          </cell>
          <cell r="S372">
            <v>185.7</v>
          </cell>
          <cell r="T372">
            <v>90</v>
          </cell>
        </row>
        <row r="373">
          <cell r="H373">
            <v>4000145</v>
          </cell>
          <cell r="I373">
            <v>10</v>
          </cell>
          <cell r="J373">
            <v>152.11000000000001</v>
          </cell>
          <cell r="K373">
            <v>2.5000000000000001E-2</v>
          </cell>
          <cell r="L373">
            <v>1.0249999999999999</v>
          </cell>
          <cell r="M373">
            <v>1598.1056874999999</v>
          </cell>
          <cell r="N373">
            <v>86.805555555555557</v>
          </cell>
          <cell r="O373">
            <v>18.410177519999998</v>
          </cell>
          <cell r="Q373" t="str">
            <v>PKMEA/CMEA</v>
          </cell>
          <cell r="R373">
            <v>4000145</v>
          </cell>
          <cell r="S373">
            <v>10</v>
          </cell>
          <cell r="T373">
            <v>141.47786749862925</v>
          </cell>
        </row>
        <row r="374">
          <cell r="H374">
            <v>4000207</v>
          </cell>
          <cell r="I374">
            <v>0.125</v>
          </cell>
          <cell r="J374">
            <v>152.5</v>
          </cell>
          <cell r="K374">
            <v>2.5000000000000001E-2</v>
          </cell>
          <cell r="L374">
            <v>1.0249999999999999</v>
          </cell>
          <cell r="M374">
            <v>20.027539062499997</v>
          </cell>
          <cell r="N374">
            <v>86.805555555555557</v>
          </cell>
          <cell r="O374">
            <v>0.23071724999999996</v>
          </cell>
          <cell r="Q374" t="str">
            <v>CITRIC ACID ANHYDROUS</v>
          </cell>
          <cell r="R374">
            <v>4000207</v>
          </cell>
          <cell r="S374">
            <v>0.125</v>
          </cell>
          <cell r="T374">
            <v>112.87499999999999</v>
          </cell>
        </row>
        <row r="375">
          <cell r="H375">
            <v>4000218</v>
          </cell>
          <cell r="I375">
            <v>2.5</v>
          </cell>
          <cell r="J375">
            <v>757.99995995178699</v>
          </cell>
          <cell r="K375">
            <v>2.5000000000000001E-2</v>
          </cell>
          <cell r="L375">
            <v>1.0249999999999999</v>
          </cell>
          <cell r="M375">
            <v>1990.9342698108651</v>
          </cell>
          <cell r="N375">
            <v>86.805555555555557</v>
          </cell>
          <cell r="O375">
            <v>22.935562788221166</v>
          </cell>
          <cell r="Q375" t="str">
            <v>CARBOPOL 990</v>
          </cell>
          <cell r="R375">
            <v>4000218</v>
          </cell>
          <cell r="S375">
            <v>2.5</v>
          </cell>
          <cell r="T375">
            <v>838.74000000000012</v>
          </cell>
        </row>
        <row r="376">
          <cell r="H376">
            <v>4000225</v>
          </cell>
          <cell r="I376">
            <v>1</v>
          </cell>
          <cell r="J376">
            <v>832.43147721624655</v>
          </cell>
          <cell r="K376">
            <v>2.5000000000000001E-2</v>
          </cell>
          <cell r="L376">
            <v>1.0249999999999999</v>
          </cell>
          <cell r="M376">
            <v>874.57332075031877</v>
          </cell>
          <cell r="N376">
            <v>86.805555555555557</v>
          </cell>
          <cell r="O376">
            <v>10.075084655043671</v>
          </cell>
          <cell r="Q376" t="str">
            <v>N-hance CG-17</v>
          </cell>
          <cell r="R376">
            <v>4000225</v>
          </cell>
          <cell r="S376">
            <v>1</v>
          </cell>
          <cell r="T376">
            <v>855.79256502601049</v>
          </cell>
        </row>
        <row r="377">
          <cell r="H377">
            <v>4002081</v>
          </cell>
          <cell r="I377">
            <v>1</v>
          </cell>
          <cell r="J377">
            <v>453</v>
          </cell>
          <cell r="K377">
            <v>2.5000000000000001E-2</v>
          </cell>
          <cell r="L377">
            <v>1.0249999999999999</v>
          </cell>
          <cell r="M377">
            <v>475.9331249999999</v>
          </cell>
          <cell r="N377">
            <v>86.805555555555557</v>
          </cell>
          <cell r="O377">
            <v>5.4827495999999991</v>
          </cell>
          <cell r="Q377" t="str">
            <v>DABISCO DCG-20</v>
          </cell>
          <cell r="R377">
            <v>4002081</v>
          </cell>
          <cell r="S377">
            <v>1</v>
          </cell>
          <cell r="T377">
            <v>438.38337468982638</v>
          </cell>
        </row>
        <row r="378">
          <cell r="H378">
            <v>4000507</v>
          </cell>
          <cell r="I378">
            <v>0.25</v>
          </cell>
          <cell r="J378">
            <v>3299.69</v>
          </cell>
          <cell r="K378">
            <v>2.5000000000000001E-2</v>
          </cell>
          <cell r="L378">
            <v>1.0249999999999999</v>
          </cell>
          <cell r="M378">
            <v>866.68420156249988</v>
          </cell>
          <cell r="N378">
            <v>86.805555555555557</v>
          </cell>
          <cell r="O378">
            <v>9.9842020019999982</v>
          </cell>
          <cell r="Q378" t="str">
            <v>Polyox N-60K</v>
          </cell>
          <cell r="R378">
            <v>4000507</v>
          </cell>
          <cell r="S378">
            <v>0.25</v>
          </cell>
          <cell r="T378">
            <v>3509.6697311107387</v>
          </cell>
        </row>
        <row r="379">
          <cell r="H379">
            <v>4000180</v>
          </cell>
          <cell r="I379">
            <v>5</v>
          </cell>
          <cell r="J379">
            <v>173</v>
          </cell>
          <cell r="K379">
            <v>2.5000000000000001E-2</v>
          </cell>
          <cell r="L379">
            <v>1.0249999999999999</v>
          </cell>
          <cell r="M379">
            <v>908.79062499999975</v>
          </cell>
          <cell r="N379">
            <v>86.805555555555557</v>
          </cell>
          <cell r="O379">
            <v>10.469267999999998</v>
          </cell>
          <cell r="Q379" t="str">
            <v>EGDS</v>
          </cell>
          <cell r="R379">
            <v>4000180</v>
          </cell>
          <cell r="S379">
            <v>5</v>
          </cell>
          <cell r="T379">
            <v>148.83631578947367</v>
          </cell>
        </row>
        <row r="380">
          <cell r="H380">
            <v>4000159</v>
          </cell>
          <cell r="I380">
            <v>2.5</v>
          </cell>
          <cell r="J380">
            <v>126.8</v>
          </cell>
          <cell r="K380">
            <v>2.5000000000000001E-2</v>
          </cell>
          <cell r="L380">
            <v>1.0249999999999999</v>
          </cell>
          <cell r="M380">
            <v>333.04812499999991</v>
          </cell>
          <cell r="N380">
            <v>86.805555555555557</v>
          </cell>
          <cell r="O380">
            <v>3.8367143999999991</v>
          </cell>
          <cell r="Q380" t="str">
            <v>Glydant</v>
          </cell>
          <cell r="R380">
            <v>4000159</v>
          </cell>
          <cell r="S380">
            <v>2.5</v>
          </cell>
          <cell r="T380">
            <v>137.97450310559006</v>
          </cell>
        </row>
        <row r="381">
          <cell r="H381">
            <v>4000223</v>
          </cell>
          <cell r="I381">
            <v>20</v>
          </cell>
          <cell r="J381">
            <v>220</v>
          </cell>
          <cell r="K381">
            <v>2.5000000000000001E-2</v>
          </cell>
          <cell r="L381">
            <v>1.0249999999999999</v>
          </cell>
          <cell r="M381">
            <v>4622.75</v>
          </cell>
          <cell r="N381">
            <v>86.805555555555557</v>
          </cell>
          <cell r="O381">
            <v>53.254080000000002</v>
          </cell>
          <cell r="Q381" t="str">
            <v>CK 9819</v>
          </cell>
          <cell r="R381">
            <v>4000223</v>
          </cell>
          <cell r="S381">
            <v>20</v>
          </cell>
          <cell r="T381">
            <v>200</v>
          </cell>
        </row>
        <row r="382">
          <cell r="H382">
            <v>4000176</v>
          </cell>
          <cell r="I382">
            <v>0.75</v>
          </cell>
          <cell r="J382">
            <v>82.881472511988648</v>
          </cell>
          <cell r="K382">
            <v>2.5000000000000001E-2</v>
          </cell>
          <cell r="L382">
            <v>1.0249999999999999</v>
          </cell>
          <cell r="M382">
            <v>65.308010293431039</v>
          </cell>
          <cell r="N382">
            <v>86.805555555555557</v>
          </cell>
          <cell r="O382">
            <v>0.7523482785803256</v>
          </cell>
          <cell r="Q382" t="str">
            <v>Sodium hydroxide</v>
          </cell>
          <cell r="R382">
            <v>4000176</v>
          </cell>
          <cell r="S382">
            <v>0.75</v>
          </cell>
          <cell r="T382">
            <v>83.754999999999995</v>
          </cell>
        </row>
        <row r="383">
          <cell r="H383">
            <v>4000097</v>
          </cell>
          <cell r="I383">
            <v>1</v>
          </cell>
          <cell r="J383">
            <v>339</v>
          </cell>
          <cell r="K383">
            <v>2.5000000000000001E-2</v>
          </cell>
          <cell r="L383">
            <v>1.0249999999999999</v>
          </cell>
          <cell r="M383">
            <v>356.16187499999995</v>
          </cell>
          <cell r="N383">
            <v>86.805555555555557</v>
          </cell>
          <cell r="O383">
            <v>4.1029847999999998</v>
          </cell>
          <cell r="Q383" t="str">
            <v>EDTA Disodium</v>
          </cell>
          <cell r="R383">
            <v>4000097</v>
          </cell>
          <cell r="S383">
            <v>1</v>
          </cell>
          <cell r="T383">
            <v>288.755</v>
          </cell>
        </row>
        <row r="384">
          <cell r="H384" t="str">
            <v>C61</v>
          </cell>
          <cell r="I384">
            <v>0.1</v>
          </cell>
          <cell r="J384">
            <v>1031.4407683596341</v>
          </cell>
          <cell r="K384">
            <v>2.5000000000000001E-2</v>
          </cell>
          <cell r="L384">
            <v>1.0249999999999999</v>
          </cell>
          <cell r="M384">
            <v>108.36574572578405</v>
          </cell>
          <cell r="N384">
            <v>86.805555555555557</v>
          </cell>
          <cell r="O384">
            <v>1.2483733907610322</v>
          </cell>
          <cell r="Q384" t="str">
            <v>Henna PG extract</v>
          </cell>
          <cell r="R384" t="str">
            <v>C61</v>
          </cell>
          <cell r="S384">
            <v>0.1</v>
          </cell>
          <cell r="T384">
            <v>920</v>
          </cell>
        </row>
        <row r="385">
          <cell r="H385">
            <v>4000147</v>
          </cell>
          <cell r="I385">
            <v>0.1</v>
          </cell>
          <cell r="J385">
            <v>218.76991142621623</v>
          </cell>
          <cell r="K385">
            <v>2.5000000000000001E-2</v>
          </cell>
          <cell r="L385">
            <v>1.0249999999999999</v>
          </cell>
          <cell r="M385">
            <v>22.98451381921684</v>
          </cell>
          <cell r="N385">
            <v>86.805555555555557</v>
          </cell>
          <cell r="O385">
            <v>0.26478159919737798</v>
          </cell>
          <cell r="Q385" t="str">
            <v>Alovera Juice</v>
          </cell>
          <cell r="R385">
            <v>4000147</v>
          </cell>
          <cell r="S385">
            <v>0.1</v>
          </cell>
          <cell r="T385">
            <v>191.2</v>
          </cell>
        </row>
        <row r="386">
          <cell r="H386">
            <v>4000205</v>
          </cell>
          <cell r="I386">
            <v>0.1</v>
          </cell>
          <cell r="J386">
            <v>908.04</v>
          </cell>
          <cell r="K386">
            <v>2.5000000000000001E-2</v>
          </cell>
          <cell r="L386">
            <v>1.0249999999999999</v>
          </cell>
          <cell r="M386">
            <v>95.400952499999974</v>
          </cell>
          <cell r="N386">
            <v>86.805555555555557</v>
          </cell>
          <cell r="O386">
            <v>1.0990189727999997</v>
          </cell>
          <cell r="Q386" t="str">
            <v>PG extract Amla</v>
          </cell>
          <cell r="R386">
            <v>4000205</v>
          </cell>
          <cell r="S386">
            <v>0.1</v>
          </cell>
          <cell r="T386">
            <v>910.20552795031051</v>
          </cell>
        </row>
        <row r="387">
          <cell r="H387">
            <v>4000215</v>
          </cell>
          <cell r="I387">
            <v>0.06</v>
          </cell>
          <cell r="J387">
            <v>888.09201290421356</v>
          </cell>
          <cell r="K387">
            <v>2.5000000000000001E-2</v>
          </cell>
          <cell r="L387">
            <v>1.0249999999999999</v>
          </cell>
          <cell r="M387">
            <v>55.983100263449344</v>
          </cell>
          <cell r="N387">
            <v>86.805555555555557</v>
          </cell>
          <cell r="O387">
            <v>0.64492531503493644</v>
          </cell>
          <cell r="Q387" t="str">
            <v>Pea Green</v>
          </cell>
          <cell r="R387">
            <v>4000215</v>
          </cell>
          <cell r="S387">
            <v>0.06</v>
          </cell>
          <cell r="T387">
            <v>898.8</v>
          </cell>
        </row>
        <row r="388">
          <cell r="H388">
            <v>4000129</v>
          </cell>
          <cell r="I388">
            <v>15</v>
          </cell>
          <cell r="J388">
            <v>60</v>
          </cell>
          <cell r="K388">
            <v>2.5000000000000001E-2</v>
          </cell>
          <cell r="L388">
            <v>1.0249999999999999</v>
          </cell>
          <cell r="M388">
            <v>945.56249999999977</v>
          </cell>
          <cell r="N388">
            <v>86.805555555555557</v>
          </cell>
          <cell r="O388">
            <v>10.892879999999996</v>
          </cell>
          <cell r="Q388" t="str">
            <v>CAPB</v>
          </cell>
          <cell r="R388">
            <v>4000129</v>
          </cell>
          <cell r="S388">
            <v>15</v>
          </cell>
          <cell r="T388">
            <v>66.625809613658788</v>
          </cell>
        </row>
        <row r="389">
          <cell r="H389">
            <v>4000565</v>
          </cell>
          <cell r="I389">
            <v>2.5</v>
          </cell>
          <cell r="J389">
            <v>369.84186331622089</v>
          </cell>
          <cell r="K389">
            <v>2.5000000000000001E-2</v>
          </cell>
          <cell r="L389">
            <v>1.0249999999999999</v>
          </cell>
          <cell r="M389">
            <v>971.4127691165113</v>
          </cell>
          <cell r="N389">
            <v>86.805555555555557</v>
          </cell>
          <cell r="O389">
            <v>11.19067510022221</v>
          </cell>
          <cell r="Q389" t="str">
            <v>SLM 5512 HP</v>
          </cell>
          <cell r="R389">
            <v>4000565</v>
          </cell>
          <cell r="S389">
            <v>2.5</v>
          </cell>
          <cell r="T389">
            <v>407.20999999999992</v>
          </cell>
        </row>
        <row r="390">
          <cell r="H390">
            <v>4001223</v>
          </cell>
          <cell r="I390">
            <v>6</v>
          </cell>
          <cell r="J390">
            <v>727.54449473238969</v>
          </cell>
          <cell r="K390">
            <v>2.5000000000000001E-2</v>
          </cell>
          <cell r="L390">
            <v>1.0249999999999999</v>
          </cell>
          <cell r="M390">
            <v>4586.2586086693009</v>
          </cell>
          <cell r="N390">
            <v>86.805555555555557</v>
          </cell>
          <cell r="O390">
            <v>52.833699171870343</v>
          </cell>
          <cell r="Q390" t="str">
            <v>Fragrance Herbal Twist -72287</v>
          </cell>
          <cell r="R390">
            <v>4001223</v>
          </cell>
          <cell r="S390">
            <v>6</v>
          </cell>
          <cell r="T390">
            <v>770.72500000000002</v>
          </cell>
        </row>
        <row r="391">
          <cell r="H391">
            <v>4000520</v>
          </cell>
          <cell r="I391">
            <v>0.05</v>
          </cell>
          <cell r="J391">
            <v>542.18306518333804</v>
          </cell>
          <cell r="K391">
            <v>2.5000000000000001E-2</v>
          </cell>
          <cell r="L391">
            <v>1.0249999999999999</v>
          </cell>
          <cell r="M391">
            <v>28.481554142912223</v>
          </cell>
          <cell r="N391">
            <v>86.805555555555557</v>
          </cell>
          <cell r="O391">
            <v>0.32810750372634878</v>
          </cell>
          <cell r="Q391" t="str">
            <v>Hydrolysed Egg white protein</v>
          </cell>
          <cell r="R391">
            <v>4000520</v>
          </cell>
          <cell r="S391">
            <v>0.05</v>
          </cell>
          <cell r="T391">
            <v>610.1415384615384</v>
          </cell>
        </row>
        <row r="392">
          <cell r="H392">
            <v>4000140</v>
          </cell>
          <cell r="I392">
            <v>12.5</v>
          </cell>
          <cell r="J392">
            <v>17.11</v>
          </cell>
          <cell r="K392">
            <v>2.5000000000000001E-2</v>
          </cell>
          <cell r="L392">
            <v>1.0249999999999999</v>
          </cell>
          <cell r="M392">
            <v>224.70242187499997</v>
          </cell>
          <cell r="N392">
            <v>86.805555555555557</v>
          </cell>
          <cell r="O392">
            <v>2.5885718999999998</v>
          </cell>
          <cell r="Q392" t="str">
            <v>Sodium Chloride</v>
          </cell>
          <cell r="R392">
            <v>4000140</v>
          </cell>
          <cell r="S392">
            <v>12.5</v>
          </cell>
          <cell r="T392">
            <v>19.107204081632652</v>
          </cell>
        </row>
        <row r="393">
          <cell r="H393">
            <v>229714</v>
          </cell>
          <cell r="I393">
            <v>56.16319444444445</v>
          </cell>
          <cell r="J393">
            <v>238.74927427703713</v>
          </cell>
          <cell r="K393">
            <v>1.7500000000000002E-2</v>
          </cell>
          <cell r="L393">
            <v>1</v>
          </cell>
          <cell r="M393">
            <v>13643.578048198335</v>
          </cell>
          <cell r="N393">
            <v>86.805555555555557</v>
          </cell>
          <cell r="O393">
            <v>157.17401911524482</v>
          </cell>
          <cell r="Q393" t="str">
            <v>Laminate 10/10/30 43*70MM</v>
          </cell>
          <cell r="R393">
            <v>229714</v>
          </cell>
          <cell r="S393">
            <v>56.16319444444445</v>
          </cell>
          <cell r="T393">
            <v>247.45500000000001</v>
          </cell>
        </row>
        <row r="394">
          <cell r="H394">
            <v>230242</v>
          </cell>
          <cell r="I394">
            <v>86.805555555555557</v>
          </cell>
          <cell r="J394">
            <v>42.772284510875245</v>
          </cell>
          <cell r="K394">
            <v>6.0000000000000001E-3</v>
          </cell>
          <cell r="L394">
            <v>1</v>
          </cell>
          <cell r="M394">
            <v>3735.1491508628906</v>
          </cell>
          <cell r="N394">
            <v>86.805555555555557</v>
          </cell>
          <cell r="O394">
            <v>43.0289182179405</v>
          </cell>
          <cell r="Q394" t="str">
            <v>CFC +1 HSP</v>
          </cell>
          <cell r="R394">
            <v>230242</v>
          </cell>
          <cell r="S394">
            <v>86.805555555555557</v>
          </cell>
          <cell r="T394">
            <v>44.869725000000003</v>
          </cell>
        </row>
        <row r="395">
          <cell r="H395" t="str">
            <v>220393A</v>
          </cell>
          <cell r="I395">
            <v>1.7361111111111112</v>
          </cell>
          <cell r="J395">
            <v>44.99</v>
          </cell>
          <cell r="K395">
            <v>0.02</v>
          </cell>
          <cell r="L395">
            <v>1</v>
          </cell>
          <cell r="M395">
            <v>79.669791666666683</v>
          </cell>
          <cell r="N395">
            <v>86.805555555555557</v>
          </cell>
          <cell r="O395">
            <v>0.91779600000000017</v>
          </cell>
          <cell r="Q395" t="str">
            <v>BOPP Tape</v>
          </cell>
          <cell r="R395" t="str">
            <v>220393A</v>
          </cell>
          <cell r="S395">
            <v>1.7361111111111112</v>
          </cell>
          <cell r="T395">
            <v>47.670000000000009</v>
          </cell>
        </row>
        <row r="396">
          <cell r="H396" t="str">
            <v>Conversion Cost</v>
          </cell>
          <cell r="M396">
            <v>6180</v>
          </cell>
          <cell r="N396">
            <v>86.805555555555557</v>
          </cell>
          <cell r="O396">
            <v>71.193600000000004</v>
          </cell>
          <cell r="Q396" t="str">
            <v>Conversion Cost</v>
          </cell>
          <cell r="R396" t="str">
            <v>Conversion Cost</v>
          </cell>
        </row>
        <row r="397">
          <cell r="H397">
            <v>4000177</v>
          </cell>
          <cell r="I397">
            <v>171.43</v>
          </cell>
          <cell r="J397">
            <v>93.36</v>
          </cell>
          <cell r="K397">
            <v>2.5000000000000001E-2</v>
          </cell>
          <cell r="L397">
            <v>1</v>
          </cell>
          <cell r="M397">
            <v>16404.82242</v>
          </cell>
          <cell r="N397">
            <v>52.083333333333336</v>
          </cell>
          <cell r="O397">
            <v>314.97259046400001</v>
          </cell>
          <cell r="Q397" t="str">
            <v>SLES 70%</v>
          </cell>
          <cell r="R397">
            <v>4000177</v>
          </cell>
          <cell r="S397">
            <v>171.43</v>
          </cell>
          <cell r="T397">
            <v>90</v>
          </cell>
        </row>
        <row r="398">
          <cell r="H398">
            <v>4000145</v>
          </cell>
          <cell r="I398">
            <v>5</v>
          </cell>
          <cell r="J398">
            <v>152.11000000000001</v>
          </cell>
          <cell r="K398">
            <v>2.5000000000000001E-2</v>
          </cell>
          <cell r="L398">
            <v>1</v>
          </cell>
          <cell r="M398">
            <v>779.56375000000003</v>
          </cell>
          <cell r="N398">
            <v>52.083333333333336</v>
          </cell>
          <cell r="O398">
            <v>14.967624000000001</v>
          </cell>
          <cell r="Q398" t="str">
            <v>PKMEA/CMEA</v>
          </cell>
          <cell r="R398">
            <v>4000145</v>
          </cell>
          <cell r="S398">
            <v>5</v>
          </cell>
          <cell r="T398">
            <v>141.47786749862925</v>
          </cell>
        </row>
        <row r="399">
          <cell r="H399">
            <v>4000129</v>
          </cell>
          <cell r="I399">
            <v>15</v>
          </cell>
          <cell r="J399">
            <v>60</v>
          </cell>
          <cell r="K399">
            <v>2.5000000000000001E-2</v>
          </cell>
          <cell r="L399">
            <v>1</v>
          </cell>
          <cell r="M399">
            <v>922.49999999999989</v>
          </cell>
          <cell r="N399">
            <v>52.083333333333336</v>
          </cell>
          <cell r="O399">
            <v>17.711999999999996</v>
          </cell>
          <cell r="Q399" t="str">
            <v>CAPB</v>
          </cell>
          <cell r="R399">
            <v>4000129</v>
          </cell>
          <cell r="S399">
            <v>15</v>
          </cell>
          <cell r="T399">
            <v>66.625809613658788</v>
          </cell>
        </row>
        <row r="400">
          <cell r="H400">
            <v>4000143</v>
          </cell>
          <cell r="I400">
            <v>5</v>
          </cell>
          <cell r="J400">
            <v>160</v>
          </cell>
          <cell r="K400">
            <v>2.5000000000000001E-2</v>
          </cell>
          <cell r="L400">
            <v>1</v>
          </cell>
          <cell r="M400">
            <v>819.99999999999989</v>
          </cell>
          <cell r="N400">
            <v>52.083333333333336</v>
          </cell>
          <cell r="O400">
            <v>15.743999999999996</v>
          </cell>
          <cell r="Q400" t="str">
            <v>WACKER BELSIL CK 985</v>
          </cell>
          <cell r="R400">
            <v>4000143</v>
          </cell>
          <cell r="S400">
            <v>5</v>
          </cell>
          <cell r="T400">
            <v>151</v>
          </cell>
        </row>
        <row r="401">
          <cell r="H401">
            <v>4000139</v>
          </cell>
          <cell r="I401">
            <v>1</v>
          </cell>
          <cell r="J401">
            <v>389.70519872177255</v>
          </cell>
          <cell r="K401">
            <v>2.5000000000000001E-2</v>
          </cell>
          <cell r="L401">
            <v>1</v>
          </cell>
          <cell r="M401">
            <v>399.44782868981684</v>
          </cell>
          <cell r="N401">
            <v>52.083333333333336</v>
          </cell>
          <cell r="O401">
            <v>7.6693983108444828</v>
          </cell>
          <cell r="Q401" t="str">
            <v>SALCARE SUPER 7</v>
          </cell>
          <cell r="R401">
            <v>4000139</v>
          </cell>
          <cell r="S401">
            <v>1</v>
          </cell>
          <cell r="T401">
            <v>428.36414965986398</v>
          </cell>
        </row>
        <row r="402">
          <cell r="H402">
            <v>4000176</v>
          </cell>
          <cell r="I402">
            <v>0.125</v>
          </cell>
          <cell r="J402">
            <v>82.881472511988648</v>
          </cell>
          <cell r="K402">
            <v>2.5000000000000001E-2</v>
          </cell>
          <cell r="L402">
            <v>1</v>
          </cell>
          <cell r="M402">
            <v>10.619188665598545</v>
          </cell>
          <cell r="N402">
            <v>52.083333333333336</v>
          </cell>
          <cell r="O402">
            <v>0.20388842237949203</v>
          </cell>
          <cell r="Q402" t="str">
            <v>Sodium Hydroxide</v>
          </cell>
          <cell r="R402">
            <v>4000176</v>
          </cell>
          <cell r="S402">
            <v>0.125</v>
          </cell>
          <cell r="T402">
            <v>83.754999999999995</v>
          </cell>
        </row>
        <row r="403">
          <cell r="H403" t="str">
            <v>C10</v>
          </cell>
          <cell r="I403">
            <v>0.01</v>
          </cell>
          <cell r="J403">
            <v>661.6665898280902</v>
          </cell>
          <cell r="K403">
            <v>2.5000000000000001E-2</v>
          </cell>
          <cell r="L403">
            <v>1</v>
          </cell>
          <cell r="M403">
            <v>6.7820825457379241</v>
          </cell>
          <cell r="N403">
            <v>52.083333333333336</v>
          </cell>
          <cell r="O403">
            <v>0.13021598487816813</v>
          </cell>
          <cell r="Q403" t="str">
            <v>CARMOISINE CI 14720</v>
          </cell>
          <cell r="R403" t="str">
            <v>C10</v>
          </cell>
          <cell r="S403">
            <v>0.01</v>
          </cell>
          <cell r="T403">
            <v>661.6665898280902</v>
          </cell>
        </row>
        <row r="404">
          <cell r="H404">
            <v>4000166</v>
          </cell>
          <cell r="I404">
            <v>0.05</v>
          </cell>
          <cell r="J404">
            <v>549.27282042136164</v>
          </cell>
          <cell r="K404">
            <v>2.5000000000000001E-2</v>
          </cell>
          <cell r="L404">
            <v>1</v>
          </cell>
          <cell r="M404">
            <v>28.150232046594784</v>
          </cell>
          <cell r="N404">
            <v>52.083333333333336</v>
          </cell>
          <cell r="O404">
            <v>0.54048445529461986</v>
          </cell>
          <cell r="Q404" t="str">
            <v>Chocolate brown</v>
          </cell>
          <cell r="R404">
            <v>4000166</v>
          </cell>
          <cell r="S404">
            <v>0.05</v>
          </cell>
          <cell r="T404">
            <v>578.69499999999994</v>
          </cell>
        </row>
        <row r="405">
          <cell r="H405">
            <v>4000159</v>
          </cell>
          <cell r="I405">
            <v>2.5</v>
          </cell>
          <cell r="J405">
            <v>126.8</v>
          </cell>
          <cell r="K405">
            <v>2.5000000000000001E-2</v>
          </cell>
          <cell r="L405">
            <v>1</v>
          </cell>
          <cell r="M405">
            <v>324.92499999999995</v>
          </cell>
          <cell r="N405">
            <v>52.083333333333336</v>
          </cell>
          <cell r="O405">
            <v>6.2385599999999988</v>
          </cell>
          <cell r="Q405" t="str">
            <v>Glydant</v>
          </cell>
          <cell r="R405">
            <v>4000159</v>
          </cell>
          <cell r="S405">
            <v>2.5</v>
          </cell>
          <cell r="T405">
            <v>137.97450310559006</v>
          </cell>
        </row>
        <row r="406">
          <cell r="H406">
            <v>4000206</v>
          </cell>
          <cell r="I406">
            <v>0.1</v>
          </cell>
          <cell r="J406">
            <v>494.13931116123302</v>
          </cell>
          <cell r="K406">
            <v>2.5000000000000001E-2</v>
          </cell>
          <cell r="L406">
            <v>1</v>
          </cell>
          <cell r="M406">
            <v>50.649279394026387</v>
          </cell>
          <cell r="N406">
            <v>52.083333333333336</v>
          </cell>
          <cell r="O406">
            <v>0.97246616436530653</v>
          </cell>
          <cell r="Q406" t="str">
            <v>Hibiscus AE PG extract</v>
          </cell>
          <cell r="R406">
            <v>4000206</v>
          </cell>
          <cell r="S406">
            <v>0.1</v>
          </cell>
          <cell r="T406">
            <v>494.52666666666664</v>
          </cell>
        </row>
        <row r="407">
          <cell r="H407">
            <v>4000469</v>
          </cell>
          <cell r="I407">
            <v>0.1</v>
          </cell>
          <cell r="J407">
            <v>1283.04</v>
          </cell>
          <cell r="K407">
            <v>2.5000000000000001E-2</v>
          </cell>
          <cell r="L407">
            <v>1</v>
          </cell>
          <cell r="M407">
            <v>131.51159999999999</v>
          </cell>
          <cell r="N407">
            <v>52.083333333333336</v>
          </cell>
          <cell r="O407">
            <v>2.5250227199999995</v>
          </cell>
          <cell r="Q407" t="str">
            <v>Fenugreek PG extract</v>
          </cell>
          <cell r="R407">
            <v>4000469</v>
          </cell>
          <cell r="S407">
            <v>0.1</v>
          </cell>
          <cell r="T407">
            <v>1280.3354518950437</v>
          </cell>
        </row>
        <row r="408">
          <cell r="H408">
            <v>4000151</v>
          </cell>
          <cell r="I408">
            <v>0.1</v>
          </cell>
          <cell r="J408">
            <v>411.25781249999989</v>
          </cell>
          <cell r="K408">
            <v>2.5000000000000001E-2</v>
          </cell>
          <cell r="L408">
            <v>1</v>
          </cell>
          <cell r="M408">
            <v>42.153925781249981</v>
          </cell>
          <cell r="N408">
            <v>52.083333333333336</v>
          </cell>
          <cell r="O408">
            <v>0.80935537499999965</v>
          </cell>
          <cell r="Q408" t="str">
            <v>REETHA PG EXTRACT</v>
          </cell>
          <cell r="R408">
            <v>4000151</v>
          </cell>
          <cell r="S408">
            <v>0.1</v>
          </cell>
          <cell r="T408">
            <v>705.17017142857151</v>
          </cell>
        </row>
        <row r="409">
          <cell r="H409">
            <v>4000205</v>
          </cell>
          <cell r="I409">
            <v>0.1</v>
          </cell>
          <cell r="J409">
            <v>908.04</v>
          </cell>
          <cell r="K409">
            <v>2.5000000000000001E-2</v>
          </cell>
          <cell r="L409">
            <v>1</v>
          </cell>
          <cell r="M409">
            <v>93.074099999999987</v>
          </cell>
          <cell r="N409">
            <v>52.083333333333336</v>
          </cell>
          <cell r="O409">
            <v>1.7870227199999997</v>
          </cell>
          <cell r="Q409" t="str">
            <v>PG extract Amla</v>
          </cell>
          <cell r="R409">
            <v>4000205</v>
          </cell>
          <cell r="S409">
            <v>0.1</v>
          </cell>
          <cell r="T409">
            <v>910.20552795031051</v>
          </cell>
        </row>
        <row r="410">
          <cell r="H410">
            <v>4001667</v>
          </cell>
          <cell r="I410">
            <v>7</v>
          </cell>
          <cell r="J410">
            <v>771</v>
          </cell>
          <cell r="K410">
            <v>2.5000000000000001E-2</v>
          </cell>
          <cell r="L410">
            <v>1</v>
          </cell>
          <cell r="M410">
            <v>5531.9249999999993</v>
          </cell>
          <cell r="N410">
            <v>52.083333333333336</v>
          </cell>
          <cell r="O410">
            <v>106.21295999999998</v>
          </cell>
          <cell r="Q410" t="str">
            <v>Perfume GFA 51674</v>
          </cell>
          <cell r="R410">
            <v>4001667</v>
          </cell>
          <cell r="S410">
            <v>7</v>
          </cell>
          <cell r="T410">
            <v>817.33</v>
          </cell>
        </row>
        <row r="411">
          <cell r="H411">
            <v>4000140</v>
          </cell>
          <cell r="I411">
            <v>15</v>
          </cell>
          <cell r="J411">
            <v>17.11</v>
          </cell>
          <cell r="K411">
            <v>2.5000000000000001E-2</v>
          </cell>
          <cell r="L411">
            <v>1</v>
          </cell>
          <cell r="M411">
            <v>263.06624999999997</v>
          </cell>
          <cell r="N411">
            <v>52.083333333333336</v>
          </cell>
          <cell r="O411">
            <v>5.0508719999999991</v>
          </cell>
          <cell r="Q411" t="str">
            <v>Sodium Chloride</v>
          </cell>
          <cell r="R411">
            <v>4000140</v>
          </cell>
          <cell r="S411">
            <v>15</v>
          </cell>
          <cell r="T411">
            <v>19.107204081632652</v>
          </cell>
        </row>
        <row r="412">
          <cell r="H412">
            <v>4000218</v>
          </cell>
          <cell r="I412">
            <v>0.5</v>
          </cell>
          <cell r="J412">
            <v>757.99995995178699</v>
          </cell>
          <cell r="K412">
            <v>2.5000000000000001E-2</v>
          </cell>
          <cell r="L412">
            <v>1</v>
          </cell>
          <cell r="M412">
            <v>388.47497947529081</v>
          </cell>
          <cell r="N412">
            <v>52.083333333333336</v>
          </cell>
          <cell r="O412">
            <v>7.4587196059255829</v>
          </cell>
          <cell r="Q412" t="str">
            <v>Carbopol 990</v>
          </cell>
          <cell r="R412">
            <v>4000218</v>
          </cell>
          <cell r="S412">
            <v>0.5</v>
          </cell>
          <cell r="T412">
            <v>838.74000000000012</v>
          </cell>
        </row>
        <row r="413">
          <cell r="H413">
            <v>4000520</v>
          </cell>
          <cell r="I413">
            <v>0.1</v>
          </cell>
          <cell r="J413">
            <v>542.18306518333804</v>
          </cell>
          <cell r="K413">
            <v>2.5000000000000001E-2</v>
          </cell>
          <cell r="L413">
            <v>1</v>
          </cell>
          <cell r="M413">
            <v>55.573764181292148</v>
          </cell>
          <cell r="N413">
            <v>52.083333333333336</v>
          </cell>
          <cell r="O413">
            <v>1.0670162722808092</v>
          </cell>
          <cell r="Q413" t="str">
            <v>Hydrolysed Egg white protein</v>
          </cell>
          <cell r="R413">
            <v>4000520</v>
          </cell>
          <cell r="S413">
            <v>0.1</v>
          </cell>
          <cell r="T413">
            <v>610.1415384615384</v>
          </cell>
        </row>
        <row r="414">
          <cell r="H414" t="str">
            <v>C16</v>
          </cell>
          <cell r="I414">
            <v>776.88</v>
          </cell>
          <cell r="J414">
            <v>0.34000000608795972</v>
          </cell>
          <cell r="K414">
            <v>2.5000000000000001E-2</v>
          </cell>
          <cell r="L414">
            <v>1</v>
          </cell>
          <cell r="M414">
            <v>270.74268484785449</v>
          </cell>
          <cell r="N414">
            <v>52.083333333333336</v>
          </cell>
          <cell r="O414">
            <v>5.1982595490788057</v>
          </cell>
          <cell r="Q414" t="str">
            <v>DM Water</v>
          </cell>
          <cell r="R414" t="str">
            <v>C16</v>
          </cell>
          <cell r="S414">
            <v>776.88</v>
          </cell>
          <cell r="T414">
            <v>0.33999695959303466</v>
          </cell>
        </row>
        <row r="415">
          <cell r="H415">
            <v>213874</v>
          </cell>
          <cell r="I415">
            <v>52.083333333333336</v>
          </cell>
          <cell r="J415">
            <v>37.307564192415263</v>
          </cell>
          <cell r="K415">
            <v>6.0000000000000001E-3</v>
          </cell>
          <cell r="L415">
            <v>1</v>
          </cell>
          <cell r="M415">
            <v>1954.7609154984248</v>
          </cell>
          <cell r="N415">
            <v>52.083333333333336</v>
          </cell>
          <cell r="O415">
            <v>37.531409577569754</v>
          </cell>
          <cell r="Q415" t="str">
            <v>KARTHIKA 50P DS 33% EXTRA OUTER</v>
          </cell>
          <cell r="R415">
            <v>213874</v>
          </cell>
          <cell r="S415">
            <v>52.083333333333336</v>
          </cell>
          <cell r="T415">
            <v>38.810250000000003</v>
          </cell>
        </row>
        <row r="416">
          <cell r="H416">
            <v>213873</v>
          </cell>
          <cell r="I416">
            <v>208.33333333333334</v>
          </cell>
          <cell r="J416">
            <v>10.653997879872099</v>
          </cell>
          <cell r="K416">
            <v>6.0000000000000001E-3</v>
          </cell>
          <cell r="L416">
            <v>1</v>
          </cell>
          <cell r="M416">
            <v>2232.9003889898609</v>
          </cell>
          <cell r="N416">
            <v>52.083333333333336</v>
          </cell>
          <cell r="O416">
            <v>42.871687468605323</v>
          </cell>
          <cell r="Q416" t="str">
            <v>KARTHIKA 50P DS 33% EXTRA INNER</v>
          </cell>
          <cell r="R416">
            <v>213873</v>
          </cell>
          <cell r="S416">
            <v>208.33333333333334</v>
          </cell>
          <cell r="T416">
            <v>11.135475</v>
          </cell>
        </row>
        <row r="417">
          <cell r="H417" t="str">
            <v>214391B</v>
          </cell>
          <cell r="I417">
            <v>61.927083333333336</v>
          </cell>
          <cell r="J417">
            <v>225.48033022073008</v>
          </cell>
          <cell r="K417">
            <v>1.7500000000000002E-2</v>
          </cell>
          <cell r="L417">
            <v>1</v>
          </cell>
          <cell r="M417">
            <v>14207.697635599789</v>
          </cell>
          <cell r="N417">
            <v>52.083333333333336</v>
          </cell>
          <cell r="O417">
            <v>272.78779460351592</v>
          </cell>
          <cell r="Q417" t="str">
            <v>Laminate Karthika Damage  Sheild 50 Paise  33% EXTRA  White back panel</v>
          </cell>
          <cell r="R417" t="str">
            <v>214391B</v>
          </cell>
          <cell r="S417">
            <v>61.927083333333336</v>
          </cell>
          <cell r="T417">
            <v>235.82250000000002</v>
          </cell>
        </row>
        <row r="418">
          <cell r="H418" t="str">
            <v>220393A</v>
          </cell>
          <cell r="I418">
            <v>2.1875000000000004</v>
          </cell>
          <cell r="J418">
            <v>44.99</v>
          </cell>
          <cell r="K418">
            <v>0.02</v>
          </cell>
          <cell r="L418">
            <v>1</v>
          </cell>
          <cell r="M418">
            <v>100.38393750000002</v>
          </cell>
          <cell r="N418">
            <v>52.083333333333336</v>
          </cell>
          <cell r="O418">
            <v>1.9273716000000003</v>
          </cell>
          <cell r="Q418" t="str">
            <v>BOPP Tape</v>
          </cell>
          <cell r="R418" t="str">
            <v>220393A</v>
          </cell>
          <cell r="S418">
            <v>2.1875000000000004</v>
          </cell>
          <cell r="T418">
            <v>47.670000000000009</v>
          </cell>
        </row>
        <row r="419">
          <cell r="H419" t="str">
            <v>Conversion Cost</v>
          </cell>
          <cell r="M419">
            <v>6180</v>
          </cell>
          <cell r="N419">
            <v>52.083333333333336</v>
          </cell>
          <cell r="O419">
            <v>118.65599999999999</v>
          </cell>
          <cell r="Q419" t="str">
            <v>Conversion Cost</v>
          </cell>
          <cell r="R419" t="str">
            <v>Conversion Cost</v>
          </cell>
        </row>
        <row r="420">
          <cell r="H420" t="str">
            <v>C16</v>
          </cell>
          <cell r="I420">
            <v>735.65</v>
          </cell>
          <cell r="J420">
            <v>0.34000000608795972</v>
          </cell>
          <cell r="K420">
            <v>2.5000000000000001E-2</v>
          </cell>
          <cell r="L420">
            <v>1.0249999999999999</v>
          </cell>
          <cell r="M420">
            <v>262.78338033033702</v>
          </cell>
          <cell r="N420">
            <v>86.805555555555557</v>
          </cell>
          <cell r="O420">
            <v>3.0272645414054824</v>
          </cell>
          <cell r="Q420" t="str">
            <v>DM Water</v>
          </cell>
          <cell r="R420" t="str">
            <v>C16</v>
          </cell>
          <cell r="S420">
            <v>735.65</v>
          </cell>
          <cell r="T420">
            <v>0.33999695959303466</v>
          </cell>
        </row>
        <row r="421">
          <cell r="H421">
            <v>4000177</v>
          </cell>
          <cell r="I421">
            <v>185.7</v>
          </cell>
          <cell r="J421">
            <v>93.36</v>
          </cell>
          <cell r="K421">
            <v>2.5000000000000001E-2</v>
          </cell>
          <cell r="L421">
            <v>1.0249999999999999</v>
          </cell>
          <cell r="M421">
            <v>18214.635194999992</v>
          </cell>
          <cell r="N421">
            <v>86.805555555555557</v>
          </cell>
          <cell r="O421">
            <v>209.83259744639989</v>
          </cell>
          <cell r="Q421" t="str">
            <v>SLES 70%</v>
          </cell>
          <cell r="R421">
            <v>4000177</v>
          </cell>
          <cell r="S421">
            <v>185.7</v>
          </cell>
          <cell r="T421">
            <v>90</v>
          </cell>
        </row>
        <row r="422">
          <cell r="H422">
            <v>4000145</v>
          </cell>
          <cell r="I422">
            <v>10</v>
          </cell>
          <cell r="J422">
            <v>152.11000000000001</v>
          </cell>
          <cell r="K422">
            <v>2.5000000000000001E-2</v>
          </cell>
          <cell r="L422">
            <v>1.0249999999999999</v>
          </cell>
          <cell r="M422">
            <v>1598.1056874999999</v>
          </cell>
          <cell r="N422">
            <v>86.805555555555557</v>
          </cell>
          <cell r="O422">
            <v>18.410177519999998</v>
          </cell>
          <cell r="Q422" t="str">
            <v>PKMEA/CMEA</v>
          </cell>
          <cell r="R422">
            <v>4000145</v>
          </cell>
          <cell r="S422">
            <v>10</v>
          </cell>
          <cell r="T422">
            <v>141.47786749862925</v>
          </cell>
        </row>
        <row r="423">
          <cell r="H423">
            <v>4000180</v>
          </cell>
          <cell r="I423">
            <v>5</v>
          </cell>
          <cell r="J423">
            <v>173</v>
          </cell>
          <cell r="K423">
            <v>2.5000000000000001E-2</v>
          </cell>
          <cell r="L423">
            <v>1.0249999999999999</v>
          </cell>
          <cell r="M423">
            <v>908.79062499999975</v>
          </cell>
          <cell r="N423">
            <v>86.805555555555557</v>
          </cell>
          <cell r="O423">
            <v>10.469267999999998</v>
          </cell>
          <cell r="Q423" t="str">
            <v>EGDS</v>
          </cell>
          <cell r="R423">
            <v>4000180</v>
          </cell>
          <cell r="S423">
            <v>5</v>
          </cell>
          <cell r="T423">
            <v>148.83631578947367</v>
          </cell>
        </row>
        <row r="424">
          <cell r="H424">
            <v>4000207</v>
          </cell>
          <cell r="I424">
            <v>0.125</v>
          </cell>
          <cell r="J424">
            <v>152.5</v>
          </cell>
          <cell r="K424">
            <v>2.5000000000000001E-2</v>
          </cell>
          <cell r="L424">
            <v>1.0249999999999999</v>
          </cell>
          <cell r="M424">
            <v>20.027539062499997</v>
          </cell>
          <cell r="N424">
            <v>86.805555555555557</v>
          </cell>
          <cell r="O424">
            <v>0.23071724999999996</v>
          </cell>
          <cell r="Q424" t="str">
            <v>CITRIC ACID ANHYDROUS</v>
          </cell>
          <cell r="R424">
            <v>4000207</v>
          </cell>
          <cell r="S424">
            <v>0.125</v>
          </cell>
          <cell r="T424">
            <v>112.87499999999999</v>
          </cell>
        </row>
        <row r="425">
          <cell r="H425">
            <v>4000218</v>
          </cell>
          <cell r="I425">
            <v>2.5</v>
          </cell>
          <cell r="J425">
            <v>757.99995995178699</v>
          </cell>
          <cell r="K425">
            <v>2.5000000000000001E-2</v>
          </cell>
          <cell r="L425">
            <v>1.0249999999999999</v>
          </cell>
          <cell r="M425">
            <v>1990.9342698108651</v>
          </cell>
          <cell r="N425">
            <v>86.805555555555557</v>
          </cell>
          <cell r="O425">
            <v>22.935562788221166</v>
          </cell>
          <cell r="Q425" t="str">
            <v>CARBOPOL 990</v>
          </cell>
          <cell r="R425">
            <v>4000218</v>
          </cell>
          <cell r="S425">
            <v>2.5</v>
          </cell>
          <cell r="T425">
            <v>838.74000000000012</v>
          </cell>
        </row>
        <row r="426">
          <cell r="H426">
            <v>4000225</v>
          </cell>
          <cell r="I426">
            <v>1</v>
          </cell>
          <cell r="J426">
            <v>832.43147721624655</v>
          </cell>
          <cell r="K426">
            <v>2.5000000000000001E-2</v>
          </cell>
          <cell r="L426">
            <v>1.0249999999999999</v>
          </cell>
          <cell r="M426">
            <v>874.57332075031877</v>
          </cell>
          <cell r="N426">
            <v>86.805555555555557</v>
          </cell>
          <cell r="O426">
            <v>10.075084655043671</v>
          </cell>
          <cell r="Q426" t="str">
            <v>N-hance CG-17</v>
          </cell>
          <cell r="R426">
            <v>4000225</v>
          </cell>
          <cell r="S426">
            <v>1</v>
          </cell>
          <cell r="T426">
            <v>855.79256502601049</v>
          </cell>
        </row>
        <row r="427">
          <cell r="H427">
            <v>4002081</v>
          </cell>
          <cell r="I427">
            <v>1</v>
          </cell>
          <cell r="J427">
            <v>453</v>
          </cell>
          <cell r="K427">
            <v>2.5000000000000001E-2</v>
          </cell>
          <cell r="L427">
            <v>1.0249999999999999</v>
          </cell>
          <cell r="M427">
            <v>475.9331249999999</v>
          </cell>
          <cell r="N427">
            <v>86.805555555555557</v>
          </cell>
          <cell r="O427">
            <v>5.4827495999999991</v>
          </cell>
          <cell r="Q427" t="str">
            <v>DABISCO DCG-20</v>
          </cell>
          <cell r="R427">
            <v>4002081</v>
          </cell>
          <cell r="S427">
            <v>1</v>
          </cell>
          <cell r="T427">
            <v>438.38337468982638</v>
          </cell>
        </row>
        <row r="428">
          <cell r="H428">
            <v>4000507</v>
          </cell>
          <cell r="I428">
            <v>0.25</v>
          </cell>
          <cell r="J428">
            <v>3299.69</v>
          </cell>
          <cell r="K428">
            <v>2.5000000000000001E-2</v>
          </cell>
          <cell r="L428">
            <v>1.0249999999999999</v>
          </cell>
          <cell r="M428">
            <v>866.68420156249988</v>
          </cell>
          <cell r="N428">
            <v>86.805555555555557</v>
          </cell>
          <cell r="O428">
            <v>9.9842020019999982</v>
          </cell>
          <cell r="Q428" t="str">
            <v>Polyox N-60K</v>
          </cell>
          <cell r="R428">
            <v>4000507</v>
          </cell>
          <cell r="S428">
            <v>0.25</v>
          </cell>
          <cell r="T428">
            <v>3509.6697311107387</v>
          </cell>
        </row>
        <row r="429">
          <cell r="H429">
            <v>4000159</v>
          </cell>
          <cell r="I429">
            <v>2.5</v>
          </cell>
          <cell r="J429">
            <v>126.8</v>
          </cell>
          <cell r="K429">
            <v>2.5000000000000001E-2</v>
          </cell>
          <cell r="L429">
            <v>1.0249999999999999</v>
          </cell>
          <cell r="M429">
            <v>333.04812499999991</v>
          </cell>
          <cell r="N429">
            <v>86.805555555555557</v>
          </cell>
          <cell r="O429">
            <v>3.8367143999999991</v>
          </cell>
          <cell r="Q429" t="str">
            <v>Glydant</v>
          </cell>
          <cell r="R429">
            <v>4000159</v>
          </cell>
          <cell r="S429">
            <v>2.5</v>
          </cell>
          <cell r="T429">
            <v>137.97450310559006</v>
          </cell>
        </row>
        <row r="430">
          <cell r="H430">
            <v>4000223</v>
          </cell>
          <cell r="I430">
            <v>20</v>
          </cell>
          <cell r="J430">
            <v>220</v>
          </cell>
          <cell r="K430">
            <v>2.5000000000000001E-2</v>
          </cell>
          <cell r="L430">
            <v>1.0249999999999999</v>
          </cell>
          <cell r="M430">
            <v>4622.75</v>
          </cell>
          <cell r="N430">
            <v>86.805555555555557</v>
          </cell>
          <cell r="O430">
            <v>53.254080000000002</v>
          </cell>
          <cell r="Q430" t="str">
            <v>CK 9819</v>
          </cell>
          <cell r="R430">
            <v>4000223</v>
          </cell>
          <cell r="S430">
            <v>20</v>
          </cell>
          <cell r="T430">
            <v>200</v>
          </cell>
        </row>
        <row r="431">
          <cell r="H431">
            <v>4000520</v>
          </cell>
          <cell r="I431">
            <v>0.1</v>
          </cell>
          <cell r="J431">
            <v>542.18306518333804</v>
          </cell>
          <cell r="K431">
            <v>2.5000000000000001E-2</v>
          </cell>
          <cell r="L431">
            <v>1.0249999999999999</v>
          </cell>
          <cell r="M431">
            <v>56.963108285824447</v>
          </cell>
          <cell r="N431">
            <v>86.805555555555557</v>
          </cell>
          <cell r="O431">
            <v>0.65621500745269756</v>
          </cell>
          <cell r="Q431" t="str">
            <v>Hydrolysed Egg white protein</v>
          </cell>
          <cell r="R431">
            <v>4000520</v>
          </cell>
          <cell r="S431">
            <v>0.1</v>
          </cell>
          <cell r="T431">
            <v>610.1415384615384</v>
          </cell>
        </row>
        <row r="432">
          <cell r="H432">
            <v>4000176</v>
          </cell>
          <cell r="I432">
            <v>0.67500000000000004</v>
          </cell>
          <cell r="J432">
            <v>82.881472511988648</v>
          </cell>
          <cell r="K432">
            <v>2.5000000000000001E-2</v>
          </cell>
          <cell r="L432">
            <v>1.0249999999999999</v>
          </cell>
          <cell r="M432">
            <v>58.777209264087951</v>
          </cell>
          <cell r="N432">
            <v>86.805555555555557</v>
          </cell>
          <cell r="O432">
            <v>0.67711345072229323</v>
          </cell>
          <cell r="Q432" t="str">
            <v>Sodium hydroxide</v>
          </cell>
          <cell r="R432">
            <v>4000176</v>
          </cell>
          <cell r="S432">
            <v>0.67500000000000004</v>
          </cell>
          <cell r="T432">
            <v>83.754999999999995</v>
          </cell>
        </row>
        <row r="433">
          <cell r="H433">
            <v>4000097</v>
          </cell>
          <cell r="I433">
            <v>1</v>
          </cell>
          <cell r="J433">
            <v>339</v>
          </cell>
          <cell r="K433">
            <v>2.5000000000000001E-2</v>
          </cell>
          <cell r="L433">
            <v>1.0249999999999999</v>
          </cell>
          <cell r="M433">
            <v>356.16187499999995</v>
          </cell>
          <cell r="N433">
            <v>86.805555555555557</v>
          </cell>
          <cell r="O433">
            <v>4.1029847999999998</v>
          </cell>
          <cell r="Q433" t="str">
            <v>EDTA Disodium</v>
          </cell>
          <cell r="R433">
            <v>4000097</v>
          </cell>
          <cell r="S433">
            <v>1</v>
          </cell>
          <cell r="T433">
            <v>288.755</v>
          </cell>
        </row>
        <row r="434">
          <cell r="H434">
            <v>4000370</v>
          </cell>
          <cell r="I434">
            <v>0.5</v>
          </cell>
          <cell r="J434">
            <v>1035.0770208799752</v>
          </cell>
          <cell r="K434">
            <v>2.5000000000000001E-2</v>
          </cell>
          <cell r="L434">
            <v>1.0249999999999999</v>
          </cell>
          <cell r="M434">
            <v>543.73889753101184</v>
          </cell>
          <cell r="N434">
            <v>86.805555555555557</v>
          </cell>
          <cell r="O434">
            <v>6.2638720995572568</v>
          </cell>
          <cell r="Q434" t="str">
            <v>Sumicos 43149</v>
          </cell>
          <cell r="R434">
            <v>4000370</v>
          </cell>
          <cell r="S434">
            <v>0.5</v>
          </cell>
          <cell r="T434">
            <v>1138.7262896551724</v>
          </cell>
        </row>
        <row r="435">
          <cell r="H435">
            <v>4000129</v>
          </cell>
          <cell r="I435">
            <v>15</v>
          </cell>
          <cell r="J435">
            <v>60</v>
          </cell>
          <cell r="K435">
            <v>2.5000000000000001E-2</v>
          </cell>
          <cell r="L435">
            <v>1.0249999999999999</v>
          </cell>
          <cell r="M435">
            <v>945.56249999999977</v>
          </cell>
          <cell r="N435">
            <v>86.805555555555557</v>
          </cell>
          <cell r="O435">
            <v>10.892879999999996</v>
          </cell>
          <cell r="Q435" t="str">
            <v>CAPB</v>
          </cell>
          <cell r="R435">
            <v>4000129</v>
          </cell>
          <cell r="S435">
            <v>15</v>
          </cell>
          <cell r="T435">
            <v>66.625809613658788</v>
          </cell>
        </row>
        <row r="436">
          <cell r="H436">
            <v>4000519</v>
          </cell>
          <cell r="I436">
            <v>5.85</v>
          </cell>
          <cell r="J436">
            <v>890.42356293996363</v>
          </cell>
          <cell r="K436">
            <v>2.5000000000000001E-2</v>
          </cell>
          <cell r="L436">
            <v>1.0249999999999999</v>
          </cell>
          <cell r="M436">
            <v>5472.6823465107245</v>
          </cell>
          <cell r="N436">
            <v>86.805555555555557</v>
          </cell>
          <cell r="O436">
            <v>63.045300631803542</v>
          </cell>
          <cell r="Q436" t="str">
            <v xml:space="preserve">Fragrance bloom 2 </v>
          </cell>
          <cell r="R436">
            <v>4000519</v>
          </cell>
          <cell r="S436">
            <v>5.85</v>
          </cell>
          <cell r="T436">
            <v>890.39623595505623</v>
          </cell>
        </row>
        <row r="437">
          <cell r="H437">
            <v>4000347</v>
          </cell>
          <cell r="I437">
            <v>0.65</v>
          </cell>
          <cell r="J437">
            <v>921.45354597087692</v>
          </cell>
          <cell r="K437">
            <v>2.5000000000000001E-2</v>
          </cell>
          <cell r="L437">
            <v>1.0249999999999999</v>
          </cell>
          <cell r="M437">
            <v>629.26638562817402</v>
          </cell>
          <cell r="N437">
            <v>86.805555555555557</v>
          </cell>
          <cell r="O437">
            <v>7.2491487624365645</v>
          </cell>
          <cell r="Q437" t="str">
            <v>Fragrance hair fall defence</v>
          </cell>
          <cell r="R437">
            <v>4000347</v>
          </cell>
          <cell r="S437">
            <v>0.65</v>
          </cell>
          <cell r="T437">
            <v>975.45</v>
          </cell>
        </row>
        <row r="438">
          <cell r="H438">
            <v>4000140</v>
          </cell>
          <cell r="I438">
            <v>12.5</v>
          </cell>
          <cell r="J438">
            <v>17.11</v>
          </cell>
          <cell r="K438">
            <v>2.5000000000000001E-2</v>
          </cell>
          <cell r="L438">
            <v>1.0249999999999999</v>
          </cell>
          <cell r="M438">
            <v>224.70242187499997</v>
          </cell>
          <cell r="N438">
            <v>86.805555555555557</v>
          </cell>
          <cell r="O438">
            <v>2.5885718999999998</v>
          </cell>
          <cell r="Q438" t="str">
            <v>Sodium Chloride</v>
          </cell>
          <cell r="R438">
            <v>4000140</v>
          </cell>
          <cell r="S438">
            <v>12.5</v>
          </cell>
          <cell r="T438">
            <v>19.107204081632652</v>
          </cell>
        </row>
        <row r="439">
          <cell r="H439">
            <v>214258</v>
          </cell>
          <cell r="I439">
            <v>56.25</v>
          </cell>
          <cell r="J439">
            <v>254.56236324737876</v>
          </cell>
          <cell r="K439">
            <v>1.7500000000000002E-2</v>
          </cell>
          <cell r="L439">
            <v>1</v>
          </cell>
          <cell r="M439">
            <v>14569.717758986695</v>
          </cell>
          <cell r="N439">
            <v>86.805555555555557</v>
          </cell>
          <cell r="O439">
            <v>167.84314858352673</v>
          </cell>
          <cell r="Q439" t="str">
            <v>LAM CHIK EGG HFPSH SCH 5ML+1ML EX -NEW AW</v>
          </cell>
          <cell r="R439">
            <v>214258</v>
          </cell>
          <cell r="S439">
            <v>56.25</v>
          </cell>
          <cell r="T439">
            <v>247.45500000000001</v>
          </cell>
        </row>
        <row r="440">
          <cell r="H440" t="str">
            <v>214379B</v>
          </cell>
          <cell r="I440">
            <v>86.805555555555557</v>
          </cell>
          <cell r="J440">
            <v>41.319448307721345</v>
          </cell>
          <cell r="K440">
            <v>6.0000000000000001E-3</v>
          </cell>
          <cell r="L440">
            <v>1</v>
          </cell>
          <cell r="M440">
            <v>3608.2782115944165</v>
          </cell>
          <cell r="N440">
            <v>86.805555555555557</v>
          </cell>
          <cell r="O440">
            <v>41.56736499756768</v>
          </cell>
          <cell r="Q440" t="str">
            <v>CHIK EGG 4ML 50% EXTRA CFC</v>
          </cell>
          <cell r="R440" t="str">
            <v>214379B</v>
          </cell>
          <cell r="S440">
            <v>86.805555555555557</v>
          </cell>
          <cell r="T440">
            <v>43.37865</v>
          </cell>
        </row>
        <row r="441">
          <cell r="H441" t="str">
            <v>220393A</v>
          </cell>
          <cell r="I441">
            <v>1.7361111111111112</v>
          </cell>
          <cell r="J441">
            <v>44.99</v>
          </cell>
          <cell r="K441">
            <v>0.02</v>
          </cell>
          <cell r="L441">
            <v>1</v>
          </cell>
          <cell r="M441">
            <v>79.669791666666683</v>
          </cell>
          <cell r="N441">
            <v>86.805555555555557</v>
          </cell>
          <cell r="O441">
            <v>0.91779600000000017</v>
          </cell>
          <cell r="Q441" t="str">
            <v>BOPP Tape</v>
          </cell>
          <cell r="R441" t="str">
            <v>220393A</v>
          </cell>
          <cell r="S441">
            <v>1.7361111111111112</v>
          </cell>
          <cell r="T441">
            <v>47.670000000000009</v>
          </cell>
        </row>
        <row r="442">
          <cell r="H442" t="str">
            <v>Conversion Cost</v>
          </cell>
          <cell r="M442">
            <v>6180</v>
          </cell>
          <cell r="N442">
            <v>86.805555555555557</v>
          </cell>
          <cell r="O442">
            <v>71.193600000000004</v>
          </cell>
          <cell r="Q442" t="str">
            <v>Conversion Cost</v>
          </cell>
          <cell r="R442" t="str">
            <v>Conversion Cost</v>
          </cell>
        </row>
        <row r="443">
          <cell r="H443">
            <v>4000177</v>
          </cell>
          <cell r="I443">
            <v>185.7</v>
          </cell>
          <cell r="J443">
            <v>93.36</v>
          </cell>
          <cell r="K443">
            <v>2.5000000000000001E-2</v>
          </cell>
          <cell r="L443">
            <v>1.0249999999999999</v>
          </cell>
          <cell r="M443">
            <v>18214.635194999992</v>
          </cell>
          <cell r="N443">
            <v>198.4126984126984</v>
          </cell>
          <cell r="O443">
            <v>91.801761382799967</v>
          </cell>
          <cell r="Q443" t="str">
            <v>SLES 70%</v>
          </cell>
          <cell r="R443">
            <v>4000177</v>
          </cell>
          <cell r="S443">
            <v>185.7</v>
          </cell>
          <cell r="T443">
            <v>90</v>
          </cell>
        </row>
        <row r="444">
          <cell r="H444">
            <v>4000145</v>
          </cell>
          <cell r="I444">
            <v>10</v>
          </cell>
          <cell r="J444">
            <v>152.11000000000001</v>
          </cell>
          <cell r="K444">
            <v>2.5000000000000001E-2</v>
          </cell>
          <cell r="L444">
            <v>1.0249999999999999</v>
          </cell>
          <cell r="M444">
            <v>1598.1056874999999</v>
          </cell>
          <cell r="N444">
            <v>198.4126984126984</v>
          </cell>
          <cell r="O444">
            <v>8.0544526649999995</v>
          </cell>
          <cell r="Q444" t="str">
            <v>PKMEA/CMEA</v>
          </cell>
          <cell r="R444">
            <v>4000145</v>
          </cell>
          <cell r="S444">
            <v>10</v>
          </cell>
          <cell r="T444">
            <v>141.47786749862925</v>
          </cell>
        </row>
        <row r="445">
          <cell r="H445">
            <v>4000207</v>
          </cell>
          <cell r="I445">
            <v>0.125</v>
          </cell>
          <cell r="J445">
            <v>152.5</v>
          </cell>
          <cell r="K445">
            <v>2.5000000000000001E-2</v>
          </cell>
          <cell r="L445">
            <v>1.0249999999999999</v>
          </cell>
          <cell r="M445">
            <v>20.027539062499997</v>
          </cell>
          <cell r="N445">
            <v>198.4126984126984</v>
          </cell>
          <cell r="O445">
            <v>0.10093879687499999</v>
          </cell>
          <cell r="Q445" t="str">
            <v>CITRIC ACID ANHYDROUS</v>
          </cell>
          <cell r="R445">
            <v>4000207</v>
          </cell>
          <cell r="S445">
            <v>0.125</v>
          </cell>
          <cell r="T445">
            <v>112.87499999999999</v>
          </cell>
        </row>
        <row r="446">
          <cell r="H446">
            <v>4000218</v>
          </cell>
          <cell r="I446">
            <v>2.5</v>
          </cell>
          <cell r="J446">
            <v>757.99995995178699</v>
          </cell>
          <cell r="K446">
            <v>2.5000000000000001E-2</v>
          </cell>
          <cell r="L446">
            <v>1.0249999999999999</v>
          </cell>
          <cell r="M446">
            <v>1990.9342698108651</v>
          </cell>
          <cell r="N446">
            <v>198.4126984126984</v>
          </cell>
          <cell r="O446">
            <v>10.034308719846761</v>
          </cell>
          <cell r="Q446" t="str">
            <v>Carbopol 990</v>
          </cell>
          <cell r="R446">
            <v>4000218</v>
          </cell>
          <cell r="S446">
            <v>2.5</v>
          </cell>
          <cell r="T446">
            <v>838.74000000000012</v>
          </cell>
        </row>
        <row r="447">
          <cell r="H447">
            <v>4000225</v>
          </cell>
          <cell r="I447">
            <v>1</v>
          </cell>
          <cell r="J447">
            <v>832.43147721624655</v>
          </cell>
          <cell r="K447">
            <v>2.5000000000000001E-2</v>
          </cell>
          <cell r="L447">
            <v>1.0249999999999999</v>
          </cell>
          <cell r="M447">
            <v>874.57332075031877</v>
          </cell>
          <cell r="N447">
            <v>198.4126984126984</v>
          </cell>
          <cell r="O447">
            <v>4.4078495365816064</v>
          </cell>
          <cell r="Q447" t="str">
            <v>N-hance CG-17</v>
          </cell>
          <cell r="R447">
            <v>4000225</v>
          </cell>
          <cell r="S447">
            <v>1</v>
          </cell>
          <cell r="T447">
            <v>855.79256502601049</v>
          </cell>
        </row>
        <row r="448">
          <cell r="H448">
            <v>4002081</v>
          </cell>
          <cell r="I448">
            <v>1</v>
          </cell>
          <cell r="J448">
            <v>453</v>
          </cell>
          <cell r="K448">
            <v>2.5000000000000001E-2</v>
          </cell>
          <cell r="L448">
            <v>1.0249999999999999</v>
          </cell>
          <cell r="M448">
            <v>475.9331249999999</v>
          </cell>
          <cell r="N448">
            <v>198.4126984126984</v>
          </cell>
          <cell r="O448">
            <v>2.3987029499999997</v>
          </cell>
          <cell r="Q448" t="str">
            <v>DABISCO DCG-20</v>
          </cell>
          <cell r="R448">
            <v>4002081</v>
          </cell>
          <cell r="S448">
            <v>1</v>
          </cell>
          <cell r="T448">
            <v>438.38337468982638</v>
          </cell>
        </row>
        <row r="449">
          <cell r="H449">
            <v>4000507</v>
          </cell>
          <cell r="I449">
            <v>0.25</v>
          </cell>
          <cell r="J449">
            <v>3299.69</v>
          </cell>
          <cell r="K449">
            <v>2.5000000000000001E-2</v>
          </cell>
          <cell r="L449">
            <v>1.0249999999999999</v>
          </cell>
          <cell r="M449">
            <v>866.68420156249988</v>
          </cell>
          <cell r="N449">
            <v>198.4126984126984</v>
          </cell>
          <cell r="O449">
            <v>4.3680883758749998</v>
          </cell>
          <cell r="Q449" t="str">
            <v>Polyox N-60K</v>
          </cell>
          <cell r="R449">
            <v>4000507</v>
          </cell>
          <cell r="S449">
            <v>0.25</v>
          </cell>
          <cell r="T449">
            <v>3509.6697311107387</v>
          </cell>
        </row>
        <row r="450">
          <cell r="H450">
            <v>4000159</v>
          </cell>
          <cell r="I450">
            <v>2.5</v>
          </cell>
          <cell r="J450">
            <v>126.8</v>
          </cell>
          <cell r="K450">
            <v>2.5000000000000001E-2</v>
          </cell>
          <cell r="L450">
            <v>1.0249999999999999</v>
          </cell>
          <cell r="M450">
            <v>333.04812499999991</v>
          </cell>
          <cell r="N450">
            <v>198.4126984126984</v>
          </cell>
          <cell r="O450">
            <v>1.6785625499999997</v>
          </cell>
          <cell r="Q450" t="str">
            <v>Glydant</v>
          </cell>
          <cell r="R450">
            <v>4000159</v>
          </cell>
          <cell r="S450">
            <v>2.5</v>
          </cell>
          <cell r="T450">
            <v>137.97450310559006</v>
          </cell>
        </row>
        <row r="451">
          <cell r="H451">
            <v>4000129</v>
          </cell>
          <cell r="I451">
            <v>15</v>
          </cell>
          <cell r="J451">
            <v>60</v>
          </cell>
          <cell r="K451">
            <v>2.5000000000000001E-2</v>
          </cell>
          <cell r="L451">
            <v>1.0249999999999999</v>
          </cell>
          <cell r="M451">
            <v>945.56249999999977</v>
          </cell>
          <cell r="N451">
            <v>198.4126984126984</v>
          </cell>
          <cell r="O451">
            <v>4.7656349999999987</v>
          </cell>
          <cell r="Q451" t="str">
            <v>CAPB</v>
          </cell>
          <cell r="R451">
            <v>4000129</v>
          </cell>
          <cell r="S451">
            <v>15</v>
          </cell>
          <cell r="T451">
            <v>66.625809613658788</v>
          </cell>
        </row>
        <row r="452">
          <cell r="H452">
            <v>4000223</v>
          </cell>
          <cell r="I452">
            <v>20</v>
          </cell>
          <cell r="J452">
            <v>220</v>
          </cell>
          <cell r="K452">
            <v>2.5000000000000001E-2</v>
          </cell>
          <cell r="L452">
            <v>1.0249999999999999</v>
          </cell>
          <cell r="M452">
            <v>4622.75</v>
          </cell>
          <cell r="N452">
            <v>198.4126984126984</v>
          </cell>
          <cell r="O452">
            <v>23.298660000000002</v>
          </cell>
          <cell r="Q452" t="str">
            <v>CK 9819</v>
          </cell>
          <cell r="R452">
            <v>4000223</v>
          </cell>
          <cell r="S452">
            <v>20</v>
          </cell>
          <cell r="T452">
            <v>200</v>
          </cell>
        </row>
        <row r="453">
          <cell r="H453">
            <v>4000565</v>
          </cell>
          <cell r="I453">
            <v>2.5</v>
          </cell>
          <cell r="J453">
            <v>369.84186331622089</v>
          </cell>
          <cell r="K453">
            <v>2.5000000000000001E-2</v>
          </cell>
          <cell r="L453">
            <v>1.0249999999999999</v>
          </cell>
          <cell r="M453">
            <v>971.4127691165113</v>
          </cell>
          <cell r="N453">
            <v>198.4126984126984</v>
          </cell>
          <cell r="O453">
            <v>4.8959203563472169</v>
          </cell>
          <cell r="Q453" t="str">
            <v>SLM 5512 HP</v>
          </cell>
          <cell r="R453">
            <v>4000565</v>
          </cell>
          <cell r="S453">
            <v>2.5</v>
          </cell>
          <cell r="T453">
            <v>407.20999999999992</v>
          </cell>
        </row>
        <row r="454">
          <cell r="H454" t="str">
            <v>C53</v>
          </cell>
          <cell r="I454">
            <v>0.1</v>
          </cell>
          <cell r="J454">
            <v>1750.8258975458887</v>
          </cell>
          <cell r="K454">
            <v>2.5000000000000001E-2</v>
          </cell>
          <cell r="L454">
            <v>1.0249999999999999</v>
          </cell>
          <cell r="M454">
            <v>183.9461458609149</v>
          </cell>
          <cell r="N454">
            <v>198.4126984126984</v>
          </cell>
          <cell r="O454">
            <v>0.92708857513901111</v>
          </cell>
          <cell r="Q454" t="str">
            <v>Gluvadin Soya benz</v>
          </cell>
          <cell r="R454" t="str">
            <v>C53</v>
          </cell>
          <cell r="S454">
            <v>0.1</v>
          </cell>
          <cell r="T454">
            <v>1754</v>
          </cell>
        </row>
        <row r="455">
          <cell r="H455">
            <v>4000147</v>
          </cell>
          <cell r="I455">
            <v>0.1</v>
          </cell>
          <cell r="J455">
            <v>218.76991142621623</v>
          </cell>
          <cell r="K455">
            <v>2.5000000000000001E-2</v>
          </cell>
          <cell r="L455">
            <v>1.0249999999999999</v>
          </cell>
          <cell r="M455">
            <v>22.98451381921684</v>
          </cell>
          <cell r="N455">
            <v>198.4126984126984</v>
          </cell>
          <cell r="O455">
            <v>0.11584194964885287</v>
          </cell>
          <cell r="Q455" t="str">
            <v>Alovera Juice</v>
          </cell>
          <cell r="R455">
            <v>4000147</v>
          </cell>
          <cell r="S455">
            <v>0.1</v>
          </cell>
          <cell r="T455">
            <v>191.2</v>
          </cell>
        </row>
        <row r="456">
          <cell r="H456">
            <v>4000520</v>
          </cell>
          <cell r="I456">
            <v>0.2</v>
          </cell>
          <cell r="J456">
            <v>542.18306518333804</v>
          </cell>
          <cell r="K456">
            <v>2.5000000000000001E-2</v>
          </cell>
          <cell r="L456">
            <v>1.0249999999999999</v>
          </cell>
          <cell r="M456">
            <v>113.92621657164889</v>
          </cell>
          <cell r="N456">
            <v>198.4126984126984</v>
          </cell>
          <cell r="O456">
            <v>0.57418813152111048</v>
          </cell>
          <cell r="Q456" t="str">
            <v>Hydrolysed Egg white protein</v>
          </cell>
          <cell r="R456">
            <v>4000520</v>
          </cell>
          <cell r="S456">
            <v>0.2</v>
          </cell>
          <cell r="T456">
            <v>610.1415384615384</v>
          </cell>
        </row>
        <row r="457">
          <cell r="H457">
            <v>4001666</v>
          </cell>
          <cell r="I457">
            <v>6</v>
          </cell>
          <cell r="J457">
            <v>740</v>
          </cell>
          <cell r="K457">
            <v>2.5000000000000001E-2</v>
          </cell>
          <cell r="L457">
            <v>1.0249999999999999</v>
          </cell>
          <cell r="M457">
            <v>4664.7749999999996</v>
          </cell>
          <cell r="N457">
            <v>198.4126984126984</v>
          </cell>
          <cell r="O457">
            <v>23.510465999999997</v>
          </cell>
          <cell r="Q457" t="str">
            <v>FRAGRANCE JASMINE ROYALE NP 2191</v>
          </cell>
          <cell r="R457">
            <v>4001666</v>
          </cell>
          <cell r="S457">
            <v>6</v>
          </cell>
          <cell r="T457">
            <v>784</v>
          </cell>
        </row>
        <row r="458">
          <cell r="H458">
            <v>4000176</v>
          </cell>
          <cell r="I458">
            <v>0.625</v>
          </cell>
          <cell r="J458">
            <v>82.881472511988648</v>
          </cell>
          <cell r="K458">
            <v>2.5000000000000001E-2</v>
          </cell>
          <cell r="L458">
            <v>1.0249999999999999</v>
          </cell>
          <cell r="M458">
            <v>54.423341911192537</v>
          </cell>
          <cell r="N458">
            <v>198.4126984126984</v>
          </cell>
          <cell r="O458">
            <v>0.2742936432324104</v>
          </cell>
          <cell r="Q458" t="str">
            <v>SODIUM HYDROXIDE</v>
          </cell>
          <cell r="R458">
            <v>4000176</v>
          </cell>
          <cell r="S458">
            <v>0.625</v>
          </cell>
          <cell r="T458">
            <v>83.754999999999995</v>
          </cell>
        </row>
        <row r="459">
          <cell r="H459" t="str">
            <v>C8</v>
          </cell>
          <cell r="I459">
            <v>3.5000000000000005E-3</v>
          </cell>
          <cell r="J459">
            <v>1939</v>
          </cell>
          <cell r="K459">
            <v>2.5000000000000001E-2</v>
          </cell>
          <cell r="L459">
            <v>1.0249999999999999</v>
          </cell>
          <cell r="M459">
            <v>7.1300665624999997</v>
          </cell>
          <cell r="N459">
            <v>198.4126984126984</v>
          </cell>
          <cell r="O459">
            <v>3.5935535475000002E-2</v>
          </cell>
          <cell r="Q459" t="str">
            <v>BRILLIANT BLUE CL.NO.42090</v>
          </cell>
          <cell r="R459" t="str">
            <v>C8</v>
          </cell>
          <cell r="S459">
            <v>3.5000000000000005E-3</v>
          </cell>
          <cell r="T459">
            <v>1939</v>
          </cell>
        </row>
        <row r="460">
          <cell r="H460" t="str">
            <v>C45</v>
          </cell>
          <cell r="I460">
            <v>0.04</v>
          </cell>
          <cell r="J460">
            <v>348.44830167161894</v>
          </cell>
          <cell r="K460">
            <v>2.5000000000000001E-2</v>
          </cell>
          <cell r="L460">
            <v>1.0249999999999999</v>
          </cell>
          <cell r="M460">
            <v>14.643539877749783</v>
          </cell>
          <cell r="N460">
            <v>198.4126984126984</v>
          </cell>
          <cell r="O460">
            <v>7.3803440983858909E-2</v>
          </cell>
          <cell r="Q460" t="str">
            <v>TARTRAZINE CI NO 19140</v>
          </cell>
          <cell r="R460" t="str">
            <v>C45</v>
          </cell>
          <cell r="S460">
            <v>0.04</v>
          </cell>
          <cell r="T460">
            <v>359</v>
          </cell>
        </row>
        <row r="461">
          <cell r="H461">
            <v>4000180</v>
          </cell>
          <cell r="I461">
            <v>5</v>
          </cell>
          <cell r="J461">
            <v>173</v>
          </cell>
          <cell r="K461">
            <v>2.5000000000000001E-2</v>
          </cell>
          <cell r="L461">
            <v>1.0249999999999999</v>
          </cell>
          <cell r="M461">
            <v>908.79062499999975</v>
          </cell>
          <cell r="N461">
            <v>198.4126984126984</v>
          </cell>
          <cell r="O461">
            <v>4.5803047499999989</v>
          </cell>
          <cell r="Q461" t="str">
            <v>EGDS</v>
          </cell>
          <cell r="R461">
            <v>4000180</v>
          </cell>
          <cell r="S461">
            <v>5</v>
          </cell>
          <cell r="T461">
            <v>148.83631578947367</v>
          </cell>
        </row>
        <row r="462">
          <cell r="H462">
            <v>4000097</v>
          </cell>
          <cell r="I462">
            <v>1</v>
          </cell>
          <cell r="J462">
            <v>339</v>
          </cell>
          <cell r="K462">
            <v>2.5000000000000001E-2</v>
          </cell>
          <cell r="L462">
            <v>1.0249999999999999</v>
          </cell>
          <cell r="M462">
            <v>356.16187499999995</v>
          </cell>
          <cell r="N462">
            <v>198.4126984126984</v>
          </cell>
          <cell r="O462">
            <v>1.7950558499999998</v>
          </cell>
          <cell r="Q462" t="str">
            <v>EDTA Disodium</v>
          </cell>
          <cell r="R462">
            <v>4000097</v>
          </cell>
          <cell r="S462">
            <v>1</v>
          </cell>
          <cell r="T462">
            <v>288.755</v>
          </cell>
        </row>
        <row r="463">
          <cell r="H463">
            <v>4000370</v>
          </cell>
          <cell r="I463">
            <v>0.5</v>
          </cell>
          <cell r="J463">
            <v>1035.0770208799752</v>
          </cell>
          <cell r="K463">
            <v>2.5000000000000001E-2</v>
          </cell>
          <cell r="L463">
            <v>1.0249999999999999</v>
          </cell>
          <cell r="M463">
            <v>543.73889753101184</v>
          </cell>
          <cell r="N463">
            <v>198.4126984126984</v>
          </cell>
          <cell r="O463">
            <v>2.7404440435563</v>
          </cell>
          <cell r="Q463" t="str">
            <v>Sumicos 43149</v>
          </cell>
          <cell r="R463">
            <v>4000370</v>
          </cell>
          <cell r="S463">
            <v>0.5</v>
          </cell>
          <cell r="T463">
            <v>1138.7262896551724</v>
          </cell>
        </row>
        <row r="464">
          <cell r="H464">
            <v>4000140</v>
          </cell>
          <cell r="I464">
            <v>12.5</v>
          </cell>
          <cell r="J464">
            <v>17.11</v>
          </cell>
          <cell r="K464">
            <v>2.5000000000000001E-2</v>
          </cell>
          <cell r="L464">
            <v>1.0249999999999999</v>
          </cell>
          <cell r="M464">
            <v>224.70242187499997</v>
          </cell>
          <cell r="N464">
            <v>198.4126984126984</v>
          </cell>
          <cell r="O464">
            <v>1.1325002062499998</v>
          </cell>
          <cell r="Q464" t="str">
            <v>Sodium Chloride</v>
          </cell>
          <cell r="R464">
            <v>4000140</v>
          </cell>
          <cell r="S464">
            <v>12.5</v>
          </cell>
          <cell r="T464">
            <v>19.107204081632652</v>
          </cell>
        </row>
        <row r="465">
          <cell r="H465" t="str">
            <v>C16</v>
          </cell>
          <cell r="I465">
            <v>733.35599999999999</v>
          </cell>
          <cell r="J465">
            <v>0.34000000608795972</v>
          </cell>
          <cell r="K465">
            <v>2.5000000000000001E-2</v>
          </cell>
          <cell r="L465">
            <v>1.0249999999999999</v>
          </cell>
          <cell r="M465">
            <v>261.96393484066419</v>
          </cell>
          <cell r="N465">
            <v>198.4126984126984</v>
          </cell>
          <cell r="O465">
            <v>1.3202982315969476</v>
          </cell>
          <cell r="Q465" t="str">
            <v>DM Water</v>
          </cell>
          <cell r="R465" t="str">
            <v>C16</v>
          </cell>
          <cell r="S465">
            <v>733.35599999999999</v>
          </cell>
          <cell r="T465">
            <v>0.33999695959303466</v>
          </cell>
        </row>
        <row r="466">
          <cell r="H466" t="str">
            <v>220393A</v>
          </cell>
          <cell r="I466">
            <v>3.373015873015873</v>
          </cell>
          <cell r="J466">
            <v>44.99</v>
          </cell>
          <cell r="K466">
            <v>0.02</v>
          </cell>
          <cell r="L466">
            <v>1</v>
          </cell>
          <cell r="M466">
            <v>154.78702380952382</v>
          </cell>
          <cell r="N466">
            <v>198.4126984126984</v>
          </cell>
          <cell r="O466">
            <v>0.78012660000000011</v>
          </cell>
          <cell r="Q466" t="str">
            <v>BOPP Tape</v>
          </cell>
          <cell r="R466" t="str">
            <v>220393A</v>
          </cell>
          <cell r="S466">
            <v>3.373015873015873</v>
          </cell>
          <cell r="T466">
            <v>47.670000000000009</v>
          </cell>
        </row>
        <row r="467">
          <cell r="H467" t="str">
            <v>35ml CFC</v>
          </cell>
          <cell r="I467">
            <v>198.4126984126984</v>
          </cell>
          <cell r="J467">
            <v>23.508945271639821</v>
          </cell>
          <cell r="K467">
            <v>6.0000000000000001E-3</v>
          </cell>
          <cell r="L467">
            <v>1</v>
          </cell>
          <cell r="M467">
            <v>4692.4601077915986</v>
          </cell>
          <cell r="N467">
            <v>198.4126984126984</v>
          </cell>
          <cell r="O467">
            <v>23.649998943269658</v>
          </cell>
          <cell r="Q467" t="str">
            <v>35ml CFC</v>
          </cell>
          <cell r="R467" t="str">
            <v>35ml CFC</v>
          </cell>
          <cell r="S467">
            <v>198.4126984126984</v>
          </cell>
          <cell r="T467">
            <v>23.508945271639821</v>
          </cell>
        </row>
        <row r="468">
          <cell r="H468" t="str">
            <v>B1</v>
          </cell>
          <cell r="I468">
            <v>28571.428571428569</v>
          </cell>
          <cell r="J468">
            <v>1.8120247141736414</v>
          </cell>
          <cell r="K468">
            <v>6.0000000000000001E-3</v>
          </cell>
          <cell r="L468">
            <v>1</v>
          </cell>
          <cell r="M468">
            <v>52082.767498819514</v>
          </cell>
          <cell r="N468">
            <v>198.4126984126984</v>
          </cell>
          <cell r="O468">
            <v>262.49714819405034</v>
          </cell>
          <cell r="Q468" t="str">
            <v>Bottle 35 ml</v>
          </cell>
          <cell r="R468" t="str">
            <v>B1</v>
          </cell>
          <cell r="S468">
            <v>28571.428571428569</v>
          </cell>
          <cell r="T468">
            <v>1.8120247141736414</v>
          </cell>
        </row>
        <row r="469">
          <cell r="H469" t="str">
            <v>B5</v>
          </cell>
          <cell r="I469">
            <v>28571.428571428569</v>
          </cell>
          <cell r="J469">
            <v>0.39025200164348894</v>
          </cell>
          <cell r="K469">
            <v>6.0000000000000001E-3</v>
          </cell>
          <cell r="L469">
            <v>1</v>
          </cell>
          <cell r="M469">
            <v>11216.957532952854</v>
          </cell>
          <cell r="N469">
            <v>198.4126984126984</v>
          </cell>
          <cell r="O469">
            <v>56.533465966082389</v>
          </cell>
          <cell r="Q469" t="str">
            <v>35ml CAP</v>
          </cell>
          <cell r="R469" t="str">
            <v>B5</v>
          </cell>
          <cell r="S469">
            <v>28571.428571428569</v>
          </cell>
          <cell r="T469">
            <v>0.39025200164348894</v>
          </cell>
        </row>
        <row r="470">
          <cell r="H470" t="str">
            <v>B3</v>
          </cell>
          <cell r="I470">
            <v>2380.9523809523807</v>
          </cell>
          <cell r="J470">
            <v>13.263994257987353</v>
          </cell>
          <cell r="K470">
            <v>1.4999999999999999E-2</v>
          </cell>
          <cell r="L470">
            <v>1</v>
          </cell>
          <cell r="M470">
            <v>32054.652790136097</v>
          </cell>
          <cell r="N470">
            <v>198.4126984126984</v>
          </cell>
          <cell r="O470">
            <v>161.55545006228593</v>
          </cell>
          <cell r="Q470" t="str">
            <v>Pet Jar</v>
          </cell>
          <cell r="R470" t="str">
            <v>B3</v>
          </cell>
          <cell r="S470">
            <v>2380.9523809523807</v>
          </cell>
          <cell r="T470">
            <v>13.263994257987353</v>
          </cell>
        </row>
        <row r="471">
          <cell r="H471" t="str">
            <v>B15</v>
          </cell>
          <cell r="I471">
            <v>2380.9523809523807</v>
          </cell>
          <cell r="J471">
            <v>1.1001630203509891</v>
          </cell>
          <cell r="K471">
            <v>1.4999999999999999E-2</v>
          </cell>
          <cell r="L471">
            <v>1</v>
          </cell>
          <cell r="M471">
            <v>2658.7272991815566</v>
          </cell>
          <cell r="N471">
            <v>198.4126984126984</v>
          </cell>
          <cell r="O471">
            <v>13.399985587875046</v>
          </cell>
          <cell r="Q471" t="str">
            <v>Pet Jar Sticker</v>
          </cell>
          <cell r="R471" t="str">
            <v>B15</v>
          </cell>
          <cell r="S471">
            <v>2380.9523809523807</v>
          </cell>
          <cell r="T471">
            <v>1.1001630203509891</v>
          </cell>
        </row>
        <row r="472">
          <cell r="H472">
            <v>214305</v>
          </cell>
          <cell r="I472">
            <v>28571.428571428569</v>
          </cell>
          <cell r="J472">
            <v>0.86229220126269268</v>
          </cell>
          <cell r="K472">
            <v>0.01</v>
          </cell>
          <cell r="L472">
            <v>1</v>
          </cell>
          <cell r="M472">
            <v>24883.2892364377</v>
          </cell>
          <cell r="N472">
            <v>198.4126984126984</v>
          </cell>
          <cell r="O472">
            <v>125.41177775164601</v>
          </cell>
          <cell r="Q472" t="str">
            <v>SHR SLEEVE CHIK LONG N HEAL JASMINE 35ML 21RL</v>
          </cell>
          <cell r="R472">
            <v>214305</v>
          </cell>
          <cell r="S472">
            <v>28571.428571428569</v>
          </cell>
          <cell r="T472">
            <v>0.53</v>
          </cell>
        </row>
        <row r="473">
          <cell r="H473" t="str">
            <v>Sleeving charge</v>
          </cell>
          <cell r="I473">
            <v>28571.428571428569</v>
          </cell>
          <cell r="J473">
            <v>0.04</v>
          </cell>
          <cell r="L473">
            <v>1</v>
          </cell>
          <cell r="M473">
            <v>1142.8571428571429</v>
          </cell>
          <cell r="N473">
            <v>198.4126984126984</v>
          </cell>
          <cell r="O473">
            <v>5.7600000000000007</v>
          </cell>
          <cell r="Q473" t="str">
            <v>Sleeving charge</v>
          </cell>
          <cell r="R473" t="str">
            <v>Sleeving charge</v>
          </cell>
          <cell r="S473">
            <v>28571.428571428569</v>
          </cell>
          <cell r="T473">
            <v>0.04</v>
          </cell>
        </row>
        <row r="474">
          <cell r="H474" t="str">
            <v>Inkjet Coding</v>
          </cell>
          <cell r="I474">
            <v>657142.85714285704</v>
          </cell>
          <cell r="J474">
            <v>1.6999999999999999E-3</v>
          </cell>
          <cell r="L474">
            <v>1</v>
          </cell>
          <cell r="M474">
            <v>1117.1428571428569</v>
          </cell>
          <cell r="N474">
            <v>198.4126984126984</v>
          </cell>
          <cell r="O474">
            <v>5.630399999999999</v>
          </cell>
          <cell r="Q474" t="str">
            <v>Inkjet Coding</v>
          </cell>
          <cell r="R474" t="str">
            <v>Inkjet Coding</v>
          </cell>
          <cell r="S474">
            <v>657142.85714285704</v>
          </cell>
          <cell r="T474">
            <v>1.6999999999999999E-3</v>
          </cell>
        </row>
        <row r="475">
          <cell r="H475" t="str">
            <v>Conversion Cost</v>
          </cell>
          <cell r="M475">
            <v>9000</v>
          </cell>
          <cell r="N475">
            <v>198.4126984126984</v>
          </cell>
          <cell r="O475">
            <v>45.36</v>
          </cell>
          <cell r="Q475" t="str">
            <v>Conversion Cost</v>
          </cell>
          <cell r="R475" t="str">
            <v>Conversion Cost</v>
          </cell>
        </row>
        <row r="476">
          <cell r="H476">
            <v>4000177</v>
          </cell>
          <cell r="I476">
            <v>185.7</v>
          </cell>
          <cell r="J476">
            <v>93.36</v>
          </cell>
          <cell r="K476">
            <v>2.5000000000000001E-2</v>
          </cell>
          <cell r="L476">
            <v>1.0249999999999999</v>
          </cell>
          <cell r="M476">
            <v>18214.635194999992</v>
          </cell>
          <cell r="N476">
            <v>173.61111111111111</v>
          </cell>
          <cell r="O476">
            <v>104.91629872319994</v>
          </cell>
          <cell r="P476">
            <v>3.7759079231999806</v>
          </cell>
          <cell r="Q476" t="str">
            <v>SLES 70%</v>
          </cell>
          <cell r="R476">
            <v>4000177</v>
          </cell>
          <cell r="S476">
            <v>185.7</v>
          </cell>
          <cell r="T476">
            <v>90</v>
          </cell>
        </row>
        <row r="477">
          <cell r="H477">
            <v>4000145</v>
          </cell>
          <cell r="I477">
            <v>10</v>
          </cell>
          <cell r="J477">
            <v>152.11000000000001</v>
          </cell>
          <cell r="K477">
            <v>2.5000000000000001E-2</v>
          </cell>
          <cell r="L477">
            <v>1.0249999999999999</v>
          </cell>
          <cell r="M477">
            <v>1598.1056874999999</v>
          </cell>
          <cell r="N477">
            <v>173.61111111111111</v>
          </cell>
          <cell r="O477">
            <v>9.2050887599999989</v>
          </cell>
          <cell r="P477">
            <v>0.64341413045295148</v>
          </cell>
          <cell r="Q477" t="str">
            <v>PKMEA/CMEA</v>
          </cell>
          <cell r="R477">
            <v>4000145</v>
          </cell>
          <cell r="S477">
            <v>10</v>
          </cell>
          <cell r="T477">
            <v>141.47786749862925</v>
          </cell>
        </row>
        <row r="478">
          <cell r="H478">
            <v>4000129</v>
          </cell>
          <cell r="I478">
            <v>20</v>
          </cell>
          <cell r="J478">
            <v>60</v>
          </cell>
          <cell r="K478">
            <v>2.5000000000000001E-2</v>
          </cell>
          <cell r="L478">
            <v>1.0249999999999999</v>
          </cell>
          <cell r="M478">
            <v>1260.75</v>
          </cell>
          <cell r="N478">
            <v>173.61111111111111</v>
          </cell>
          <cell r="O478">
            <v>7.2619199999999999</v>
          </cell>
          <cell r="P478">
            <v>-0.80193498916034933</v>
          </cell>
          <cell r="Q478" t="str">
            <v>CAPB</v>
          </cell>
          <cell r="R478">
            <v>4000129</v>
          </cell>
          <cell r="S478">
            <v>20</v>
          </cell>
          <cell r="T478">
            <v>66.625809613658788</v>
          </cell>
        </row>
        <row r="479">
          <cell r="H479">
            <v>4000159</v>
          </cell>
          <cell r="I479">
            <v>2.5</v>
          </cell>
          <cell r="J479">
            <v>126.8</v>
          </cell>
          <cell r="K479">
            <v>2.5000000000000001E-2</v>
          </cell>
          <cell r="L479">
            <v>1.0249999999999999</v>
          </cell>
          <cell r="M479">
            <v>333.04812499999991</v>
          </cell>
          <cell r="N479">
            <v>173.61111111111111</v>
          </cell>
          <cell r="O479">
            <v>1.9183571999999995</v>
          </cell>
          <cell r="P479">
            <v>-0.16905905748447214</v>
          </cell>
          <cell r="Q479" t="str">
            <v>GLYDANT</v>
          </cell>
          <cell r="R479">
            <v>4000159</v>
          </cell>
          <cell r="S479">
            <v>2.5</v>
          </cell>
          <cell r="T479">
            <v>137.97450310559006</v>
          </cell>
        </row>
        <row r="480">
          <cell r="H480">
            <v>4000180</v>
          </cell>
          <cell r="I480">
            <v>10</v>
          </cell>
          <cell r="J480">
            <v>173</v>
          </cell>
          <cell r="K480">
            <v>2.5000000000000001E-2</v>
          </cell>
          <cell r="L480">
            <v>1.0249999999999999</v>
          </cell>
          <cell r="M480">
            <v>1817.5812499999995</v>
          </cell>
          <cell r="N480">
            <v>173.61111111111111</v>
          </cell>
          <cell r="O480">
            <v>10.469267999999998</v>
          </cell>
          <cell r="P480">
            <v>1.4622895136842118</v>
          </cell>
          <cell r="Q480" t="str">
            <v>EGDS</v>
          </cell>
          <cell r="R480">
            <v>4000180</v>
          </cell>
          <cell r="S480">
            <v>10</v>
          </cell>
          <cell r="T480">
            <v>148.83631578947367</v>
          </cell>
        </row>
        <row r="481">
          <cell r="H481">
            <v>4000207</v>
          </cell>
          <cell r="I481">
            <v>0.125</v>
          </cell>
          <cell r="J481">
            <v>152.5</v>
          </cell>
          <cell r="K481">
            <v>2.5000000000000001E-2</v>
          </cell>
          <cell r="L481">
            <v>1.0249999999999999</v>
          </cell>
          <cell r="M481">
            <v>20.027539062499997</v>
          </cell>
          <cell r="N481">
            <v>173.61111111111111</v>
          </cell>
          <cell r="O481">
            <v>0.11535862499999998</v>
          </cell>
          <cell r="P481">
            <v>2.9974331250000014E-2</v>
          </cell>
          <cell r="Q481" t="str">
            <v>CITRIC ACID ANHYDROUS</v>
          </cell>
          <cell r="R481">
            <v>4000207</v>
          </cell>
          <cell r="S481">
            <v>0.125</v>
          </cell>
          <cell r="T481">
            <v>112.87499999999999</v>
          </cell>
        </row>
        <row r="482">
          <cell r="H482">
            <v>114271</v>
          </cell>
          <cell r="I482">
            <v>30</v>
          </cell>
          <cell r="J482">
            <v>407.26831661471198</v>
          </cell>
          <cell r="K482">
            <v>2.5000000000000001E-2</v>
          </cell>
          <cell r="L482">
            <v>1.0249999999999999</v>
          </cell>
          <cell r="M482">
            <v>12836.588254299952</v>
          </cell>
          <cell r="N482">
            <v>173.61111111111111</v>
          </cell>
          <cell r="O482">
            <v>73.938748344767717</v>
          </cell>
          <cell r="P482">
            <v>-0.67747965523226128</v>
          </cell>
          <cell r="Q482" t="str">
            <v>AQUA SFL</v>
          </cell>
          <cell r="R482">
            <v>114271</v>
          </cell>
          <cell r="S482">
            <v>30</v>
          </cell>
          <cell r="T482">
            <v>411</v>
          </cell>
        </row>
        <row r="483">
          <cell r="H483">
            <v>4000225</v>
          </cell>
          <cell r="I483">
            <v>1</v>
          </cell>
          <cell r="J483">
            <v>832.43147721624655</v>
          </cell>
          <cell r="K483">
            <v>2.5000000000000001E-2</v>
          </cell>
          <cell r="L483">
            <v>1.0249999999999999</v>
          </cell>
          <cell r="M483">
            <v>874.57332075031877</v>
          </cell>
          <cell r="N483">
            <v>173.61111111111111</v>
          </cell>
          <cell r="O483">
            <v>5.0375423275218356</v>
          </cell>
          <cell r="P483">
            <v>-0.14137195898956811</v>
          </cell>
          <cell r="Q483" t="str">
            <v>N-hance CG-17</v>
          </cell>
          <cell r="R483">
            <v>4000225</v>
          </cell>
          <cell r="S483">
            <v>1</v>
          </cell>
          <cell r="T483">
            <v>855.79256502601049</v>
          </cell>
        </row>
        <row r="484">
          <cell r="H484">
            <v>4002081</v>
          </cell>
          <cell r="I484">
            <v>1</v>
          </cell>
          <cell r="J484">
            <v>453</v>
          </cell>
          <cell r="K484">
            <v>2.5000000000000001E-2</v>
          </cell>
          <cell r="L484">
            <v>1.0249999999999999</v>
          </cell>
          <cell r="M484">
            <v>475.9331249999999</v>
          </cell>
          <cell r="N484">
            <v>173.61111111111111</v>
          </cell>
          <cell r="O484">
            <v>2.7413747999999996</v>
          </cell>
          <cell r="P484">
            <v>8.8453969727046555E-2</v>
          </cell>
          <cell r="Q484" t="str">
            <v>DABISCO DCG-20</v>
          </cell>
          <cell r="R484">
            <v>4002081</v>
          </cell>
          <cell r="S484">
            <v>1</v>
          </cell>
          <cell r="T484">
            <v>438.38337468982638</v>
          </cell>
        </row>
        <row r="485">
          <cell r="H485">
            <v>4000507</v>
          </cell>
          <cell r="I485">
            <v>0.25</v>
          </cell>
          <cell r="J485">
            <v>3299.69</v>
          </cell>
          <cell r="K485">
            <v>2.5000000000000001E-2</v>
          </cell>
          <cell r="L485">
            <v>1.0249999999999999</v>
          </cell>
          <cell r="M485">
            <v>866.68420156249988</v>
          </cell>
          <cell r="N485">
            <v>173.61111111111111</v>
          </cell>
          <cell r="O485">
            <v>4.9921010009999991</v>
          </cell>
          <cell r="P485">
            <v>-0.31767833519743682</v>
          </cell>
          <cell r="Q485" t="str">
            <v>Polyox N-60K</v>
          </cell>
          <cell r="R485">
            <v>4000507</v>
          </cell>
          <cell r="S485">
            <v>0.25</v>
          </cell>
          <cell r="T485">
            <v>3509.6697311107387</v>
          </cell>
        </row>
        <row r="486">
          <cell r="H486">
            <v>4001856</v>
          </cell>
          <cell r="I486">
            <v>40</v>
          </cell>
          <cell r="J486">
            <v>355.94666666666666</v>
          </cell>
          <cell r="K486">
            <v>2.5000000000000001E-2</v>
          </cell>
          <cell r="L486">
            <v>1.0249999999999999</v>
          </cell>
          <cell r="M486">
            <v>14958.658666666664</v>
          </cell>
          <cell r="N486">
            <v>173.61111111111111</v>
          </cell>
          <cell r="O486">
            <v>86.161873919999991</v>
          </cell>
          <cell r="P486">
            <v>26.372065919999997</v>
          </cell>
          <cell r="Q486" t="str">
            <v>CK60016</v>
          </cell>
          <cell r="R486">
            <v>4001856</v>
          </cell>
          <cell r="S486">
            <v>40</v>
          </cell>
          <cell r="T486">
            <v>247</v>
          </cell>
        </row>
        <row r="487">
          <cell r="H487">
            <v>115321</v>
          </cell>
          <cell r="I487">
            <v>7</v>
          </cell>
          <cell r="J487">
            <v>984</v>
          </cell>
          <cell r="K487">
            <v>2.5000000000000001E-2</v>
          </cell>
          <cell r="L487">
            <v>1.0249999999999999</v>
          </cell>
          <cell r="M487">
            <v>7236.704999999999</v>
          </cell>
          <cell r="N487">
            <v>173.61111111111111</v>
          </cell>
          <cell r="O487">
            <v>41.683420799999993</v>
          </cell>
          <cell r="P487">
            <v>0</v>
          </cell>
          <cell r="Q487" t="str">
            <v>Frag Natural Glory Impd Plus</v>
          </cell>
          <cell r="R487">
            <v>115321</v>
          </cell>
          <cell r="S487">
            <v>7</v>
          </cell>
          <cell r="T487">
            <v>984</v>
          </cell>
        </row>
        <row r="488">
          <cell r="H488">
            <v>114273</v>
          </cell>
          <cell r="I488">
            <v>20</v>
          </cell>
          <cell r="J488">
            <v>734.07091095950011</v>
          </cell>
          <cell r="K488">
            <v>2.5000000000000001E-2</v>
          </cell>
          <cell r="L488">
            <v>1.0249999999999999</v>
          </cell>
          <cell r="M488">
            <v>15424.665016536494</v>
          </cell>
          <cell r="N488">
            <v>173.61111111111111</v>
          </cell>
          <cell r="O488">
            <v>88.846070495250203</v>
          </cell>
          <cell r="P488">
            <v>3.4413911573016378</v>
          </cell>
          <cell r="Q488" t="str">
            <v>ZINC OMADINE 48% FPS</v>
          </cell>
          <cell r="R488">
            <v>114273</v>
          </cell>
          <cell r="S488">
            <v>20</v>
          </cell>
          <cell r="T488">
            <v>705.63718138962076</v>
          </cell>
        </row>
        <row r="489">
          <cell r="H489">
            <v>4000140</v>
          </cell>
          <cell r="I489">
            <v>10</v>
          </cell>
          <cell r="J489">
            <v>17.11</v>
          </cell>
          <cell r="K489">
            <v>2.5000000000000001E-2</v>
          </cell>
          <cell r="L489">
            <v>1.0249999999999999</v>
          </cell>
          <cell r="M489">
            <v>179.76193749999996</v>
          </cell>
          <cell r="N489">
            <v>173.61111111111111</v>
          </cell>
          <cell r="O489">
            <v>1.0354287599999998</v>
          </cell>
          <cell r="P489">
            <v>-0.12086280220408163</v>
          </cell>
          <cell r="Q489" t="str">
            <v>Sodium Chloride</v>
          </cell>
          <cell r="R489">
            <v>4000140</v>
          </cell>
          <cell r="S489">
            <v>10</v>
          </cell>
          <cell r="T489">
            <v>19.107204081632652</v>
          </cell>
        </row>
        <row r="490">
          <cell r="H490" t="str">
            <v>C16</v>
          </cell>
          <cell r="I490">
            <v>662.22499999999991</v>
          </cell>
          <cell r="J490">
            <v>0.34000000608795972</v>
          </cell>
          <cell r="K490">
            <v>2.5000000000000001E-2</v>
          </cell>
          <cell r="L490">
            <v>1.0249999999999999</v>
          </cell>
          <cell r="M490">
            <v>236.55505204819877</v>
          </cell>
          <cell r="N490">
            <v>173.61111111111111</v>
          </cell>
          <cell r="O490">
            <v>1.3625570997976248</v>
          </cell>
          <cell r="P490">
            <v>1.220889180975071E-5</v>
          </cell>
          <cell r="Q490" t="str">
            <v>DM Water</v>
          </cell>
          <cell r="R490" t="str">
            <v>C16</v>
          </cell>
          <cell r="S490">
            <v>662.22499999999991</v>
          </cell>
          <cell r="T490">
            <v>0.33999695959303466</v>
          </cell>
        </row>
        <row r="491">
          <cell r="H491">
            <v>115322</v>
          </cell>
          <cell r="I491">
            <v>0.1</v>
          </cell>
          <cell r="J491">
            <v>713.57285714285717</v>
          </cell>
          <cell r="K491">
            <v>2.5000000000000001E-2</v>
          </cell>
          <cell r="L491">
            <v>1.0249999999999999</v>
          </cell>
          <cell r="M491">
            <v>74.969748303571421</v>
          </cell>
          <cell r="N491">
            <v>173.61111111111111</v>
          </cell>
          <cell r="O491">
            <v>0.43182575022857139</v>
          </cell>
          <cell r="P491">
            <v>0.20489075022857139</v>
          </cell>
          <cell r="Q491" t="str">
            <v>COCONUT MILK</v>
          </cell>
          <cell r="R491">
            <v>115322</v>
          </cell>
          <cell r="S491">
            <v>0.1</v>
          </cell>
          <cell r="T491">
            <v>375</v>
          </cell>
        </row>
        <row r="492">
          <cell r="H492">
            <v>115323</v>
          </cell>
          <cell r="I492">
            <v>0.1</v>
          </cell>
          <cell r="J492">
            <v>2171.0526315789475</v>
          </cell>
          <cell r="K492">
            <v>2.5000000000000001E-2</v>
          </cell>
          <cell r="L492">
            <v>1.0249999999999999</v>
          </cell>
          <cell r="M492">
            <v>228.09621710526315</v>
          </cell>
          <cell r="N492">
            <v>173.61111111111111</v>
          </cell>
          <cell r="O492">
            <v>1.3138342105263157</v>
          </cell>
          <cell r="P492">
            <v>4.2998210526315805E-2</v>
          </cell>
          <cell r="Q492" t="str">
            <v>WHITE PEPPER</v>
          </cell>
          <cell r="R492">
            <v>115323</v>
          </cell>
          <cell r="S492">
            <v>0.1</v>
          </cell>
          <cell r="T492">
            <v>2100</v>
          </cell>
        </row>
        <row r="493">
          <cell r="H493">
            <v>214408</v>
          </cell>
          <cell r="I493">
            <v>173.61111111111111</v>
          </cell>
          <cell r="J493">
            <v>81.03</v>
          </cell>
          <cell r="K493">
            <v>6.0000000000000001E-3</v>
          </cell>
          <cell r="L493">
            <v>1</v>
          </cell>
          <cell r="M493">
            <v>14152.114583333334</v>
          </cell>
          <cell r="N493">
            <v>173.61111111111111</v>
          </cell>
          <cell r="O493">
            <v>81.516180000000006</v>
          </cell>
          <cell r="P493">
            <v>-4.6871803500000055</v>
          </cell>
          <cell r="Q493" t="str">
            <v>KARTHIKA AD 80ML CFC</v>
          </cell>
          <cell r="R493">
            <v>214408</v>
          </cell>
          <cell r="S493">
            <v>173.61111111111111</v>
          </cell>
          <cell r="T493">
            <v>85.689225000000008</v>
          </cell>
        </row>
        <row r="494">
          <cell r="H494">
            <v>214392</v>
          </cell>
          <cell r="I494">
            <v>12500</v>
          </cell>
          <cell r="J494">
            <v>3.0275369458128067</v>
          </cell>
          <cell r="K494">
            <v>6.0000000000000001E-3</v>
          </cell>
          <cell r="L494">
            <v>1</v>
          </cell>
          <cell r="M494">
            <v>38071.277093596051</v>
          </cell>
          <cell r="N494">
            <v>173.61111111111111</v>
          </cell>
          <cell r="O494">
            <v>219.29055605911324</v>
          </cell>
          <cell r="P494">
            <v>-8.5182244208866962</v>
          </cell>
          <cell r="Q494" t="str">
            <v>KARTHIKA AD 80ML REMAFIN WHITE CONTAINER</v>
          </cell>
          <cell r="R494">
            <v>214392</v>
          </cell>
          <cell r="S494">
            <v>12500</v>
          </cell>
          <cell r="T494">
            <v>3.1451399999999996</v>
          </cell>
        </row>
        <row r="495">
          <cell r="H495">
            <v>214394</v>
          </cell>
          <cell r="I495">
            <v>12500</v>
          </cell>
          <cell r="J495">
            <v>3.38</v>
          </cell>
          <cell r="K495">
            <v>6.0000000000000001E-3</v>
          </cell>
          <cell r="L495">
            <v>1</v>
          </cell>
          <cell r="M495">
            <v>42503.5</v>
          </cell>
          <cell r="N495">
            <v>173.61111111111111</v>
          </cell>
          <cell r="O495">
            <v>244.82015999999999</v>
          </cell>
          <cell r="P495">
            <v>-1.7906570057142801</v>
          </cell>
          <cell r="Q495" t="str">
            <v>KARTHIKA AD 80ML &amp; 175ML ORANGE  CAP</v>
          </cell>
          <cell r="R495">
            <v>214394</v>
          </cell>
          <cell r="S495">
            <v>12500</v>
          </cell>
          <cell r="T495">
            <v>3.4047219047619048</v>
          </cell>
        </row>
        <row r="496">
          <cell r="H496">
            <v>214403</v>
          </cell>
          <cell r="I496">
            <v>12500</v>
          </cell>
          <cell r="J496">
            <v>1.2004884453781515</v>
          </cell>
          <cell r="K496">
            <v>0.02</v>
          </cell>
          <cell r="L496">
            <v>1</v>
          </cell>
          <cell r="M496">
            <v>15306.227678571433</v>
          </cell>
          <cell r="N496">
            <v>173.61111111111111</v>
          </cell>
          <cell r="O496">
            <v>88.163871428571454</v>
          </cell>
          <cell r="P496">
            <v>-4.8355372987012828</v>
          </cell>
          <cell r="Q496" t="str">
            <v>KARTHIKA AD 80ML FRONT LABEL</v>
          </cell>
          <cell r="R496">
            <v>214403</v>
          </cell>
          <cell r="S496">
            <v>12500</v>
          </cell>
          <cell r="T496">
            <v>1.2663318181818184</v>
          </cell>
        </row>
        <row r="497">
          <cell r="H497">
            <v>214404</v>
          </cell>
          <cell r="I497">
            <v>12500</v>
          </cell>
          <cell r="J497">
            <v>0.91048844537815121</v>
          </cell>
          <cell r="K497">
            <v>0.02</v>
          </cell>
          <cell r="L497">
            <v>1</v>
          </cell>
          <cell r="M497">
            <v>11608.727678571428</v>
          </cell>
          <cell r="N497">
            <v>173.61111111111111</v>
          </cell>
          <cell r="O497">
            <v>66.866271428571423</v>
          </cell>
          <cell r="P497">
            <v>-3.6109252987013036</v>
          </cell>
          <cell r="Q497" t="str">
            <v>KARTHIKA AD 80ML BACK LABEL</v>
          </cell>
          <cell r="R497">
            <v>214404</v>
          </cell>
          <cell r="S497">
            <v>12500</v>
          </cell>
          <cell r="T497">
            <v>0.95965681818181814</v>
          </cell>
        </row>
        <row r="498">
          <cell r="H498" t="str">
            <v>220393A</v>
          </cell>
          <cell r="I498">
            <v>3.4722222222222223</v>
          </cell>
          <cell r="J498">
            <v>44.99</v>
          </cell>
          <cell r="K498">
            <v>0.02</v>
          </cell>
          <cell r="L498">
            <v>1</v>
          </cell>
          <cell r="M498">
            <v>159.33958333333337</v>
          </cell>
          <cell r="N498">
            <v>173.61111111111111</v>
          </cell>
          <cell r="O498">
            <v>0.91779600000000017</v>
          </cell>
          <cell r="P498">
            <v>-5.4672000000000054E-2</v>
          </cell>
          <cell r="Q498" t="str">
            <v>BOPP Tape</v>
          </cell>
          <cell r="R498" t="str">
            <v>220393A</v>
          </cell>
          <cell r="S498">
            <v>3.4722222222222223</v>
          </cell>
          <cell r="T498">
            <v>47.670000000000009</v>
          </cell>
        </row>
        <row r="499">
          <cell r="H499" t="str">
            <v>B6</v>
          </cell>
          <cell r="I499">
            <v>2083.3333333333335</v>
          </cell>
          <cell r="J499">
            <v>2.6</v>
          </cell>
          <cell r="K499">
            <v>0.01</v>
          </cell>
          <cell r="L499">
            <v>1</v>
          </cell>
          <cell r="M499">
            <v>5470.8333333333339</v>
          </cell>
          <cell r="N499">
            <v>173.61111111111111</v>
          </cell>
          <cell r="O499">
            <v>31.512000000000004</v>
          </cell>
          <cell r="P499">
            <v>0</v>
          </cell>
          <cell r="Q499" t="str">
            <v>80ml Sleeves</v>
          </cell>
          <cell r="R499" t="str">
            <v>B6</v>
          </cell>
          <cell r="S499">
            <v>2083.3333333333335</v>
          </cell>
          <cell r="T499">
            <v>2.6</v>
          </cell>
        </row>
        <row r="500">
          <cell r="H500" t="str">
            <v>labelling charges</v>
          </cell>
          <cell r="I500">
            <v>12500</v>
          </cell>
          <cell r="J500">
            <v>0.04</v>
          </cell>
          <cell r="L500">
            <v>1</v>
          </cell>
          <cell r="M500">
            <v>500</v>
          </cell>
          <cell r="N500">
            <v>173.61111111111111</v>
          </cell>
          <cell r="O500">
            <v>2.88</v>
          </cell>
          <cell r="P500">
            <v>0</v>
          </cell>
          <cell r="Q500" t="str">
            <v>labelling charges</v>
          </cell>
          <cell r="R500" t="str">
            <v>labelling charges</v>
          </cell>
          <cell r="S500">
            <v>12500</v>
          </cell>
          <cell r="T500">
            <v>0.04</v>
          </cell>
        </row>
        <row r="501">
          <cell r="H501" t="str">
            <v>Inkjet Coding</v>
          </cell>
          <cell r="I501">
            <v>400000</v>
          </cell>
          <cell r="J501">
            <v>1.6999999999999999E-3</v>
          </cell>
          <cell r="L501">
            <v>1</v>
          </cell>
          <cell r="M501">
            <v>680</v>
          </cell>
          <cell r="N501">
            <v>173.61111111111111</v>
          </cell>
          <cell r="O501">
            <v>3.9167999999999998</v>
          </cell>
          <cell r="P501">
            <v>0</v>
          </cell>
          <cell r="Q501" t="str">
            <v>Inkjet Coding</v>
          </cell>
          <cell r="R501" t="str">
            <v>Inkjet Coding</v>
          </cell>
          <cell r="S501">
            <v>400000</v>
          </cell>
          <cell r="T501">
            <v>1.6999999999999999E-3</v>
          </cell>
        </row>
        <row r="502">
          <cell r="H502" t="str">
            <v>Conversion Cost</v>
          </cell>
          <cell r="M502">
            <v>9000</v>
          </cell>
          <cell r="N502">
            <v>173.61111111111111</v>
          </cell>
          <cell r="O502">
            <v>51.839999999999996</v>
          </cell>
          <cell r="P502">
            <v>0</v>
          </cell>
          <cell r="Q502" t="str">
            <v>Conversion Cost</v>
          </cell>
          <cell r="R502" t="str">
            <v>Conversion Cost</v>
          </cell>
        </row>
        <row r="503">
          <cell r="H503">
            <v>4000177</v>
          </cell>
          <cell r="I503">
            <v>157.19999999999999</v>
          </cell>
          <cell r="J503">
            <v>93.36</v>
          </cell>
          <cell r="K503">
            <v>2.5000000000000001E-2</v>
          </cell>
          <cell r="L503">
            <v>1.0249999999999999</v>
          </cell>
          <cell r="M503">
            <v>15419.174219999995</v>
          </cell>
          <cell r="N503">
            <v>86.805555555555557</v>
          </cell>
          <cell r="O503">
            <v>177.62888701439994</v>
          </cell>
          <cell r="P503">
            <v>4.2267432960000004</v>
          </cell>
          <cell r="Q503" t="str">
            <v>SLES 70%</v>
          </cell>
          <cell r="R503">
            <v>4000177</v>
          </cell>
          <cell r="S503">
            <v>157.19999999999999</v>
          </cell>
          <cell r="T503">
            <v>90</v>
          </cell>
        </row>
        <row r="504">
          <cell r="H504">
            <v>4000145</v>
          </cell>
          <cell r="I504">
            <v>15</v>
          </cell>
          <cell r="J504">
            <v>152.11000000000001</v>
          </cell>
          <cell r="K504">
            <v>2.5000000000000001E-2</v>
          </cell>
          <cell r="L504">
            <v>1.0249999999999999</v>
          </cell>
          <cell r="M504">
            <v>2397.1585312499997</v>
          </cell>
          <cell r="N504">
            <v>86.805555555555557</v>
          </cell>
          <cell r="O504">
            <v>27.615266279999997</v>
          </cell>
          <cell r="P504">
            <v>0.65711520000000001</v>
          </cell>
          <cell r="Q504" t="str">
            <v>PKMEA/CMEA</v>
          </cell>
          <cell r="R504">
            <v>4000145</v>
          </cell>
          <cell r="S504">
            <v>15</v>
          </cell>
          <cell r="T504">
            <v>141.47786749862925</v>
          </cell>
        </row>
        <row r="505">
          <cell r="H505" t="str">
            <v>C55</v>
          </cell>
          <cell r="I505">
            <v>1E-3</v>
          </cell>
          <cell r="J505">
            <v>191.48666666666665</v>
          </cell>
          <cell r="K505">
            <v>2.5000000000000001E-2</v>
          </cell>
          <cell r="L505">
            <v>1.0249999999999999</v>
          </cell>
          <cell r="M505">
            <v>0.20118067916666663</v>
          </cell>
          <cell r="N505">
            <v>86.805555555555557</v>
          </cell>
          <cell r="O505">
            <v>2.3176014239999995E-3</v>
          </cell>
          <cell r="P505">
            <v>5.5148160000000006E-5</v>
          </cell>
          <cell r="Q505" t="str">
            <v>Bringhraj Oil Extract</v>
          </cell>
          <cell r="R505" t="str">
            <v>C55</v>
          </cell>
          <cell r="S505">
            <v>1E-3</v>
          </cell>
          <cell r="T505">
            <v>191.48666666666665</v>
          </cell>
        </row>
        <row r="506">
          <cell r="H506">
            <v>4000207</v>
          </cell>
          <cell r="I506">
            <v>0.15</v>
          </cell>
          <cell r="J506">
            <v>152.5</v>
          </cell>
          <cell r="K506">
            <v>2.5000000000000001E-2</v>
          </cell>
          <cell r="L506">
            <v>1.0249999999999999</v>
          </cell>
          <cell r="M506">
            <v>24.033046874999997</v>
          </cell>
          <cell r="N506">
            <v>86.805555555555557</v>
          </cell>
          <cell r="O506">
            <v>0.27686069999999996</v>
          </cell>
          <cell r="P506">
            <v>6.5880000000000001E-3</v>
          </cell>
          <cell r="Q506" t="str">
            <v>CITRIC ACID ANHYDROUS</v>
          </cell>
          <cell r="R506">
            <v>4000207</v>
          </cell>
          <cell r="S506">
            <v>0.15</v>
          </cell>
          <cell r="T506">
            <v>112.87499999999999</v>
          </cell>
        </row>
        <row r="507">
          <cell r="H507">
            <v>4000218</v>
          </cell>
          <cell r="I507">
            <v>2.75</v>
          </cell>
          <cell r="J507">
            <v>757.99995995178699</v>
          </cell>
          <cell r="K507">
            <v>2.5000000000000001E-2</v>
          </cell>
          <cell r="L507">
            <v>1.0249999999999999</v>
          </cell>
          <cell r="M507">
            <v>2190.0276967919517</v>
          </cell>
          <cell r="N507">
            <v>86.805555555555557</v>
          </cell>
          <cell r="O507">
            <v>25.229119067043282</v>
          </cell>
          <cell r="P507">
            <v>0.60033596828181535</v>
          </cell>
          <cell r="Q507" t="str">
            <v>Carbopol 990</v>
          </cell>
          <cell r="R507">
            <v>4000218</v>
          </cell>
          <cell r="S507">
            <v>2.75</v>
          </cell>
          <cell r="T507">
            <v>838.74000000000012</v>
          </cell>
        </row>
        <row r="508">
          <cell r="H508">
            <v>4000176</v>
          </cell>
          <cell r="I508">
            <v>1</v>
          </cell>
          <cell r="J508">
            <v>82.881472511988648</v>
          </cell>
          <cell r="K508">
            <v>2.5000000000000001E-2</v>
          </cell>
          <cell r="L508">
            <v>1.0249999999999999</v>
          </cell>
          <cell r="M508">
            <v>87.077347057908057</v>
          </cell>
          <cell r="N508">
            <v>86.805555555555557</v>
          </cell>
          <cell r="O508">
            <v>1.0031310381071008</v>
          </cell>
          <cell r="P508">
            <v>2.3869864083452728E-2</v>
          </cell>
          <cell r="Q508" t="str">
            <v>Sodium hydroxide</v>
          </cell>
          <cell r="R508">
            <v>4000176</v>
          </cell>
          <cell r="S508">
            <v>1</v>
          </cell>
          <cell r="T508">
            <v>83.754999999999995</v>
          </cell>
        </row>
        <row r="509">
          <cell r="H509">
            <v>4000129</v>
          </cell>
          <cell r="I509">
            <v>10</v>
          </cell>
          <cell r="J509">
            <v>60</v>
          </cell>
          <cell r="K509">
            <v>2.5000000000000001E-2</v>
          </cell>
          <cell r="L509">
            <v>1.0249999999999999</v>
          </cell>
          <cell r="M509">
            <v>630.375</v>
          </cell>
          <cell r="N509">
            <v>86.805555555555557</v>
          </cell>
          <cell r="O509">
            <v>7.2619199999999999</v>
          </cell>
          <cell r="P509">
            <v>0.17280000000000001</v>
          </cell>
          <cell r="Q509" t="str">
            <v>CAPB</v>
          </cell>
          <cell r="R509">
            <v>4000129</v>
          </cell>
          <cell r="S509">
            <v>10</v>
          </cell>
          <cell r="T509">
            <v>66.625809613658788</v>
          </cell>
        </row>
        <row r="510">
          <cell r="H510">
            <v>4000225</v>
          </cell>
          <cell r="I510">
            <v>0.875</v>
          </cell>
          <cell r="J510">
            <v>832.43147721624655</v>
          </cell>
          <cell r="K510">
            <v>2.5000000000000001E-2</v>
          </cell>
          <cell r="L510">
            <v>1.0249999999999999</v>
          </cell>
          <cell r="M510">
            <v>765.2516556565289</v>
          </cell>
          <cell r="N510">
            <v>86.805555555555557</v>
          </cell>
          <cell r="O510">
            <v>8.8156990731632128</v>
          </cell>
          <cell r="P510">
            <v>0.20977273225849413</v>
          </cell>
          <cell r="Q510" t="str">
            <v>N-hance CG-17</v>
          </cell>
          <cell r="R510">
            <v>4000225</v>
          </cell>
          <cell r="S510">
            <v>0.875</v>
          </cell>
          <cell r="T510">
            <v>855.79256502601049</v>
          </cell>
        </row>
        <row r="511">
          <cell r="H511">
            <v>4002081</v>
          </cell>
          <cell r="I511">
            <v>0.875</v>
          </cell>
          <cell r="J511">
            <v>453</v>
          </cell>
          <cell r="K511">
            <v>2.5000000000000001E-2</v>
          </cell>
          <cell r="L511">
            <v>1.0249999999999999</v>
          </cell>
          <cell r="M511">
            <v>416.4414843749999</v>
          </cell>
          <cell r="N511">
            <v>86.805555555555557</v>
          </cell>
          <cell r="O511">
            <v>4.7974058999999984</v>
          </cell>
          <cell r="P511">
            <v>0.11415600000000001</v>
          </cell>
          <cell r="Q511" t="str">
            <v>DABISCO DCG-20</v>
          </cell>
          <cell r="R511">
            <v>4002081</v>
          </cell>
          <cell r="S511">
            <v>0.875</v>
          </cell>
          <cell r="T511">
            <v>438.38337468982638</v>
          </cell>
        </row>
        <row r="512">
          <cell r="H512">
            <v>4000507</v>
          </cell>
          <cell r="I512">
            <v>0.3</v>
          </cell>
          <cell r="J512">
            <v>3299.69</v>
          </cell>
          <cell r="K512">
            <v>2.5000000000000001E-2</v>
          </cell>
          <cell r="L512">
            <v>1.0249999999999999</v>
          </cell>
          <cell r="M512">
            <v>1040.0210418749998</v>
          </cell>
          <cell r="N512">
            <v>86.805555555555557</v>
          </cell>
          <cell r="O512">
            <v>11.981042402399998</v>
          </cell>
          <cell r="P512">
            <v>0.28509321599999998</v>
          </cell>
          <cell r="Q512" t="str">
            <v>Polyox N-60K</v>
          </cell>
          <cell r="R512">
            <v>4000507</v>
          </cell>
          <cell r="S512">
            <v>0.3</v>
          </cell>
          <cell r="T512">
            <v>3509.6697311107387</v>
          </cell>
        </row>
        <row r="513">
          <cell r="H513">
            <v>4000097</v>
          </cell>
          <cell r="I513">
            <v>0.5</v>
          </cell>
          <cell r="J513">
            <v>339</v>
          </cell>
          <cell r="K513">
            <v>2.5000000000000001E-2</v>
          </cell>
          <cell r="L513">
            <v>1.0249999999999999</v>
          </cell>
          <cell r="M513">
            <v>178.08093749999998</v>
          </cell>
          <cell r="N513">
            <v>86.805555555555557</v>
          </cell>
          <cell r="O513">
            <v>2.0514923999999999</v>
          </cell>
          <cell r="P513">
            <v>4.8815999999999998E-2</v>
          </cell>
          <cell r="Q513" t="str">
            <v>EDTA Disodium</v>
          </cell>
          <cell r="R513">
            <v>4000097</v>
          </cell>
          <cell r="S513">
            <v>0.5</v>
          </cell>
          <cell r="T513">
            <v>288.755</v>
          </cell>
        </row>
        <row r="514">
          <cell r="H514">
            <v>4001923</v>
          </cell>
          <cell r="I514">
            <v>0.6</v>
          </cell>
          <cell r="J514">
            <v>195.21242400633733</v>
          </cell>
          <cell r="K514">
            <v>2.5000000000000001E-2</v>
          </cell>
          <cell r="L514">
            <v>1.0249999999999999</v>
          </cell>
          <cell r="M514">
            <v>123.05703178299487</v>
          </cell>
          <cell r="N514">
            <v>86.805555555555557</v>
          </cell>
          <cell r="O514">
            <v>1.4176170061401008</v>
          </cell>
          <cell r="P514">
            <v>3.373270686829509E-2</v>
          </cell>
          <cell r="Q514" t="str">
            <v>AURATONE BLACK</v>
          </cell>
          <cell r="R514">
            <v>4001923</v>
          </cell>
          <cell r="S514">
            <v>0.6</v>
          </cell>
          <cell r="T514">
            <v>210.43453061224494</v>
          </cell>
        </row>
        <row r="515">
          <cell r="H515">
            <v>4000159</v>
          </cell>
          <cell r="I515">
            <v>2.5</v>
          </cell>
          <cell r="J515">
            <v>126.8</v>
          </cell>
          <cell r="K515">
            <v>2.5000000000000001E-2</v>
          </cell>
          <cell r="L515">
            <v>1.0249999999999999</v>
          </cell>
          <cell r="M515">
            <v>333.04812499999991</v>
          </cell>
          <cell r="N515">
            <v>86.805555555555557</v>
          </cell>
          <cell r="O515">
            <v>3.8367143999999991</v>
          </cell>
          <cell r="P515">
            <v>9.1296000000000002E-2</v>
          </cell>
          <cell r="Q515" t="str">
            <v>Glydant</v>
          </cell>
          <cell r="R515">
            <v>4000159</v>
          </cell>
          <cell r="S515">
            <v>2.5</v>
          </cell>
          <cell r="T515">
            <v>137.97450310559006</v>
          </cell>
        </row>
        <row r="516">
          <cell r="H516">
            <v>4000223</v>
          </cell>
          <cell r="I516">
            <v>20</v>
          </cell>
          <cell r="J516">
            <v>220</v>
          </cell>
          <cell r="K516">
            <v>2.5000000000000001E-2</v>
          </cell>
          <cell r="L516">
            <v>1.0249999999999999</v>
          </cell>
          <cell r="M516">
            <v>4622.75</v>
          </cell>
          <cell r="N516">
            <v>86.805555555555557</v>
          </cell>
          <cell r="O516">
            <v>53.254080000000002</v>
          </cell>
          <cell r="P516">
            <v>1.2671999999999999</v>
          </cell>
          <cell r="Q516" t="str">
            <v>CK 9819</v>
          </cell>
          <cell r="R516">
            <v>4000223</v>
          </cell>
          <cell r="S516">
            <v>20</v>
          </cell>
          <cell r="T516">
            <v>200</v>
          </cell>
        </row>
        <row r="517">
          <cell r="H517">
            <v>4000327</v>
          </cell>
          <cell r="I517">
            <v>0.01</v>
          </cell>
          <cell r="J517">
            <v>3003.7807644658756</v>
          </cell>
          <cell r="K517">
            <v>2.5000000000000001E-2</v>
          </cell>
          <cell r="L517">
            <v>1.0249999999999999</v>
          </cell>
          <cell r="M517">
            <v>31.5584716566696</v>
          </cell>
          <cell r="N517">
            <v>86.805555555555557</v>
          </cell>
          <cell r="O517">
            <v>0.36355359348483379</v>
          </cell>
          <cell r="P517">
            <v>8.6508886016617229E-3</v>
          </cell>
          <cell r="Q517" t="str">
            <v>GLUADIN ALMOND BENZ</v>
          </cell>
          <cell r="R517">
            <v>4000327</v>
          </cell>
          <cell r="S517">
            <v>0.01</v>
          </cell>
          <cell r="T517">
            <v>3304.2100000000005</v>
          </cell>
        </row>
        <row r="518">
          <cell r="H518" t="str">
            <v>C56</v>
          </cell>
          <cell r="I518">
            <v>0.01</v>
          </cell>
          <cell r="J518">
            <v>257.60769230769233</v>
          </cell>
          <cell r="K518">
            <v>2.5000000000000001E-2</v>
          </cell>
          <cell r="L518">
            <v>1.0249999999999999</v>
          </cell>
          <cell r="M518">
            <v>2.7064908173076923</v>
          </cell>
          <cell r="N518">
            <v>86.805555555555557</v>
          </cell>
          <cell r="O518">
            <v>3.1178774215384616E-2</v>
          </cell>
          <cell r="P518">
            <v>7.4191015384615405E-4</v>
          </cell>
          <cell r="Q518" t="str">
            <v>Black tea Extract</v>
          </cell>
          <cell r="R518" t="str">
            <v>C56</v>
          </cell>
          <cell r="S518">
            <v>0.01</v>
          </cell>
          <cell r="T518">
            <v>257.60769230769233</v>
          </cell>
        </row>
        <row r="519">
          <cell r="H519">
            <v>4000519</v>
          </cell>
          <cell r="I519">
            <v>5.85</v>
          </cell>
          <cell r="J519">
            <v>890.42356293996363</v>
          </cell>
          <cell r="K519">
            <v>2.5000000000000001E-2</v>
          </cell>
          <cell r="L519">
            <v>1.0249999999999999</v>
          </cell>
          <cell r="M519">
            <v>5472.6823465107245</v>
          </cell>
          <cell r="N519">
            <v>86.805555555555557</v>
          </cell>
          <cell r="O519">
            <v>63.045300631803542</v>
          </cell>
          <cell r="P519">
            <v>1.5001856188412508</v>
          </cell>
          <cell r="Q519" t="str">
            <v xml:space="preserve">Fragrance bloom 2 </v>
          </cell>
          <cell r="R519">
            <v>4000519</v>
          </cell>
          <cell r="S519">
            <v>5.85</v>
          </cell>
          <cell r="T519">
            <v>890.39623595505623</v>
          </cell>
        </row>
        <row r="520">
          <cell r="H520">
            <v>4000347</v>
          </cell>
          <cell r="I520">
            <v>0.65</v>
          </cell>
          <cell r="J520">
            <v>921.45354597087692</v>
          </cell>
          <cell r="K520">
            <v>2.5000000000000001E-2</v>
          </cell>
          <cell r="L520">
            <v>1.0249999999999999</v>
          </cell>
          <cell r="M520">
            <v>629.26638562817402</v>
          </cell>
          <cell r="N520">
            <v>86.805555555555557</v>
          </cell>
          <cell r="O520">
            <v>7.2491487624365645</v>
          </cell>
          <cell r="P520">
            <v>0.17249610380574817</v>
          </cell>
          <cell r="Q520" t="str">
            <v>Fragrance hair fall defence</v>
          </cell>
          <cell r="R520">
            <v>4000347</v>
          </cell>
          <cell r="S520">
            <v>0.65</v>
          </cell>
          <cell r="T520">
            <v>975.45</v>
          </cell>
        </row>
        <row r="521">
          <cell r="H521">
            <v>4000520</v>
          </cell>
          <cell r="I521">
            <v>0.1</v>
          </cell>
          <cell r="J521">
            <v>542.18306518333804</v>
          </cell>
          <cell r="K521">
            <v>2.5000000000000001E-2</v>
          </cell>
          <cell r="L521">
            <v>1.0249999999999999</v>
          </cell>
          <cell r="M521">
            <v>56.963108285824447</v>
          </cell>
          <cell r="N521">
            <v>86.805555555555557</v>
          </cell>
          <cell r="O521">
            <v>0.65621500745269756</v>
          </cell>
          <cell r="P521">
            <v>1.5614872277280136E-2</v>
          </cell>
          <cell r="Q521" t="str">
            <v>Hydrolysed Egg white protein</v>
          </cell>
          <cell r="R521">
            <v>4000520</v>
          </cell>
          <cell r="S521">
            <v>0.1</v>
          </cell>
          <cell r="T521">
            <v>610.1415384615384</v>
          </cell>
        </row>
        <row r="522">
          <cell r="H522">
            <v>4000140</v>
          </cell>
          <cell r="I522">
            <v>12.5</v>
          </cell>
          <cell r="J522">
            <v>17.11</v>
          </cell>
          <cell r="K522">
            <v>2.5000000000000001E-2</v>
          </cell>
          <cell r="L522">
            <v>1.0249999999999999</v>
          </cell>
          <cell r="M522">
            <v>224.70242187499997</v>
          </cell>
          <cell r="N522">
            <v>86.805555555555557</v>
          </cell>
          <cell r="O522">
            <v>2.5885718999999998</v>
          </cell>
          <cell r="P522">
            <v>6.1596000000000005E-2</v>
          </cell>
          <cell r="Q522" t="str">
            <v>Sodium Chloride</v>
          </cell>
          <cell r="R522">
            <v>4000140</v>
          </cell>
          <cell r="S522">
            <v>12.5</v>
          </cell>
          <cell r="T522">
            <v>19.107204081632652</v>
          </cell>
        </row>
        <row r="523">
          <cell r="H523" t="str">
            <v>C16</v>
          </cell>
          <cell r="I523">
            <v>769.12</v>
          </cell>
          <cell r="J523">
            <v>0.34000000608795972</v>
          </cell>
          <cell r="K523">
            <v>2.5000000000000001E-2</v>
          </cell>
          <cell r="L523">
            <v>1.0249999999999999</v>
          </cell>
          <cell r="M523">
            <v>274.73928291941655</v>
          </cell>
          <cell r="N523">
            <v>86.805555555555557</v>
          </cell>
          <cell r="O523">
            <v>3.1649965392316788</v>
          </cell>
          <cell r="P523">
            <v>7.5312231748523015E-2</v>
          </cell>
          <cell r="Q523" t="str">
            <v>DM Water</v>
          </cell>
          <cell r="R523" t="str">
            <v>C16</v>
          </cell>
          <cell r="S523">
            <v>769.12</v>
          </cell>
          <cell r="T523">
            <v>0.33999695959303466</v>
          </cell>
        </row>
        <row r="524">
          <cell r="H524">
            <v>4000298</v>
          </cell>
          <cell r="I524">
            <v>8.9999999999999993E-3</v>
          </cell>
          <cell r="J524">
            <v>207</v>
          </cell>
          <cell r="K524">
            <v>2.5000000000000001E-2</v>
          </cell>
          <cell r="L524">
            <v>1.0249999999999999</v>
          </cell>
          <cell r="M524">
            <v>1.9573143749999995</v>
          </cell>
          <cell r="N524">
            <v>86.805555555555557</v>
          </cell>
          <cell r="O524">
            <v>2.2548261599999994E-2</v>
          </cell>
          <cell r="P524">
            <v>5.3654400000000002E-4</v>
          </cell>
          <cell r="Q524" t="str">
            <v>SUN FLOWER OIL</v>
          </cell>
          <cell r="R524">
            <v>4000298</v>
          </cell>
          <cell r="S524">
            <v>8.9999999999999993E-3</v>
          </cell>
          <cell r="T524">
            <v>203.75500000000002</v>
          </cell>
        </row>
        <row r="525">
          <cell r="H525" t="str">
            <v>214255C</v>
          </cell>
          <cell r="I525">
            <v>51.583333333333329</v>
          </cell>
          <cell r="J525">
            <v>251.55186906741633</v>
          </cell>
          <cell r="K525">
            <v>1.7500000000000002E-2</v>
          </cell>
          <cell r="L525">
            <v>1</v>
          </cell>
          <cell r="M525">
            <v>13202.961881200292</v>
          </cell>
          <cell r="N525">
            <v>86.805555555555557</v>
          </cell>
          <cell r="O525">
            <v>152.09812087142737</v>
          </cell>
          <cell r="P525">
            <v>2.6159381968058759</v>
          </cell>
          <cell r="Q525" t="str">
            <v>LAM CHIK BLK PROSOL THK&amp;GLY 5M+1M-NEW AW</v>
          </cell>
          <cell r="R525" t="str">
            <v>214255C</v>
          </cell>
          <cell r="S525">
            <v>51.583333333333329</v>
          </cell>
          <cell r="T525">
            <v>294</v>
          </cell>
        </row>
        <row r="526">
          <cell r="H526">
            <v>214376</v>
          </cell>
          <cell r="I526">
            <v>86.805555555555557</v>
          </cell>
          <cell r="J526">
            <v>28.568125459463847</v>
          </cell>
          <cell r="K526">
            <v>6.0000000000000001E-3</v>
          </cell>
          <cell r="L526">
            <v>1</v>
          </cell>
          <cell r="M526">
            <v>2494.7512336997074</v>
          </cell>
          <cell r="N526">
            <v>86.805555555555557</v>
          </cell>
          <cell r="O526">
            <v>28.739534212220629</v>
          </cell>
          <cell r="P526">
            <v>0.17140875275678308</v>
          </cell>
          <cell r="Q526" t="str">
            <v xml:space="preserve">CHIK BLACK 4ML 50% EXTRA OUTER CFC </v>
          </cell>
          <cell r="R526">
            <v>214376</v>
          </cell>
          <cell r="S526">
            <v>86.805555555555557</v>
          </cell>
          <cell r="T526">
            <v>29.525400000000005</v>
          </cell>
        </row>
        <row r="527">
          <cell r="H527" t="str">
            <v>214377B</v>
          </cell>
          <cell r="I527">
            <v>173.61111111111111</v>
          </cell>
          <cell r="J527">
            <v>13.401103460498044</v>
          </cell>
          <cell r="K527">
            <v>6.0000000000000001E-3</v>
          </cell>
          <cell r="L527">
            <v>1</v>
          </cell>
          <cell r="M527">
            <v>2340.5399446633737</v>
          </cell>
          <cell r="N527">
            <v>86.805555555555557</v>
          </cell>
          <cell r="O527">
            <v>26.963020162522064</v>
          </cell>
          <cell r="P527">
            <v>0.16081324152597654</v>
          </cell>
          <cell r="Q527" t="str">
            <v xml:space="preserve">CHIK BLACK 4ML 50% EXTRA INNER CFC </v>
          </cell>
          <cell r="R527" t="str">
            <v>214377B</v>
          </cell>
          <cell r="S527">
            <v>173.61111111111111</v>
          </cell>
          <cell r="T527">
            <v>16.296075000000002</v>
          </cell>
        </row>
        <row r="528">
          <cell r="H528" t="str">
            <v>220393A</v>
          </cell>
          <cell r="I528">
            <v>6.9444444444444446</v>
          </cell>
          <cell r="J528">
            <v>44.99</v>
          </cell>
          <cell r="K528">
            <v>0.02</v>
          </cell>
          <cell r="L528">
            <v>1</v>
          </cell>
          <cell r="M528">
            <v>318.67916666666673</v>
          </cell>
          <cell r="N528">
            <v>86.805555555555557</v>
          </cell>
          <cell r="O528">
            <v>3.6711840000000007</v>
          </cell>
          <cell r="P528">
            <v>7.1984000000000006E-2</v>
          </cell>
          <cell r="Q528" t="str">
            <v>BOPP Tape</v>
          </cell>
          <cell r="R528" t="str">
            <v>220393A</v>
          </cell>
          <cell r="S528">
            <v>6.9444444444444446</v>
          </cell>
          <cell r="T528">
            <v>47.670000000000009</v>
          </cell>
        </row>
        <row r="529">
          <cell r="H529" t="str">
            <v>Extra Manpower cost</v>
          </cell>
          <cell r="M529">
            <v>210</v>
          </cell>
          <cell r="N529">
            <v>86.805555555555557</v>
          </cell>
          <cell r="O529">
            <v>2.4192</v>
          </cell>
          <cell r="P529">
            <v>0</v>
          </cell>
          <cell r="Q529" t="str">
            <v>Extra Manpower cost</v>
          </cell>
          <cell r="R529" t="str">
            <v>Extra Manpower cost</v>
          </cell>
        </row>
        <row r="530">
          <cell r="H530" t="str">
            <v>Conversion</v>
          </cell>
          <cell r="M530">
            <v>6180</v>
          </cell>
          <cell r="N530">
            <v>86.805555555555557</v>
          </cell>
          <cell r="O530">
            <v>71.193600000000004</v>
          </cell>
          <cell r="Q530" t="str">
            <v>Conversion</v>
          </cell>
          <cell r="R530" t="str">
            <v>Conversion</v>
          </cell>
        </row>
        <row r="531">
          <cell r="H531">
            <v>4000177</v>
          </cell>
          <cell r="I531">
            <v>157.19999999999999</v>
          </cell>
          <cell r="J531">
            <v>93.36</v>
          </cell>
          <cell r="K531">
            <v>2.5000000000000001E-2</v>
          </cell>
          <cell r="L531">
            <v>1.0249999999999999</v>
          </cell>
          <cell r="M531">
            <v>15419.174219999995</v>
          </cell>
          <cell r="N531">
            <v>86.805555555555557</v>
          </cell>
          <cell r="O531">
            <v>177.62888701439994</v>
          </cell>
          <cell r="Q531" t="str">
            <v>SLES 70%</v>
          </cell>
          <cell r="R531">
            <v>4000177</v>
          </cell>
          <cell r="S531">
            <v>157.19999999999999</v>
          </cell>
          <cell r="T531">
            <v>90</v>
          </cell>
        </row>
        <row r="532">
          <cell r="H532">
            <v>4000145</v>
          </cell>
          <cell r="I532">
            <v>15</v>
          </cell>
          <cell r="J532">
            <v>152.11000000000001</v>
          </cell>
          <cell r="K532">
            <v>2.5000000000000001E-2</v>
          </cell>
          <cell r="L532">
            <v>1.0249999999999999</v>
          </cell>
          <cell r="M532">
            <v>2397.1585312499997</v>
          </cell>
          <cell r="N532">
            <v>86.805555555555557</v>
          </cell>
          <cell r="O532">
            <v>27.615266279999997</v>
          </cell>
          <cell r="Q532" t="str">
            <v xml:space="preserve"> PKMEA/CMEA</v>
          </cell>
          <cell r="R532">
            <v>4000145</v>
          </cell>
          <cell r="S532">
            <v>15</v>
          </cell>
          <cell r="T532">
            <v>141.47786749862925</v>
          </cell>
        </row>
        <row r="533">
          <cell r="H533">
            <v>4000207</v>
          </cell>
          <cell r="I533">
            <v>0.125</v>
          </cell>
          <cell r="J533">
            <v>152.5</v>
          </cell>
          <cell r="K533">
            <v>2.5000000000000001E-2</v>
          </cell>
          <cell r="L533">
            <v>1.0249999999999999</v>
          </cell>
          <cell r="M533">
            <v>20.027539062499997</v>
          </cell>
          <cell r="N533">
            <v>86.805555555555557</v>
          </cell>
          <cell r="O533">
            <v>0.23071724999999996</v>
          </cell>
          <cell r="Q533" t="str">
            <v>CITRIC ACID ANHYDROUS</v>
          </cell>
          <cell r="R533">
            <v>4000207</v>
          </cell>
          <cell r="S533">
            <v>0.125</v>
          </cell>
          <cell r="T533">
            <v>112.87499999999999</v>
          </cell>
        </row>
        <row r="534">
          <cell r="H534">
            <v>4000218</v>
          </cell>
          <cell r="I534">
            <v>2.75</v>
          </cell>
          <cell r="J534">
            <v>757.99995995178699</v>
          </cell>
          <cell r="K534">
            <v>2.5000000000000001E-2</v>
          </cell>
          <cell r="L534">
            <v>1.0249999999999999</v>
          </cell>
          <cell r="M534">
            <v>2190.0276967919517</v>
          </cell>
          <cell r="N534">
            <v>86.805555555555557</v>
          </cell>
          <cell r="O534">
            <v>25.229119067043282</v>
          </cell>
          <cell r="Q534" t="str">
            <v>CARBOPOL 990</v>
          </cell>
          <cell r="R534">
            <v>4000218</v>
          </cell>
          <cell r="S534">
            <v>2.75</v>
          </cell>
          <cell r="T534">
            <v>838.74000000000012</v>
          </cell>
        </row>
        <row r="535">
          <cell r="H535">
            <v>4000225</v>
          </cell>
          <cell r="I535">
            <v>0.875</v>
          </cell>
          <cell r="J535">
            <v>832.43147721624655</v>
          </cell>
          <cell r="K535">
            <v>2.5000000000000001E-2</v>
          </cell>
          <cell r="L535">
            <v>1.0249999999999999</v>
          </cell>
          <cell r="M535">
            <v>765.2516556565289</v>
          </cell>
          <cell r="N535">
            <v>86.805555555555557</v>
          </cell>
          <cell r="O535">
            <v>8.8156990731632128</v>
          </cell>
          <cell r="Q535" t="str">
            <v>N-hance CG-17</v>
          </cell>
          <cell r="R535">
            <v>4000225</v>
          </cell>
          <cell r="S535">
            <v>0.875</v>
          </cell>
          <cell r="T535">
            <v>855.79256502601049</v>
          </cell>
        </row>
        <row r="536">
          <cell r="H536">
            <v>4002081</v>
          </cell>
          <cell r="I536">
            <v>0.875</v>
          </cell>
          <cell r="J536">
            <v>453</v>
          </cell>
          <cell r="K536">
            <v>2.5000000000000001E-2</v>
          </cell>
          <cell r="L536">
            <v>1.0249999999999999</v>
          </cell>
          <cell r="M536">
            <v>416.4414843749999</v>
          </cell>
          <cell r="N536">
            <v>86.805555555555557</v>
          </cell>
          <cell r="O536">
            <v>4.7974058999999984</v>
          </cell>
          <cell r="Q536" t="str">
            <v>DABISCO DCG-20</v>
          </cell>
          <cell r="R536">
            <v>4002081</v>
          </cell>
          <cell r="S536">
            <v>0.875</v>
          </cell>
          <cell r="T536">
            <v>438.38337468982638</v>
          </cell>
        </row>
        <row r="537">
          <cell r="H537">
            <v>4000507</v>
          </cell>
          <cell r="I537">
            <v>0.3</v>
          </cell>
          <cell r="J537">
            <v>3299.69</v>
          </cell>
          <cell r="K537">
            <v>2.5000000000000001E-2</v>
          </cell>
          <cell r="L537">
            <v>1.0249999999999999</v>
          </cell>
          <cell r="M537">
            <v>1040.0210418749998</v>
          </cell>
          <cell r="N537">
            <v>86.805555555555557</v>
          </cell>
          <cell r="O537">
            <v>11.981042402399998</v>
          </cell>
          <cell r="Q537" t="str">
            <v>Polyox N-60K</v>
          </cell>
          <cell r="R537">
            <v>4000507</v>
          </cell>
          <cell r="S537">
            <v>0.3</v>
          </cell>
          <cell r="T537">
            <v>3509.6697311107387</v>
          </cell>
        </row>
        <row r="538">
          <cell r="H538">
            <v>4000159</v>
          </cell>
          <cell r="I538">
            <v>2.5</v>
          </cell>
          <cell r="J538">
            <v>126.8</v>
          </cell>
          <cell r="K538">
            <v>2.5000000000000001E-2</v>
          </cell>
          <cell r="L538">
            <v>1.0249999999999999</v>
          </cell>
          <cell r="M538">
            <v>333.04812499999991</v>
          </cell>
          <cell r="N538">
            <v>86.805555555555557</v>
          </cell>
          <cell r="O538">
            <v>3.8367143999999991</v>
          </cell>
          <cell r="Q538" t="str">
            <v>Glydant</v>
          </cell>
          <cell r="R538">
            <v>4000159</v>
          </cell>
          <cell r="S538">
            <v>2.5</v>
          </cell>
          <cell r="T538">
            <v>137.97450310559006</v>
          </cell>
        </row>
        <row r="539">
          <cell r="H539">
            <v>4000129</v>
          </cell>
          <cell r="I539">
            <v>10</v>
          </cell>
          <cell r="J539">
            <v>60</v>
          </cell>
          <cell r="K539">
            <v>2.5000000000000001E-2</v>
          </cell>
          <cell r="L539">
            <v>1.0249999999999999</v>
          </cell>
          <cell r="M539">
            <v>630.375</v>
          </cell>
          <cell r="N539">
            <v>86.805555555555557</v>
          </cell>
          <cell r="O539">
            <v>7.2619199999999999</v>
          </cell>
          <cell r="Q539" t="str">
            <v>CAPB</v>
          </cell>
          <cell r="R539">
            <v>4000129</v>
          </cell>
          <cell r="S539">
            <v>10</v>
          </cell>
          <cell r="T539">
            <v>66.625809613658788</v>
          </cell>
        </row>
        <row r="540">
          <cell r="H540">
            <v>4000223</v>
          </cell>
          <cell r="I540">
            <v>20</v>
          </cell>
          <cell r="J540">
            <v>220</v>
          </cell>
          <cell r="K540">
            <v>2.5000000000000001E-2</v>
          </cell>
          <cell r="L540">
            <v>1.0249999999999999</v>
          </cell>
          <cell r="M540">
            <v>4622.75</v>
          </cell>
          <cell r="N540">
            <v>86.805555555555557</v>
          </cell>
          <cell r="O540">
            <v>53.254080000000002</v>
          </cell>
          <cell r="Q540" t="str">
            <v>CK 9819</v>
          </cell>
          <cell r="R540">
            <v>4000223</v>
          </cell>
          <cell r="S540">
            <v>20</v>
          </cell>
          <cell r="T540">
            <v>200</v>
          </cell>
        </row>
        <row r="541">
          <cell r="H541" t="str">
            <v>C53</v>
          </cell>
          <cell r="I541">
            <v>0.1</v>
          </cell>
          <cell r="J541">
            <v>1750.8258975458887</v>
          </cell>
          <cell r="K541">
            <v>2.5000000000000001E-2</v>
          </cell>
          <cell r="L541">
            <v>1.0249999999999999</v>
          </cell>
          <cell r="M541">
            <v>183.9461458609149</v>
          </cell>
          <cell r="N541">
            <v>86.805555555555557</v>
          </cell>
          <cell r="O541">
            <v>2.1190596003177395</v>
          </cell>
          <cell r="Q541" t="str">
            <v>Gluvadin Soya benz</v>
          </cell>
          <cell r="R541" t="str">
            <v>C53</v>
          </cell>
          <cell r="S541">
            <v>0.1</v>
          </cell>
          <cell r="T541">
            <v>1754</v>
          </cell>
        </row>
        <row r="542">
          <cell r="H542">
            <v>4000147</v>
          </cell>
          <cell r="I542">
            <v>0.1</v>
          </cell>
          <cell r="J542">
            <v>218.76991142621623</v>
          </cell>
          <cell r="K542">
            <v>2.5000000000000001E-2</v>
          </cell>
          <cell r="L542">
            <v>1.0249999999999999</v>
          </cell>
          <cell r="M542">
            <v>22.98451381921684</v>
          </cell>
          <cell r="N542">
            <v>86.805555555555557</v>
          </cell>
          <cell r="O542">
            <v>0.26478159919737798</v>
          </cell>
          <cell r="Q542" t="str">
            <v>Alovera Juice</v>
          </cell>
          <cell r="R542">
            <v>4000147</v>
          </cell>
          <cell r="S542">
            <v>0.1</v>
          </cell>
          <cell r="T542">
            <v>191.2</v>
          </cell>
        </row>
        <row r="543">
          <cell r="H543">
            <v>4000520</v>
          </cell>
          <cell r="I543">
            <v>0.1</v>
          </cell>
          <cell r="J543">
            <v>542.18306518333804</v>
          </cell>
          <cell r="K543">
            <v>2.5000000000000001E-2</v>
          </cell>
          <cell r="L543">
            <v>1.0249999999999999</v>
          </cell>
          <cell r="M543">
            <v>56.963108285824447</v>
          </cell>
          <cell r="N543">
            <v>86.805555555555557</v>
          </cell>
          <cell r="O543">
            <v>0.65621500745269756</v>
          </cell>
          <cell r="Q543" t="str">
            <v>Hydrolysed Egg white protein</v>
          </cell>
          <cell r="R543">
            <v>4000520</v>
          </cell>
          <cell r="S543">
            <v>0.1</v>
          </cell>
          <cell r="T543">
            <v>610.1415384615384</v>
          </cell>
        </row>
        <row r="544">
          <cell r="H544">
            <v>4001666</v>
          </cell>
          <cell r="I544">
            <v>6</v>
          </cell>
          <cell r="J544">
            <v>740</v>
          </cell>
          <cell r="K544">
            <v>2.5000000000000001E-2</v>
          </cell>
          <cell r="L544">
            <v>1.0249999999999999</v>
          </cell>
          <cell r="M544">
            <v>4664.7749999999996</v>
          </cell>
          <cell r="N544">
            <v>86.805555555555557</v>
          </cell>
          <cell r="O544">
            <v>53.738207999999993</v>
          </cell>
          <cell r="Q544" t="str">
            <v>FRAGRANCE JASMINE ROYALE NP 2191</v>
          </cell>
          <cell r="R544">
            <v>4001666</v>
          </cell>
          <cell r="S544">
            <v>6</v>
          </cell>
          <cell r="T544">
            <v>784</v>
          </cell>
        </row>
        <row r="545">
          <cell r="H545">
            <v>4000176</v>
          </cell>
          <cell r="I545">
            <v>1</v>
          </cell>
          <cell r="J545">
            <v>82.881472511988648</v>
          </cell>
          <cell r="K545">
            <v>2.5000000000000001E-2</v>
          </cell>
          <cell r="L545">
            <v>1.0249999999999999</v>
          </cell>
          <cell r="M545">
            <v>87.077347057908057</v>
          </cell>
          <cell r="N545">
            <v>86.805555555555557</v>
          </cell>
          <cell r="O545">
            <v>1.0031310381071008</v>
          </cell>
          <cell r="Q545" t="str">
            <v>SODIUM HYDROXIDE</v>
          </cell>
          <cell r="R545">
            <v>4000176</v>
          </cell>
          <cell r="S545">
            <v>1</v>
          </cell>
          <cell r="T545">
            <v>83.754999999999995</v>
          </cell>
        </row>
        <row r="546">
          <cell r="H546" t="str">
            <v>C8</v>
          </cell>
          <cell r="I546">
            <v>3.5000000000000005E-3</v>
          </cell>
          <cell r="J546">
            <v>1939</v>
          </cell>
          <cell r="K546">
            <v>2.5000000000000001E-2</v>
          </cell>
          <cell r="L546">
            <v>1.0249999999999999</v>
          </cell>
          <cell r="M546">
            <v>7.1300665624999997</v>
          </cell>
          <cell r="N546">
            <v>86.805555555555557</v>
          </cell>
          <cell r="O546">
            <v>8.2138366800000001E-2</v>
          </cell>
          <cell r="Q546" t="str">
            <v>BRILLIANT BLUE CL.NO.42090</v>
          </cell>
          <cell r="R546" t="str">
            <v>C8</v>
          </cell>
          <cell r="S546">
            <v>3.5000000000000005E-3</v>
          </cell>
          <cell r="T546">
            <v>1939</v>
          </cell>
        </row>
        <row r="547">
          <cell r="H547" t="str">
            <v>C45</v>
          </cell>
          <cell r="I547">
            <v>0.04</v>
          </cell>
          <cell r="J547">
            <v>348.44830167161894</v>
          </cell>
          <cell r="K547">
            <v>2.5000000000000001E-2</v>
          </cell>
          <cell r="L547">
            <v>1.0249999999999999</v>
          </cell>
          <cell r="M547">
            <v>14.643539877749783</v>
          </cell>
          <cell r="N547">
            <v>86.805555555555557</v>
          </cell>
          <cell r="O547">
            <v>0.16869357939167751</v>
          </cell>
          <cell r="Q547" t="str">
            <v>TARTRAZINE CI NO 19140</v>
          </cell>
          <cell r="R547" t="str">
            <v>C45</v>
          </cell>
          <cell r="S547">
            <v>0.04</v>
          </cell>
          <cell r="T547">
            <v>359</v>
          </cell>
        </row>
        <row r="548">
          <cell r="H548">
            <v>4000180</v>
          </cell>
          <cell r="I548">
            <v>5</v>
          </cell>
          <cell r="J548">
            <v>173</v>
          </cell>
          <cell r="K548">
            <v>2.5000000000000001E-2</v>
          </cell>
          <cell r="L548">
            <v>1.0249999999999999</v>
          </cell>
          <cell r="M548">
            <v>908.79062499999975</v>
          </cell>
          <cell r="N548">
            <v>86.805555555555557</v>
          </cell>
          <cell r="O548">
            <v>10.469267999999998</v>
          </cell>
          <cell r="Q548" t="str">
            <v>EGDS</v>
          </cell>
          <cell r="R548">
            <v>4000180</v>
          </cell>
          <cell r="S548">
            <v>5</v>
          </cell>
          <cell r="T548">
            <v>148.83631578947367</v>
          </cell>
        </row>
        <row r="549">
          <cell r="H549">
            <v>4000097</v>
          </cell>
          <cell r="I549">
            <v>1</v>
          </cell>
          <cell r="J549">
            <v>339</v>
          </cell>
          <cell r="K549">
            <v>2.5000000000000001E-2</v>
          </cell>
          <cell r="L549">
            <v>1.0249999999999999</v>
          </cell>
          <cell r="M549">
            <v>356.16187499999995</v>
          </cell>
          <cell r="N549">
            <v>86.805555555555557</v>
          </cell>
          <cell r="O549">
            <v>4.1029847999999998</v>
          </cell>
          <cell r="Q549" t="str">
            <v>EDTA Disodium</v>
          </cell>
          <cell r="R549">
            <v>4000097</v>
          </cell>
          <cell r="S549">
            <v>1</v>
          </cell>
          <cell r="T549">
            <v>288.755</v>
          </cell>
        </row>
        <row r="550">
          <cell r="H550">
            <v>4000370</v>
          </cell>
          <cell r="I550">
            <v>0.5</v>
          </cell>
          <cell r="J550">
            <v>1035.0770208799752</v>
          </cell>
          <cell r="K550">
            <v>2.5000000000000001E-2</v>
          </cell>
          <cell r="L550">
            <v>1.0249999999999999</v>
          </cell>
          <cell r="M550">
            <v>543.73889753101184</v>
          </cell>
          <cell r="N550">
            <v>86.805555555555557</v>
          </cell>
          <cell r="O550">
            <v>6.2638720995572568</v>
          </cell>
          <cell r="Q550" t="str">
            <v>Sumicos 43149</v>
          </cell>
          <cell r="R550">
            <v>4000370</v>
          </cell>
          <cell r="S550">
            <v>0.5</v>
          </cell>
          <cell r="T550">
            <v>1138.7262896551724</v>
          </cell>
        </row>
        <row r="551">
          <cell r="H551">
            <v>4000140</v>
          </cell>
          <cell r="I551">
            <v>12.5</v>
          </cell>
          <cell r="J551">
            <v>17.11</v>
          </cell>
          <cell r="K551">
            <v>2.5000000000000001E-2</v>
          </cell>
          <cell r="L551">
            <v>1.0249999999999999</v>
          </cell>
          <cell r="M551">
            <v>224.70242187499997</v>
          </cell>
          <cell r="N551">
            <v>86.805555555555557</v>
          </cell>
          <cell r="O551">
            <v>2.5885718999999998</v>
          </cell>
          <cell r="Q551" t="str">
            <v>Sodium Chloride</v>
          </cell>
          <cell r="R551">
            <v>4000140</v>
          </cell>
          <cell r="S551">
            <v>12.5</v>
          </cell>
          <cell r="T551">
            <v>19.107204081632652</v>
          </cell>
        </row>
        <row r="552">
          <cell r="H552" t="str">
            <v>C16</v>
          </cell>
          <cell r="I552">
            <v>764.03150000000005</v>
          </cell>
          <cell r="J552">
            <v>0.34000000608795972</v>
          </cell>
          <cell r="K552">
            <v>2.5000000000000001E-2</v>
          </cell>
          <cell r="L552">
            <v>1.0249999999999999</v>
          </cell>
          <cell r="M552">
            <v>272.92160708061976</v>
          </cell>
          <cell r="N552">
            <v>86.805555555555557</v>
          </cell>
          <cell r="O552">
            <v>3.1440569135687397</v>
          </cell>
          <cell r="Q552" t="str">
            <v xml:space="preserve">DM Water </v>
          </cell>
          <cell r="R552" t="str">
            <v>C16</v>
          </cell>
          <cell r="S552">
            <v>764.03150000000005</v>
          </cell>
          <cell r="T552">
            <v>0.33999695959303466</v>
          </cell>
        </row>
        <row r="553">
          <cell r="H553" t="str">
            <v>214256A</v>
          </cell>
          <cell r="I553">
            <v>56.16319444444445</v>
          </cell>
          <cell r="J553">
            <v>249.29635621209195</v>
          </cell>
          <cell r="K553">
            <v>1.7500000000000002E-2</v>
          </cell>
          <cell r="L553">
            <v>1</v>
          </cell>
          <cell r="M553">
            <v>14246.302123475254</v>
          </cell>
          <cell r="N553">
            <v>86.805555555555557</v>
          </cell>
          <cell r="O553">
            <v>164.11740046243492</v>
          </cell>
          <cell r="Q553" t="str">
            <v>Laminate Chik jasmine 4ML+2ML 50% EXTRA</v>
          </cell>
          <cell r="R553" t="str">
            <v>214256A</v>
          </cell>
          <cell r="S553">
            <v>56.16319444444445</v>
          </cell>
          <cell r="T553">
            <v>274.95</v>
          </cell>
        </row>
        <row r="554">
          <cell r="H554">
            <v>214378</v>
          </cell>
          <cell r="I554">
            <v>86.805555555555557</v>
          </cell>
          <cell r="J554">
            <v>41.452659747287029</v>
          </cell>
          <cell r="K554">
            <v>6.0000000000000001E-3</v>
          </cell>
          <cell r="L554">
            <v>1</v>
          </cell>
          <cell r="M554">
            <v>3619.911085570378</v>
          </cell>
          <cell r="N554">
            <v>86.805555555555557</v>
          </cell>
          <cell r="O554">
            <v>41.701375705770751</v>
          </cell>
          <cell r="Q554" t="str">
            <v>CHIK JASMINE 4ML 50% EXTRA CFC</v>
          </cell>
          <cell r="R554">
            <v>214378</v>
          </cell>
          <cell r="S554">
            <v>86.805555555555557</v>
          </cell>
          <cell r="T554">
            <v>43.029675000000005</v>
          </cell>
        </row>
        <row r="555">
          <cell r="H555" t="str">
            <v>220393A</v>
          </cell>
          <cell r="I555">
            <v>3.4722222222222223</v>
          </cell>
          <cell r="J555">
            <v>44.99</v>
          </cell>
          <cell r="K555">
            <v>0.02</v>
          </cell>
          <cell r="L555">
            <v>1</v>
          </cell>
          <cell r="M555">
            <v>159.33958333333337</v>
          </cell>
          <cell r="N555">
            <v>86.805555555555557</v>
          </cell>
          <cell r="O555">
            <v>1.8355920000000003</v>
          </cell>
          <cell r="Q555" t="str">
            <v>BOPP Tape</v>
          </cell>
          <cell r="R555" t="str">
            <v>220393A</v>
          </cell>
          <cell r="S555">
            <v>3.4722222222222223</v>
          </cell>
          <cell r="T555">
            <v>47.670000000000009</v>
          </cell>
        </row>
        <row r="556">
          <cell r="H556" t="str">
            <v>Conversion</v>
          </cell>
          <cell r="M556">
            <v>6180</v>
          </cell>
          <cell r="N556">
            <v>86.805555555555557</v>
          </cell>
          <cell r="O556">
            <v>71.193600000000004</v>
          </cell>
          <cell r="Q556" t="str">
            <v>Conversion</v>
          </cell>
          <cell r="R556" t="str">
            <v>Conversion</v>
          </cell>
        </row>
        <row r="557">
          <cell r="H557" t="str">
            <v>C16</v>
          </cell>
          <cell r="I557">
            <v>775.31149999999991</v>
          </cell>
          <cell r="J557">
            <v>0.34</v>
          </cell>
          <cell r="K557">
            <v>2.5000000000000001E-2</v>
          </cell>
          <cell r="L557">
            <v>1</v>
          </cell>
          <cell r="M557">
            <v>270.19605774999997</v>
          </cell>
          <cell r="N557">
            <v>56.458897922312559</v>
          </cell>
          <cell r="O557">
            <v>4.7857125748679996</v>
          </cell>
          <cell r="Q557" t="str">
            <v>DM Water</v>
          </cell>
          <cell r="R557" t="str">
            <v>C16</v>
          </cell>
          <cell r="S557">
            <v>775.31149999999991</v>
          </cell>
          <cell r="T557">
            <v>0.33999695959303466</v>
          </cell>
        </row>
        <row r="558">
          <cell r="H558">
            <v>4000177</v>
          </cell>
          <cell r="I558">
            <v>171.4</v>
          </cell>
          <cell r="J558">
            <v>88.74</v>
          </cell>
          <cell r="K558">
            <v>2.5000000000000001E-2</v>
          </cell>
          <cell r="L558">
            <v>1</v>
          </cell>
          <cell r="M558">
            <v>15590.286899999999</v>
          </cell>
          <cell r="N558">
            <v>56.458897922312559</v>
          </cell>
          <cell r="O558">
            <v>276.13516157279997</v>
          </cell>
          <cell r="Q558" t="str">
            <v>SLES 70%</v>
          </cell>
          <cell r="R558">
            <v>4000177</v>
          </cell>
          <cell r="S558">
            <v>171.4</v>
          </cell>
          <cell r="T558">
            <v>90</v>
          </cell>
        </row>
        <row r="559">
          <cell r="H559">
            <v>4000145</v>
          </cell>
          <cell r="I559">
            <v>7.5</v>
          </cell>
          <cell r="J559">
            <v>144.09</v>
          </cell>
          <cell r="K559">
            <v>2.5000000000000001E-2</v>
          </cell>
          <cell r="L559">
            <v>1</v>
          </cell>
          <cell r="M559">
            <v>1107.6918749999998</v>
          </cell>
          <cell r="N559">
            <v>56.458897922312559</v>
          </cell>
          <cell r="O559">
            <v>19.619438489999993</v>
          </cell>
          <cell r="Q559" t="str">
            <v>PKMEA/CMEA</v>
          </cell>
          <cell r="R559">
            <v>4000145</v>
          </cell>
          <cell r="S559">
            <v>7.5</v>
          </cell>
          <cell r="T559">
            <v>141.47786749862925</v>
          </cell>
        </row>
        <row r="560">
          <cell r="H560">
            <v>4000129</v>
          </cell>
          <cell r="I560">
            <v>15</v>
          </cell>
          <cell r="J560">
            <v>65.900999999999996</v>
          </cell>
          <cell r="K560">
            <v>2.5000000000000001E-2</v>
          </cell>
          <cell r="L560">
            <v>1</v>
          </cell>
          <cell r="M560">
            <v>1013.2278749999999</v>
          </cell>
          <cell r="N560">
            <v>56.458897922312559</v>
          </cell>
          <cell r="O560">
            <v>17.946292121999999</v>
          </cell>
          <cell r="Q560" t="str">
            <v>CAPB</v>
          </cell>
          <cell r="R560">
            <v>4000129</v>
          </cell>
          <cell r="S560">
            <v>15</v>
          </cell>
          <cell r="T560">
            <v>66.625809613658788</v>
          </cell>
        </row>
        <row r="561">
          <cell r="H561">
            <v>4000139</v>
          </cell>
          <cell r="I561">
            <v>1</v>
          </cell>
          <cell r="J561">
            <v>429</v>
          </cell>
          <cell r="K561">
            <v>2.5000000000000001E-2</v>
          </cell>
          <cell r="L561">
            <v>1</v>
          </cell>
          <cell r="M561">
            <v>439.72499999999997</v>
          </cell>
          <cell r="N561">
            <v>56.458897922312559</v>
          </cell>
          <cell r="O561">
            <v>7.7884091999999994</v>
          </cell>
          <cell r="Q561" t="str">
            <v>Salcare Super 7</v>
          </cell>
          <cell r="R561">
            <v>4000139</v>
          </cell>
          <cell r="S561">
            <v>1</v>
          </cell>
          <cell r="T561">
            <v>428.36414965986398</v>
          </cell>
        </row>
        <row r="562">
          <cell r="H562">
            <v>4000176</v>
          </cell>
          <cell r="I562">
            <v>0.125</v>
          </cell>
          <cell r="J562">
            <v>82</v>
          </cell>
          <cell r="K562">
            <v>2.5000000000000001E-2</v>
          </cell>
          <cell r="L562">
            <v>1</v>
          </cell>
          <cell r="M562">
            <v>10.50625</v>
          </cell>
          <cell r="N562">
            <v>56.458897922312559</v>
          </cell>
          <cell r="O562">
            <v>0.18608669999999999</v>
          </cell>
          <cell r="Q562" t="str">
            <v>sodium hydroxide</v>
          </cell>
          <cell r="R562">
            <v>4000176</v>
          </cell>
          <cell r="S562">
            <v>0.125</v>
          </cell>
          <cell r="T562">
            <v>83.754999999999995</v>
          </cell>
        </row>
        <row r="563">
          <cell r="H563" t="str">
            <v>C8</v>
          </cell>
          <cell r="I563">
            <v>3.4999999999999996E-3</v>
          </cell>
          <cell r="J563">
            <v>1705</v>
          </cell>
          <cell r="K563">
            <v>2.5000000000000001E-2</v>
          </cell>
          <cell r="L563">
            <v>1</v>
          </cell>
          <cell r="M563">
            <v>6.1166874999999985</v>
          </cell>
          <cell r="N563">
            <v>56.458897922312559</v>
          </cell>
          <cell r="O563">
            <v>0.10833876899999997</v>
          </cell>
          <cell r="Q563" t="str">
            <v>BRILLIANT BLUE CL.NO.42090</v>
          </cell>
          <cell r="R563" t="str">
            <v>C8</v>
          </cell>
          <cell r="S563">
            <v>3.4999999999999996E-3</v>
          </cell>
          <cell r="T563">
            <v>1939</v>
          </cell>
        </row>
        <row r="564">
          <cell r="H564" t="str">
            <v>C45</v>
          </cell>
          <cell r="I564">
            <v>0.04</v>
          </cell>
          <cell r="J564">
            <v>359</v>
          </cell>
          <cell r="K564">
            <v>2.5000000000000001E-2</v>
          </cell>
          <cell r="L564">
            <v>1</v>
          </cell>
          <cell r="M564">
            <v>14.718999999999998</v>
          </cell>
          <cell r="N564">
            <v>56.458897922312559</v>
          </cell>
          <cell r="O564">
            <v>0.26070292799999994</v>
          </cell>
          <cell r="Q564" t="str">
            <v>TARTRAZINE CI NO 19140</v>
          </cell>
          <cell r="R564" t="str">
            <v>C45</v>
          </cell>
          <cell r="S564">
            <v>0.04</v>
          </cell>
          <cell r="T564">
            <v>359</v>
          </cell>
        </row>
        <row r="565">
          <cell r="H565">
            <v>4000159</v>
          </cell>
          <cell r="I565">
            <v>2.5</v>
          </cell>
          <cell r="J565">
            <v>127.5</v>
          </cell>
          <cell r="K565">
            <v>2.5000000000000001E-2</v>
          </cell>
          <cell r="L565">
            <v>1</v>
          </cell>
          <cell r="M565">
            <v>326.71875</v>
          </cell>
          <cell r="N565">
            <v>56.458897922312559</v>
          </cell>
          <cell r="O565">
            <v>5.7868424999999997</v>
          </cell>
          <cell r="Q565" t="str">
            <v>Glydant</v>
          </cell>
          <cell r="R565">
            <v>4000159</v>
          </cell>
          <cell r="S565">
            <v>2.5</v>
          </cell>
          <cell r="T565">
            <v>137.97450310559006</v>
          </cell>
        </row>
        <row r="566">
          <cell r="H566">
            <v>4000236</v>
          </cell>
          <cell r="I566">
            <v>0.01</v>
          </cell>
          <cell r="J566">
            <v>865</v>
          </cell>
          <cell r="K566">
            <v>2.5000000000000001E-2</v>
          </cell>
          <cell r="L566">
            <v>1</v>
          </cell>
          <cell r="M566">
            <v>8.8662499999999991</v>
          </cell>
          <cell r="N566">
            <v>56.458897922312559</v>
          </cell>
          <cell r="O566">
            <v>0.15703901999999997</v>
          </cell>
          <cell r="Q566" t="str">
            <v>Almond Oil</v>
          </cell>
          <cell r="R566">
            <v>4000236</v>
          </cell>
          <cell r="S566">
            <v>0.01</v>
          </cell>
          <cell r="T566">
            <v>941.95652173913027</v>
          </cell>
        </row>
        <row r="567">
          <cell r="H567">
            <v>4000368</v>
          </cell>
          <cell r="I567">
            <v>0.01</v>
          </cell>
          <cell r="J567">
            <v>900</v>
          </cell>
          <cell r="K567">
            <v>2.5000000000000001E-2</v>
          </cell>
          <cell r="L567">
            <v>1</v>
          </cell>
          <cell r="M567">
            <v>9.2249999999999996</v>
          </cell>
          <cell r="N567">
            <v>56.458897922312559</v>
          </cell>
          <cell r="O567">
            <v>0.16339319999999999</v>
          </cell>
          <cell r="Q567" t="str">
            <v>AMLA OIL EXTRACT</v>
          </cell>
          <cell r="R567">
            <v>4000368</v>
          </cell>
          <cell r="S567">
            <v>0.01</v>
          </cell>
          <cell r="T567">
            <v>1530.2941176470586</v>
          </cell>
        </row>
        <row r="568">
          <cell r="H568">
            <v>4000143</v>
          </cell>
          <cell r="I568">
            <v>5</v>
          </cell>
          <cell r="J568">
            <v>151</v>
          </cell>
          <cell r="K568">
            <v>2.5000000000000001E-2</v>
          </cell>
          <cell r="L568">
            <v>1</v>
          </cell>
          <cell r="M568">
            <v>773.87499999999989</v>
          </cell>
          <cell r="N568">
            <v>56.458897922312559</v>
          </cell>
          <cell r="O568">
            <v>13.706873999999997</v>
          </cell>
          <cell r="Q568" t="str">
            <v>WACKER BELSIL CK 985</v>
          </cell>
          <cell r="R568">
            <v>4000143</v>
          </cell>
          <cell r="S568">
            <v>5</v>
          </cell>
          <cell r="T568">
            <v>151</v>
          </cell>
        </row>
        <row r="569">
          <cell r="H569">
            <v>4001666</v>
          </cell>
          <cell r="I569">
            <v>6.5</v>
          </cell>
          <cell r="J569">
            <v>690</v>
          </cell>
          <cell r="K569">
            <v>2.5000000000000001E-2</v>
          </cell>
          <cell r="L569">
            <v>1</v>
          </cell>
          <cell r="M569">
            <v>4597.125</v>
          </cell>
          <cell r="N569">
            <v>56.458897922312559</v>
          </cell>
          <cell r="O569">
            <v>81.424278000000001</v>
          </cell>
          <cell r="Q569" t="str">
            <v>FRAGRANCE JASMINE ROYALE NP 2191</v>
          </cell>
          <cell r="R569">
            <v>4001666</v>
          </cell>
          <cell r="S569">
            <v>6.5</v>
          </cell>
          <cell r="T569">
            <v>784</v>
          </cell>
        </row>
        <row r="570">
          <cell r="H570">
            <v>4000140</v>
          </cell>
          <cell r="I570">
            <v>15</v>
          </cell>
          <cell r="J570">
            <v>17.100000000000001</v>
          </cell>
          <cell r="K570">
            <v>2.5000000000000001E-2</v>
          </cell>
          <cell r="L570">
            <v>1</v>
          </cell>
          <cell r="M570">
            <v>262.91249999999997</v>
          </cell>
          <cell r="N570">
            <v>56.458897922312559</v>
          </cell>
          <cell r="O570">
            <v>4.6567061999999995</v>
          </cell>
          <cell r="Q570" t="str">
            <v>Sodium Chloride</v>
          </cell>
          <cell r="R570">
            <v>4000140</v>
          </cell>
          <cell r="S570">
            <v>15</v>
          </cell>
          <cell r="T570">
            <v>19.107204081632652</v>
          </cell>
        </row>
        <row r="571">
          <cell r="H571">
            <v>4000520</v>
          </cell>
          <cell r="I571">
            <v>0.1</v>
          </cell>
          <cell r="J571">
            <v>560</v>
          </cell>
          <cell r="K571">
            <v>2.5000000000000001E-2</v>
          </cell>
          <cell r="L571">
            <v>1</v>
          </cell>
          <cell r="M571">
            <v>57.399999999999991</v>
          </cell>
          <cell r="N571">
            <v>56.458897922312559</v>
          </cell>
          <cell r="O571">
            <v>1.0166687999999997</v>
          </cell>
          <cell r="Q571" t="str">
            <v>Hydrolysed Egg white protein</v>
          </cell>
          <cell r="R571">
            <v>4000520</v>
          </cell>
          <cell r="S571">
            <v>0.1</v>
          </cell>
          <cell r="T571">
            <v>610.1415384615384</v>
          </cell>
        </row>
        <row r="572">
          <cell r="H572">
            <v>4000218</v>
          </cell>
          <cell r="I572">
            <v>0.5</v>
          </cell>
          <cell r="J572">
            <v>763</v>
          </cell>
          <cell r="K572">
            <v>2.5000000000000001E-2</v>
          </cell>
          <cell r="L572">
            <v>1</v>
          </cell>
          <cell r="M572">
            <v>391.03749999999997</v>
          </cell>
          <cell r="N572">
            <v>56.458897922312559</v>
          </cell>
          <cell r="O572">
            <v>6.9260561999999988</v>
          </cell>
          <cell r="Q572" t="str">
            <v>Carbopol 990</v>
          </cell>
          <cell r="R572">
            <v>4000218</v>
          </cell>
          <cell r="S572">
            <v>0.5</v>
          </cell>
          <cell r="T572">
            <v>838.74000000000012</v>
          </cell>
        </row>
        <row r="573">
          <cell r="H573">
            <v>214766</v>
          </cell>
          <cell r="I573">
            <v>56.458897922312559</v>
          </cell>
          <cell r="J573">
            <v>38.25</v>
          </cell>
          <cell r="K573">
            <v>6.0000000000000001E-3</v>
          </cell>
          <cell r="L573">
            <v>1</v>
          </cell>
          <cell r="M573">
            <v>2172.5101626016258</v>
          </cell>
          <cell r="N573">
            <v>56.458897922312559</v>
          </cell>
          <cell r="O573">
            <v>38.479499999999994</v>
          </cell>
          <cell r="Q573" t="str">
            <v>CHIK JAS 50P  23% OUTTER CFC</v>
          </cell>
          <cell r="R573">
            <v>214766</v>
          </cell>
          <cell r="S573">
            <v>56.458897922312559</v>
          </cell>
          <cell r="T573">
            <v>40.449375000000003</v>
          </cell>
        </row>
        <row r="574">
          <cell r="H574">
            <v>214765</v>
          </cell>
          <cell r="I574">
            <v>225.83559168925024</v>
          </cell>
          <cell r="J574">
            <v>11.43</v>
          </cell>
          <cell r="K574">
            <v>6.0000000000000001E-3</v>
          </cell>
          <cell r="L574">
            <v>1</v>
          </cell>
          <cell r="M574">
            <v>2596.7886178861791</v>
          </cell>
          <cell r="N574">
            <v>56.458897922312559</v>
          </cell>
          <cell r="O574">
            <v>45.994320000000002</v>
          </cell>
          <cell r="Q574" t="str">
            <v>CHIK JAS 50P  23% INNER CFC</v>
          </cell>
          <cell r="R574">
            <v>214765</v>
          </cell>
          <cell r="S574">
            <v>225.83559168925024</v>
          </cell>
          <cell r="T574">
            <v>12.087225</v>
          </cell>
        </row>
        <row r="575">
          <cell r="H575" t="str">
            <v>214687A</v>
          </cell>
          <cell r="I575">
            <v>60.749774164408315</v>
          </cell>
          <cell r="J575">
            <v>229</v>
          </cell>
          <cell r="K575">
            <v>1.7500000000000002E-2</v>
          </cell>
          <cell r="L575">
            <v>1</v>
          </cell>
          <cell r="M575">
            <v>14155.153003613372</v>
          </cell>
          <cell r="N575">
            <v>56.458897922312559</v>
          </cell>
          <cell r="O575">
            <v>250.71607000000003</v>
          </cell>
          <cell r="Q575" t="str">
            <v>LAM CHIK JAS HFP PROSOL 3G 23%EX</v>
          </cell>
          <cell r="R575" t="str">
            <v>214687A</v>
          </cell>
          <cell r="S575">
            <v>60.749774164408315</v>
          </cell>
          <cell r="T575">
            <v>215.73000000000002</v>
          </cell>
        </row>
        <row r="576">
          <cell r="H576" t="str">
            <v>220393A</v>
          </cell>
          <cell r="I576">
            <v>2.3712737127371275</v>
          </cell>
          <cell r="J576">
            <v>45</v>
          </cell>
          <cell r="K576">
            <v>0.02</v>
          </cell>
          <cell r="L576">
            <v>1</v>
          </cell>
          <cell r="M576">
            <v>108.84146341463416</v>
          </cell>
          <cell r="N576">
            <v>56.458897922312559</v>
          </cell>
          <cell r="O576">
            <v>1.9278000000000002</v>
          </cell>
          <cell r="Q576" t="str">
            <v>BOPP Tape</v>
          </cell>
          <cell r="R576" t="str">
            <v>220393A</v>
          </cell>
          <cell r="S576">
            <v>2.3712737127371275</v>
          </cell>
          <cell r="T576">
            <v>47.670000000000009</v>
          </cell>
        </row>
        <row r="577">
          <cell r="H577" t="str">
            <v>Conversion Cost</v>
          </cell>
          <cell r="M577">
            <v>6180</v>
          </cell>
          <cell r="N577">
            <v>56.458897922312559</v>
          </cell>
          <cell r="O577">
            <v>109.46016</v>
          </cell>
          <cell r="Q577" t="str">
            <v>Conversion Cost</v>
          </cell>
          <cell r="R577" t="str">
            <v>Conversion Cost</v>
          </cell>
        </row>
        <row r="578">
          <cell r="H578" t="str">
            <v>C16</v>
          </cell>
          <cell r="I578">
            <v>741.16</v>
          </cell>
          <cell r="J578">
            <v>0.34000000608795972</v>
          </cell>
          <cell r="K578">
            <v>2.5000000000000001E-2</v>
          </cell>
          <cell r="L578">
            <v>1.0249999999999999</v>
          </cell>
          <cell r="M578">
            <v>264.75162124057988</v>
          </cell>
          <cell r="N578">
            <v>128.2051282051282</v>
          </cell>
          <cell r="O578">
            <v>2.0650626456765231</v>
          </cell>
          <cell r="Q578" t="str">
            <v>DM Water</v>
          </cell>
          <cell r="R578" t="str">
            <v>C16</v>
          </cell>
          <cell r="S578">
            <v>741.16</v>
          </cell>
          <cell r="T578">
            <v>0.33999695959303466</v>
          </cell>
        </row>
        <row r="579">
          <cell r="H579">
            <v>4000177</v>
          </cell>
          <cell r="I579">
            <v>185.7</v>
          </cell>
          <cell r="J579">
            <v>93.36</v>
          </cell>
          <cell r="K579">
            <v>2.5000000000000001E-2</v>
          </cell>
          <cell r="L579">
            <v>1.0249999999999999</v>
          </cell>
          <cell r="M579">
            <v>18214.635194999992</v>
          </cell>
          <cell r="N579">
            <v>128.2051282051282</v>
          </cell>
          <cell r="O579">
            <v>142.07415452099994</v>
          </cell>
          <cell r="Q579" t="str">
            <v>SLES 70%</v>
          </cell>
          <cell r="R579">
            <v>4000177</v>
          </cell>
          <cell r="S579">
            <v>185.7</v>
          </cell>
          <cell r="T579">
            <v>90</v>
          </cell>
        </row>
        <row r="580">
          <cell r="H580">
            <v>4000145</v>
          </cell>
          <cell r="I580">
            <v>10</v>
          </cell>
          <cell r="J580">
            <v>152.11000000000001</v>
          </cell>
          <cell r="K580">
            <v>2.5000000000000001E-2</v>
          </cell>
          <cell r="L580">
            <v>1.0249999999999999</v>
          </cell>
          <cell r="M580">
            <v>1598.1056874999999</v>
          </cell>
          <cell r="N580">
            <v>128.2051282051282</v>
          </cell>
          <cell r="O580">
            <v>12.465224362499999</v>
          </cell>
          <cell r="Q580" t="str">
            <v>PKMEA/CMEA</v>
          </cell>
          <cell r="R580">
            <v>4000145</v>
          </cell>
          <cell r="S580">
            <v>10</v>
          </cell>
          <cell r="T580">
            <v>141.47786749862925</v>
          </cell>
        </row>
        <row r="581">
          <cell r="H581">
            <v>4000207</v>
          </cell>
          <cell r="I581">
            <v>0.125</v>
          </cell>
          <cell r="J581">
            <v>152.5</v>
          </cell>
          <cell r="K581">
            <v>2.5000000000000001E-2</v>
          </cell>
          <cell r="L581">
            <v>1.0249999999999999</v>
          </cell>
          <cell r="M581">
            <v>20.027539062499997</v>
          </cell>
          <cell r="N581">
            <v>128.2051282051282</v>
          </cell>
          <cell r="O581">
            <v>0.15621480468749999</v>
          </cell>
          <cell r="Q581" t="str">
            <v>CITRIC ACID ANHYDROUS</v>
          </cell>
          <cell r="R581">
            <v>4000207</v>
          </cell>
          <cell r="S581">
            <v>0.125</v>
          </cell>
          <cell r="T581">
            <v>112.87499999999999</v>
          </cell>
        </row>
        <row r="582">
          <cell r="H582">
            <v>4000218</v>
          </cell>
          <cell r="I582">
            <v>2.5</v>
          </cell>
          <cell r="J582">
            <v>757.99995995178699</v>
          </cell>
          <cell r="K582">
            <v>2.5000000000000001E-2</v>
          </cell>
          <cell r="L582">
            <v>1.0249999999999999</v>
          </cell>
          <cell r="M582">
            <v>1990.9342698108651</v>
          </cell>
          <cell r="N582">
            <v>128.2051282051282</v>
          </cell>
          <cell r="O582">
            <v>15.529287304524749</v>
          </cell>
          <cell r="Q582" t="str">
            <v>Carbopol 990</v>
          </cell>
          <cell r="R582">
            <v>4000218</v>
          </cell>
          <cell r="S582">
            <v>2.5</v>
          </cell>
          <cell r="T582">
            <v>838.74000000000012</v>
          </cell>
        </row>
        <row r="583">
          <cell r="H583">
            <v>4000225</v>
          </cell>
          <cell r="I583">
            <v>1</v>
          </cell>
          <cell r="J583">
            <v>832.43147721624655</v>
          </cell>
          <cell r="K583">
            <v>2.5000000000000001E-2</v>
          </cell>
          <cell r="L583">
            <v>1.0249999999999999</v>
          </cell>
          <cell r="M583">
            <v>874.57332075031877</v>
          </cell>
          <cell r="N583">
            <v>128.2051282051282</v>
          </cell>
          <cell r="O583">
            <v>6.8216719018524863</v>
          </cell>
          <cell r="Q583" t="str">
            <v>N-hance CG-17</v>
          </cell>
          <cell r="R583">
            <v>4000225</v>
          </cell>
          <cell r="S583">
            <v>1</v>
          </cell>
          <cell r="T583">
            <v>855.79256502601049</v>
          </cell>
        </row>
        <row r="584">
          <cell r="H584">
            <v>4002081</v>
          </cell>
          <cell r="I584">
            <v>1</v>
          </cell>
          <cell r="J584">
            <v>453</v>
          </cell>
          <cell r="K584">
            <v>2.5000000000000001E-2</v>
          </cell>
          <cell r="L584">
            <v>1.0249999999999999</v>
          </cell>
          <cell r="M584">
            <v>475.9331249999999</v>
          </cell>
          <cell r="N584">
            <v>128.2051282051282</v>
          </cell>
          <cell r="O584">
            <v>3.7122783749999995</v>
          </cell>
          <cell r="Q584" t="str">
            <v>DABISCO DCG-20</v>
          </cell>
          <cell r="R584">
            <v>4002081</v>
          </cell>
          <cell r="S584">
            <v>1</v>
          </cell>
          <cell r="T584">
            <v>438.38337468982638</v>
          </cell>
        </row>
        <row r="585">
          <cell r="H585">
            <v>4000507</v>
          </cell>
          <cell r="I585">
            <v>0.25</v>
          </cell>
          <cell r="J585">
            <v>3299.69</v>
          </cell>
          <cell r="K585">
            <v>2.5000000000000001E-2</v>
          </cell>
          <cell r="L585">
            <v>1.0249999999999999</v>
          </cell>
          <cell r="M585">
            <v>866.68420156249988</v>
          </cell>
          <cell r="N585">
            <v>128.2051282051282</v>
          </cell>
          <cell r="O585">
            <v>6.760136772187499</v>
          </cell>
          <cell r="Q585" t="str">
            <v>Polyox N-60K</v>
          </cell>
          <cell r="R585">
            <v>4000507</v>
          </cell>
          <cell r="S585">
            <v>0.25</v>
          </cell>
          <cell r="T585">
            <v>3509.6697311107387</v>
          </cell>
        </row>
        <row r="586">
          <cell r="H586">
            <v>4000159</v>
          </cell>
          <cell r="I586">
            <v>2.5</v>
          </cell>
          <cell r="J586">
            <v>126.8</v>
          </cell>
          <cell r="K586">
            <v>2.5000000000000001E-2</v>
          </cell>
          <cell r="L586">
            <v>1.0249999999999999</v>
          </cell>
          <cell r="M586">
            <v>333.04812499999991</v>
          </cell>
          <cell r="N586">
            <v>128.2051282051282</v>
          </cell>
          <cell r="O586">
            <v>2.5977753749999994</v>
          </cell>
          <cell r="Q586" t="str">
            <v>Glydant</v>
          </cell>
          <cell r="R586">
            <v>4000159</v>
          </cell>
          <cell r="S586">
            <v>2.5</v>
          </cell>
          <cell r="T586">
            <v>137.97450310559006</v>
          </cell>
        </row>
        <row r="587">
          <cell r="H587">
            <v>4000223</v>
          </cell>
          <cell r="I587">
            <v>20</v>
          </cell>
          <cell r="J587">
            <v>220</v>
          </cell>
          <cell r="K587">
            <v>2.5000000000000001E-2</v>
          </cell>
          <cell r="L587">
            <v>1.0249999999999999</v>
          </cell>
          <cell r="M587">
            <v>4622.75</v>
          </cell>
          <cell r="N587">
            <v>128.2051282051282</v>
          </cell>
          <cell r="O587">
            <v>36.057450000000003</v>
          </cell>
          <cell r="Q587" t="str">
            <v>CK 9819</v>
          </cell>
          <cell r="R587">
            <v>4000223</v>
          </cell>
          <cell r="S587">
            <v>20</v>
          </cell>
          <cell r="T587">
            <v>200</v>
          </cell>
        </row>
        <row r="588">
          <cell r="H588">
            <v>4000176</v>
          </cell>
          <cell r="I588">
            <v>0.75</v>
          </cell>
          <cell r="J588">
            <v>82.881472511988648</v>
          </cell>
          <cell r="K588">
            <v>2.5000000000000001E-2</v>
          </cell>
          <cell r="L588">
            <v>1.0249999999999999</v>
          </cell>
          <cell r="M588">
            <v>65.308010293431039</v>
          </cell>
          <cell r="N588">
            <v>128.2051282051282</v>
          </cell>
          <cell r="O588">
            <v>0.50940248028876212</v>
          </cell>
          <cell r="Q588" t="str">
            <v>Sodium hydroxide</v>
          </cell>
          <cell r="R588">
            <v>4000176</v>
          </cell>
          <cell r="S588">
            <v>0.75</v>
          </cell>
          <cell r="T588">
            <v>83.754999999999995</v>
          </cell>
        </row>
        <row r="589">
          <cell r="H589">
            <v>4000097</v>
          </cell>
          <cell r="I589">
            <v>1</v>
          </cell>
          <cell r="J589">
            <v>339</v>
          </cell>
          <cell r="K589">
            <v>2.5000000000000001E-2</v>
          </cell>
          <cell r="L589">
            <v>1.0249999999999999</v>
          </cell>
          <cell r="M589">
            <v>356.16187499999995</v>
          </cell>
          <cell r="N589">
            <v>128.2051282051282</v>
          </cell>
          <cell r="O589">
            <v>2.7780626249999996</v>
          </cell>
          <cell r="Q589" t="str">
            <v>EDTA Disodium</v>
          </cell>
          <cell r="R589">
            <v>4000097</v>
          </cell>
          <cell r="S589">
            <v>1</v>
          </cell>
          <cell r="T589">
            <v>288.755</v>
          </cell>
        </row>
        <row r="590">
          <cell r="H590">
            <v>4000469</v>
          </cell>
          <cell r="I590">
            <v>0.1</v>
          </cell>
          <cell r="J590">
            <v>1283.04</v>
          </cell>
          <cell r="K590">
            <v>2.5000000000000001E-2</v>
          </cell>
          <cell r="L590">
            <v>1.0249999999999999</v>
          </cell>
          <cell r="M590">
            <v>134.79938999999999</v>
          </cell>
          <cell r="N590">
            <v>128.2051282051282</v>
          </cell>
          <cell r="O590">
            <v>1.0514352419999999</v>
          </cell>
          <cell r="Q590" t="str">
            <v>Fenugreek PG extract</v>
          </cell>
          <cell r="R590">
            <v>4000469</v>
          </cell>
          <cell r="S590">
            <v>0.1</v>
          </cell>
          <cell r="T590">
            <v>1280.3354518950437</v>
          </cell>
        </row>
        <row r="591">
          <cell r="H591">
            <v>4000151</v>
          </cell>
          <cell r="I591">
            <v>0.09</v>
          </cell>
          <cell r="J591">
            <v>708.04</v>
          </cell>
          <cell r="K591">
            <v>2.5000000000000001E-2</v>
          </cell>
          <cell r="L591">
            <v>1.0249999999999999</v>
          </cell>
          <cell r="M591">
            <v>66.949607249999985</v>
          </cell>
          <cell r="N591">
            <v>128.2051282051282</v>
          </cell>
          <cell r="O591">
            <v>0.52220693654999994</v>
          </cell>
          <cell r="Q591" t="str">
            <v>PG Extract Reetha</v>
          </cell>
          <cell r="R591">
            <v>4000151</v>
          </cell>
          <cell r="S591">
            <v>0.09</v>
          </cell>
          <cell r="T591">
            <v>705.17017142857151</v>
          </cell>
        </row>
        <row r="592">
          <cell r="H592">
            <v>4000150</v>
          </cell>
          <cell r="I592">
            <v>0.09</v>
          </cell>
          <cell r="J592">
            <v>558.04</v>
          </cell>
          <cell r="K592">
            <v>2.5000000000000001E-2</v>
          </cell>
          <cell r="L592">
            <v>1.0249999999999999</v>
          </cell>
          <cell r="M592">
            <v>52.766169749999989</v>
          </cell>
          <cell r="N592">
            <v>128.2051282051282</v>
          </cell>
          <cell r="O592">
            <v>0.41157612404999994</v>
          </cell>
          <cell r="Q592" t="str">
            <v>PG Extract shikakai</v>
          </cell>
          <cell r="R592">
            <v>4000150</v>
          </cell>
          <cell r="S592">
            <v>0.09</v>
          </cell>
          <cell r="T592">
            <v>778.5104</v>
          </cell>
        </row>
        <row r="593">
          <cell r="H593">
            <v>4000205</v>
          </cell>
          <cell r="I593">
            <v>0.1</v>
          </cell>
          <cell r="J593">
            <v>908.04</v>
          </cell>
          <cell r="K593">
            <v>2.5000000000000001E-2</v>
          </cell>
          <cell r="L593">
            <v>1.0249999999999999</v>
          </cell>
          <cell r="M593">
            <v>95.400952499999974</v>
          </cell>
          <cell r="N593">
            <v>128.2051282051282</v>
          </cell>
          <cell r="O593">
            <v>0.74412742949999977</v>
          </cell>
          <cell r="Q593" t="str">
            <v>PG extract Amla</v>
          </cell>
          <cell r="R593">
            <v>4000205</v>
          </cell>
          <cell r="S593">
            <v>0.1</v>
          </cell>
          <cell r="T593">
            <v>910.20552795031051</v>
          </cell>
        </row>
        <row r="594">
          <cell r="H594">
            <v>4000129</v>
          </cell>
          <cell r="I594">
            <v>15</v>
          </cell>
          <cell r="J594">
            <v>60</v>
          </cell>
          <cell r="K594">
            <v>2.5000000000000001E-2</v>
          </cell>
          <cell r="L594">
            <v>1.0249999999999999</v>
          </cell>
          <cell r="M594">
            <v>945.56249999999977</v>
          </cell>
          <cell r="N594">
            <v>128.2051282051282</v>
          </cell>
          <cell r="O594">
            <v>7.3753874999999987</v>
          </cell>
          <cell r="Q594" t="str">
            <v>CAPB</v>
          </cell>
          <cell r="R594">
            <v>4000129</v>
          </cell>
          <cell r="S594">
            <v>15</v>
          </cell>
          <cell r="T594">
            <v>66.625809613658788</v>
          </cell>
        </row>
        <row r="595">
          <cell r="H595">
            <v>4000166</v>
          </cell>
          <cell r="I595">
            <v>2.5000000000000001E-2</v>
          </cell>
          <cell r="J595">
            <v>549.27282042136164</v>
          </cell>
          <cell r="K595">
            <v>2.5000000000000001E-2</v>
          </cell>
          <cell r="L595">
            <v>1.0249999999999999</v>
          </cell>
          <cell r="M595">
            <v>14.426993923879825</v>
          </cell>
          <cell r="N595">
            <v>128.2051282051282</v>
          </cell>
          <cell r="O595">
            <v>0.11253055260626264</v>
          </cell>
          <cell r="Q595" t="str">
            <v>Chocolate brown</v>
          </cell>
          <cell r="R595">
            <v>4000166</v>
          </cell>
          <cell r="S595">
            <v>2.5000000000000001E-2</v>
          </cell>
          <cell r="T595">
            <v>578.69499999999994</v>
          </cell>
        </row>
        <row r="596">
          <cell r="H596">
            <v>4000206</v>
          </cell>
          <cell r="I596">
            <v>0.1</v>
          </cell>
          <cell r="J596">
            <v>494.13931116123302</v>
          </cell>
          <cell r="K596">
            <v>2.5000000000000001E-2</v>
          </cell>
          <cell r="L596">
            <v>1.0249999999999999</v>
          </cell>
          <cell r="M596">
            <v>51.915511378877042</v>
          </cell>
          <cell r="N596">
            <v>128.2051282051282</v>
          </cell>
          <cell r="O596">
            <v>0.40494098875524093</v>
          </cell>
          <cell r="Q596" t="str">
            <v>Hibiscus AE PG extract</v>
          </cell>
          <cell r="R596">
            <v>4000206</v>
          </cell>
          <cell r="S596">
            <v>0.1</v>
          </cell>
          <cell r="T596">
            <v>494.52666666666664</v>
          </cell>
        </row>
        <row r="597">
          <cell r="H597" t="str">
            <v>C10</v>
          </cell>
          <cell r="I597">
            <v>0.01</v>
          </cell>
          <cell r="J597">
            <v>661.6665898280902</v>
          </cell>
          <cell r="K597">
            <v>2.5000000000000001E-2</v>
          </cell>
          <cell r="L597">
            <v>1.0249999999999999</v>
          </cell>
          <cell r="M597">
            <v>6.9516346093813715</v>
          </cell>
          <cell r="N597">
            <v>128.2051282051282</v>
          </cell>
          <cell r="O597">
            <v>5.42227499531747E-2</v>
          </cell>
          <cell r="Q597" t="str">
            <v>Carmoisine CI 14720</v>
          </cell>
          <cell r="R597" t="str">
            <v>C10</v>
          </cell>
          <cell r="S597">
            <v>0.01</v>
          </cell>
          <cell r="T597">
            <v>661.6665898280902</v>
          </cell>
        </row>
        <row r="598">
          <cell r="H598">
            <v>4001667</v>
          </cell>
          <cell r="I598">
            <v>6</v>
          </cell>
          <cell r="J598">
            <v>771</v>
          </cell>
          <cell r="K598">
            <v>2.5000000000000001E-2</v>
          </cell>
          <cell r="L598">
            <v>1.0249999999999999</v>
          </cell>
          <cell r="M598">
            <v>4860.1912499999989</v>
          </cell>
          <cell r="N598">
            <v>128.2051282051282</v>
          </cell>
          <cell r="O598">
            <v>37.909491749999994</v>
          </cell>
          <cell r="Q598" t="str">
            <v>Perfume GFA 51674</v>
          </cell>
          <cell r="R598">
            <v>4001667</v>
          </cell>
          <cell r="S598">
            <v>6</v>
          </cell>
          <cell r="T598">
            <v>817.33</v>
          </cell>
        </row>
        <row r="599">
          <cell r="H599">
            <v>4000140</v>
          </cell>
          <cell r="I599">
            <v>12.5</v>
          </cell>
          <cell r="J599">
            <v>17.11</v>
          </cell>
          <cell r="K599">
            <v>2.5000000000000001E-2</v>
          </cell>
          <cell r="L599">
            <v>1.0249999999999999</v>
          </cell>
          <cell r="M599">
            <v>224.70242187499997</v>
          </cell>
          <cell r="N599">
            <v>128.2051282051282</v>
          </cell>
          <cell r="O599">
            <v>1.7526788906249997</v>
          </cell>
          <cell r="Q599" t="str">
            <v>Sodium Chloride</v>
          </cell>
          <cell r="R599">
            <v>4000140</v>
          </cell>
          <cell r="S599">
            <v>12.5</v>
          </cell>
          <cell r="T599">
            <v>19.107204081632652</v>
          </cell>
        </row>
        <row r="600">
          <cell r="H600">
            <v>214709</v>
          </cell>
          <cell r="I600">
            <v>128.2051282051282</v>
          </cell>
          <cell r="J600">
            <v>37.982144701039552</v>
          </cell>
          <cell r="K600">
            <v>6.0000000000000001E-3</v>
          </cell>
          <cell r="L600">
            <v>1</v>
          </cell>
          <cell r="M600">
            <v>4898.7227652879219</v>
          </cell>
          <cell r="N600">
            <v>128.2051282051282</v>
          </cell>
          <cell r="O600">
            <v>38.210037569245792</v>
          </cell>
          <cell r="Q600" t="str">
            <v>KARTHIKA HAIRFALLSHIELD  650ML CFC</v>
          </cell>
          <cell r="R600">
            <v>214709</v>
          </cell>
          <cell r="S600">
            <v>128.2051282051282</v>
          </cell>
          <cell r="T600">
            <v>39.8889</v>
          </cell>
        </row>
        <row r="601">
          <cell r="H601">
            <v>214808</v>
          </cell>
          <cell r="I601">
            <v>1538.4615384615383</v>
          </cell>
          <cell r="J601">
            <v>15.722148718937003</v>
          </cell>
          <cell r="K601">
            <v>6.0000000000000001E-3</v>
          </cell>
          <cell r="L601">
            <v>1</v>
          </cell>
          <cell r="M601">
            <v>24333.048632693266</v>
          </cell>
          <cell r="N601">
            <v>128.2051282051282</v>
          </cell>
          <cell r="O601">
            <v>189.79777933500748</v>
          </cell>
          <cell r="Q601" t="str">
            <v>CONTAINER KARTHIKA HFS SHAMPOO 650ML-RED</v>
          </cell>
          <cell r="R601">
            <v>214808</v>
          </cell>
          <cell r="S601">
            <v>1538.4615384615383</v>
          </cell>
          <cell r="T601">
            <v>16.004421392677017</v>
          </cell>
        </row>
        <row r="602">
          <cell r="H602">
            <v>214727</v>
          </cell>
          <cell r="I602">
            <v>1538.4615384615383</v>
          </cell>
          <cell r="J602">
            <v>12.62</v>
          </cell>
          <cell r="K602">
            <v>6.0000000000000001E-3</v>
          </cell>
          <cell r="L602">
            <v>1</v>
          </cell>
          <cell r="M602">
            <v>19531.876923076921</v>
          </cell>
          <cell r="N602">
            <v>128.2051282051282</v>
          </cell>
          <cell r="O602">
            <v>152.34863999999999</v>
          </cell>
          <cell r="Q602" t="str">
            <v>KARTHIKA HFS 650ML PUMP</v>
          </cell>
          <cell r="R602">
            <v>214727</v>
          </cell>
          <cell r="S602">
            <v>1538.4615384615383</v>
          </cell>
          <cell r="T602">
            <v>13.907200000000001</v>
          </cell>
        </row>
        <row r="603">
          <cell r="H603">
            <v>214669</v>
          </cell>
          <cell r="I603">
            <v>1538.4615384615383</v>
          </cell>
          <cell r="J603">
            <v>2.7186111111111111</v>
          </cell>
          <cell r="K603">
            <v>0.02</v>
          </cell>
          <cell r="L603">
            <v>1</v>
          </cell>
          <cell r="M603">
            <v>4266.1282051282042</v>
          </cell>
          <cell r="N603">
            <v>128.2051282051282</v>
          </cell>
          <cell r="O603">
            <v>33.27579999999999</v>
          </cell>
          <cell r="Q603" t="str">
            <v>LAB BK KARTHIKA HAIRFALLSHIELD SH 650ML</v>
          </cell>
          <cell r="R603">
            <v>214669</v>
          </cell>
          <cell r="S603">
            <v>1538.4615384615383</v>
          </cell>
          <cell r="T603">
            <v>2.3534833333333336</v>
          </cell>
        </row>
        <row r="604">
          <cell r="H604">
            <v>214668</v>
          </cell>
          <cell r="I604">
            <v>1538.4615384615383</v>
          </cell>
          <cell r="J604">
            <v>3.2835304054054055</v>
          </cell>
          <cell r="K604">
            <v>0.02</v>
          </cell>
          <cell r="L604">
            <v>1</v>
          </cell>
          <cell r="M604">
            <v>5152.616943866944</v>
          </cell>
          <cell r="N604">
            <v>128.2051282051282</v>
          </cell>
          <cell r="O604">
            <v>40.190412162162161</v>
          </cell>
          <cell r="Q604" t="str">
            <v>LAB FR KARTHIKA HAIRFALLSHIELD SH 650ML</v>
          </cell>
          <cell r="R604">
            <v>214668</v>
          </cell>
          <cell r="S604">
            <v>1538.4615384615383</v>
          </cell>
          <cell r="T604">
            <v>2.9139583333333334</v>
          </cell>
        </row>
        <row r="605">
          <cell r="H605" t="str">
            <v>220393A</v>
          </cell>
          <cell r="I605">
            <v>3.2051282051282053</v>
          </cell>
          <cell r="J605">
            <v>44.99</v>
          </cell>
          <cell r="K605">
            <v>0.02</v>
          </cell>
          <cell r="L605">
            <v>1</v>
          </cell>
          <cell r="M605">
            <v>147.08269230769233</v>
          </cell>
          <cell r="N605">
            <v>128.2051282051282</v>
          </cell>
          <cell r="O605">
            <v>1.1472450000000001</v>
          </cell>
          <cell r="Q605" t="str">
            <v>BOPP Tape</v>
          </cell>
          <cell r="R605" t="str">
            <v>220393A</v>
          </cell>
          <cell r="S605">
            <v>3.2051282051282053</v>
          </cell>
          <cell r="T605">
            <v>47.670000000000009</v>
          </cell>
        </row>
        <row r="606">
          <cell r="H606" t="str">
            <v>labelling charges</v>
          </cell>
          <cell r="I606">
            <v>1538.4615384615383</v>
          </cell>
          <cell r="J606">
            <v>0.04</v>
          </cell>
          <cell r="L606">
            <v>1</v>
          </cell>
          <cell r="M606">
            <v>61.538461538461533</v>
          </cell>
          <cell r="N606">
            <v>128.2051282051282</v>
          </cell>
          <cell r="O606">
            <v>0.48</v>
          </cell>
          <cell r="Q606" t="str">
            <v>labelling charges</v>
          </cell>
          <cell r="R606" t="str">
            <v>labelling charges</v>
          </cell>
          <cell r="S606">
            <v>1538.4615384615383</v>
          </cell>
          <cell r="T606">
            <v>0.04</v>
          </cell>
        </row>
        <row r="607">
          <cell r="H607" t="str">
            <v>Inkjet Coding</v>
          </cell>
          <cell r="I607">
            <v>67692.307692307688</v>
          </cell>
          <cell r="J607">
            <v>1.6999999999999999E-3</v>
          </cell>
          <cell r="L607">
            <v>1</v>
          </cell>
          <cell r="M607">
            <v>115.07692307692307</v>
          </cell>
          <cell r="N607">
            <v>128.2051282051282</v>
          </cell>
          <cell r="O607">
            <v>0.89759999999999995</v>
          </cell>
          <cell r="Q607" t="str">
            <v>Inkjet Coding</v>
          </cell>
          <cell r="R607" t="str">
            <v>Inkjet Coding</v>
          </cell>
          <cell r="S607">
            <v>67692.307692307688</v>
          </cell>
          <cell r="T607">
            <v>1.6999999999999999E-3</v>
          </cell>
        </row>
        <row r="608">
          <cell r="H608" t="str">
            <v>Conversion Cost</v>
          </cell>
          <cell r="M608">
            <v>9000</v>
          </cell>
          <cell r="N608">
            <v>128.2051282051282</v>
          </cell>
          <cell r="O608">
            <v>70.2</v>
          </cell>
          <cell r="Q608" t="str">
            <v>Conversion Cost</v>
          </cell>
          <cell r="R608" t="str">
            <v>Conversion Cost</v>
          </cell>
        </row>
        <row r="609">
          <cell r="H609" t="str">
            <v>C16</v>
          </cell>
          <cell r="I609">
            <v>715.35599999999999</v>
          </cell>
          <cell r="J609">
            <v>0.33999695959303466</v>
          </cell>
          <cell r="K609">
            <v>2.5000000000000001E-2</v>
          </cell>
          <cell r="L609">
            <v>1.0249999999999999</v>
          </cell>
          <cell r="M609">
            <v>255.53182006860828</v>
          </cell>
          <cell r="N609">
            <v>119.04761904761904</v>
          </cell>
          <cell r="O609">
            <v>2.1464672885763099</v>
          </cell>
          <cell r="Q609" t="str">
            <v>DM Water</v>
          </cell>
          <cell r="R609" t="str">
            <v>C16</v>
          </cell>
          <cell r="S609">
            <v>715.35599999999999</v>
          </cell>
          <cell r="T609">
            <v>0.33999695959303466</v>
          </cell>
        </row>
        <row r="610">
          <cell r="H610">
            <v>4000177</v>
          </cell>
          <cell r="I610">
            <v>185.7</v>
          </cell>
          <cell r="J610">
            <v>93.36</v>
          </cell>
          <cell r="K610">
            <v>2.5000000000000001E-2</v>
          </cell>
          <cell r="L610">
            <v>1.0249999999999999</v>
          </cell>
          <cell r="M610">
            <v>18214.635194999992</v>
          </cell>
          <cell r="N610">
            <v>119.04761904761904</v>
          </cell>
          <cell r="O610">
            <v>153.00293563799994</v>
          </cell>
          <cell r="Q610" t="str">
            <v>SLES 70%</v>
          </cell>
          <cell r="R610">
            <v>4000177</v>
          </cell>
          <cell r="S610">
            <v>185.7</v>
          </cell>
          <cell r="T610">
            <v>90</v>
          </cell>
        </row>
        <row r="611">
          <cell r="H611">
            <v>4000180</v>
          </cell>
          <cell r="I611">
            <v>5</v>
          </cell>
          <cell r="J611">
            <v>173</v>
          </cell>
          <cell r="K611">
            <v>2.5000000000000001E-2</v>
          </cell>
          <cell r="L611">
            <v>1.0249999999999999</v>
          </cell>
          <cell r="M611">
            <v>908.79062499999975</v>
          </cell>
          <cell r="N611">
            <v>119.04761904761904</v>
          </cell>
          <cell r="O611">
            <v>7.6338412499999988</v>
          </cell>
          <cell r="Q611" t="str">
            <v>EGDS</v>
          </cell>
          <cell r="R611">
            <v>4000180</v>
          </cell>
          <cell r="S611">
            <v>5</v>
          </cell>
          <cell r="T611">
            <v>148.83631578947367</v>
          </cell>
        </row>
        <row r="612">
          <cell r="H612">
            <v>4000145</v>
          </cell>
          <cell r="I612">
            <v>10</v>
          </cell>
          <cell r="J612">
            <v>152.11000000000001</v>
          </cell>
          <cell r="K612">
            <v>2.5000000000000001E-2</v>
          </cell>
          <cell r="L612">
            <v>1.0249999999999999</v>
          </cell>
          <cell r="M612">
            <v>1598.1056874999999</v>
          </cell>
          <cell r="N612">
            <v>119.04761904761904</v>
          </cell>
          <cell r="O612">
            <v>13.424087775</v>
          </cell>
          <cell r="Q612" t="str">
            <v>PKMEA/CMEA</v>
          </cell>
          <cell r="R612">
            <v>4000145</v>
          </cell>
          <cell r="S612">
            <v>10</v>
          </cell>
          <cell r="T612">
            <v>141.47786749862925</v>
          </cell>
        </row>
        <row r="613">
          <cell r="H613">
            <v>4000097</v>
          </cell>
          <cell r="I613">
            <v>1</v>
          </cell>
          <cell r="J613">
            <v>339</v>
          </cell>
          <cell r="K613">
            <v>2.5000000000000001E-2</v>
          </cell>
          <cell r="L613">
            <v>1.0249999999999999</v>
          </cell>
          <cell r="M613">
            <v>356.16187499999995</v>
          </cell>
          <cell r="N613">
            <v>119.04761904761904</v>
          </cell>
          <cell r="O613">
            <v>2.9917597499999999</v>
          </cell>
          <cell r="Q613" t="str">
            <v>EDTA Disodium</v>
          </cell>
          <cell r="R613">
            <v>4000097</v>
          </cell>
          <cell r="S613">
            <v>1</v>
          </cell>
          <cell r="T613">
            <v>288.755</v>
          </cell>
        </row>
        <row r="614">
          <cell r="H614">
            <v>4000207</v>
          </cell>
          <cell r="I614">
            <v>0.125</v>
          </cell>
          <cell r="J614">
            <v>152.5</v>
          </cell>
          <cell r="K614">
            <v>2.5000000000000001E-2</v>
          </cell>
          <cell r="L614">
            <v>1.0249999999999999</v>
          </cell>
          <cell r="M614">
            <v>20.027539062499997</v>
          </cell>
          <cell r="N614">
            <v>119.04761904761904</v>
          </cell>
          <cell r="O614">
            <v>0.168231328125</v>
          </cell>
          <cell r="Q614" t="str">
            <v>CITRIC ACID ANHYDROUS</v>
          </cell>
          <cell r="R614">
            <v>4000207</v>
          </cell>
          <cell r="S614">
            <v>0.125</v>
          </cell>
          <cell r="T614">
            <v>112.87499999999999</v>
          </cell>
        </row>
        <row r="615">
          <cell r="H615">
            <v>4000218</v>
          </cell>
          <cell r="I615">
            <v>3</v>
          </cell>
          <cell r="J615">
            <v>758</v>
          </cell>
          <cell r="K615">
            <v>2.5000000000000001E-2</v>
          </cell>
          <cell r="L615">
            <v>1.0249999999999999</v>
          </cell>
          <cell r="M615">
            <v>2389.1212499999997</v>
          </cell>
          <cell r="N615">
            <v>119.04761904761904</v>
          </cell>
          <cell r="O615">
            <v>20.068618499999999</v>
          </cell>
          <cell r="Q615" t="str">
            <v>Carbopol 990</v>
          </cell>
          <cell r="R615">
            <v>4000218</v>
          </cell>
          <cell r="S615">
            <v>3</v>
          </cell>
          <cell r="T615">
            <v>838.74000000000012</v>
          </cell>
        </row>
        <row r="616">
          <cell r="H616">
            <v>4000176</v>
          </cell>
          <cell r="I616">
            <v>0.625</v>
          </cell>
          <cell r="J616">
            <v>82</v>
          </cell>
          <cell r="K616">
            <v>2.5000000000000001E-2</v>
          </cell>
          <cell r="L616">
            <v>1.0249999999999999</v>
          </cell>
          <cell r="M616">
            <v>53.844531249999989</v>
          </cell>
          <cell r="N616">
            <v>119.04761904761904</v>
          </cell>
          <cell r="O616">
            <v>0.45229406249999993</v>
          </cell>
          <cell r="Q616" t="str">
            <v>Sodium hydroxide</v>
          </cell>
          <cell r="R616">
            <v>4000176</v>
          </cell>
          <cell r="S616">
            <v>0.625</v>
          </cell>
          <cell r="T616">
            <v>83.754999999999995</v>
          </cell>
        </row>
        <row r="617">
          <cell r="H617">
            <v>4000129</v>
          </cell>
          <cell r="I617">
            <v>15</v>
          </cell>
          <cell r="J617">
            <v>60</v>
          </cell>
          <cell r="K617">
            <v>2.5000000000000001E-2</v>
          </cell>
          <cell r="L617">
            <v>1.0249999999999999</v>
          </cell>
          <cell r="M617">
            <v>945.56249999999977</v>
          </cell>
          <cell r="N617">
            <v>119.04761904761904</v>
          </cell>
          <cell r="O617">
            <v>7.9427249999999985</v>
          </cell>
          <cell r="Q617" t="str">
            <v>CAPB</v>
          </cell>
          <cell r="R617">
            <v>4000129</v>
          </cell>
          <cell r="S617">
            <v>15</v>
          </cell>
          <cell r="T617">
            <v>66.625809613658788</v>
          </cell>
        </row>
        <row r="618">
          <cell r="H618">
            <v>4000225</v>
          </cell>
          <cell r="I618">
            <v>1</v>
          </cell>
          <cell r="J618">
            <v>822.5</v>
          </cell>
          <cell r="K618">
            <v>2.5000000000000001E-2</v>
          </cell>
          <cell r="L618">
            <v>1.0249999999999999</v>
          </cell>
          <cell r="M618">
            <v>864.1390624999998</v>
          </cell>
          <cell r="N618">
            <v>119.04761904761904</v>
          </cell>
          <cell r="O618">
            <v>7.2587681249999987</v>
          </cell>
          <cell r="Q618" t="str">
            <v>N-hance CG-17</v>
          </cell>
          <cell r="R618">
            <v>4000225</v>
          </cell>
          <cell r="S618">
            <v>1</v>
          </cell>
          <cell r="T618">
            <v>855.79256502601049</v>
          </cell>
        </row>
        <row r="619">
          <cell r="H619">
            <v>4000507</v>
          </cell>
          <cell r="I619">
            <v>0.25</v>
          </cell>
          <cell r="J619">
            <v>3299.69</v>
          </cell>
          <cell r="K619">
            <v>2.5000000000000001E-2</v>
          </cell>
          <cell r="L619">
            <v>1.0249999999999999</v>
          </cell>
          <cell r="M619">
            <v>866.68420156249988</v>
          </cell>
          <cell r="N619">
            <v>119.04761904761904</v>
          </cell>
          <cell r="O619">
            <v>7.2801472931249993</v>
          </cell>
          <cell r="Q619" t="str">
            <v>Polyox N-60K</v>
          </cell>
          <cell r="R619">
            <v>4000507</v>
          </cell>
          <cell r="S619">
            <v>0.25</v>
          </cell>
          <cell r="T619">
            <v>3509.6697311107387</v>
          </cell>
        </row>
        <row r="620">
          <cell r="H620">
            <v>4002081</v>
          </cell>
          <cell r="I620">
            <v>1</v>
          </cell>
          <cell r="J620">
            <v>453</v>
          </cell>
          <cell r="K620">
            <v>2.5000000000000001E-2</v>
          </cell>
          <cell r="L620">
            <v>1.0249999999999999</v>
          </cell>
          <cell r="M620">
            <v>475.9331249999999</v>
          </cell>
          <cell r="N620">
            <v>119.04761904761904</v>
          </cell>
          <cell r="O620">
            <v>3.9978382499999996</v>
          </cell>
          <cell r="Q620" t="str">
            <v>DABISCO DCG-20</v>
          </cell>
          <cell r="R620">
            <v>4002081</v>
          </cell>
          <cell r="S620">
            <v>1</v>
          </cell>
          <cell r="T620">
            <v>438.38337468982638</v>
          </cell>
        </row>
        <row r="621">
          <cell r="H621" t="str">
            <v>C45</v>
          </cell>
          <cell r="I621">
            <v>0.04</v>
          </cell>
          <cell r="J621">
            <v>359</v>
          </cell>
          <cell r="K621">
            <v>2.5000000000000001E-2</v>
          </cell>
          <cell r="L621">
            <v>1.0249999999999999</v>
          </cell>
          <cell r="M621">
            <v>15.086974999999997</v>
          </cell>
          <cell r="N621">
            <v>119.04761904761904</v>
          </cell>
          <cell r="O621">
            <v>0.12673058999999998</v>
          </cell>
          <cell r="Q621" t="str">
            <v>TARTRAZINE CI NO 19140</v>
          </cell>
          <cell r="R621" t="str">
            <v>C45</v>
          </cell>
          <cell r="S621">
            <v>0.04</v>
          </cell>
          <cell r="T621">
            <v>359</v>
          </cell>
        </row>
        <row r="622">
          <cell r="H622" t="str">
            <v>C8</v>
          </cell>
          <cell r="I622">
            <v>3.5000000000000001E-3</v>
          </cell>
          <cell r="J622">
            <v>1939</v>
          </cell>
          <cell r="K622">
            <v>2.5000000000000001E-2</v>
          </cell>
          <cell r="L622">
            <v>1.0249999999999999</v>
          </cell>
          <cell r="M622">
            <v>7.1300665624999988</v>
          </cell>
          <cell r="N622">
            <v>119.04761904761904</v>
          </cell>
          <cell r="O622">
            <v>5.9892559124999994E-2</v>
          </cell>
          <cell r="Q622" t="str">
            <v>BRILLIANT BLUE CL.NO.42090</v>
          </cell>
          <cell r="R622" t="str">
            <v>C8</v>
          </cell>
          <cell r="S622">
            <v>3.5000000000000001E-3</v>
          </cell>
          <cell r="T622">
            <v>1939</v>
          </cell>
        </row>
        <row r="623">
          <cell r="H623">
            <v>4000159</v>
          </cell>
          <cell r="I623">
            <v>2.5</v>
          </cell>
          <cell r="J623">
            <v>126.8</v>
          </cell>
          <cell r="K623">
            <v>2.5000000000000001E-2</v>
          </cell>
          <cell r="L623">
            <v>1.0249999999999999</v>
          </cell>
          <cell r="M623">
            <v>333.04812499999991</v>
          </cell>
          <cell r="N623">
            <v>119.04761904761904</v>
          </cell>
          <cell r="O623">
            <v>2.7976042499999996</v>
          </cell>
          <cell r="Q623" t="str">
            <v>Glydant</v>
          </cell>
          <cell r="R623">
            <v>4000159</v>
          </cell>
          <cell r="S623">
            <v>2.5</v>
          </cell>
          <cell r="T623">
            <v>137.97450310559006</v>
          </cell>
        </row>
        <row r="624">
          <cell r="H624">
            <v>4001856</v>
          </cell>
          <cell r="I624">
            <v>40</v>
          </cell>
          <cell r="J624">
            <v>288</v>
          </cell>
          <cell r="K624">
            <v>2.5000000000000001E-2</v>
          </cell>
          <cell r="L624">
            <v>1.0249999999999999</v>
          </cell>
          <cell r="M624">
            <v>12103.199999999997</v>
          </cell>
          <cell r="N624">
            <v>119.04761904761904</v>
          </cell>
          <cell r="O624">
            <v>101.66687999999998</v>
          </cell>
          <cell r="Q624" t="str">
            <v>CK 60016</v>
          </cell>
          <cell r="R624">
            <v>4001856</v>
          </cell>
          <cell r="S624">
            <v>40</v>
          </cell>
          <cell r="T624">
            <v>247</v>
          </cell>
        </row>
        <row r="625">
          <cell r="H625">
            <v>4001666</v>
          </cell>
          <cell r="I625">
            <v>6</v>
          </cell>
          <cell r="J625">
            <v>740</v>
          </cell>
          <cell r="K625">
            <v>2.5000000000000001E-2</v>
          </cell>
          <cell r="L625">
            <v>1.0249999999999999</v>
          </cell>
          <cell r="M625">
            <v>4664.7749999999996</v>
          </cell>
          <cell r="N625">
            <v>119.04761904761904</v>
          </cell>
          <cell r="O625">
            <v>39.184110000000004</v>
          </cell>
          <cell r="Q625" t="str">
            <v>Perfume GFA JASMINE 97524</v>
          </cell>
          <cell r="R625">
            <v>4001666</v>
          </cell>
          <cell r="S625">
            <v>6</v>
          </cell>
          <cell r="T625">
            <v>784</v>
          </cell>
        </row>
        <row r="626">
          <cell r="H626">
            <v>4000520</v>
          </cell>
          <cell r="I626">
            <v>0.2</v>
          </cell>
          <cell r="J626">
            <v>560</v>
          </cell>
          <cell r="K626">
            <v>2.5000000000000001E-2</v>
          </cell>
          <cell r="L626">
            <v>1.0249999999999999</v>
          </cell>
          <cell r="M626">
            <v>117.66999999999997</v>
          </cell>
          <cell r="N626">
            <v>119.04761904761904</v>
          </cell>
          <cell r="O626">
            <v>0.98842799999999986</v>
          </cell>
          <cell r="Q626" t="str">
            <v>Hydrolysed Egg white protein</v>
          </cell>
          <cell r="R626">
            <v>4000520</v>
          </cell>
          <cell r="S626">
            <v>0.2</v>
          </cell>
          <cell r="T626">
            <v>610.1415384615384</v>
          </cell>
        </row>
        <row r="627">
          <cell r="H627" t="str">
            <v>C53</v>
          </cell>
          <cell r="I627">
            <v>0.1</v>
          </cell>
          <cell r="J627">
            <v>1754</v>
          </cell>
          <cell r="K627">
            <v>2.5000000000000001E-2</v>
          </cell>
          <cell r="L627">
            <v>1.0249999999999999</v>
          </cell>
          <cell r="M627">
            <v>184.27962499999998</v>
          </cell>
          <cell r="N627">
            <v>119.04761904761904</v>
          </cell>
          <cell r="O627">
            <v>1.54794885</v>
          </cell>
          <cell r="Q627" t="str">
            <v>Gluvadin Soya benz</v>
          </cell>
          <cell r="R627" t="str">
            <v>C53</v>
          </cell>
          <cell r="S627">
            <v>0.1</v>
          </cell>
          <cell r="T627">
            <v>1754</v>
          </cell>
        </row>
        <row r="628">
          <cell r="H628">
            <v>4000147</v>
          </cell>
          <cell r="I628">
            <v>0.1</v>
          </cell>
          <cell r="J628">
            <v>192.85</v>
          </cell>
          <cell r="K628">
            <v>2.5000000000000001E-2</v>
          </cell>
          <cell r="L628">
            <v>1.0249999999999999</v>
          </cell>
          <cell r="M628">
            <v>20.261303124999998</v>
          </cell>
          <cell r="N628">
            <v>119.04761904761904</v>
          </cell>
          <cell r="O628">
            <v>0.17019494625000001</v>
          </cell>
          <cell r="Q628" t="str">
            <v>Alovera Juice</v>
          </cell>
          <cell r="R628">
            <v>4000147</v>
          </cell>
          <cell r="S628">
            <v>0.1</v>
          </cell>
          <cell r="T628">
            <v>191.2</v>
          </cell>
        </row>
        <row r="629">
          <cell r="H629">
            <v>4000370</v>
          </cell>
          <cell r="I629">
            <v>0.5</v>
          </cell>
          <cell r="J629">
            <v>1028</v>
          </cell>
          <cell r="K629">
            <v>2.5000000000000001E-2</v>
          </cell>
          <cell r="L629">
            <v>1.0249999999999999</v>
          </cell>
          <cell r="M629">
            <v>540.0212499999999</v>
          </cell>
          <cell r="N629">
            <v>119.04761904761904</v>
          </cell>
          <cell r="O629">
            <v>4.5361784999999992</v>
          </cell>
          <cell r="Q629" t="str">
            <v>Sumicos 43149</v>
          </cell>
          <cell r="R629">
            <v>4000370</v>
          </cell>
          <cell r="S629">
            <v>0.5</v>
          </cell>
          <cell r="T629">
            <v>1138.7262896551724</v>
          </cell>
        </row>
        <row r="630">
          <cell r="H630">
            <v>4000140</v>
          </cell>
          <cell r="I630">
            <v>12.5</v>
          </cell>
          <cell r="J630">
            <v>17.11</v>
          </cell>
          <cell r="K630">
            <v>2.5000000000000001E-2</v>
          </cell>
          <cell r="L630">
            <v>1.0249999999999999</v>
          </cell>
          <cell r="M630">
            <v>224.70242187499997</v>
          </cell>
          <cell r="N630">
            <v>119.04761904761904</v>
          </cell>
          <cell r="O630">
            <v>1.88750034375</v>
          </cell>
          <cell r="Q630" t="str">
            <v>Sodium Chloride</v>
          </cell>
          <cell r="R630">
            <v>4000140</v>
          </cell>
          <cell r="S630">
            <v>12.5</v>
          </cell>
          <cell r="T630">
            <v>19.107204081632652</v>
          </cell>
        </row>
        <row r="631">
          <cell r="H631" t="str">
            <v>175ml CFC</v>
          </cell>
          <cell r="I631">
            <v>119.04761904761904</v>
          </cell>
          <cell r="J631">
            <v>34.630000000000003</v>
          </cell>
          <cell r="K631">
            <v>6.0000000000000001E-3</v>
          </cell>
          <cell r="L631">
            <v>1</v>
          </cell>
          <cell r="M631">
            <v>4147.3547619047622</v>
          </cell>
          <cell r="N631">
            <v>119.04761904761904</v>
          </cell>
          <cell r="O631">
            <v>34.837780000000002</v>
          </cell>
          <cell r="Q631" t="str">
            <v>175ml CFC</v>
          </cell>
          <cell r="R631" t="str">
            <v>175ml CFC</v>
          </cell>
          <cell r="S631">
            <v>119.04761904761904</v>
          </cell>
          <cell r="T631">
            <v>34.630000000000003</v>
          </cell>
        </row>
        <row r="632">
          <cell r="H632" t="str">
            <v>B17</v>
          </cell>
          <cell r="I632">
            <v>5714.2857142857138</v>
          </cell>
          <cell r="J632">
            <v>4.42</v>
          </cell>
          <cell r="K632">
            <v>6.0000000000000001E-3</v>
          </cell>
          <cell r="L632">
            <v>1</v>
          </cell>
          <cell r="M632">
            <v>25408.685714285712</v>
          </cell>
          <cell r="N632">
            <v>119.04761904761904</v>
          </cell>
          <cell r="O632">
            <v>213.43296000000001</v>
          </cell>
          <cell r="Q632" t="str">
            <v>Bottle 175 ml</v>
          </cell>
          <cell r="R632" t="str">
            <v>B17</v>
          </cell>
          <cell r="S632">
            <v>5714.2857142857138</v>
          </cell>
          <cell r="T632">
            <v>4.42</v>
          </cell>
        </row>
        <row r="633">
          <cell r="H633" t="str">
            <v>211679C</v>
          </cell>
          <cell r="I633">
            <v>5714.2857142857138</v>
          </cell>
          <cell r="J633">
            <v>3.45</v>
          </cell>
          <cell r="K633">
            <v>6.0000000000000001E-3</v>
          </cell>
          <cell r="L633">
            <v>1</v>
          </cell>
          <cell r="M633">
            <v>19832.571428571428</v>
          </cell>
          <cell r="N633">
            <v>119.04761904761904</v>
          </cell>
          <cell r="O633">
            <v>166.59360000000001</v>
          </cell>
          <cell r="Q633" t="str">
            <v>Cap 175ml</v>
          </cell>
          <cell r="R633" t="str">
            <v>211679C</v>
          </cell>
          <cell r="S633">
            <v>5714.2857142857138</v>
          </cell>
          <cell r="T633">
            <v>3.5242</v>
          </cell>
        </row>
        <row r="634">
          <cell r="H634">
            <v>212583</v>
          </cell>
          <cell r="I634">
            <v>5714.2857142857138</v>
          </cell>
          <cell r="J634">
            <v>1.1299999999999999</v>
          </cell>
          <cell r="K634">
            <v>0.02</v>
          </cell>
          <cell r="L634">
            <v>1</v>
          </cell>
          <cell r="M634">
            <v>6586.2857142857129</v>
          </cell>
          <cell r="N634">
            <v>119.04761904761904</v>
          </cell>
          <cell r="O634">
            <v>55.324799999999996</v>
          </cell>
          <cell r="Q634" t="str">
            <v>175ml Front label</v>
          </cell>
          <cell r="R634">
            <v>212583</v>
          </cell>
          <cell r="S634">
            <v>5714.2857142857138</v>
          </cell>
          <cell r="T634">
            <v>1.1299999999999999</v>
          </cell>
        </row>
        <row r="635">
          <cell r="H635">
            <v>212582</v>
          </cell>
          <cell r="I635">
            <v>5714.2857142857138</v>
          </cell>
          <cell r="J635">
            <v>0.51</v>
          </cell>
          <cell r="K635">
            <v>0.02</v>
          </cell>
          <cell r="L635">
            <v>1</v>
          </cell>
          <cell r="M635">
            <v>2972.5714285714284</v>
          </cell>
          <cell r="N635">
            <v>119.04761904761904</v>
          </cell>
          <cell r="O635">
            <v>24.9696</v>
          </cell>
          <cell r="Q635" t="str">
            <v>175ml Back label</v>
          </cell>
          <cell r="R635">
            <v>212582</v>
          </cell>
          <cell r="S635">
            <v>5714.2857142857138</v>
          </cell>
          <cell r="T635">
            <v>0.51</v>
          </cell>
        </row>
        <row r="636">
          <cell r="H636" t="str">
            <v>220393A</v>
          </cell>
          <cell r="I636">
            <v>2.98</v>
          </cell>
          <cell r="J636">
            <v>44.99</v>
          </cell>
          <cell r="K636">
            <v>0.02</v>
          </cell>
          <cell r="L636">
            <v>1</v>
          </cell>
          <cell r="M636">
            <v>136.75160400000001</v>
          </cell>
          <cell r="N636">
            <v>119.04761904761904</v>
          </cell>
          <cell r="O636">
            <v>1.1487134736000002</v>
          </cell>
          <cell r="Q636" t="str">
            <v>BOPP Tape</v>
          </cell>
          <cell r="R636" t="str">
            <v>220393A</v>
          </cell>
          <cell r="S636">
            <v>2.98</v>
          </cell>
          <cell r="T636">
            <v>47.670000000000009</v>
          </cell>
        </row>
        <row r="637">
          <cell r="H637" t="str">
            <v>b29</v>
          </cell>
          <cell r="I637">
            <v>952.38095238095229</v>
          </cell>
          <cell r="J637">
            <v>2.75</v>
          </cell>
          <cell r="K637">
            <v>1.0000000000000009E-2</v>
          </cell>
          <cell r="L637">
            <v>1</v>
          </cell>
          <cell r="M637">
            <v>2645.238095238095</v>
          </cell>
          <cell r="N637">
            <v>119.04761904761904</v>
          </cell>
          <cell r="O637">
            <v>22.22</v>
          </cell>
          <cell r="Q637" t="str">
            <v>175ml  Sleeves</v>
          </cell>
          <cell r="R637" t="str">
            <v>b29</v>
          </cell>
          <cell r="S637">
            <v>952.38095238095229</v>
          </cell>
          <cell r="T637">
            <v>4.2025763620200998</v>
          </cell>
        </row>
        <row r="638">
          <cell r="H638" t="str">
            <v>labelling charges</v>
          </cell>
          <cell r="I638">
            <v>5714.2857142857138</v>
          </cell>
          <cell r="J638">
            <v>0.04</v>
          </cell>
          <cell r="K638">
            <v>0</v>
          </cell>
          <cell r="L638">
            <v>1</v>
          </cell>
          <cell r="M638">
            <v>228.57142857142856</v>
          </cell>
          <cell r="N638">
            <v>119.04761904761904</v>
          </cell>
          <cell r="O638">
            <v>1.92</v>
          </cell>
          <cell r="Q638" t="str">
            <v>labelling charges</v>
          </cell>
          <cell r="R638" t="str">
            <v>labelling charges</v>
          </cell>
          <cell r="S638">
            <v>5714.2857142857138</v>
          </cell>
          <cell r="T638">
            <v>0.04</v>
          </cell>
        </row>
        <row r="639">
          <cell r="H639" t="str">
            <v>Inkjet Coding</v>
          </cell>
          <cell r="I639">
            <v>137142.85714285713</v>
          </cell>
          <cell r="J639">
            <v>1.6999999999999999E-3</v>
          </cell>
          <cell r="K639">
            <v>0</v>
          </cell>
          <cell r="L639">
            <v>1</v>
          </cell>
          <cell r="M639">
            <v>233.14285714285711</v>
          </cell>
          <cell r="N639">
            <v>119.04761904761904</v>
          </cell>
          <cell r="O639">
            <v>1.9583999999999999</v>
          </cell>
          <cell r="Q639" t="str">
            <v>Inkjet Coding</v>
          </cell>
          <cell r="R639" t="str">
            <v>Inkjet Coding</v>
          </cell>
          <cell r="S639">
            <v>137142.85714285713</v>
          </cell>
          <cell r="T639">
            <v>1.6999999999999999E-3</v>
          </cell>
        </row>
        <row r="640">
          <cell r="H640" t="str">
            <v>Conversion</v>
          </cell>
          <cell r="M640">
            <v>9000</v>
          </cell>
          <cell r="N640">
            <v>119.04761904761904</v>
          </cell>
          <cell r="O640">
            <v>75.600000000000009</v>
          </cell>
          <cell r="Q640" t="str">
            <v>Conversion Cost</v>
          </cell>
          <cell r="R640" t="str">
            <v>Conversion</v>
          </cell>
        </row>
        <row r="641">
          <cell r="H641">
            <v>4000177</v>
          </cell>
          <cell r="I641">
            <v>185.7</v>
          </cell>
          <cell r="J641">
            <v>93.36</v>
          </cell>
          <cell r="K641">
            <v>2.5000000000000001E-2</v>
          </cell>
          <cell r="L641">
            <v>1.0249999999999999</v>
          </cell>
          <cell r="M641">
            <v>18214.635194999992</v>
          </cell>
          <cell r="N641">
            <v>151.51515151515153</v>
          </cell>
          <cell r="O641">
            <v>120.21659228699993</v>
          </cell>
          <cell r="Q641" t="str">
            <v xml:space="preserve">SLES 70% 1 MOLE </v>
          </cell>
          <cell r="R641">
            <v>4000177</v>
          </cell>
          <cell r="S641">
            <v>185.7</v>
          </cell>
          <cell r="T641">
            <v>90</v>
          </cell>
        </row>
        <row r="642">
          <cell r="H642">
            <v>4000145</v>
          </cell>
          <cell r="I642">
            <v>10</v>
          </cell>
          <cell r="J642">
            <v>175</v>
          </cell>
          <cell r="K642">
            <v>2.5000000000000001E-2</v>
          </cell>
          <cell r="L642">
            <v>1.0249999999999999</v>
          </cell>
          <cell r="M642">
            <v>1838.5937499999995</v>
          </cell>
          <cell r="N642">
            <v>151.51515151515153</v>
          </cell>
          <cell r="O642">
            <v>12.134718749999996</v>
          </cell>
          <cell r="Q642" t="str">
            <v>CMEA</v>
          </cell>
          <cell r="R642">
            <v>4000145</v>
          </cell>
          <cell r="S642">
            <v>10</v>
          </cell>
          <cell r="T642">
            <v>141.47786749862925</v>
          </cell>
        </row>
        <row r="643">
          <cell r="H643">
            <v>4000129</v>
          </cell>
          <cell r="I643">
            <v>20</v>
          </cell>
          <cell r="J643">
            <v>60</v>
          </cell>
          <cell r="K643">
            <v>2.5000000000000001E-2</v>
          </cell>
          <cell r="L643">
            <v>1.0249999999999999</v>
          </cell>
          <cell r="M643">
            <v>1260.75</v>
          </cell>
          <cell r="N643">
            <v>151.51515151515153</v>
          </cell>
          <cell r="O643">
            <v>8.3209499999999998</v>
          </cell>
          <cell r="Q643" t="str">
            <v>CAPB</v>
          </cell>
          <cell r="R643">
            <v>4000129</v>
          </cell>
          <cell r="S643">
            <v>20</v>
          </cell>
          <cell r="T643">
            <v>66.625809613658788</v>
          </cell>
        </row>
        <row r="644">
          <cell r="H644">
            <v>4000159</v>
          </cell>
          <cell r="I644">
            <v>2.5</v>
          </cell>
          <cell r="J644">
            <v>126.8</v>
          </cell>
          <cell r="K644">
            <v>2.5000000000000001E-2</v>
          </cell>
          <cell r="L644">
            <v>1.0249999999999999</v>
          </cell>
          <cell r="M644">
            <v>333.04812499999991</v>
          </cell>
          <cell r="N644">
            <v>151.51515151515153</v>
          </cell>
          <cell r="O644">
            <v>2.1981176249999992</v>
          </cell>
          <cell r="Q644" t="str">
            <v>GLYDANT</v>
          </cell>
          <cell r="R644">
            <v>4000159</v>
          </cell>
          <cell r="S644">
            <v>2.5</v>
          </cell>
          <cell r="T644">
            <v>137.97450310559006</v>
          </cell>
        </row>
        <row r="645">
          <cell r="H645">
            <v>4000180</v>
          </cell>
          <cell r="I645">
            <v>10</v>
          </cell>
          <cell r="J645">
            <v>173</v>
          </cell>
          <cell r="K645">
            <v>2.5000000000000001E-2</v>
          </cell>
          <cell r="L645">
            <v>1.0249999999999999</v>
          </cell>
          <cell r="M645">
            <v>1817.5812499999995</v>
          </cell>
          <cell r="N645">
            <v>151.51515151515153</v>
          </cell>
          <cell r="O645">
            <v>11.996036249999996</v>
          </cell>
          <cell r="Q645" t="str">
            <v>EGDS (ETHYLENE GLYCOL DI-STEARATE)</v>
          </cell>
          <cell r="R645">
            <v>4000180</v>
          </cell>
          <cell r="S645">
            <v>10</v>
          </cell>
          <cell r="T645">
            <v>148.83631578947367</v>
          </cell>
        </row>
        <row r="646">
          <cell r="H646">
            <v>4000207</v>
          </cell>
          <cell r="I646">
            <v>0.125</v>
          </cell>
          <cell r="J646">
            <v>152.5</v>
          </cell>
          <cell r="K646">
            <v>2.5000000000000001E-2</v>
          </cell>
          <cell r="L646">
            <v>1.0249999999999999</v>
          </cell>
          <cell r="M646">
            <v>20.027539062499997</v>
          </cell>
          <cell r="N646">
            <v>151.51515151515153</v>
          </cell>
          <cell r="O646">
            <v>0.13218175781249997</v>
          </cell>
          <cell r="Q646" t="str">
            <v>CITRIC ACID ANHYDROUS</v>
          </cell>
          <cell r="R646">
            <v>4000207</v>
          </cell>
          <cell r="S646">
            <v>0.125</v>
          </cell>
          <cell r="T646">
            <v>112.87499999999999</v>
          </cell>
        </row>
        <row r="647">
          <cell r="H647">
            <v>114271</v>
          </cell>
          <cell r="I647">
            <v>30</v>
          </cell>
          <cell r="J647">
            <v>411</v>
          </cell>
          <cell r="K647">
            <v>2.5000000000000001E-2</v>
          </cell>
          <cell r="L647">
            <v>1.0249999999999999</v>
          </cell>
          <cell r="M647">
            <v>12954.206249999997</v>
          </cell>
          <cell r="N647">
            <v>151.51515151515153</v>
          </cell>
          <cell r="O647">
            <v>85.497761249999968</v>
          </cell>
          <cell r="Q647" t="str">
            <v>AQUA SFL</v>
          </cell>
          <cell r="R647">
            <v>114271</v>
          </cell>
          <cell r="S647">
            <v>30</v>
          </cell>
          <cell r="T647">
            <v>411</v>
          </cell>
        </row>
        <row r="648">
          <cell r="H648">
            <v>4000225</v>
          </cell>
          <cell r="I648">
            <v>1</v>
          </cell>
          <cell r="J648">
            <v>900</v>
          </cell>
          <cell r="K648">
            <v>2.5000000000000001E-2</v>
          </cell>
          <cell r="L648">
            <v>1.0249999999999999</v>
          </cell>
          <cell r="M648">
            <v>945.56249999999977</v>
          </cell>
          <cell r="N648">
            <v>151.51515151515153</v>
          </cell>
          <cell r="O648">
            <v>6.2407124999999981</v>
          </cell>
          <cell r="Q648" t="str">
            <v>N-HANCE CG 17</v>
          </cell>
          <cell r="R648">
            <v>4000225</v>
          </cell>
          <cell r="S648">
            <v>1</v>
          </cell>
          <cell r="T648">
            <v>855.79256502601049</v>
          </cell>
        </row>
        <row r="649">
          <cell r="H649">
            <v>4002081</v>
          </cell>
          <cell r="I649">
            <v>1</v>
          </cell>
          <cell r="J649">
            <v>453</v>
          </cell>
          <cell r="K649">
            <v>2.5000000000000001E-2</v>
          </cell>
          <cell r="L649">
            <v>1.0249999999999999</v>
          </cell>
          <cell r="M649">
            <v>475.9331249999999</v>
          </cell>
          <cell r="N649">
            <v>151.51515151515153</v>
          </cell>
          <cell r="O649">
            <v>3.1411586249999992</v>
          </cell>
          <cell r="Q649" t="str">
            <v>DABISCO DCG-20</v>
          </cell>
          <cell r="R649">
            <v>4002081</v>
          </cell>
          <cell r="S649">
            <v>1</v>
          </cell>
          <cell r="T649">
            <v>438.38337468982638</v>
          </cell>
        </row>
        <row r="650">
          <cell r="H650">
            <v>4000507</v>
          </cell>
          <cell r="I650">
            <v>0.25</v>
          </cell>
          <cell r="J650">
            <v>3508</v>
          </cell>
          <cell r="K650">
            <v>2.5000000000000001E-2</v>
          </cell>
          <cell r="L650">
            <v>1.0249999999999999</v>
          </cell>
          <cell r="M650">
            <v>921.39812499999982</v>
          </cell>
          <cell r="N650">
            <v>151.51515151515153</v>
          </cell>
          <cell r="O650">
            <v>6.0812276249999986</v>
          </cell>
          <cell r="Q650" t="str">
            <v>POLYOX WSR N 60K</v>
          </cell>
          <cell r="R650">
            <v>4000507</v>
          </cell>
          <cell r="S650">
            <v>0.25</v>
          </cell>
          <cell r="T650">
            <v>3509.6697311107387</v>
          </cell>
        </row>
        <row r="651">
          <cell r="H651">
            <v>4001856</v>
          </cell>
          <cell r="I651">
            <v>40</v>
          </cell>
          <cell r="J651">
            <v>334.5454545454545</v>
          </cell>
          <cell r="K651">
            <v>2.5000000000000001E-2</v>
          </cell>
          <cell r="L651">
            <v>1.0249999999999999</v>
          </cell>
          <cell r="M651">
            <v>14059.272727272724</v>
          </cell>
          <cell r="N651">
            <v>151.51515151515153</v>
          </cell>
          <cell r="O651">
            <v>92.791199999999975</v>
          </cell>
          <cell r="Q651" t="str">
            <v>CK60016</v>
          </cell>
          <cell r="R651">
            <v>4001856</v>
          </cell>
          <cell r="S651">
            <v>40</v>
          </cell>
          <cell r="T651">
            <v>247</v>
          </cell>
        </row>
        <row r="652">
          <cell r="H652">
            <v>111253</v>
          </cell>
          <cell r="I652">
            <v>7</v>
          </cell>
          <cell r="J652">
            <v>984</v>
          </cell>
          <cell r="K652">
            <v>2.5000000000000001E-2</v>
          </cell>
          <cell r="L652">
            <v>1.0249999999999999</v>
          </cell>
          <cell r="M652">
            <v>7236.704999999999</v>
          </cell>
          <cell r="N652">
            <v>151.51515151515153</v>
          </cell>
          <cell r="O652">
            <v>47.762252999999987</v>
          </cell>
          <cell r="Q652" t="str">
            <v>Frag Natural Glory Impd Plus</v>
          </cell>
          <cell r="R652">
            <v>111253</v>
          </cell>
          <cell r="S652">
            <v>7</v>
          </cell>
          <cell r="T652">
            <v>984</v>
          </cell>
        </row>
        <row r="653">
          <cell r="H653">
            <v>114273</v>
          </cell>
          <cell r="I653">
            <v>20</v>
          </cell>
          <cell r="J653">
            <v>705.63718138962076</v>
          </cell>
          <cell r="K653">
            <v>2.5000000000000001E-2</v>
          </cell>
          <cell r="L653">
            <v>1.0249999999999999</v>
          </cell>
          <cell r="M653">
            <v>14827.201273949404</v>
          </cell>
          <cell r="N653">
            <v>151.51515151515153</v>
          </cell>
          <cell r="O653">
            <v>97.859528408066055</v>
          </cell>
          <cell r="Q653" t="str">
            <v>ZINC OMADINE 48% FPS</v>
          </cell>
          <cell r="R653">
            <v>114273</v>
          </cell>
          <cell r="S653">
            <v>20</v>
          </cell>
          <cell r="T653">
            <v>705.63718138962076</v>
          </cell>
        </row>
        <row r="654">
          <cell r="H654">
            <v>4000140</v>
          </cell>
          <cell r="I654">
            <v>10</v>
          </cell>
          <cell r="J654">
            <v>18</v>
          </cell>
          <cell r="K654">
            <v>2.5000000000000001E-2</v>
          </cell>
          <cell r="L654">
            <v>1.0249999999999999</v>
          </cell>
          <cell r="M654">
            <v>189.11249999999995</v>
          </cell>
          <cell r="N654">
            <v>151.51515151515153</v>
          </cell>
          <cell r="O654">
            <v>1.2481424999999995</v>
          </cell>
          <cell r="Q654" t="str">
            <v>SODIUM  CHLORIDE</v>
          </cell>
          <cell r="R654">
            <v>4000140</v>
          </cell>
          <cell r="S654">
            <v>10</v>
          </cell>
          <cell r="T654">
            <v>19.107204081632652</v>
          </cell>
        </row>
        <row r="655">
          <cell r="H655" t="str">
            <v>C16</v>
          </cell>
          <cell r="I655">
            <v>662.22499999999991</v>
          </cell>
          <cell r="J655">
            <v>0.33999695959303466</v>
          </cell>
          <cell r="K655">
            <v>2.5000000000000001E-2</v>
          </cell>
          <cell r="L655">
            <v>1.0249999999999999</v>
          </cell>
          <cell r="M655">
            <v>236.55293244892624</v>
          </cell>
          <cell r="N655">
            <v>151.51515151515153</v>
          </cell>
          <cell r="O655">
            <v>1.5612493541629131</v>
          </cell>
          <cell r="Q655" t="str">
            <v>DEMINERALISED WATER </v>
          </cell>
          <cell r="R655" t="str">
            <v>C16</v>
          </cell>
          <cell r="S655">
            <v>662.22499999999991</v>
          </cell>
          <cell r="T655">
            <v>0.33999695959303466</v>
          </cell>
        </row>
        <row r="656">
          <cell r="H656">
            <v>400064</v>
          </cell>
          <cell r="I656">
            <v>0.1</v>
          </cell>
          <cell r="J656">
            <v>375</v>
          </cell>
          <cell r="K656">
            <v>2.5000000000000001E-2</v>
          </cell>
          <cell r="L656">
            <v>1.0249999999999999</v>
          </cell>
          <cell r="M656">
            <v>39.3984375</v>
          </cell>
          <cell r="N656">
            <v>151.51515151515153</v>
          </cell>
          <cell r="O656">
            <v>0.2600296875</v>
          </cell>
          <cell r="Q656" t="str">
            <v>COCONUT MILK</v>
          </cell>
          <cell r="R656">
            <v>400064</v>
          </cell>
          <cell r="S656">
            <v>0.1</v>
          </cell>
          <cell r="T656">
            <v>375</v>
          </cell>
        </row>
        <row r="657">
          <cell r="H657">
            <v>115323</v>
          </cell>
          <cell r="I657">
            <v>0.1</v>
          </cell>
          <cell r="J657">
            <v>2100</v>
          </cell>
          <cell r="K657">
            <v>2.5000000000000001E-2</v>
          </cell>
          <cell r="L657">
            <v>1.0249999999999999</v>
          </cell>
          <cell r="M657">
            <v>220.63124999999997</v>
          </cell>
          <cell r="N657">
            <v>151.51515151515153</v>
          </cell>
          <cell r="O657">
            <v>1.4561662499999997</v>
          </cell>
          <cell r="Q657" t="str">
            <v>WHITE PEPPER</v>
          </cell>
          <cell r="R657">
            <v>115323</v>
          </cell>
          <cell r="S657">
            <v>0.1</v>
          </cell>
          <cell r="T657">
            <v>2100</v>
          </cell>
        </row>
        <row r="658">
          <cell r="H658">
            <v>214442</v>
          </cell>
          <cell r="I658">
            <v>151.51515151515153</v>
          </cell>
          <cell r="J658">
            <v>19.8</v>
          </cell>
          <cell r="K658">
            <v>6.0000000000000001E-3</v>
          </cell>
          <cell r="L658">
            <v>1</v>
          </cell>
          <cell r="M658">
            <v>3018.0000000000005</v>
          </cell>
          <cell r="N658">
            <v>151.51515151515153</v>
          </cell>
          <cell r="O658">
            <v>19.918800000000001</v>
          </cell>
          <cell r="Q658" t="str">
            <v xml:space="preserve">KARTHIKAAD5.5MI-CFC </v>
          </cell>
          <cell r="R658">
            <v>214442</v>
          </cell>
          <cell r="S658">
            <v>151.51515151515153</v>
          </cell>
          <cell r="T658">
            <v>20.938500000000001</v>
          </cell>
        </row>
        <row r="659">
          <cell r="H659">
            <v>214397</v>
          </cell>
          <cell r="I659">
            <v>66.212121212121218</v>
          </cell>
          <cell r="J659">
            <v>226.95</v>
          </cell>
          <cell r="K659">
            <v>1.7500000000000002E-2</v>
          </cell>
          <cell r="L659">
            <v>1</v>
          </cell>
          <cell r="M659">
            <v>15289.810625000002</v>
          </cell>
          <cell r="N659">
            <v>151.51515151515153</v>
          </cell>
          <cell r="O659">
            <v>100.912750125</v>
          </cell>
          <cell r="Q659" t="str">
            <v>LAM KARTHIKA AD 6ML B3G1</v>
          </cell>
          <cell r="R659">
            <v>214397</v>
          </cell>
          <cell r="S659">
            <v>66.212121212121218</v>
          </cell>
          <cell r="T659">
            <v>239.99962499999998</v>
          </cell>
        </row>
        <row r="660">
          <cell r="H660" t="str">
            <v>220393A</v>
          </cell>
          <cell r="I660">
            <v>3.0303030303030307</v>
          </cell>
          <cell r="J660">
            <v>44.99</v>
          </cell>
          <cell r="K660">
            <v>0.02</v>
          </cell>
          <cell r="L660">
            <v>1</v>
          </cell>
          <cell r="M660">
            <v>139.06000000000003</v>
          </cell>
          <cell r="N660">
            <v>151.51515151515153</v>
          </cell>
          <cell r="O660">
            <v>0.91779600000000017</v>
          </cell>
          <cell r="Q660" t="str">
            <v xml:space="preserve">BOPP Tape </v>
          </cell>
          <cell r="R660" t="str">
            <v>220393A</v>
          </cell>
          <cell r="S660">
            <v>3.0303030303030307</v>
          </cell>
          <cell r="T660">
            <v>47.670000000000009</v>
          </cell>
        </row>
        <row r="661">
          <cell r="H661" t="str">
            <v>Conversion</v>
          </cell>
          <cell r="M661">
            <v>6180</v>
          </cell>
          <cell r="N661">
            <v>151.51515151515153</v>
          </cell>
          <cell r="O661">
            <v>40.787999999999997</v>
          </cell>
          <cell r="Q661" t="str">
            <v>Conversion Cost</v>
          </cell>
          <cell r="R661" t="str">
            <v>Conversion</v>
          </cell>
        </row>
        <row r="662">
          <cell r="H662">
            <v>4000177</v>
          </cell>
          <cell r="I662">
            <v>185.7</v>
          </cell>
          <cell r="J662">
            <v>93.36</v>
          </cell>
          <cell r="K662">
            <v>2.5000000000000001E-2</v>
          </cell>
          <cell r="L662">
            <v>1.0249999999999999</v>
          </cell>
          <cell r="M662">
            <v>18214.635194999992</v>
          </cell>
          <cell r="N662">
            <v>119.04761904761904</v>
          </cell>
          <cell r="O662">
            <v>153.00293563799994</v>
          </cell>
          <cell r="Q662" t="str">
            <v xml:space="preserve">SLES 70% 1 MOLE </v>
          </cell>
          <cell r="R662">
            <v>4000177</v>
          </cell>
          <cell r="S662">
            <v>185.7</v>
          </cell>
          <cell r="T662">
            <v>90</v>
          </cell>
        </row>
        <row r="663">
          <cell r="H663">
            <v>4000145</v>
          </cell>
          <cell r="I663">
            <v>10</v>
          </cell>
          <cell r="J663">
            <v>175</v>
          </cell>
          <cell r="K663">
            <v>2.5000000000000001E-2</v>
          </cell>
          <cell r="L663">
            <v>1.0249999999999999</v>
          </cell>
          <cell r="M663">
            <v>1838.5937499999995</v>
          </cell>
          <cell r="N663">
            <v>119.04761904761904</v>
          </cell>
          <cell r="O663">
            <v>15.444187499999998</v>
          </cell>
          <cell r="Q663" t="str">
            <v>CMEA</v>
          </cell>
          <cell r="R663">
            <v>4000145</v>
          </cell>
          <cell r="S663">
            <v>10</v>
          </cell>
          <cell r="T663">
            <v>141.47786749862925</v>
          </cell>
        </row>
        <row r="664">
          <cell r="H664">
            <v>4000129</v>
          </cell>
          <cell r="I664">
            <v>20</v>
          </cell>
          <cell r="J664">
            <v>60</v>
          </cell>
          <cell r="K664">
            <v>2.5000000000000001E-2</v>
          </cell>
          <cell r="L664">
            <v>1.0249999999999999</v>
          </cell>
          <cell r="M664">
            <v>1260.75</v>
          </cell>
          <cell r="N664">
            <v>119.04761904761904</v>
          </cell>
          <cell r="O664">
            <v>10.590300000000001</v>
          </cell>
          <cell r="Q664" t="str">
            <v>CAPB</v>
          </cell>
          <cell r="R664">
            <v>4000129</v>
          </cell>
          <cell r="S664">
            <v>20</v>
          </cell>
          <cell r="T664">
            <v>66.625809613658788</v>
          </cell>
        </row>
        <row r="665">
          <cell r="H665">
            <v>4000159</v>
          </cell>
          <cell r="I665">
            <v>2.5</v>
          </cell>
          <cell r="J665">
            <v>126.8</v>
          </cell>
          <cell r="K665">
            <v>2.5000000000000001E-2</v>
          </cell>
          <cell r="L665">
            <v>1.0249999999999999</v>
          </cell>
          <cell r="M665">
            <v>333.04812499999991</v>
          </cell>
          <cell r="N665">
            <v>119.04761904761904</v>
          </cell>
          <cell r="O665">
            <v>2.7976042499999996</v>
          </cell>
          <cell r="Q665" t="str">
            <v>GLYDANT</v>
          </cell>
          <cell r="R665">
            <v>4000159</v>
          </cell>
          <cell r="S665">
            <v>2.5</v>
          </cell>
          <cell r="T665">
            <v>137.97450310559006</v>
          </cell>
        </row>
        <row r="666">
          <cell r="H666">
            <v>4000180</v>
          </cell>
          <cell r="I666">
            <v>10</v>
          </cell>
          <cell r="J666">
            <v>173</v>
          </cell>
          <cell r="K666">
            <v>2.5000000000000001E-2</v>
          </cell>
          <cell r="L666">
            <v>1.0249999999999999</v>
          </cell>
          <cell r="M666">
            <v>1817.5812499999995</v>
          </cell>
          <cell r="N666">
            <v>119.04761904761904</v>
          </cell>
          <cell r="O666">
            <v>15.267682499999998</v>
          </cell>
          <cell r="Q666" t="str">
            <v>EGDS (ETHYLENE GLYCOL DI-STEARATE)</v>
          </cell>
          <cell r="R666">
            <v>4000180</v>
          </cell>
          <cell r="S666">
            <v>10</v>
          </cell>
          <cell r="T666">
            <v>148.83631578947367</v>
          </cell>
        </row>
        <row r="667">
          <cell r="H667">
            <v>4000207</v>
          </cell>
          <cell r="I667">
            <v>0.125</v>
          </cell>
          <cell r="J667">
            <v>152.5</v>
          </cell>
          <cell r="K667">
            <v>2.5000000000000001E-2</v>
          </cell>
          <cell r="L667">
            <v>1.0249999999999999</v>
          </cell>
          <cell r="M667">
            <v>20.027539062499997</v>
          </cell>
          <cell r="N667">
            <v>119.04761904761904</v>
          </cell>
          <cell r="O667">
            <v>0.168231328125</v>
          </cell>
          <cell r="Q667" t="str">
            <v>CITRIC ACID ANHYDROUS</v>
          </cell>
          <cell r="R667">
            <v>4000207</v>
          </cell>
          <cell r="S667">
            <v>0.125</v>
          </cell>
          <cell r="T667">
            <v>112.87499999999999</v>
          </cell>
        </row>
        <row r="668">
          <cell r="H668">
            <v>114271</v>
          </cell>
          <cell r="I668">
            <v>30</v>
          </cell>
          <cell r="J668">
            <v>411</v>
          </cell>
          <cell r="K668">
            <v>2.5000000000000001E-2</v>
          </cell>
          <cell r="L668">
            <v>1.0249999999999999</v>
          </cell>
          <cell r="M668">
            <v>12954.206249999997</v>
          </cell>
          <cell r="N668">
            <v>119.04761904761904</v>
          </cell>
          <cell r="O668">
            <v>108.81533249999998</v>
          </cell>
          <cell r="Q668" t="str">
            <v>AQUA SFL</v>
          </cell>
          <cell r="R668">
            <v>114271</v>
          </cell>
          <cell r="S668">
            <v>30</v>
          </cell>
          <cell r="T668">
            <v>411</v>
          </cell>
        </row>
        <row r="669">
          <cell r="H669">
            <v>4000225</v>
          </cell>
          <cell r="I669">
            <v>1</v>
          </cell>
          <cell r="J669">
            <v>900</v>
          </cell>
          <cell r="K669">
            <v>2.5000000000000001E-2</v>
          </cell>
          <cell r="L669">
            <v>1.0249999999999999</v>
          </cell>
          <cell r="M669">
            <v>945.56249999999977</v>
          </cell>
          <cell r="N669">
            <v>119.04761904761904</v>
          </cell>
          <cell r="O669">
            <v>7.9427249999999985</v>
          </cell>
          <cell r="Q669" t="str">
            <v>N-HANCE CG 17</v>
          </cell>
          <cell r="R669">
            <v>4000225</v>
          </cell>
          <cell r="S669">
            <v>1</v>
          </cell>
          <cell r="T669">
            <v>855.79256502601049</v>
          </cell>
        </row>
        <row r="670">
          <cell r="H670">
            <v>4002081</v>
          </cell>
          <cell r="I670">
            <v>1</v>
          </cell>
          <cell r="J670">
            <v>453</v>
          </cell>
          <cell r="K670">
            <v>2.5000000000000001E-2</v>
          </cell>
          <cell r="L670">
            <v>1.0249999999999999</v>
          </cell>
          <cell r="M670">
            <v>475.9331249999999</v>
          </cell>
          <cell r="N670">
            <v>119.04761904761904</v>
          </cell>
          <cell r="O670">
            <v>3.9978382499999996</v>
          </cell>
          <cell r="Q670" t="str">
            <v>DABISCO DCG-20</v>
          </cell>
          <cell r="R670">
            <v>4002081</v>
          </cell>
          <cell r="S670">
            <v>1</v>
          </cell>
          <cell r="T670">
            <v>438.38337468982638</v>
          </cell>
        </row>
        <row r="671">
          <cell r="H671">
            <v>4000507</v>
          </cell>
          <cell r="I671">
            <v>0.25</v>
          </cell>
          <cell r="J671">
            <v>3508</v>
          </cell>
          <cell r="K671">
            <v>2.5000000000000001E-2</v>
          </cell>
          <cell r="L671">
            <v>1.0249999999999999</v>
          </cell>
          <cell r="M671">
            <v>921.39812499999982</v>
          </cell>
          <cell r="N671">
            <v>119.04761904761904</v>
          </cell>
          <cell r="O671">
            <v>7.7397442499999993</v>
          </cell>
          <cell r="Q671" t="str">
            <v>POLYOX WSR N 60K</v>
          </cell>
          <cell r="R671">
            <v>4000507</v>
          </cell>
          <cell r="S671">
            <v>0.25</v>
          </cell>
          <cell r="T671">
            <v>3509.6697311107387</v>
          </cell>
        </row>
        <row r="672">
          <cell r="H672">
            <v>4001856</v>
          </cell>
          <cell r="I672">
            <v>40</v>
          </cell>
          <cell r="J672">
            <v>334.5454545454545</v>
          </cell>
          <cell r="K672">
            <v>2.5000000000000001E-2</v>
          </cell>
          <cell r="L672">
            <v>1.0249999999999999</v>
          </cell>
          <cell r="M672">
            <v>14059.272727272724</v>
          </cell>
          <cell r="N672">
            <v>119.04761904761904</v>
          </cell>
          <cell r="O672">
            <v>118.09789090909089</v>
          </cell>
          <cell r="Q672" t="str">
            <v>CK60016</v>
          </cell>
          <cell r="R672">
            <v>4001856</v>
          </cell>
          <cell r="S672">
            <v>40</v>
          </cell>
          <cell r="T672">
            <v>247</v>
          </cell>
        </row>
        <row r="673">
          <cell r="H673">
            <v>111253</v>
          </cell>
          <cell r="I673">
            <v>7</v>
          </cell>
          <cell r="J673">
            <v>984</v>
          </cell>
          <cell r="K673">
            <v>2.5000000000000001E-2</v>
          </cell>
          <cell r="L673">
            <v>1.0249999999999999</v>
          </cell>
          <cell r="M673">
            <v>7236.704999999999</v>
          </cell>
          <cell r="N673">
            <v>119.04761904761904</v>
          </cell>
          <cell r="O673">
            <v>60.788321999999994</v>
          </cell>
          <cell r="Q673" t="str">
            <v>Frag Natural Glory Impd Plus</v>
          </cell>
          <cell r="R673">
            <v>111253</v>
          </cell>
          <cell r="S673">
            <v>7</v>
          </cell>
          <cell r="T673">
            <v>984</v>
          </cell>
        </row>
        <row r="674">
          <cell r="H674">
            <v>114273</v>
          </cell>
          <cell r="I674">
            <v>20</v>
          </cell>
          <cell r="J674">
            <v>705.63718138962076</v>
          </cell>
          <cell r="K674">
            <v>2.5000000000000001E-2</v>
          </cell>
          <cell r="L674">
            <v>1.0249999999999999</v>
          </cell>
          <cell r="M674">
            <v>14827.201273949404</v>
          </cell>
          <cell r="N674">
            <v>119.04761904761904</v>
          </cell>
          <cell r="O674">
            <v>124.548490701175</v>
          </cell>
          <cell r="Q674" t="str">
            <v>ZINC OMADINE 48% FPS</v>
          </cell>
          <cell r="R674">
            <v>114273</v>
          </cell>
          <cell r="S674">
            <v>20</v>
          </cell>
          <cell r="T674">
            <v>705.63718138962076</v>
          </cell>
        </row>
        <row r="675">
          <cell r="H675">
            <v>4000140</v>
          </cell>
          <cell r="I675">
            <v>10</v>
          </cell>
          <cell r="J675">
            <v>18</v>
          </cell>
          <cell r="K675">
            <v>2.5000000000000001E-2</v>
          </cell>
          <cell r="L675">
            <v>1.0249999999999999</v>
          </cell>
          <cell r="M675">
            <v>189.11249999999995</v>
          </cell>
          <cell r="N675">
            <v>119.04761904761904</v>
          </cell>
          <cell r="O675">
            <v>1.5885449999999997</v>
          </cell>
          <cell r="Q675" t="str">
            <v>SODIUM  CHLORIDE</v>
          </cell>
          <cell r="R675">
            <v>4000140</v>
          </cell>
          <cell r="S675">
            <v>10</v>
          </cell>
          <cell r="T675">
            <v>19.107204081632652</v>
          </cell>
        </row>
        <row r="676">
          <cell r="H676" t="str">
            <v>C16</v>
          </cell>
          <cell r="I676">
            <v>662.22499999999991</v>
          </cell>
          <cell r="J676">
            <v>0.33999695959303466</v>
          </cell>
          <cell r="K676">
            <v>2.5000000000000001E-2</v>
          </cell>
          <cell r="L676">
            <v>1.0249999999999999</v>
          </cell>
          <cell r="M676">
            <v>236.55293244892624</v>
          </cell>
          <cell r="N676">
            <v>119.04761904761904</v>
          </cell>
          <cell r="O676">
            <v>1.9870446325709805</v>
          </cell>
          <cell r="Q676" t="str">
            <v>DEMINERALISED WATER </v>
          </cell>
          <cell r="R676" t="str">
            <v>C16</v>
          </cell>
          <cell r="S676">
            <v>662.22499999999991</v>
          </cell>
          <cell r="T676">
            <v>0.33999695959303466</v>
          </cell>
        </row>
        <row r="677">
          <cell r="H677">
            <v>400064</v>
          </cell>
          <cell r="I677">
            <v>0.1</v>
          </cell>
          <cell r="J677">
            <v>375</v>
          </cell>
          <cell r="K677">
            <v>2.5000000000000001E-2</v>
          </cell>
          <cell r="L677">
            <v>1.0249999999999999</v>
          </cell>
          <cell r="M677">
            <v>39.3984375</v>
          </cell>
          <cell r="N677">
            <v>119.04761904761904</v>
          </cell>
          <cell r="O677">
            <v>0.33094687500000003</v>
          </cell>
          <cell r="Q677" t="str">
            <v>COCONUT MILK</v>
          </cell>
          <cell r="R677">
            <v>400064</v>
          </cell>
          <cell r="S677">
            <v>0.1</v>
          </cell>
          <cell r="T677">
            <v>375</v>
          </cell>
        </row>
        <row r="678">
          <cell r="H678">
            <v>115323</v>
          </cell>
          <cell r="I678">
            <v>0.1</v>
          </cell>
          <cell r="J678">
            <v>2100</v>
          </cell>
          <cell r="K678">
            <v>2.5000000000000001E-2</v>
          </cell>
          <cell r="L678">
            <v>1.0249999999999999</v>
          </cell>
          <cell r="M678">
            <v>220.63124999999997</v>
          </cell>
          <cell r="N678">
            <v>119.04761904761904</v>
          </cell>
          <cell r="O678">
            <v>1.8533024999999999</v>
          </cell>
          <cell r="Q678" t="str">
            <v>WHITE PEPPER</v>
          </cell>
          <cell r="R678">
            <v>115323</v>
          </cell>
          <cell r="S678">
            <v>0.1</v>
          </cell>
          <cell r="T678">
            <v>2100</v>
          </cell>
        </row>
        <row r="679">
          <cell r="H679">
            <v>214409</v>
          </cell>
          <cell r="I679">
            <v>119.04761904761904</v>
          </cell>
          <cell r="J679">
            <v>103.62</v>
          </cell>
          <cell r="K679">
            <v>6.0000000000000001E-3</v>
          </cell>
          <cell r="L679">
            <v>1</v>
          </cell>
          <cell r="M679">
            <v>12409.72857142857</v>
          </cell>
          <cell r="N679">
            <v>119.04761904761904</v>
          </cell>
          <cell r="O679">
            <v>104.24172</v>
          </cell>
          <cell r="Q679" t="str">
            <v>KARTHIKA AD 17ML CFC</v>
          </cell>
          <cell r="R679">
            <v>214409</v>
          </cell>
          <cell r="S679">
            <v>119.04761904761904</v>
          </cell>
          <cell r="T679">
            <v>109.57815000000001</v>
          </cell>
        </row>
        <row r="680">
          <cell r="H680">
            <v>214393</v>
          </cell>
          <cell r="I680">
            <v>5714.2857142857138</v>
          </cell>
          <cell r="J680">
            <v>3.64</v>
          </cell>
          <cell r="K680">
            <v>6.0000000000000001E-3</v>
          </cell>
          <cell r="L680">
            <v>1</v>
          </cell>
          <cell r="M680">
            <v>20924.8</v>
          </cell>
          <cell r="N680">
            <v>119.04761904761904</v>
          </cell>
          <cell r="O680">
            <v>175.76832000000002</v>
          </cell>
          <cell r="Q680" t="str">
            <v>KARTHIKA AD 175ML REMAFIN WHITE CONTAINER</v>
          </cell>
          <cell r="R680">
            <v>214393</v>
          </cell>
          <cell r="S680">
            <v>5714.2857142857138</v>
          </cell>
          <cell r="T680">
            <v>3.9534193433774627</v>
          </cell>
        </row>
        <row r="681">
          <cell r="H681">
            <v>214394</v>
          </cell>
          <cell r="I681">
            <v>5714.2857142857138</v>
          </cell>
          <cell r="J681">
            <v>2.98</v>
          </cell>
          <cell r="K681">
            <v>6.0000000000000001E-3</v>
          </cell>
          <cell r="L681">
            <v>1</v>
          </cell>
          <cell r="M681">
            <v>17130.742857142857</v>
          </cell>
          <cell r="N681">
            <v>119.04761904761904</v>
          </cell>
          <cell r="O681">
            <v>143.89824000000002</v>
          </cell>
          <cell r="Q681" t="str">
            <v>KARTHIKA AD 80ML &amp; 175ML ORANGE  CAP</v>
          </cell>
          <cell r="R681">
            <v>214394</v>
          </cell>
          <cell r="S681">
            <v>5714.2857142857138</v>
          </cell>
          <cell r="T681">
            <v>3.4047219047619048</v>
          </cell>
        </row>
        <row r="682">
          <cell r="H682">
            <v>214405</v>
          </cell>
          <cell r="I682">
            <v>5714.2857142857138</v>
          </cell>
          <cell r="J682">
            <v>1.77</v>
          </cell>
          <cell r="K682">
            <v>0.02</v>
          </cell>
          <cell r="L682">
            <v>1</v>
          </cell>
          <cell r="M682">
            <v>10316.571428571428</v>
          </cell>
          <cell r="N682">
            <v>119.04761904761904</v>
          </cell>
          <cell r="O682">
            <v>86.659199999999998</v>
          </cell>
          <cell r="Q682" t="str">
            <v>KARTHIKA AD 175ML FRONT LABEL</v>
          </cell>
          <cell r="R682">
            <v>214405</v>
          </cell>
          <cell r="S682">
            <v>5714.2857142857138</v>
          </cell>
          <cell r="T682">
            <v>1.9537068181818185</v>
          </cell>
        </row>
        <row r="683">
          <cell r="H683">
            <v>214406</v>
          </cell>
          <cell r="I683">
            <v>5714.2857142857138</v>
          </cell>
          <cell r="J683">
            <v>1.32</v>
          </cell>
          <cell r="K683">
            <v>0.02</v>
          </cell>
          <cell r="L683">
            <v>1</v>
          </cell>
          <cell r="M683">
            <v>7693.7142857142853</v>
          </cell>
          <cell r="N683">
            <v>119.04761904761904</v>
          </cell>
          <cell r="O683">
            <v>64.627200000000002</v>
          </cell>
          <cell r="Q683" t="str">
            <v>KARTHIKA AD 175ML BACK LABEL</v>
          </cell>
          <cell r="R683">
            <v>214406</v>
          </cell>
          <cell r="S683">
            <v>5714.2857142857138</v>
          </cell>
          <cell r="T683">
            <v>1.4778318181818182</v>
          </cell>
        </row>
        <row r="684">
          <cell r="H684" t="str">
            <v>220393A</v>
          </cell>
          <cell r="I684">
            <v>2.3809523809523809</v>
          </cell>
          <cell r="J684">
            <v>44.99</v>
          </cell>
          <cell r="K684">
            <v>0.02</v>
          </cell>
          <cell r="L684">
            <v>1</v>
          </cell>
          <cell r="M684">
            <v>109.26142857142858</v>
          </cell>
          <cell r="N684">
            <v>119.04761904761904</v>
          </cell>
          <cell r="O684">
            <v>0.91779600000000017</v>
          </cell>
          <cell r="Q684" t="str">
            <v>BOPP Tape</v>
          </cell>
          <cell r="R684" t="str">
            <v>220393A</v>
          </cell>
          <cell r="S684">
            <v>2.3809523809523809</v>
          </cell>
          <cell r="T684">
            <v>47.670000000000009</v>
          </cell>
        </row>
        <row r="685">
          <cell r="H685" t="str">
            <v>b29</v>
          </cell>
          <cell r="I685">
            <v>952.38095238095229</v>
          </cell>
          <cell r="J685">
            <v>4.3</v>
          </cell>
          <cell r="K685">
            <v>0.01</v>
          </cell>
          <cell r="L685">
            <v>1</v>
          </cell>
          <cell r="M685">
            <v>4136.1904761904752</v>
          </cell>
          <cell r="N685">
            <v>119.04761904761904</v>
          </cell>
          <cell r="O685">
            <v>34.743999999999993</v>
          </cell>
          <cell r="Q685" t="str">
            <v>175ml  Sleeves</v>
          </cell>
          <cell r="R685" t="str">
            <v>b29</v>
          </cell>
          <cell r="S685">
            <v>952.38095238095229</v>
          </cell>
          <cell r="T685">
            <v>4.2025763620200998</v>
          </cell>
        </row>
        <row r="686">
          <cell r="H686" t="str">
            <v>labelling charges</v>
          </cell>
          <cell r="I686">
            <v>5714.2857142857138</v>
          </cell>
          <cell r="J686">
            <v>0.04</v>
          </cell>
          <cell r="K686">
            <v>0</v>
          </cell>
          <cell r="L686">
            <v>1</v>
          </cell>
          <cell r="M686">
            <v>228.57142857142856</v>
          </cell>
          <cell r="N686">
            <v>119.04761904761904</v>
          </cell>
          <cell r="O686">
            <v>1.92</v>
          </cell>
          <cell r="Q686" t="str">
            <v>labelling charges</v>
          </cell>
          <cell r="R686" t="str">
            <v>labelling charges</v>
          </cell>
          <cell r="S686">
            <v>5714.2857142857138</v>
          </cell>
          <cell r="T686">
            <v>0.04</v>
          </cell>
        </row>
        <row r="687">
          <cell r="H687" t="str">
            <v>Inkjet Coding</v>
          </cell>
          <cell r="I687">
            <v>182857.14285714284</v>
          </cell>
          <cell r="J687">
            <v>1.6999999999999999E-3</v>
          </cell>
          <cell r="K687">
            <v>0</v>
          </cell>
          <cell r="L687">
            <v>1</v>
          </cell>
          <cell r="M687">
            <v>310.85714285714283</v>
          </cell>
          <cell r="N687">
            <v>119.04761904761904</v>
          </cell>
          <cell r="O687">
            <v>2.6112000000000002</v>
          </cell>
          <cell r="Q687" t="str">
            <v>Inkjet Coding</v>
          </cell>
          <cell r="R687" t="str">
            <v>Inkjet Coding</v>
          </cell>
          <cell r="S687">
            <v>182857.14285714284</v>
          </cell>
          <cell r="T687">
            <v>1.6999999999999999E-3</v>
          </cell>
        </row>
        <row r="688">
          <cell r="H688" t="str">
            <v>Conversion</v>
          </cell>
          <cell r="J688">
            <v>0</v>
          </cell>
          <cell r="M688">
            <v>9000</v>
          </cell>
          <cell r="N688">
            <v>119.04761904761904</v>
          </cell>
          <cell r="O688">
            <v>75.600000000000009</v>
          </cell>
          <cell r="Q688" t="str">
            <v>Conversion Cost</v>
          </cell>
          <cell r="R688" t="str">
            <v>Conversion</v>
          </cell>
          <cell r="T688">
            <v>0</v>
          </cell>
        </row>
        <row r="689">
          <cell r="H689" t="str">
            <v>C16</v>
          </cell>
          <cell r="I689">
            <v>733.76499999999987</v>
          </cell>
          <cell r="J689">
            <v>0.33999695959303466</v>
          </cell>
          <cell r="K689">
            <v>2.5000000000000001E-2</v>
          </cell>
          <cell r="L689">
            <v>1.0249999999999999</v>
          </cell>
          <cell r="M689">
            <v>262.10768617673199</v>
          </cell>
          <cell r="N689">
            <v>173.61111111111111</v>
          </cell>
          <cell r="O689">
            <v>1.5097402723779763</v>
          </cell>
          <cell r="Q689" t="str">
            <v>DM Water</v>
          </cell>
          <cell r="R689" t="str">
            <v>C16</v>
          </cell>
          <cell r="S689">
            <v>733.76499999999987</v>
          </cell>
          <cell r="T689">
            <v>0.33999695959303466</v>
          </cell>
        </row>
        <row r="690">
          <cell r="H690">
            <v>4000177</v>
          </cell>
          <cell r="I690">
            <v>185.7</v>
          </cell>
          <cell r="J690">
            <v>93.36</v>
          </cell>
          <cell r="K690">
            <v>2.5000000000000001E-2</v>
          </cell>
          <cell r="L690">
            <v>1.0249999999999999</v>
          </cell>
          <cell r="M690">
            <v>18214.635194999992</v>
          </cell>
          <cell r="N690">
            <v>173.61111111111111</v>
          </cell>
          <cell r="O690">
            <v>104.91629872319994</v>
          </cell>
          <cell r="Q690" t="str">
            <v>SLES 70%</v>
          </cell>
          <cell r="R690">
            <v>4000177</v>
          </cell>
          <cell r="S690">
            <v>185.7</v>
          </cell>
          <cell r="T690">
            <v>90</v>
          </cell>
        </row>
        <row r="691">
          <cell r="H691">
            <v>4000145</v>
          </cell>
          <cell r="I691">
            <v>10</v>
          </cell>
          <cell r="J691">
            <v>152.11000000000001</v>
          </cell>
          <cell r="K691">
            <v>2.5000000000000001E-2</v>
          </cell>
          <cell r="L691">
            <v>1.0249999999999999</v>
          </cell>
          <cell r="M691">
            <v>1598.1056874999999</v>
          </cell>
          <cell r="N691">
            <v>173.61111111111111</v>
          </cell>
          <cell r="O691">
            <v>9.2050887599999989</v>
          </cell>
          <cell r="Q691" t="str">
            <v>PKMEA/CMEA</v>
          </cell>
          <cell r="R691">
            <v>4000145</v>
          </cell>
          <cell r="S691">
            <v>10</v>
          </cell>
          <cell r="T691">
            <v>141.47786749862925</v>
          </cell>
        </row>
        <row r="692">
          <cell r="H692">
            <v>4000207</v>
          </cell>
          <cell r="I692">
            <v>0.125</v>
          </cell>
          <cell r="J692">
            <v>152.5</v>
          </cell>
          <cell r="K692">
            <v>2.5000000000000001E-2</v>
          </cell>
          <cell r="L692">
            <v>1.0249999999999999</v>
          </cell>
          <cell r="M692">
            <v>20.027539062499997</v>
          </cell>
          <cell r="N692">
            <v>173.61111111111111</v>
          </cell>
          <cell r="O692">
            <v>0.11535862499999998</v>
          </cell>
          <cell r="Q692" t="str">
            <v>CITRIC ACID ANHYDROUS</v>
          </cell>
          <cell r="R692">
            <v>4000207</v>
          </cell>
          <cell r="S692">
            <v>0.125</v>
          </cell>
          <cell r="T692">
            <v>112.87499999999999</v>
          </cell>
        </row>
        <row r="693">
          <cell r="H693">
            <v>4000218</v>
          </cell>
          <cell r="I693">
            <v>2.5</v>
          </cell>
          <cell r="J693">
            <v>758.5</v>
          </cell>
          <cell r="K693">
            <v>2.5000000000000001E-2</v>
          </cell>
          <cell r="L693">
            <v>1.0249999999999999</v>
          </cell>
          <cell r="M693">
            <v>1992.2476562499996</v>
          </cell>
          <cell r="N693">
            <v>173.61111111111111</v>
          </cell>
          <cell r="O693">
            <v>11.475346499999997</v>
          </cell>
          <cell r="Q693" t="str">
            <v>Carbopol 990</v>
          </cell>
          <cell r="R693">
            <v>4000218</v>
          </cell>
          <cell r="S693">
            <v>2.5</v>
          </cell>
          <cell r="T693">
            <v>838.74000000000012</v>
          </cell>
        </row>
        <row r="694">
          <cell r="H694">
            <v>4000225</v>
          </cell>
          <cell r="I694">
            <v>2</v>
          </cell>
          <cell r="J694">
            <v>900</v>
          </cell>
          <cell r="K694">
            <v>2.5000000000000001E-2</v>
          </cell>
          <cell r="L694">
            <v>1.0249999999999999</v>
          </cell>
          <cell r="M694">
            <v>1891.1249999999995</v>
          </cell>
          <cell r="N694">
            <v>173.61111111111111</v>
          </cell>
          <cell r="O694">
            <v>10.892879999999996</v>
          </cell>
          <cell r="Q694" t="str">
            <v>N-hance CG-17</v>
          </cell>
          <cell r="R694">
            <v>4000225</v>
          </cell>
          <cell r="S694">
            <v>2</v>
          </cell>
          <cell r="T694">
            <v>855.79256502601049</v>
          </cell>
        </row>
        <row r="695">
          <cell r="H695">
            <v>4000507</v>
          </cell>
          <cell r="I695">
            <v>0.25</v>
          </cell>
          <cell r="J695">
            <v>3299.69</v>
          </cell>
          <cell r="K695">
            <v>2.5000000000000001E-2</v>
          </cell>
          <cell r="L695">
            <v>1.0249999999999999</v>
          </cell>
          <cell r="M695">
            <v>866.68420156249988</v>
          </cell>
          <cell r="N695">
            <v>173.61111111111111</v>
          </cell>
          <cell r="O695">
            <v>4.9921010009999991</v>
          </cell>
          <cell r="Q695" t="str">
            <v>Polyox N-60K</v>
          </cell>
          <cell r="R695">
            <v>4000507</v>
          </cell>
          <cell r="S695">
            <v>0.25</v>
          </cell>
          <cell r="T695">
            <v>3509.6697311107387</v>
          </cell>
        </row>
        <row r="696">
          <cell r="H696">
            <v>4000180</v>
          </cell>
          <cell r="I696">
            <v>5</v>
          </cell>
          <cell r="J696">
            <v>173</v>
          </cell>
          <cell r="K696">
            <v>2.5000000000000001E-2</v>
          </cell>
          <cell r="L696">
            <v>1.0249999999999999</v>
          </cell>
          <cell r="M696">
            <v>908.79062499999975</v>
          </cell>
          <cell r="N696">
            <v>173.61111111111111</v>
          </cell>
          <cell r="O696">
            <v>5.2346339999999989</v>
          </cell>
          <cell r="Q696" t="str">
            <v>EGDS</v>
          </cell>
          <cell r="R696">
            <v>4000180</v>
          </cell>
          <cell r="S696">
            <v>5</v>
          </cell>
          <cell r="T696">
            <v>148.83631578947367</v>
          </cell>
        </row>
        <row r="697">
          <cell r="H697">
            <v>4000159</v>
          </cell>
          <cell r="I697">
            <v>2.5</v>
          </cell>
          <cell r="J697">
            <v>126.8</v>
          </cell>
          <cell r="K697">
            <v>2.5000000000000001E-2</v>
          </cell>
          <cell r="L697">
            <v>1.0249999999999999</v>
          </cell>
          <cell r="M697">
            <v>333.04812499999991</v>
          </cell>
          <cell r="N697">
            <v>173.61111111111111</v>
          </cell>
          <cell r="O697">
            <v>1.9183571999999995</v>
          </cell>
          <cell r="Q697" t="str">
            <v>Glydant</v>
          </cell>
          <cell r="R697">
            <v>4000159</v>
          </cell>
          <cell r="S697">
            <v>2.5</v>
          </cell>
          <cell r="T697">
            <v>137.97450310559006</v>
          </cell>
        </row>
        <row r="698">
          <cell r="H698">
            <v>4000223</v>
          </cell>
          <cell r="I698">
            <v>20</v>
          </cell>
          <cell r="J698">
            <v>220</v>
          </cell>
          <cell r="K698">
            <v>2.5000000000000001E-2</v>
          </cell>
          <cell r="L698">
            <v>1.0249999999999999</v>
          </cell>
          <cell r="M698">
            <v>4622.75</v>
          </cell>
          <cell r="N698">
            <v>173.61111111111111</v>
          </cell>
          <cell r="O698">
            <v>26.627040000000001</v>
          </cell>
          <cell r="Q698" t="str">
            <v>CK 9819</v>
          </cell>
          <cell r="R698">
            <v>4000223</v>
          </cell>
          <cell r="S698">
            <v>20</v>
          </cell>
          <cell r="T698">
            <v>200</v>
          </cell>
        </row>
        <row r="699">
          <cell r="H699">
            <v>4000176</v>
          </cell>
          <cell r="I699">
            <v>0.75</v>
          </cell>
          <cell r="J699">
            <v>71.091758092437999</v>
          </cell>
          <cell r="K699">
            <v>2.5000000000000001E-2</v>
          </cell>
          <cell r="L699">
            <v>1.0249999999999999</v>
          </cell>
          <cell r="M699">
            <v>56.018083759400746</v>
          </cell>
          <cell r="N699">
            <v>173.61111111111111</v>
          </cell>
          <cell r="O699">
            <v>0.32266416245414831</v>
          </cell>
          <cell r="Q699" t="str">
            <v>Sodium hydroxide</v>
          </cell>
          <cell r="R699">
            <v>4000176</v>
          </cell>
          <cell r="S699">
            <v>0.75</v>
          </cell>
          <cell r="T699">
            <v>83.754999999999995</v>
          </cell>
        </row>
        <row r="700">
          <cell r="H700">
            <v>4000097</v>
          </cell>
          <cell r="I700">
            <v>1</v>
          </cell>
          <cell r="J700">
            <v>339</v>
          </cell>
          <cell r="K700">
            <v>2.5000000000000001E-2</v>
          </cell>
          <cell r="L700">
            <v>1.0249999999999999</v>
          </cell>
          <cell r="M700">
            <v>356.16187499999995</v>
          </cell>
          <cell r="N700">
            <v>173.61111111111111</v>
          </cell>
          <cell r="O700">
            <v>2.0514923999999999</v>
          </cell>
          <cell r="Q700" t="str">
            <v>EDTA Disodium</v>
          </cell>
          <cell r="R700">
            <v>4000097</v>
          </cell>
          <cell r="S700">
            <v>1</v>
          </cell>
          <cell r="T700">
            <v>288.755</v>
          </cell>
        </row>
        <row r="701">
          <cell r="H701" t="str">
            <v>C61</v>
          </cell>
          <cell r="I701">
            <v>0.1</v>
          </cell>
          <cell r="J701">
            <v>920</v>
          </cell>
          <cell r="K701">
            <v>2.5000000000000001E-2</v>
          </cell>
          <cell r="L701">
            <v>1.0249999999999999</v>
          </cell>
          <cell r="M701">
            <v>96.657499999999985</v>
          </cell>
          <cell r="N701">
            <v>173.61111111111111</v>
          </cell>
          <cell r="O701">
            <v>0.55674719999999989</v>
          </cell>
          <cell r="Q701" t="str">
            <v>Henna PG extract</v>
          </cell>
          <cell r="R701" t="str">
            <v>C61</v>
          </cell>
          <cell r="S701">
            <v>0.1</v>
          </cell>
          <cell r="T701">
            <v>920</v>
          </cell>
        </row>
        <row r="702">
          <cell r="H702">
            <v>4000147</v>
          </cell>
          <cell r="I702">
            <v>0.1</v>
          </cell>
          <cell r="J702">
            <v>170</v>
          </cell>
          <cell r="K702">
            <v>2.5000000000000001E-2</v>
          </cell>
          <cell r="L702">
            <v>1.0249999999999999</v>
          </cell>
          <cell r="M702">
            <v>17.860624999999995</v>
          </cell>
          <cell r="N702">
            <v>173.61111111111111</v>
          </cell>
          <cell r="O702">
            <v>0.10287719999999997</v>
          </cell>
          <cell r="Q702" t="str">
            <v>Alovera Juice</v>
          </cell>
          <cell r="R702">
            <v>4000147</v>
          </cell>
          <cell r="S702">
            <v>0.1</v>
          </cell>
          <cell r="T702">
            <v>191.2</v>
          </cell>
        </row>
        <row r="703">
          <cell r="H703">
            <v>4000205</v>
          </cell>
          <cell r="I703">
            <v>0.1</v>
          </cell>
          <cell r="J703">
            <v>908.04</v>
          </cell>
          <cell r="K703">
            <v>2.5000000000000001E-2</v>
          </cell>
          <cell r="L703">
            <v>1.0249999999999999</v>
          </cell>
          <cell r="M703">
            <v>95.400952499999974</v>
          </cell>
          <cell r="N703">
            <v>173.61111111111111</v>
          </cell>
          <cell r="O703">
            <v>0.54950948639999986</v>
          </cell>
          <cell r="Q703" t="str">
            <v>PG extract Amla</v>
          </cell>
          <cell r="R703">
            <v>4000205</v>
          </cell>
          <cell r="S703">
            <v>0.1</v>
          </cell>
          <cell r="T703">
            <v>910.20552795031051</v>
          </cell>
        </row>
        <row r="704">
          <cell r="H704">
            <v>4000215</v>
          </cell>
          <cell r="I704">
            <v>0.06</v>
          </cell>
          <cell r="J704">
            <v>832.5</v>
          </cell>
          <cell r="K704">
            <v>2.5000000000000001E-2</v>
          </cell>
          <cell r="L704">
            <v>1.0249999999999999</v>
          </cell>
          <cell r="M704">
            <v>52.478718749999985</v>
          </cell>
          <cell r="N704">
            <v>173.61111111111111</v>
          </cell>
          <cell r="O704">
            <v>0.30227741999999991</v>
          </cell>
          <cell r="Q704" t="str">
            <v>Peagreen</v>
          </cell>
          <cell r="R704">
            <v>4000215</v>
          </cell>
          <cell r="S704">
            <v>0.06</v>
          </cell>
          <cell r="T704">
            <v>898.8</v>
          </cell>
        </row>
        <row r="705">
          <cell r="H705">
            <v>4000129</v>
          </cell>
          <cell r="I705">
            <v>15</v>
          </cell>
          <cell r="J705">
            <v>60</v>
          </cell>
          <cell r="K705">
            <v>2.5000000000000001E-2</v>
          </cell>
          <cell r="L705">
            <v>1.0249999999999999</v>
          </cell>
          <cell r="M705">
            <v>945.56249999999977</v>
          </cell>
          <cell r="N705">
            <v>173.61111111111111</v>
          </cell>
          <cell r="O705">
            <v>5.4464399999999982</v>
          </cell>
          <cell r="Q705" t="str">
            <v>CAPB</v>
          </cell>
          <cell r="R705">
            <v>4000129</v>
          </cell>
          <cell r="S705">
            <v>15</v>
          </cell>
          <cell r="T705">
            <v>66.625809613658788</v>
          </cell>
        </row>
        <row r="706">
          <cell r="H706">
            <v>4000565</v>
          </cell>
          <cell r="I706">
            <v>2.5</v>
          </cell>
          <cell r="J706">
            <v>268.18181818181819</v>
          </cell>
          <cell r="K706">
            <v>2.5000000000000001E-2</v>
          </cell>
          <cell r="L706">
            <v>1.0249999999999999</v>
          </cell>
          <cell r="M706">
            <v>704.39630681818176</v>
          </cell>
          <cell r="N706">
            <v>173.61111111111111</v>
          </cell>
          <cell r="O706">
            <v>4.0573227272727266</v>
          </cell>
          <cell r="Q706" t="str">
            <v>SLM 5512 HP</v>
          </cell>
          <cell r="R706">
            <v>4000565</v>
          </cell>
          <cell r="S706">
            <v>2.5</v>
          </cell>
          <cell r="T706">
            <v>407.20999999999992</v>
          </cell>
        </row>
        <row r="707">
          <cell r="H707">
            <v>4001223</v>
          </cell>
          <cell r="I707">
            <v>6</v>
          </cell>
          <cell r="J707">
            <v>764</v>
          </cell>
          <cell r="K707">
            <v>2.5000000000000001E-2</v>
          </cell>
          <cell r="L707">
            <v>1.0249999999999999</v>
          </cell>
          <cell r="M707">
            <v>4816.0649999999987</v>
          </cell>
          <cell r="N707">
            <v>173.61111111111111</v>
          </cell>
          <cell r="O707">
            <v>27.740534399999991</v>
          </cell>
          <cell r="Q707" t="str">
            <v>Fragrance Herbal Twist -72287</v>
          </cell>
          <cell r="R707">
            <v>4001223</v>
          </cell>
          <cell r="S707">
            <v>6</v>
          </cell>
          <cell r="T707">
            <v>770.72500000000002</v>
          </cell>
        </row>
        <row r="708">
          <cell r="H708">
            <v>4000520</v>
          </cell>
          <cell r="I708">
            <v>0.05</v>
          </cell>
          <cell r="J708">
            <v>480</v>
          </cell>
          <cell r="K708">
            <v>2.5000000000000001E-2</v>
          </cell>
          <cell r="L708">
            <v>1.0249999999999999</v>
          </cell>
          <cell r="M708">
            <v>25.214999999999996</v>
          </cell>
          <cell r="N708">
            <v>173.61111111111111</v>
          </cell>
          <cell r="O708">
            <v>0.14523839999999999</v>
          </cell>
          <cell r="Q708" t="str">
            <v>Hydrolysed Egg white protein</v>
          </cell>
          <cell r="R708">
            <v>4000520</v>
          </cell>
          <cell r="S708">
            <v>0.05</v>
          </cell>
          <cell r="T708">
            <v>610.1415384615384</v>
          </cell>
        </row>
        <row r="709">
          <cell r="H709">
            <v>4000140</v>
          </cell>
          <cell r="I709">
            <v>12.5</v>
          </cell>
          <cell r="J709">
            <v>17.11</v>
          </cell>
          <cell r="K709">
            <v>2.5000000000000001E-2</v>
          </cell>
          <cell r="L709">
            <v>1.0249999999999999</v>
          </cell>
          <cell r="M709">
            <v>224.70242187499997</v>
          </cell>
          <cell r="N709">
            <v>173.61111111111111</v>
          </cell>
          <cell r="O709">
            <v>1.2942859499999999</v>
          </cell>
          <cell r="Q709" t="str">
            <v>Sodium Chloride</v>
          </cell>
          <cell r="R709">
            <v>4000140</v>
          </cell>
          <cell r="S709">
            <v>12.5</v>
          </cell>
          <cell r="T709">
            <v>19.107204081632652</v>
          </cell>
        </row>
        <row r="710">
          <cell r="H710">
            <v>213466</v>
          </cell>
          <cell r="I710">
            <v>173.61111111111111</v>
          </cell>
          <cell r="J710">
            <v>33.950000000000003</v>
          </cell>
          <cell r="K710">
            <v>6.0000000000000001E-3</v>
          </cell>
          <cell r="L710">
            <v>1</v>
          </cell>
          <cell r="M710">
            <v>5929.4618055555557</v>
          </cell>
          <cell r="N710">
            <v>173.61111111111111</v>
          </cell>
          <cell r="O710">
            <v>34.153700000000001</v>
          </cell>
          <cell r="Q710" t="str">
            <v>KARTHIKA DRS 80ML HANGER CFC</v>
          </cell>
          <cell r="R710">
            <v>213466</v>
          </cell>
          <cell r="S710">
            <v>173.61111111111111</v>
          </cell>
          <cell r="T710">
            <v>33.950000000000003</v>
          </cell>
        </row>
        <row r="711">
          <cell r="H711" t="str">
            <v>P1</v>
          </cell>
          <cell r="I711">
            <v>173.61111111111111</v>
          </cell>
          <cell r="J711">
            <v>9.67</v>
          </cell>
          <cell r="K711">
            <v>0.02</v>
          </cell>
          <cell r="L711">
            <v>1</v>
          </cell>
          <cell r="M711">
            <v>1712.3958333333335</v>
          </cell>
          <cell r="N711">
            <v>173.61111111111111</v>
          </cell>
          <cell r="O711">
            <v>9.8634000000000004</v>
          </cell>
          <cell r="Q711" t="str">
            <v>HANGER FOR KARTHIKA 80ML SHAMPOO</v>
          </cell>
          <cell r="R711" t="str">
            <v>P1</v>
          </cell>
          <cell r="S711">
            <v>173.61111111111111</v>
          </cell>
          <cell r="T711">
            <v>9.67</v>
          </cell>
        </row>
        <row r="712">
          <cell r="H712" t="str">
            <v>229919A</v>
          </cell>
          <cell r="I712">
            <v>12500</v>
          </cell>
          <cell r="J712">
            <v>2.8865909090909092</v>
          </cell>
          <cell r="K712">
            <v>6.0000000000000001E-3</v>
          </cell>
          <cell r="L712">
            <v>1</v>
          </cell>
          <cell r="M712">
            <v>36298.880681818184</v>
          </cell>
          <cell r="N712">
            <v>173.61111111111111</v>
          </cell>
          <cell r="O712">
            <v>209.08155272727274</v>
          </cell>
          <cell r="Q712" t="str">
            <v>KA DRS 80ml Bottle</v>
          </cell>
          <cell r="R712" t="str">
            <v>229919A</v>
          </cell>
          <cell r="S712">
            <v>12500</v>
          </cell>
          <cell r="T712">
            <v>3.2696999999999998</v>
          </cell>
        </row>
        <row r="713">
          <cell r="H713" t="str">
            <v>b35</v>
          </cell>
          <cell r="I713">
            <v>12500</v>
          </cell>
          <cell r="J713">
            <v>3.2488498848829752</v>
          </cell>
          <cell r="K713">
            <v>6.0000000000000001E-3</v>
          </cell>
          <cell r="L713">
            <v>1</v>
          </cell>
          <cell r="M713">
            <v>40854.287302403412</v>
          </cell>
          <cell r="N713">
            <v>173.61111111111111</v>
          </cell>
          <cell r="O713">
            <v>235.32069486184366</v>
          </cell>
          <cell r="Q713" t="str">
            <v>KA DRS 80/175ml Cap</v>
          </cell>
          <cell r="R713" t="str">
            <v>b35</v>
          </cell>
          <cell r="S713">
            <v>12500</v>
          </cell>
          <cell r="T713">
            <v>3.5590061241147728</v>
          </cell>
        </row>
        <row r="714">
          <cell r="H714">
            <v>230223</v>
          </cell>
          <cell r="I714">
            <v>12500</v>
          </cell>
          <cell r="J714">
            <v>1.18046511627907</v>
          </cell>
          <cell r="K714">
            <v>0.02</v>
          </cell>
          <cell r="L714">
            <v>1</v>
          </cell>
          <cell r="M714">
            <v>15050.930232558143</v>
          </cell>
          <cell r="N714">
            <v>173.61111111111111</v>
          </cell>
          <cell r="O714">
            <v>86.693358139534908</v>
          </cell>
          <cell r="Q714" t="str">
            <v>KA DRS 80ml Front Label</v>
          </cell>
          <cell r="R714">
            <v>230223</v>
          </cell>
          <cell r="S714">
            <v>12500</v>
          </cell>
          <cell r="T714">
            <v>1.2486411642411643</v>
          </cell>
        </row>
        <row r="715">
          <cell r="H715">
            <v>230224</v>
          </cell>
          <cell r="I715">
            <v>12500</v>
          </cell>
          <cell r="J715">
            <v>0.89046511627906977</v>
          </cell>
          <cell r="K715">
            <v>0.02</v>
          </cell>
          <cell r="L715">
            <v>1</v>
          </cell>
          <cell r="M715">
            <v>11353.430232558139</v>
          </cell>
          <cell r="N715">
            <v>173.61111111111111</v>
          </cell>
          <cell r="O715">
            <v>65.395758139534877</v>
          </cell>
          <cell r="Q715" t="str">
            <v>KA DRS 80ml Back Label</v>
          </cell>
          <cell r="R715">
            <v>230224</v>
          </cell>
          <cell r="S715">
            <v>12500</v>
          </cell>
          <cell r="T715">
            <v>0.94196616424116419</v>
          </cell>
        </row>
        <row r="716">
          <cell r="H716" t="str">
            <v>220393A</v>
          </cell>
          <cell r="I716">
            <v>4.3402777777777777</v>
          </cell>
          <cell r="J716">
            <v>44.99</v>
          </cell>
          <cell r="K716">
            <v>0.02</v>
          </cell>
          <cell r="L716">
            <v>1</v>
          </cell>
          <cell r="M716">
            <v>199.17447916666669</v>
          </cell>
          <cell r="N716">
            <v>173.61111111111111</v>
          </cell>
          <cell r="O716">
            <v>1.1472450000000001</v>
          </cell>
          <cell r="Q716" t="str">
            <v>BOPP Tape</v>
          </cell>
          <cell r="R716" t="str">
            <v>220393A</v>
          </cell>
          <cell r="S716">
            <v>4.3402777777777777</v>
          </cell>
          <cell r="T716">
            <v>47.670000000000009</v>
          </cell>
        </row>
        <row r="717">
          <cell r="H717" t="str">
            <v>labelling charges</v>
          </cell>
          <cell r="I717">
            <v>12500</v>
          </cell>
          <cell r="J717">
            <v>0.04</v>
          </cell>
          <cell r="K717">
            <v>0</v>
          </cell>
          <cell r="L717">
            <v>1</v>
          </cell>
          <cell r="M717">
            <v>500</v>
          </cell>
          <cell r="N717">
            <v>173.61111111111111</v>
          </cell>
          <cell r="O717">
            <v>2.88</v>
          </cell>
          <cell r="Q717" t="str">
            <v>labelling charges</v>
          </cell>
          <cell r="R717" t="str">
            <v>labelling charges</v>
          </cell>
          <cell r="S717">
            <v>12500</v>
          </cell>
          <cell r="T717">
            <v>0.04</v>
          </cell>
        </row>
        <row r="718">
          <cell r="H718" t="str">
            <v>Inkjet Coding</v>
          </cell>
          <cell r="I718">
            <v>300000</v>
          </cell>
          <cell r="J718">
            <v>1.6999999999999999E-3</v>
          </cell>
          <cell r="K718">
            <v>0</v>
          </cell>
          <cell r="L718">
            <v>1</v>
          </cell>
          <cell r="M718">
            <v>510</v>
          </cell>
          <cell r="N718">
            <v>173.61111111111111</v>
          </cell>
          <cell r="O718">
            <v>2.9375999999999998</v>
          </cell>
          <cell r="Q718" t="str">
            <v>Inkjet Coding</v>
          </cell>
          <cell r="R718" t="str">
            <v>Inkjet Coding</v>
          </cell>
          <cell r="S718">
            <v>300000</v>
          </cell>
          <cell r="T718">
            <v>1.6999999999999999E-3</v>
          </cell>
        </row>
        <row r="719">
          <cell r="H719" t="str">
            <v>Conversion</v>
          </cell>
          <cell r="M719">
            <v>9000</v>
          </cell>
          <cell r="N719">
            <v>173.61111111111111</v>
          </cell>
          <cell r="O719">
            <v>51.839999999999996</v>
          </cell>
          <cell r="Q719" t="str">
            <v>Conversion Cost</v>
          </cell>
          <cell r="R719" t="str">
            <v>Conversion</v>
          </cell>
        </row>
        <row r="720">
          <cell r="H720">
            <v>4000177</v>
          </cell>
          <cell r="I720">
            <v>171.43</v>
          </cell>
          <cell r="J720">
            <v>93.36</v>
          </cell>
          <cell r="K720">
            <v>2.5000000000000001E-2</v>
          </cell>
          <cell r="L720">
            <v>1</v>
          </cell>
          <cell r="M720">
            <v>16404.82242</v>
          </cell>
          <cell r="N720">
            <v>56.458897922312559</v>
          </cell>
          <cell r="O720">
            <v>290.56221470304001</v>
          </cell>
          <cell r="Q720" t="str">
            <v>SLES 70%</v>
          </cell>
          <cell r="R720">
            <v>4000177</v>
          </cell>
          <cell r="S720">
            <v>171.43</v>
          </cell>
          <cell r="T720">
            <v>90</v>
          </cell>
        </row>
        <row r="721">
          <cell r="H721">
            <v>4000145</v>
          </cell>
          <cell r="I721">
            <v>5</v>
          </cell>
          <cell r="J721">
            <v>152.11000000000001</v>
          </cell>
          <cell r="K721">
            <v>2.5000000000000001E-2</v>
          </cell>
          <cell r="L721">
            <v>1</v>
          </cell>
          <cell r="M721">
            <v>779.56375000000003</v>
          </cell>
          <cell r="N721">
            <v>56.458897922312559</v>
          </cell>
          <cell r="O721">
            <v>13.80763314</v>
          </cell>
          <cell r="Q721" t="str">
            <v>PKMEA/CMEA</v>
          </cell>
          <cell r="R721">
            <v>4000145</v>
          </cell>
          <cell r="S721">
            <v>5</v>
          </cell>
          <cell r="T721">
            <v>141.47786749862925</v>
          </cell>
        </row>
        <row r="722">
          <cell r="H722">
            <v>4000129</v>
          </cell>
          <cell r="I722">
            <v>15</v>
          </cell>
          <cell r="J722">
            <v>60</v>
          </cell>
          <cell r="K722">
            <v>2.5000000000000001E-2</v>
          </cell>
          <cell r="L722">
            <v>1</v>
          </cell>
          <cell r="M722">
            <v>922.49999999999989</v>
          </cell>
          <cell r="N722">
            <v>56.458897922312559</v>
          </cell>
          <cell r="O722">
            <v>16.339319999999997</v>
          </cell>
          <cell r="Q722" t="str">
            <v>CAPB</v>
          </cell>
          <cell r="R722">
            <v>4000129</v>
          </cell>
          <cell r="S722">
            <v>15</v>
          </cell>
          <cell r="T722">
            <v>66.625809613658788</v>
          </cell>
        </row>
        <row r="723">
          <cell r="H723">
            <v>4000143</v>
          </cell>
          <cell r="I723">
            <v>5</v>
          </cell>
          <cell r="J723">
            <v>160</v>
          </cell>
          <cell r="K723">
            <v>2.5000000000000001E-2</v>
          </cell>
          <cell r="L723">
            <v>1</v>
          </cell>
          <cell r="M723">
            <v>819.99999999999989</v>
          </cell>
          <cell r="N723">
            <v>56.458897922312559</v>
          </cell>
          <cell r="O723">
            <v>14.523839999999998</v>
          </cell>
          <cell r="Q723" t="str">
            <v>WACKER BELSIL CK 985</v>
          </cell>
          <cell r="R723">
            <v>4000143</v>
          </cell>
          <cell r="S723">
            <v>5</v>
          </cell>
          <cell r="T723">
            <v>151</v>
          </cell>
        </row>
        <row r="724">
          <cell r="H724">
            <v>4000139</v>
          </cell>
          <cell r="I724">
            <v>1</v>
          </cell>
          <cell r="J724">
            <v>389.70519872177255</v>
          </cell>
          <cell r="K724">
            <v>2.5000000000000001E-2</v>
          </cell>
          <cell r="L724">
            <v>1</v>
          </cell>
          <cell r="M724">
            <v>399.44782868981684</v>
          </cell>
          <cell r="N724">
            <v>56.458897922312559</v>
          </cell>
          <cell r="O724">
            <v>7.0750199417540358</v>
          </cell>
          <cell r="Q724" t="str">
            <v>SALCARE SUPER 7</v>
          </cell>
          <cell r="R724">
            <v>4000139</v>
          </cell>
          <cell r="S724">
            <v>1</v>
          </cell>
          <cell r="T724">
            <v>428.36414965986398</v>
          </cell>
        </row>
        <row r="725">
          <cell r="H725">
            <v>4000176</v>
          </cell>
          <cell r="I725">
            <v>0.125</v>
          </cell>
          <cell r="J725">
            <v>82.881472511988648</v>
          </cell>
          <cell r="K725">
            <v>2.5000000000000001E-2</v>
          </cell>
          <cell r="L725">
            <v>1</v>
          </cell>
          <cell r="M725">
            <v>10.619188665598545</v>
          </cell>
          <cell r="N725">
            <v>56.458897922312559</v>
          </cell>
          <cell r="O725">
            <v>0.1880870696450814</v>
          </cell>
          <cell r="Q725" t="str">
            <v>Sodium Hydroxide</v>
          </cell>
          <cell r="R725">
            <v>4000176</v>
          </cell>
          <cell r="S725">
            <v>0.125</v>
          </cell>
          <cell r="T725">
            <v>83.754999999999995</v>
          </cell>
        </row>
        <row r="726">
          <cell r="H726">
            <v>4001923</v>
          </cell>
          <cell r="I726">
            <v>0.5</v>
          </cell>
          <cell r="J726">
            <v>195.21242400633733</v>
          </cell>
          <cell r="K726">
            <v>2.5000000000000001E-2</v>
          </cell>
          <cell r="L726">
            <v>1</v>
          </cell>
          <cell r="M726">
            <v>100.04636730324788</v>
          </cell>
          <cell r="N726">
            <v>56.458897922312559</v>
          </cell>
          <cell r="O726">
            <v>1.7720212576751264</v>
          </cell>
          <cell r="Q726" t="str">
            <v>AURATONE BLACK</v>
          </cell>
          <cell r="R726">
            <v>4001923</v>
          </cell>
          <cell r="S726">
            <v>0.5</v>
          </cell>
          <cell r="T726">
            <v>210.43453061224494</v>
          </cell>
        </row>
        <row r="727">
          <cell r="H727">
            <v>4000218</v>
          </cell>
          <cell r="I727">
            <v>0.5</v>
          </cell>
          <cell r="J727">
            <v>757.99995995178699</v>
          </cell>
          <cell r="K727">
            <v>2.5000000000000001E-2</v>
          </cell>
          <cell r="L727">
            <v>1</v>
          </cell>
          <cell r="M727">
            <v>388.47497947529081</v>
          </cell>
          <cell r="N727">
            <v>56.458897922312559</v>
          </cell>
          <cell r="O727">
            <v>6.8806688364663504</v>
          </cell>
          <cell r="Q727" t="str">
            <v>Carbopol 990</v>
          </cell>
          <cell r="R727">
            <v>4000218</v>
          </cell>
          <cell r="S727">
            <v>0.5</v>
          </cell>
          <cell r="T727">
            <v>838.74000000000012</v>
          </cell>
        </row>
        <row r="728">
          <cell r="H728">
            <v>4000159</v>
          </cell>
          <cell r="I728">
            <v>2.5</v>
          </cell>
          <cell r="J728">
            <v>126.8</v>
          </cell>
          <cell r="K728">
            <v>2.5000000000000001E-2</v>
          </cell>
          <cell r="L728">
            <v>1</v>
          </cell>
          <cell r="M728">
            <v>324.92499999999995</v>
          </cell>
          <cell r="N728">
            <v>56.458897922312559</v>
          </cell>
          <cell r="O728">
            <v>5.7550715999999991</v>
          </cell>
          <cell r="Q728" t="str">
            <v>Glydant</v>
          </cell>
          <cell r="R728">
            <v>4000159</v>
          </cell>
          <cell r="S728">
            <v>2.5</v>
          </cell>
          <cell r="T728">
            <v>137.97450310559006</v>
          </cell>
        </row>
        <row r="729">
          <cell r="H729">
            <v>4000236</v>
          </cell>
          <cell r="I729">
            <v>0.01</v>
          </cell>
          <cell r="J729">
            <v>911.16233108656354</v>
          </cell>
          <cell r="K729">
            <v>2.5000000000000001E-2</v>
          </cell>
          <cell r="L729">
            <v>1</v>
          </cell>
          <cell r="M729">
            <v>9.3394138936372748</v>
          </cell>
          <cell r="N729">
            <v>56.458897922312559</v>
          </cell>
          <cell r="O729">
            <v>0.16541969888410341</v>
          </cell>
          <cell r="Q729" t="str">
            <v>Almond Oil</v>
          </cell>
          <cell r="R729">
            <v>4000236</v>
          </cell>
          <cell r="S729">
            <v>0.01</v>
          </cell>
          <cell r="T729">
            <v>941.95652173913027</v>
          </cell>
        </row>
        <row r="730">
          <cell r="H730">
            <v>4000368</v>
          </cell>
          <cell r="I730">
            <v>0.01</v>
          </cell>
          <cell r="J730">
            <v>1119.6565156623499</v>
          </cell>
          <cell r="K730">
            <v>2.5000000000000001E-2</v>
          </cell>
          <cell r="L730">
            <v>1</v>
          </cell>
          <cell r="M730">
            <v>11.476479285539087</v>
          </cell>
          <cell r="N730">
            <v>56.458897922312559</v>
          </cell>
          <cell r="O730">
            <v>0.20327140110546829</v>
          </cell>
          <cell r="Q730" t="str">
            <v>AMLA OIL EXTRACT</v>
          </cell>
          <cell r="R730">
            <v>4000368</v>
          </cell>
          <cell r="S730">
            <v>0.01</v>
          </cell>
          <cell r="T730">
            <v>1530.2941176470586</v>
          </cell>
        </row>
        <row r="731">
          <cell r="H731">
            <v>4000657</v>
          </cell>
          <cell r="I731">
            <v>6</v>
          </cell>
          <cell r="J731">
            <v>758.89899920287769</v>
          </cell>
          <cell r="K731">
            <v>2.5000000000000001E-2</v>
          </cell>
          <cell r="L731">
            <v>1</v>
          </cell>
          <cell r="M731">
            <v>4667.2288450976976</v>
          </cell>
          <cell r="N731">
            <v>56.458897922312559</v>
          </cell>
          <cell r="O731">
            <v>82.665957304370409</v>
          </cell>
          <cell r="Q731" t="str">
            <v xml:space="preserve">Magic legend excel </v>
          </cell>
          <cell r="R731">
            <v>4000657</v>
          </cell>
          <cell r="S731">
            <v>6</v>
          </cell>
          <cell r="T731">
            <v>769</v>
          </cell>
        </row>
        <row r="732">
          <cell r="H732">
            <v>4000140</v>
          </cell>
          <cell r="I732">
            <v>15</v>
          </cell>
          <cell r="J732">
            <v>17.11</v>
          </cell>
          <cell r="K732">
            <v>2.5000000000000001E-2</v>
          </cell>
          <cell r="L732">
            <v>1</v>
          </cell>
          <cell r="M732">
            <v>263.06624999999997</v>
          </cell>
          <cell r="N732">
            <v>56.458897922312559</v>
          </cell>
          <cell r="O732">
            <v>4.6594294199999995</v>
          </cell>
          <cell r="Q732" t="str">
            <v>Sodium Chloride</v>
          </cell>
          <cell r="R732">
            <v>4000140</v>
          </cell>
          <cell r="S732">
            <v>15</v>
          </cell>
          <cell r="T732">
            <v>19.107204081632652</v>
          </cell>
        </row>
        <row r="733">
          <cell r="H733">
            <v>4000520</v>
          </cell>
          <cell r="I733">
            <v>0.1</v>
          </cell>
          <cell r="J733">
            <v>542.18306518333804</v>
          </cell>
          <cell r="K733">
            <v>2.5000000000000001E-2</v>
          </cell>
          <cell r="L733">
            <v>1</v>
          </cell>
          <cell r="M733">
            <v>55.573764181292148</v>
          </cell>
          <cell r="N733">
            <v>56.458897922312559</v>
          </cell>
          <cell r="O733">
            <v>0.98432251117904646</v>
          </cell>
          <cell r="Q733" t="str">
            <v>Hydrolysed Egg white protein</v>
          </cell>
          <cell r="R733">
            <v>4000520</v>
          </cell>
          <cell r="S733">
            <v>0.1</v>
          </cell>
          <cell r="T733">
            <v>610.1415384615384</v>
          </cell>
        </row>
        <row r="734">
          <cell r="H734" t="str">
            <v>C16</v>
          </cell>
          <cell r="I734">
            <v>777.82</v>
          </cell>
          <cell r="J734">
            <v>0.34000000608795972</v>
          </cell>
          <cell r="K734">
            <v>2.5000000000000001E-2</v>
          </cell>
          <cell r="L734">
            <v>1</v>
          </cell>
          <cell r="M734">
            <v>271.07027485372026</v>
          </cell>
          <cell r="N734">
            <v>56.458897922312559</v>
          </cell>
          <cell r="O734">
            <v>4.8011967082090932</v>
          </cell>
          <cell r="Q734" t="str">
            <v>DM Water</v>
          </cell>
          <cell r="R734" t="str">
            <v>C16</v>
          </cell>
          <cell r="S734">
            <v>777.82</v>
          </cell>
          <cell r="T734">
            <v>0.33999695959303466</v>
          </cell>
        </row>
        <row r="735">
          <cell r="H735">
            <v>214767</v>
          </cell>
          <cell r="I735">
            <v>56.458897922312559</v>
          </cell>
          <cell r="J735">
            <v>38.187980015430341</v>
          </cell>
          <cell r="K735">
            <v>6.0000000000000001E-3</v>
          </cell>
          <cell r="L735">
            <v>1</v>
          </cell>
          <cell r="M735">
            <v>2168.9875731437965</v>
          </cell>
          <cell r="N735">
            <v>56.458897922312559</v>
          </cell>
          <cell r="O735">
            <v>38.417107895522918</v>
          </cell>
          <cell r="Q735" t="str">
            <v>CHIK BLACK 50P 23% OUTER CFC</v>
          </cell>
          <cell r="R735">
            <v>214767</v>
          </cell>
          <cell r="S735">
            <v>56.458897922312559</v>
          </cell>
          <cell r="T735">
            <v>38.810250000000003</v>
          </cell>
        </row>
        <row r="736">
          <cell r="H736">
            <v>214768</v>
          </cell>
          <cell r="I736">
            <v>225.83559168925024</v>
          </cell>
          <cell r="J736">
            <v>10.915761534024586</v>
          </cell>
          <cell r="K736">
            <v>6.0000000000000001E-3</v>
          </cell>
          <cell r="L736">
            <v>1</v>
          </cell>
          <cell r="M736">
            <v>2479.9584695638514</v>
          </cell>
          <cell r="N736">
            <v>56.458897922312559</v>
          </cell>
          <cell r="O736">
            <v>43.925024412914937</v>
          </cell>
          <cell r="Q736" t="str">
            <v>CHIK BLACK 50P 23% INNER CFC</v>
          </cell>
          <cell r="R736">
            <v>214768</v>
          </cell>
          <cell r="S736">
            <v>225.83559168925024</v>
          </cell>
          <cell r="T736">
            <v>11.135475</v>
          </cell>
        </row>
        <row r="737">
          <cell r="H737" t="str">
            <v>214686B</v>
          </cell>
          <cell r="I737">
            <v>60.749774164408315</v>
          </cell>
          <cell r="J737">
            <v>216.72900517809001</v>
          </cell>
          <cell r="K737">
            <v>1.7500000000000002E-2</v>
          </cell>
          <cell r="L737">
            <v>1</v>
          </cell>
          <cell r="M737">
            <v>13396.647286536152</v>
          </cell>
          <cell r="N737">
            <v>56.458897922312559</v>
          </cell>
          <cell r="O737">
            <v>237.2814167391283</v>
          </cell>
          <cell r="Q737" t="str">
            <v>LAM CHIK BLK HFP PROSOL 3G 23%EX-WHITE BACK</v>
          </cell>
          <cell r="R737" t="str">
            <v>214686B</v>
          </cell>
          <cell r="S737">
            <v>60.749774164408315</v>
          </cell>
          <cell r="T737">
            <v>216.78749999999999</v>
          </cell>
        </row>
        <row r="738">
          <cell r="H738" t="str">
            <v>220393A</v>
          </cell>
          <cell r="I738">
            <v>2.3712737127371275</v>
          </cell>
          <cell r="J738">
            <v>44.99</v>
          </cell>
          <cell r="K738">
            <v>0.02</v>
          </cell>
          <cell r="L738">
            <v>1</v>
          </cell>
          <cell r="M738">
            <v>108.81727642276424</v>
          </cell>
          <cell r="N738">
            <v>56.458897922312559</v>
          </cell>
          <cell r="O738">
            <v>1.9273716000000001</v>
          </cell>
          <cell r="Q738" t="str">
            <v>BOPP Tape</v>
          </cell>
          <cell r="R738" t="str">
            <v>220393A</v>
          </cell>
          <cell r="S738">
            <v>2.3712737127371275</v>
          </cell>
          <cell r="T738">
            <v>47.670000000000009</v>
          </cell>
        </row>
        <row r="739">
          <cell r="H739" t="str">
            <v>Conversion Cost</v>
          </cell>
          <cell r="M739">
            <v>6180</v>
          </cell>
          <cell r="N739">
            <v>56.458897922312559</v>
          </cell>
          <cell r="O739">
            <v>109.46016</v>
          </cell>
          <cell r="R739" t="str">
            <v>Conversion Cost</v>
          </cell>
        </row>
        <row r="740">
          <cell r="H740">
            <v>4000177</v>
          </cell>
          <cell r="I740">
            <v>185.7</v>
          </cell>
          <cell r="J740">
            <v>93.36</v>
          </cell>
          <cell r="K740">
            <v>2.5000000000000001E-2</v>
          </cell>
          <cell r="L740">
            <v>1.0249999999999999</v>
          </cell>
          <cell r="M740">
            <v>18214.635194999992</v>
          </cell>
          <cell r="N740">
            <v>128.2051282051282</v>
          </cell>
          <cell r="O740">
            <v>142.07415452099994</v>
          </cell>
          <cell r="Q740" t="str">
            <v>SLES 70%</v>
          </cell>
          <cell r="R740">
            <v>4000177</v>
          </cell>
          <cell r="S740">
            <v>185.7</v>
          </cell>
          <cell r="T740">
            <v>90</v>
          </cell>
        </row>
        <row r="741">
          <cell r="H741">
            <v>4000145</v>
          </cell>
          <cell r="I741">
            <v>10</v>
          </cell>
          <cell r="J741">
            <v>152.11000000000001</v>
          </cell>
          <cell r="K741">
            <v>2.5000000000000001E-2</v>
          </cell>
          <cell r="L741">
            <v>1.0249999999999999</v>
          </cell>
          <cell r="M741">
            <v>1598.1056874999999</v>
          </cell>
          <cell r="N741">
            <v>128.2051282051282</v>
          </cell>
          <cell r="O741">
            <v>12.465224362499999</v>
          </cell>
          <cell r="Q741" t="str">
            <v>PKMEA/CMEA</v>
          </cell>
          <cell r="R741">
            <v>4000145</v>
          </cell>
          <cell r="S741">
            <v>10</v>
          </cell>
          <cell r="T741">
            <v>141.47786749862925</v>
          </cell>
        </row>
        <row r="742">
          <cell r="H742">
            <v>4000129</v>
          </cell>
          <cell r="I742">
            <v>20</v>
          </cell>
          <cell r="J742">
            <v>60</v>
          </cell>
          <cell r="K742">
            <v>2.5000000000000001E-2</v>
          </cell>
          <cell r="L742">
            <v>1.0249999999999999</v>
          </cell>
          <cell r="M742">
            <v>1260.75</v>
          </cell>
          <cell r="N742">
            <v>128.2051282051282</v>
          </cell>
          <cell r="O742">
            <v>9.83385</v>
          </cell>
          <cell r="Q742" t="str">
            <v>CAPB</v>
          </cell>
          <cell r="R742">
            <v>4000129</v>
          </cell>
          <cell r="S742">
            <v>20</v>
          </cell>
          <cell r="T742">
            <v>66.625809613658788</v>
          </cell>
        </row>
        <row r="743">
          <cell r="H743">
            <v>4000159</v>
          </cell>
          <cell r="I743">
            <v>2.5</v>
          </cell>
          <cell r="J743">
            <v>126.8</v>
          </cell>
          <cell r="K743">
            <v>2.5000000000000001E-2</v>
          </cell>
          <cell r="L743">
            <v>1.0249999999999999</v>
          </cell>
          <cell r="M743">
            <v>333.04812499999991</v>
          </cell>
          <cell r="N743">
            <v>128.2051282051282</v>
          </cell>
          <cell r="O743">
            <v>2.5977753749999994</v>
          </cell>
          <cell r="Q743" t="str">
            <v>GLYDANT</v>
          </cell>
          <cell r="R743">
            <v>4000159</v>
          </cell>
          <cell r="S743">
            <v>2.5</v>
          </cell>
          <cell r="T743">
            <v>137.97450310559006</v>
          </cell>
        </row>
        <row r="744">
          <cell r="H744">
            <v>4000180</v>
          </cell>
          <cell r="I744">
            <v>10</v>
          </cell>
          <cell r="J744">
            <v>173</v>
          </cell>
          <cell r="K744">
            <v>2.5000000000000001E-2</v>
          </cell>
          <cell r="L744">
            <v>1.0249999999999999</v>
          </cell>
          <cell r="M744">
            <v>1817.5812499999995</v>
          </cell>
          <cell r="N744">
            <v>128.2051282051282</v>
          </cell>
          <cell r="O744">
            <v>14.177133749999996</v>
          </cell>
          <cell r="Q744" t="str">
            <v>EGDS</v>
          </cell>
          <cell r="R744">
            <v>4000180</v>
          </cell>
          <cell r="S744">
            <v>10</v>
          </cell>
          <cell r="T744">
            <v>148.83631578947367</v>
          </cell>
        </row>
        <row r="745">
          <cell r="H745">
            <v>4000207</v>
          </cell>
          <cell r="I745">
            <v>0.125</v>
          </cell>
          <cell r="J745">
            <v>152.5</v>
          </cell>
          <cell r="K745">
            <v>2.5000000000000001E-2</v>
          </cell>
          <cell r="L745">
            <v>1.0249999999999999</v>
          </cell>
          <cell r="M745">
            <v>20.027539062499997</v>
          </cell>
          <cell r="N745">
            <v>128.2051282051282</v>
          </cell>
          <cell r="O745">
            <v>0.15621480468749999</v>
          </cell>
          <cell r="Q745" t="str">
            <v>CITRIC ACID ANHYDROUS</v>
          </cell>
          <cell r="R745">
            <v>4000207</v>
          </cell>
          <cell r="S745">
            <v>0.125</v>
          </cell>
          <cell r="T745">
            <v>112.87499999999999</v>
          </cell>
        </row>
        <row r="746">
          <cell r="H746">
            <v>114271</v>
          </cell>
          <cell r="I746">
            <v>30</v>
          </cell>
          <cell r="J746">
            <v>403</v>
          </cell>
          <cell r="K746">
            <v>2.5000000000000001E-2</v>
          </cell>
          <cell r="L746">
            <v>1.0249999999999999</v>
          </cell>
          <cell r="M746">
            <v>12702.056249999998</v>
          </cell>
          <cell r="N746">
            <v>128.2051282051282</v>
          </cell>
          <cell r="O746">
            <v>99.076038749999981</v>
          </cell>
          <cell r="Q746" t="str">
            <v>AQUA SFL</v>
          </cell>
          <cell r="R746">
            <v>114271</v>
          </cell>
          <cell r="S746">
            <v>30</v>
          </cell>
          <cell r="T746">
            <v>411</v>
          </cell>
        </row>
        <row r="747">
          <cell r="H747">
            <v>4000225</v>
          </cell>
          <cell r="I747">
            <v>1</v>
          </cell>
          <cell r="J747">
            <v>857.5</v>
          </cell>
          <cell r="K747">
            <v>2.5000000000000001E-2</v>
          </cell>
          <cell r="L747">
            <v>1.0249999999999999</v>
          </cell>
          <cell r="M747">
            <v>900.91093749999982</v>
          </cell>
          <cell r="N747">
            <v>128.2051282051282</v>
          </cell>
          <cell r="O747">
            <v>7.0271053124999989</v>
          </cell>
          <cell r="Q747" t="str">
            <v>N-hance CG-17</v>
          </cell>
          <cell r="R747">
            <v>4000225</v>
          </cell>
          <cell r="S747">
            <v>1</v>
          </cell>
          <cell r="T747">
            <v>855.79256502601049</v>
          </cell>
        </row>
        <row r="748">
          <cell r="H748">
            <v>4002081</v>
          </cell>
          <cell r="I748">
            <v>1</v>
          </cell>
          <cell r="J748">
            <v>453</v>
          </cell>
          <cell r="K748">
            <v>2.5000000000000001E-2</v>
          </cell>
          <cell r="L748">
            <v>1.0249999999999999</v>
          </cell>
          <cell r="M748">
            <v>475.9331249999999</v>
          </cell>
          <cell r="N748">
            <v>128.2051282051282</v>
          </cell>
          <cell r="O748">
            <v>3.7122783749999995</v>
          </cell>
          <cell r="Q748" t="str">
            <v>DABISCO DCG-20</v>
          </cell>
          <cell r="R748">
            <v>4002081</v>
          </cell>
          <cell r="S748">
            <v>1</v>
          </cell>
          <cell r="T748">
            <v>438.38337468982638</v>
          </cell>
        </row>
        <row r="749">
          <cell r="H749">
            <v>4000507</v>
          </cell>
          <cell r="I749">
            <v>0.25</v>
          </cell>
          <cell r="J749">
            <v>3299.69</v>
          </cell>
          <cell r="K749">
            <v>2.5000000000000001E-2</v>
          </cell>
          <cell r="L749">
            <v>1.0249999999999999</v>
          </cell>
          <cell r="M749">
            <v>866.68420156249988</v>
          </cell>
          <cell r="N749">
            <v>128.2051282051282</v>
          </cell>
          <cell r="O749">
            <v>6.760136772187499</v>
          </cell>
          <cell r="Q749" t="str">
            <v>Polyox N-60K</v>
          </cell>
          <cell r="R749">
            <v>4000507</v>
          </cell>
          <cell r="S749">
            <v>0.25</v>
          </cell>
          <cell r="T749">
            <v>3509.6697311107387</v>
          </cell>
        </row>
        <row r="750">
          <cell r="H750">
            <v>4001856</v>
          </cell>
          <cell r="I750">
            <v>40</v>
          </cell>
          <cell r="J750">
            <v>357</v>
          </cell>
          <cell r="K750">
            <v>2.5000000000000001E-2</v>
          </cell>
          <cell r="L750">
            <v>1.0249999999999999</v>
          </cell>
          <cell r="M750">
            <v>15002.924999999997</v>
          </cell>
          <cell r="N750">
            <v>128.2051282051282</v>
          </cell>
          <cell r="O750">
            <v>117.02281499999998</v>
          </cell>
          <cell r="Q750" t="str">
            <v>CK60016</v>
          </cell>
          <cell r="R750">
            <v>4001856</v>
          </cell>
          <cell r="S750">
            <v>40</v>
          </cell>
          <cell r="T750">
            <v>247</v>
          </cell>
        </row>
        <row r="751">
          <cell r="H751">
            <v>111253</v>
          </cell>
          <cell r="I751">
            <v>7</v>
          </cell>
          <cell r="J751">
            <v>984</v>
          </cell>
          <cell r="K751">
            <v>2.5000000000000001E-2</v>
          </cell>
          <cell r="L751">
            <v>1.0249999999999999</v>
          </cell>
          <cell r="M751">
            <v>7236.704999999999</v>
          </cell>
          <cell r="N751">
            <v>128.2051282051282</v>
          </cell>
          <cell r="O751">
            <v>56.446298999999989</v>
          </cell>
          <cell r="Q751" t="str">
            <v>Frag Natural Glory Impd Plus</v>
          </cell>
          <cell r="R751">
            <v>111253</v>
          </cell>
          <cell r="S751">
            <v>7</v>
          </cell>
          <cell r="T751">
            <v>984</v>
          </cell>
        </row>
        <row r="752">
          <cell r="H752">
            <v>114273</v>
          </cell>
          <cell r="I752">
            <v>20</v>
          </cell>
          <cell r="J752">
            <v>826.5</v>
          </cell>
          <cell r="K752">
            <v>2.5000000000000001E-2</v>
          </cell>
          <cell r="L752">
            <v>1.0249999999999999</v>
          </cell>
          <cell r="M752">
            <v>17366.831249999999</v>
          </cell>
          <cell r="N752">
            <v>128.2051282051282</v>
          </cell>
          <cell r="O752">
            <v>135.46128375000001</v>
          </cell>
          <cell r="Q752" t="str">
            <v>ZINC OMADINE 48% FPS</v>
          </cell>
          <cell r="R752">
            <v>114273</v>
          </cell>
          <cell r="S752">
            <v>20</v>
          </cell>
          <cell r="T752">
            <v>705.63718138962076</v>
          </cell>
        </row>
        <row r="753">
          <cell r="H753">
            <v>4000140</v>
          </cell>
          <cell r="I753">
            <v>10</v>
          </cell>
          <cell r="J753">
            <v>17.11</v>
          </cell>
          <cell r="K753">
            <v>2.5000000000000001E-2</v>
          </cell>
          <cell r="L753">
            <v>1.0249999999999999</v>
          </cell>
          <cell r="M753">
            <v>179.76193749999996</v>
          </cell>
          <cell r="N753">
            <v>128.2051282051282</v>
          </cell>
          <cell r="O753">
            <v>1.4021431124999997</v>
          </cell>
          <cell r="Q753" t="str">
            <v>Sodium Chloride</v>
          </cell>
          <cell r="R753">
            <v>4000140</v>
          </cell>
          <cell r="S753">
            <v>10</v>
          </cell>
          <cell r="T753">
            <v>19.107204081632652</v>
          </cell>
        </row>
        <row r="754">
          <cell r="H754" t="str">
            <v>C16</v>
          </cell>
          <cell r="I754">
            <v>662.22499999999991</v>
          </cell>
          <cell r="J754">
            <v>0.34</v>
          </cell>
          <cell r="K754">
            <v>2.5000000000000001E-2</v>
          </cell>
          <cell r="L754">
            <v>1.0249999999999999</v>
          </cell>
          <cell r="M754">
            <v>236.55504781249996</v>
          </cell>
          <cell r="N754">
            <v>128.2051282051282</v>
          </cell>
          <cell r="O754">
            <v>1.8451293729374998</v>
          </cell>
          <cell r="Q754" t="str">
            <v>DM Water</v>
          </cell>
          <cell r="R754" t="str">
            <v>C16</v>
          </cell>
          <cell r="S754">
            <v>662.22499999999991</v>
          </cell>
          <cell r="T754">
            <v>0.33999695959303466</v>
          </cell>
        </row>
        <row r="755">
          <cell r="H755">
            <v>400064</v>
          </cell>
          <cell r="I755">
            <v>0.1</v>
          </cell>
          <cell r="J755">
            <v>375</v>
          </cell>
          <cell r="K755">
            <v>2.5000000000000001E-2</v>
          </cell>
          <cell r="L755">
            <v>1.0249999999999999</v>
          </cell>
          <cell r="M755">
            <v>39.3984375</v>
          </cell>
          <cell r="N755">
            <v>128.2051282051282</v>
          </cell>
          <cell r="O755">
            <v>0.3073078125</v>
          </cell>
          <cell r="Q755" t="str">
            <v>COCONUT MILK</v>
          </cell>
          <cell r="R755">
            <v>400064</v>
          </cell>
          <cell r="S755">
            <v>0.1</v>
          </cell>
          <cell r="T755">
            <v>375</v>
          </cell>
        </row>
        <row r="756">
          <cell r="H756">
            <v>115323</v>
          </cell>
          <cell r="I756">
            <v>0.1</v>
          </cell>
          <cell r="J756">
            <v>2100</v>
          </cell>
          <cell r="K756">
            <v>2.5000000000000001E-2</v>
          </cell>
          <cell r="L756">
            <v>1.0249999999999999</v>
          </cell>
          <cell r="M756">
            <v>220.63124999999997</v>
          </cell>
          <cell r="N756">
            <v>128.2051282051282</v>
          </cell>
          <cell r="O756">
            <v>1.7209237499999996</v>
          </cell>
          <cell r="Q756" t="str">
            <v>WHITE PEPPER</v>
          </cell>
          <cell r="R756">
            <v>115323</v>
          </cell>
          <cell r="S756">
            <v>0.1</v>
          </cell>
          <cell r="T756">
            <v>2100</v>
          </cell>
        </row>
        <row r="757">
          <cell r="H757" t="str">
            <v>214673A</v>
          </cell>
          <cell r="I757">
            <v>1538.4615384615386</v>
          </cell>
          <cell r="J757">
            <v>16.172000000000001</v>
          </cell>
          <cell r="K757">
            <v>6.0000000000000001E-3</v>
          </cell>
          <cell r="L757">
            <v>1</v>
          </cell>
          <cell r="M757">
            <v>25029.280000000002</v>
          </cell>
          <cell r="N757">
            <v>128.2051282051282</v>
          </cell>
          <cell r="O757">
            <v>195.22838400000003</v>
          </cell>
          <cell r="Q757" t="str">
            <v>CONTAINER KARTHIKA AD SHAMPOO 650ML-WHITE</v>
          </cell>
          <cell r="R757" t="str">
            <v>214673A</v>
          </cell>
          <cell r="S757">
            <v>1538.4615384615386</v>
          </cell>
          <cell r="T757">
            <v>16.78772</v>
          </cell>
        </row>
        <row r="758">
          <cell r="H758">
            <v>214709</v>
          </cell>
          <cell r="I758">
            <v>128.2051282051282</v>
          </cell>
          <cell r="J758">
            <v>37.72</v>
          </cell>
          <cell r="K758">
            <v>6.0000000000000001E-3</v>
          </cell>
          <cell r="L758">
            <v>1</v>
          </cell>
          <cell r="M758">
            <v>4864.91282051282</v>
          </cell>
          <cell r="N758">
            <v>128.2051282051282</v>
          </cell>
          <cell r="O758">
            <v>37.946319999999993</v>
          </cell>
          <cell r="Q758" t="str">
            <v>KARTHIKA AD650ML CFC</v>
          </cell>
          <cell r="R758">
            <v>214709</v>
          </cell>
          <cell r="S758">
            <v>128.2051282051282</v>
          </cell>
          <cell r="T758">
            <v>39.8889</v>
          </cell>
        </row>
        <row r="759">
          <cell r="H759">
            <v>214702</v>
          </cell>
          <cell r="I759">
            <v>1538.4615384615386</v>
          </cell>
          <cell r="J759">
            <v>2.12</v>
          </cell>
          <cell r="K759">
            <v>0.02</v>
          </cell>
          <cell r="L759">
            <v>1</v>
          </cell>
          <cell r="M759">
            <v>3326.7692307692314</v>
          </cell>
          <cell r="N759">
            <v>128.2051282051282</v>
          </cell>
          <cell r="O759">
            <v>25.948800000000006</v>
          </cell>
          <cell r="Q759" t="str">
            <v xml:space="preserve"> KARTHIKA AD 650ML  BACK LABEL</v>
          </cell>
          <cell r="R759">
            <v>214702</v>
          </cell>
          <cell r="S759">
            <v>1538.4615384615386</v>
          </cell>
          <cell r="T759">
            <v>2.2419000000000002</v>
          </cell>
        </row>
        <row r="760">
          <cell r="H760">
            <v>214701</v>
          </cell>
          <cell r="I760">
            <v>1538.4615384615386</v>
          </cell>
          <cell r="J760">
            <v>2.65</v>
          </cell>
          <cell r="K760">
            <v>0.02</v>
          </cell>
          <cell r="L760">
            <v>1</v>
          </cell>
          <cell r="M760">
            <v>4158.461538461539</v>
          </cell>
          <cell r="N760">
            <v>128.2051282051282</v>
          </cell>
          <cell r="O760">
            <v>32.436000000000007</v>
          </cell>
          <cell r="Q760" t="str">
            <v xml:space="preserve"> KARTHIKA AD 650ML  FRONT LABEL</v>
          </cell>
          <cell r="R760">
            <v>214701</v>
          </cell>
          <cell r="S760">
            <v>1538.4615384615386</v>
          </cell>
          <cell r="T760">
            <v>2.8023750000000001</v>
          </cell>
        </row>
        <row r="761">
          <cell r="H761">
            <v>214727</v>
          </cell>
          <cell r="I761">
            <v>1538.4615384615386</v>
          </cell>
          <cell r="J761">
            <v>13.12</v>
          </cell>
          <cell r="K761">
            <v>6.0000000000000001E-3</v>
          </cell>
          <cell r="L761">
            <v>1</v>
          </cell>
          <cell r="M761">
            <v>20305.723076923077</v>
          </cell>
          <cell r="N761">
            <v>128.2051282051282</v>
          </cell>
          <cell r="O761">
            <v>158.38463999999999</v>
          </cell>
          <cell r="Q761" t="str">
            <v>KARTHIKA AD 650ML CAP</v>
          </cell>
          <cell r="R761">
            <v>214727</v>
          </cell>
          <cell r="S761">
            <v>1538.4615384615386</v>
          </cell>
          <cell r="T761">
            <v>13.907200000000001</v>
          </cell>
        </row>
        <row r="762">
          <cell r="H762" t="str">
            <v>220393A</v>
          </cell>
          <cell r="I762">
            <v>2.5641025641025643</v>
          </cell>
          <cell r="J762">
            <v>44.99</v>
          </cell>
          <cell r="K762">
            <v>0.02</v>
          </cell>
          <cell r="L762">
            <v>1</v>
          </cell>
          <cell r="M762">
            <v>117.66615384615388</v>
          </cell>
          <cell r="N762">
            <v>128.2051282051282</v>
          </cell>
          <cell r="O762">
            <v>0.91779600000000028</v>
          </cell>
          <cell r="Q762" t="str">
            <v>BOPP Tape</v>
          </cell>
          <cell r="R762" t="str">
            <v>220393A</v>
          </cell>
          <cell r="S762">
            <v>2.5641025641025643</v>
          </cell>
          <cell r="T762">
            <v>47.670000000000009</v>
          </cell>
        </row>
        <row r="763">
          <cell r="I763">
            <v>1538.4615384615386</v>
          </cell>
          <cell r="J763">
            <v>0.04</v>
          </cell>
          <cell r="L763">
            <v>1</v>
          </cell>
          <cell r="M763">
            <v>61.538461538461547</v>
          </cell>
          <cell r="N763">
            <v>128.2051282051282</v>
          </cell>
          <cell r="O763">
            <v>0.48000000000000009</v>
          </cell>
          <cell r="Q763" t="str">
            <v>LABELING CHARGES</v>
          </cell>
          <cell r="S763">
            <v>1538.4615384615386</v>
          </cell>
          <cell r="T763">
            <v>0.04</v>
          </cell>
        </row>
        <row r="764">
          <cell r="I764">
            <v>69230.769230769234</v>
          </cell>
          <cell r="J764">
            <v>1.6999999999999999E-3</v>
          </cell>
          <cell r="L764">
            <v>1</v>
          </cell>
          <cell r="M764">
            <v>117.69230769230769</v>
          </cell>
          <cell r="N764">
            <v>128.2051282051282</v>
          </cell>
          <cell r="O764">
            <v>0.91800000000000004</v>
          </cell>
          <cell r="Q764" t="str">
            <v>INKJET CODING</v>
          </cell>
          <cell r="S764">
            <v>69230.769230769234</v>
          </cell>
          <cell r="T764">
            <v>1.6999999999999999E-3</v>
          </cell>
        </row>
        <row r="765">
          <cell r="H765" t="str">
            <v>Conversion</v>
          </cell>
          <cell r="M765">
            <v>9000</v>
          </cell>
          <cell r="N765">
            <v>128.2051282051282</v>
          </cell>
          <cell r="O765">
            <v>70.2</v>
          </cell>
          <cell r="R765" t="str">
            <v>Conversion</v>
          </cell>
        </row>
        <row r="766">
          <cell r="H766">
            <v>4000177</v>
          </cell>
          <cell r="I766">
            <v>185.7</v>
          </cell>
          <cell r="J766">
            <v>93.36</v>
          </cell>
          <cell r="K766">
            <v>2.5000000000000001E-2</v>
          </cell>
          <cell r="L766">
            <v>1.0249999999999999</v>
          </cell>
          <cell r="M766">
            <v>18214.635194999992</v>
          </cell>
          <cell r="N766">
            <v>122.54901960784314</v>
          </cell>
          <cell r="O766">
            <v>148.63142319119993</v>
          </cell>
          <cell r="Q766" t="str">
            <v>SLES 70%</v>
          </cell>
          <cell r="R766">
            <v>4000177</v>
          </cell>
          <cell r="S766">
            <v>185.7</v>
          </cell>
          <cell r="T766">
            <v>90</v>
          </cell>
        </row>
        <row r="767">
          <cell r="H767">
            <v>4000145</v>
          </cell>
          <cell r="I767">
            <v>10</v>
          </cell>
          <cell r="J767">
            <v>152.11000000000001</v>
          </cell>
          <cell r="K767">
            <v>2.5000000000000001E-2</v>
          </cell>
          <cell r="L767">
            <v>1.0249999999999999</v>
          </cell>
          <cell r="M767">
            <v>1598.1056874999999</v>
          </cell>
          <cell r="N767">
            <v>122.54901960784314</v>
          </cell>
          <cell r="O767">
            <v>13.04054241</v>
          </cell>
          <cell r="Q767" t="str">
            <v>PKMEA/CMEA</v>
          </cell>
          <cell r="R767">
            <v>4000145</v>
          </cell>
          <cell r="S767">
            <v>10</v>
          </cell>
          <cell r="T767">
            <v>141.47786749862925</v>
          </cell>
        </row>
        <row r="768">
          <cell r="H768">
            <v>4000129</v>
          </cell>
          <cell r="I768">
            <v>20</v>
          </cell>
          <cell r="J768">
            <v>60</v>
          </cell>
          <cell r="K768">
            <v>2.5000000000000001E-2</v>
          </cell>
          <cell r="L768">
            <v>1.0249999999999999</v>
          </cell>
          <cell r="M768">
            <v>1260.75</v>
          </cell>
          <cell r="N768">
            <v>122.54901960784314</v>
          </cell>
          <cell r="O768">
            <v>10.28772</v>
          </cell>
          <cell r="Q768" t="str">
            <v>CAPB</v>
          </cell>
          <cell r="R768">
            <v>4000129</v>
          </cell>
          <cell r="S768">
            <v>20</v>
          </cell>
          <cell r="T768">
            <v>66.625809613658788</v>
          </cell>
        </row>
        <row r="769">
          <cell r="H769">
            <v>4000159</v>
          </cell>
          <cell r="I769">
            <v>2.5</v>
          </cell>
          <cell r="J769">
            <v>126.8</v>
          </cell>
          <cell r="K769">
            <v>2.5000000000000001E-2</v>
          </cell>
          <cell r="L769">
            <v>1.0249999999999999</v>
          </cell>
          <cell r="M769">
            <v>333.04812499999991</v>
          </cell>
          <cell r="N769">
            <v>122.54901960784314</v>
          </cell>
          <cell r="O769">
            <v>2.7176726999999992</v>
          </cell>
          <cell r="Q769" t="str">
            <v>GLYDANT</v>
          </cell>
          <cell r="R769">
            <v>4000159</v>
          </cell>
          <cell r="S769">
            <v>2.5</v>
          </cell>
          <cell r="T769">
            <v>137.97450310559006</v>
          </cell>
        </row>
        <row r="770">
          <cell r="H770">
            <v>4000180</v>
          </cell>
          <cell r="I770">
            <v>10</v>
          </cell>
          <cell r="J770">
            <v>173</v>
          </cell>
          <cell r="K770">
            <v>2.5000000000000001E-2</v>
          </cell>
          <cell r="L770">
            <v>1.0249999999999999</v>
          </cell>
          <cell r="M770">
            <v>1817.5812499999995</v>
          </cell>
          <cell r="N770">
            <v>122.54901960784314</v>
          </cell>
          <cell r="O770">
            <v>14.831462999999996</v>
          </cell>
          <cell r="Q770" t="str">
            <v>EGDS</v>
          </cell>
          <cell r="R770">
            <v>4000180</v>
          </cell>
          <cell r="S770">
            <v>10</v>
          </cell>
          <cell r="T770">
            <v>148.83631578947367</v>
          </cell>
        </row>
        <row r="771">
          <cell r="H771">
            <v>4000207</v>
          </cell>
          <cell r="I771">
            <v>0.125</v>
          </cell>
          <cell r="J771">
            <v>152.5</v>
          </cell>
          <cell r="K771">
            <v>2.5000000000000001E-2</v>
          </cell>
          <cell r="L771">
            <v>1.0249999999999999</v>
          </cell>
          <cell r="M771">
            <v>20.027539062499997</v>
          </cell>
          <cell r="N771">
            <v>122.54901960784314</v>
          </cell>
          <cell r="O771">
            <v>0.16342471874999998</v>
          </cell>
          <cell r="Q771" t="str">
            <v>CITRIC ACID ANHYDROUS</v>
          </cell>
          <cell r="R771">
            <v>4000207</v>
          </cell>
          <cell r="S771">
            <v>0.125</v>
          </cell>
          <cell r="T771">
            <v>112.87499999999999</v>
          </cell>
        </row>
        <row r="772">
          <cell r="H772">
            <v>114271</v>
          </cell>
          <cell r="I772">
            <v>30</v>
          </cell>
          <cell r="J772">
            <v>403</v>
          </cell>
          <cell r="K772">
            <v>2.5000000000000001E-2</v>
          </cell>
          <cell r="L772">
            <v>1.0249999999999999</v>
          </cell>
          <cell r="M772">
            <v>12702.056249999998</v>
          </cell>
          <cell r="N772">
            <v>122.54901960784314</v>
          </cell>
          <cell r="O772">
            <v>103.64877899999999</v>
          </cell>
          <cell r="Q772" t="str">
            <v>AQUA SFL</v>
          </cell>
          <cell r="R772">
            <v>114271</v>
          </cell>
          <cell r="S772">
            <v>30</v>
          </cell>
          <cell r="T772">
            <v>411</v>
          </cell>
        </row>
        <row r="773">
          <cell r="H773">
            <v>4000225</v>
          </cell>
          <cell r="I773">
            <v>1</v>
          </cell>
          <cell r="J773">
            <v>857.5</v>
          </cell>
          <cell r="K773">
            <v>2.5000000000000001E-2</v>
          </cell>
          <cell r="L773">
            <v>1.0249999999999999</v>
          </cell>
          <cell r="M773">
            <v>900.91093749999982</v>
          </cell>
          <cell r="N773">
            <v>122.54901960784314</v>
          </cell>
          <cell r="O773">
            <v>7.3514332499999986</v>
          </cell>
          <cell r="Q773" t="str">
            <v>N-hance CG-17</v>
          </cell>
          <cell r="R773">
            <v>4000225</v>
          </cell>
          <cell r="S773">
            <v>1</v>
          </cell>
          <cell r="T773">
            <v>855.79256502601049</v>
          </cell>
        </row>
        <row r="774">
          <cell r="H774">
            <v>4002081</v>
          </cell>
          <cell r="I774">
            <v>1</v>
          </cell>
          <cell r="J774">
            <v>453</v>
          </cell>
          <cell r="K774">
            <v>2.5000000000000001E-2</v>
          </cell>
          <cell r="L774">
            <v>1.0249999999999999</v>
          </cell>
          <cell r="M774">
            <v>475.9331249999999</v>
          </cell>
          <cell r="N774">
            <v>122.54901960784314</v>
          </cell>
          <cell r="O774">
            <v>3.8836142999999992</v>
          </cell>
          <cell r="Q774" t="str">
            <v>DABISCO DCG-20</v>
          </cell>
          <cell r="R774">
            <v>4002081</v>
          </cell>
          <cell r="S774">
            <v>1</v>
          </cell>
          <cell r="T774">
            <v>438.38337468982638</v>
          </cell>
        </row>
        <row r="775">
          <cell r="H775">
            <v>4000507</v>
          </cell>
          <cell r="I775">
            <v>0.25</v>
          </cell>
          <cell r="J775">
            <v>3299.69</v>
          </cell>
          <cell r="K775">
            <v>2.5000000000000001E-2</v>
          </cell>
          <cell r="L775">
            <v>1.0249999999999999</v>
          </cell>
          <cell r="M775">
            <v>866.68420156249988</v>
          </cell>
          <cell r="N775">
            <v>122.54901960784314</v>
          </cell>
          <cell r="O775">
            <v>7.0721430847499995</v>
          </cell>
          <cell r="Q775" t="str">
            <v>Polyox N-60K</v>
          </cell>
          <cell r="R775">
            <v>4000507</v>
          </cell>
          <cell r="S775">
            <v>0.25</v>
          </cell>
          <cell r="T775">
            <v>3509.6697311107387</v>
          </cell>
        </row>
        <row r="776">
          <cell r="H776">
            <v>4001856</v>
          </cell>
          <cell r="I776">
            <v>40</v>
          </cell>
          <cell r="J776">
            <v>357</v>
          </cell>
          <cell r="K776">
            <v>2.5000000000000001E-2</v>
          </cell>
          <cell r="L776">
            <v>1.0249999999999999</v>
          </cell>
          <cell r="M776">
            <v>15002.924999999997</v>
          </cell>
          <cell r="N776">
            <v>122.54901960784314</v>
          </cell>
          <cell r="O776">
            <v>122.42386799999998</v>
          </cell>
          <cell r="Q776" t="str">
            <v>CK60016</v>
          </cell>
          <cell r="R776">
            <v>4001856</v>
          </cell>
          <cell r="S776">
            <v>40</v>
          </cell>
          <cell r="T776">
            <v>247</v>
          </cell>
        </row>
        <row r="777">
          <cell r="H777">
            <v>111253</v>
          </cell>
          <cell r="I777">
            <v>7</v>
          </cell>
          <cell r="J777">
            <v>984</v>
          </cell>
          <cell r="K777">
            <v>2.5000000000000001E-2</v>
          </cell>
          <cell r="L777">
            <v>1.0249999999999999</v>
          </cell>
          <cell r="M777">
            <v>7236.704999999999</v>
          </cell>
          <cell r="N777">
            <v>122.54901960784314</v>
          </cell>
          <cell r="O777">
            <v>59.05151279999999</v>
          </cell>
          <cell r="Q777" t="str">
            <v>Frag Natural Glory Impd Plus</v>
          </cell>
          <cell r="R777">
            <v>111253</v>
          </cell>
          <cell r="S777">
            <v>7</v>
          </cell>
          <cell r="T777">
            <v>984</v>
          </cell>
        </row>
        <row r="778">
          <cell r="H778">
            <v>114273</v>
          </cell>
          <cell r="I778">
            <v>20</v>
          </cell>
          <cell r="J778">
            <v>826.5</v>
          </cell>
          <cell r="K778">
            <v>2.5000000000000001E-2</v>
          </cell>
          <cell r="L778">
            <v>1.0249999999999999</v>
          </cell>
          <cell r="M778">
            <v>17366.831249999999</v>
          </cell>
          <cell r="N778">
            <v>122.54901960784314</v>
          </cell>
          <cell r="O778">
            <v>141.71334300000001</v>
          </cell>
          <cell r="Q778" t="str">
            <v>ZINC OMADINE 48% FPS</v>
          </cell>
          <cell r="R778">
            <v>114273</v>
          </cell>
          <cell r="S778">
            <v>20</v>
          </cell>
          <cell r="T778">
            <v>705.63718138962076</v>
          </cell>
        </row>
        <row r="779">
          <cell r="H779">
            <v>4000140</v>
          </cell>
          <cell r="I779">
            <v>10</v>
          </cell>
          <cell r="J779">
            <v>17.11</v>
          </cell>
          <cell r="K779">
            <v>2.5000000000000001E-2</v>
          </cell>
          <cell r="L779">
            <v>1.0249999999999999</v>
          </cell>
          <cell r="M779">
            <v>179.76193749999996</v>
          </cell>
          <cell r="N779">
            <v>122.54901960784314</v>
          </cell>
          <cell r="O779">
            <v>1.4668574099999996</v>
          </cell>
          <cell r="Q779" t="str">
            <v>Sodium Chloride</v>
          </cell>
          <cell r="R779">
            <v>4000140</v>
          </cell>
          <cell r="S779">
            <v>10</v>
          </cell>
          <cell r="T779">
            <v>19.107204081632652</v>
          </cell>
        </row>
        <row r="780">
          <cell r="H780" t="str">
            <v>C16</v>
          </cell>
          <cell r="I780">
            <v>662.22499999999991</v>
          </cell>
          <cell r="J780">
            <v>0.34</v>
          </cell>
          <cell r="K780">
            <v>2.5000000000000001E-2</v>
          </cell>
          <cell r="L780">
            <v>1.0249999999999999</v>
          </cell>
          <cell r="M780">
            <v>236.55504781249996</v>
          </cell>
          <cell r="N780">
            <v>122.54901960784314</v>
          </cell>
          <cell r="O780">
            <v>1.9302891901499997</v>
          </cell>
          <cell r="Q780" t="str">
            <v>DM Water</v>
          </cell>
          <cell r="R780" t="str">
            <v>C16</v>
          </cell>
          <cell r="S780">
            <v>662.22499999999991</v>
          </cell>
          <cell r="T780">
            <v>0.33999695959303466</v>
          </cell>
        </row>
        <row r="781">
          <cell r="H781">
            <v>400064</v>
          </cell>
          <cell r="I781">
            <v>0.1</v>
          </cell>
          <cell r="J781">
            <v>375</v>
          </cell>
          <cell r="K781">
            <v>2.5000000000000001E-2</v>
          </cell>
          <cell r="L781">
            <v>1.0249999999999999</v>
          </cell>
          <cell r="M781">
            <v>39.3984375</v>
          </cell>
          <cell r="N781">
            <v>122.54901960784314</v>
          </cell>
          <cell r="O781">
            <v>0.32149125000000001</v>
          </cell>
          <cell r="Q781" t="str">
            <v>COCONUT MILK</v>
          </cell>
          <cell r="R781">
            <v>400064</v>
          </cell>
          <cell r="S781">
            <v>0.1</v>
          </cell>
          <cell r="T781">
            <v>375</v>
          </cell>
        </row>
        <row r="782">
          <cell r="H782">
            <v>115323</v>
          </cell>
          <cell r="I782">
            <v>0.1</v>
          </cell>
          <cell r="J782">
            <v>2100</v>
          </cell>
          <cell r="K782">
            <v>2.5000000000000001E-2</v>
          </cell>
          <cell r="L782">
            <v>1.0249999999999999</v>
          </cell>
          <cell r="M782">
            <v>220.63124999999997</v>
          </cell>
          <cell r="N782">
            <v>122.54901960784314</v>
          </cell>
          <cell r="O782">
            <v>1.8003509999999998</v>
          </cell>
          <cell r="Q782" t="str">
            <v>WHITE PEPPER</v>
          </cell>
          <cell r="R782">
            <v>115323</v>
          </cell>
          <cell r="S782">
            <v>0.1</v>
          </cell>
          <cell r="T782">
            <v>2100</v>
          </cell>
        </row>
        <row r="783">
          <cell r="H783">
            <v>214713</v>
          </cell>
          <cell r="I783">
            <v>2941.1764705882351</v>
          </cell>
          <cell r="J783">
            <v>10.57</v>
          </cell>
          <cell r="K783">
            <v>6.0000000000000001E-3</v>
          </cell>
          <cell r="L783">
            <v>1</v>
          </cell>
          <cell r="M783">
            <v>31274.764705882353</v>
          </cell>
          <cell r="N783">
            <v>122.54901960784314</v>
          </cell>
          <cell r="O783">
            <v>255.20208</v>
          </cell>
          <cell r="Q783" t="str">
            <v>KARTHIKA AD340ML CAN</v>
          </cell>
          <cell r="R783">
            <v>214713</v>
          </cell>
          <cell r="S783">
            <v>2941.1764705882351</v>
          </cell>
          <cell r="T783">
            <v>10.971660000000002</v>
          </cell>
        </row>
        <row r="784">
          <cell r="H784">
            <v>214705</v>
          </cell>
          <cell r="I784">
            <v>122.54901960784314</v>
          </cell>
          <cell r="J784">
            <v>27.07</v>
          </cell>
          <cell r="K784">
            <v>6.0000000000000001E-3</v>
          </cell>
          <cell r="L784">
            <v>1</v>
          </cell>
          <cell r="M784">
            <v>3337.3063725490197</v>
          </cell>
          <cell r="N784">
            <v>122.54901960784314</v>
          </cell>
          <cell r="O784">
            <v>27.232420000000001</v>
          </cell>
          <cell r="Q784" t="str">
            <v>KARTHIKA AD340ML CFC</v>
          </cell>
          <cell r="R784">
            <v>214705</v>
          </cell>
          <cell r="S784">
            <v>122.54901960784314</v>
          </cell>
          <cell r="T784">
            <v>28.626525000000004</v>
          </cell>
        </row>
        <row r="785">
          <cell r="H785">
            <v>214704</v>
          </cell>
          <cell r="I785">
            <v>2941.1764705882351</v>
          </cell>
          <cell r="J785">
            <v>2.44</v>
          </cell>
          <cell r="K785">
            <v>0.02</v>
          </cell>
          <cell r="L785">
            <v>1</v>
          </cell>
          <cell r="M785">
            <v>7320</v>
          </cell>
          <cell r="N785">
            <v>122.54901960784314</v>
          </cell>
          <cell r="O785">
            <v>59.731200000000001</v>
          </cell>
          <cell r="Q785" t="str">
            <v>KARTHIKA AD340ML  FRONT LBL</v>
          </cell>
          <cell r="R785">
            <v>214704</v>
          </cell>
          <cell r="S785">
            <v>2941.1764705882351</v>
          </cell>
          <cell r="T785">
            <v>2.5803000000000003</v>
          </cell>
        </row>
        <row r="786">
          <cell r="H786">
            <v>214703</v>
          </cell>
          <cell r="I786">
            <v>2941.1764705882351</v>
          </cell>
          <cell r="J786">
            <v>1.94</v>
          </cell>
          <cell r="K786">
            <v>0.02</v>
          </cell>
          <cell r="L786">
            <v>1</v>
          </cell>
          <cell r="M786">
            <v>5819.9999999999991</v>
          </cell>
          <cell r="N786">
            <v>122.54901960784314</v>
          </cell>
          <cell r="O786">
            <v>47.491199999999992</v>
          </cell>
          <cell r="Q786" t="str">
            <v>KARTHIKA AD340ML  BACK LBL</v>
          </cell>
          <cell r="R786">
            <v>214703</v>
          </cell>
          <cell r="S786">
            <v>2941.1764705882351</v>
          </cell>
          <cell r="T786">
            <v>2.0515500000000002</v>
          </cell>
        </row>
        <row r="787">
          <cell r="H787">
            <v>214714</v>
          </cell>
          <cell r="I787">
            <v>2941.1764705882351</v>
          </cell>
          <cell r="J787">
            <v>3.8140000000000001</v>
          </cell>
          <cell r="K787">
            <v>6.0000000000000001E-3</v>
          </cell>
          <cell r="L787">
            <v>1</v>
          </cell>
          <cell r="M787">
            <v>11284.952941176471</v>
          </cell>
          <cell r="N787">
            <v>122.54901960784314</v>
          </cell>
          <cell r="O787">
            <v>92.085216000000003</v>
          </cell>
          <cell r="Q787" t="str">
            <v>KARTHIKA AD340ML CAP</v>
          </cell>
          <cell r="R787">
            <v>214714</v>
          </cell>
          <cell r="S787">
            <v>2941.1764705882351</v>
          </cell>
          <cell r="T787">
            <v>3.9933619047619047</v>
          </cell>
        </row>
        <row r="788">
          <cell r="H788">
            <v>213468</v>
          </cell>
          <cell r="I788">
            <v>735.29411764705878</v>
          </cell>
          <cell r="J788">
            <v>3</v>
          </cell>
          <cell r="K788">
            <v>0.01</v>
          </cell>
          <cell r="L788">
            <v>1</v>
          </cell>
          <cell r="M788">
            <v>2227.9411764705883</v>
          </cell>
          <cell r="N788">
            <v>122.54901960784314</v>
          </cell>
          <cell r="O788">
            <v>18.18</v>
          </cell>
          <cell r="Q788" t="str">
            <v>KARTHIKA AD340ML SLEEVES</v>
          </cell>
          <cell r="R788">
            <v>213468</v>
          </cell>
          <cell r="S788">
            <v>735.29411764705878</v>
          </cell>
          <cell r="T788">
            <v>3.1800000000000006</v>
          </cell>
        </row>
        <row r="789">
          <cell r="H789" t="str">
            <v>220393A</v>
          </cell>
          <cell r="I789">
            <v>2.4509803921568629</v>
          </cell>
          <cell r="J789">
            <v>44.99</v>
          </cell>
          <cell r="K789">
            <v>0.02</v>
          </cell>
          <cell r="L789">
            <v>1</v>
          </cell>
          <cell r="M789">
            <v>112.47500000000001</v>
          </cell>
          <cell r="N789">
            <v>122.54901960784314</v>
          </cell>
          <cell r="O789">
            <v>0.91779600000000006</v>
          </cell>
          <cell r="Q789" t="str">
            <v>BOPP Tape</v>
          </cell>
          <cell r="R789" t="str">
            <v>220393A</v>
          </cell>
          <cell r="S789">
            <v>2.4509803921568629</v>
          </cell>
          <cell r="T789">
            <v>47.670000000000009</v>
          </cell>
        </row>
        <row r="790">
          <cell r="I790">
            <v>2941.1764705882351</v>
          </cell>
          <cell r="J790">
            <v>0.04</v>
          </cell>
          <cell r="L790">
            <v>1</v>
          </cell>
          <cell r="M790">
            <v>117.64705882352941</v>
          </cell>
          <cell r="N790">
            <v>122.54901960784314</v>
          </cell>
          <cell r="O790">
            <v>0.96</v>
          </cell>
          <cell r="Q790" t="str">
            <v>LABELING CHARGES</v>
          </cell>
          <cell r="S790">
            <v>2941.1764705882351</v>
          </cell>
          <cell r="T790">
            <v>0.04</v>
          </cell>
        </row>
        <row r="791">
          <cell r="I791">
            <v>132352.94117647057</v>
          </cell>
          <cell r="J791">
            <v>1.6999999999999999E-3</v>
          </cell>
          <cell r="L791">
            <v>1</v>
          </cell>
          <cell r="M791">
            <v>224.99999999999997</v>
          </cell>
          <cell r="N791">
            <v>122.54901960784314</v>
          </cell>
          <cell r="O791">
            <v>1.8359999999999999</v>
          </cell>
          <cell r="Q791" t="str">
            <v>INKJET CODING</v>
          </cell>
          <cell r="S791">
            <v>132352.94117647057</v>
          </cell>
          <cell r="T791">
            <v>1.6999999999999999E-3</v>
          </cell>
        </row>
        <row r="792">
          <cell r="H792" t="str">
            <v>Conversion</v>
          </cell>
          <cell r="M792">
            <v>9000</v>
          </cell>
          <cell r="N792">
            <v>122.54901960784314</v>
          </cell>
          <cell r="O792">
            <v>73.44</v>
          </cell>
          <cell r="R792" t="str">
            <v>Conversion</v>
          </cell>
        </row>
        <row r="793">
          <cell r="H793" t="str">
            <v>C16</v>
          </cell>
          <cell r="I793">
            <v>741.16</v>
          </cell>
          <cell r="J793">
            <v>0.34</v>
          </cell>
          <cell r="K793">
            <v>2.5000000000000001E-2</v>
          </cell>
          <cell r="L793">
            <v>1.0249999999999999</v>
          </cell>
          <cell r="M793">
            <v>264.75161650000001</v>
          </cell>
          <cell r="N793">
            <v>69.444444444444443</v>
          </cell>
          <cell r="O793">
            <v>3.8124232776000002</v>
          </cell>
          <cell r="Q793" t="str">
            <v>DM Water</v>
          </cell>
          <cell r="R793" t="str">
            <v>C16</v>
          </cell>
          <cell r="S793">
            <v>741.16</v>
          </cell>
          <cell r="T793">
            <v>0.33999695959303466</v>
          </cell>
        </row>
        <row r="794">
          <cell r="H794">
            <v>4000177</v>
          </cell>
          <cell r="I794">
            <v>185.7</v>
          </cell>
          <cell r="J794">
            <v>93.36</v>
          </cell>
          <cell r="K794">
            <v>2.5000000000000001E-2</v>
          </cell>
          <cell r="L794">
            <v>1.0249999999999999</v>
          </cell>
          <cell r="M794">
            <v>18214.635194999992</v>
          </cell>
          <cell r="N794">
            <v>69.444444444444443</v>
          </cell>
          <cell r="O794">
            <v>262.29074680799988</v>
          </cell>
          <cell r="Q794" t="str">
            <v>SLES 70%</v>
          </cell>
          <cell r="R794">
            <v>4000177</v>
          </cell>
          <cell r="S794">
            <v>185.7</v>
          </cell>
          <cell r="T794">
            <v>90</v>
          </cell>
        </row>
        <row r="795">
          <cell r="H795">
            <v>4000145</v>
          </cell>
          <cell r="I795">
            <v>10</v>
          </cell>
          <cell r="J795">
            <v>152.11000000000001</v>
          </cell>
          <cell r="K795">
            <v>2.5000000000000001E-2</v>
          </cell>
          <cell r="L795">
            <v>1.0249999999999999</v>
          </cell>
          <cell r="M795">
            <v>1598.1056874999999</v>
          </cell>
          <cell r="N795">
            <v>69.444444444444443</v>
          </cell>
          <cell r="O795">
            <v>23.012721899999999</v>
          </cell>
          <cell r="Q795" t="str">
            <v>PKMEA/CMEA</v>
          </cell>
          <cell r="R795">
            <v>4000145</v>
          </cell>
          <cell r="S795">
            <v>10</v>
          </cell>
          <cell r="T795">
            <v>141.47786749862925</v>
          </cell>
        </row>
        <row r="796">
          <cell r="H796">
            <v>4000207</v>
          </cell>
          <cell r="I796">
            <v>0.125</v>
          </cell>
          <cell r="J796">
            <v>152.5</v>
          </cell>
          <cell r="K796">
            <v>2.5000000000000001E-2</v>
          </cell>
          <cell r="L796">
            <v>1.0249999999999999</v>
          </cell>
          <cell r="M796">
            <v>20.027539062499997</v>
          </cell>
          <cell r="N796">
            <v>69.444444444444443</v>
          </cell>
          <cell r="O796">
            <v>0.28839656249999995</v>
          </cell>
          <cell r="Q796" t="str">
            <v>CITRIC ACID ANHYDROUS</v>
          </cell>
          <cell r="R796">
            <v>4000207</v>
          </cell>
          <cell r="S796">
            <v>0.125</v>
          </cell>
          <cell r="T796">
            <v>112.87499999999999</v>
          </cell>
        </row>
        <row r="797">
          <cell r="H797">
            <v>4000218</v>
          </cell>
          <cell r="I797">
            <v>2.5</v>
          </cell>
          <cell r="J797">
            <v>763</v>
          </cell>
          <cell r="K797">
            <v>2.5000000000000001E-2</v>
          </cell>
          <cell r="L797">
            <v>1.0249999999999999</v>
          </cell>
          <cell r="M797">
            <v>2004.0671874999996</v>
          </cell>
          <cell r="N797">
            <v>69.444444444444443</v>
          </cell>
          <cell r="O797">
            <v>28.858567499999996</v>
          </cell>
          <cell r="Q797" t="str">
            <v>Carbopol 990</v>
          </cell>
          <cell r="R797">
            <v>4000218</v>
          </cell>
          <cell r="S797">
            <v>2.5</v>
          </cell>
          <cell r="T797">
            <v>838.74000000000012</v>
          </cell>
        </row>
        <row r="798">
          <cell r="H798">
            <v>4000225</v>
          </cell>
          <cell r="I798">
            <v>1</v>
          </cell>
          <cell r="J798">
            <v>850</v>
          </cell>
          <cell r="K798">
            <v>2.5000000000000001E-2</v>
          </cell>
          <cell r="L798">
            <v>1.0249999999999999</v>
          </cell>
          <cell r="M798">
            <v>893.03124999999977</v>
          </cell>
          <cell r="N798">
            <v>69.444444444444443</v>
          </cell>
          <cell r="O798">
            <v>12.859649999999997</v>
          </cell>
          <cell r="Q798" t="str">
            <v>N-hance CG-17</v>
          </cell>
          <cell r="R798">
            <v>4000225</v>
          </cell>
          <cell r="S798">
            <v>1</v>
          </cell>
          <cell r="T798">
            <v>855.79256502601049</v>
          </cell>
        </row>
        <row r="799">
          <cell r="H799">
            <v>4002081</v>
          </cell>
          <cell r="I799">
            <v>1</v>
          </cell>
          <cell r="J799">
            <v>453</v>
          </cell>
          <cell r="K799">
            <v>2.5000000000000001E-2</v>
          </cell>
          <cell r="L799">
            <v>1.0249999999999999</v>
          </cell>
          <cell r="M799">
            <v>475.9331249999999</v>
          </cell>
          <cell r="N799">
            <v>69.444444444444443</v>
          </cell>
          <cell r="O799">
            <v>6.8534369999999987</v>
          </cell>
          <cell r="Q799" t="str">
            <v>DABISCO DCG-20</v>
          </cell>
          <cell r="R799">
            <v>4002081</v>
          </cell>
          <cell r="S799">
            <v>1</v>
          </cell>
          <cell r="T799">
            <v>438.38337468982638</v>
          </cell>
        </row>
        <row r="800">
          <cell r="H800">
            <v>4000507</v>
          </cell>
          <cell r="I800">
            <v>0.25</v>
          </cell>
          <cell r="J800">
            <v>3299.69</v>
          </cell>
          <cell r="K800">
            <v>2.5000000000000001E-2</v>
          </cell>
          <cell r="L800">
            <v>1.0249999999999999</v>
          </cell>
          <cell r="M800">
            <v>866.68420156249988</v>
          </cell>
          <cell r="N800">
            <v>69.444444444444443</v>
          </cell>
          <cell r="O800">
            <v>12.480252502499999</v>
          </cell>
          <cell r="Q800" t="str">
            <v>Polyox N-60K</v>
          </cell>
          <cell r="R800">
            <v>4000507</v>
          </cell>
          <cell r="S800">
            <v>0.25</v>
          </cell>
          <cell r="T800">
            <v>3509.6697311107387</v>
          </cell>
        </row>
        <row r="801">
          <cell r="H801">
            <v>4000159</v>
          </cell>
          <cell r="I801">
            <v>2.5</v>
          </cell>
          <cell r="J801">
            <v>126.8</v>
          </cell>
          <cell r="K801">
            <v>2.5000000000000001E-2</v>
          </cell>
          <cell r="L801">
            <v>1.0249999999999999</v>
          </cell>
          <cell r="M801">
            <v>333.04812499999991</v>
          </cell>
          <cell r="N801">
            <v>69.444444444444443</v>
          </cell>
          <cell r="O801">
            <v>4.7958929999999986</v>
          </cell>
          <cell r="Q801" t="str">
            <v>Glydant</v>
          </cell>
          <cell r="R801">
            <v>4000159</v>
          </cell>
          <cell r="S801">
            <v>2.5</v>
          </cell>
          <cell r="T801">
            <v>137.97450310559006</v>
          </cell>
        </row>
        <row r="802">
          <cell r="H802">
            <v>4000223</v>
          </cell>
          <cell r="I802">
            <v>20</v>
          </cell>
          <cell r="J802">
            <v>220</v>
          </cell>
          <cell r="K802">
            <v>2.5000000000000001E-2</v>
          </cell>
          <cell r="L802">
            <v>1.0249999999999999</v>
          </cell>
          <cell r="M802">
            <v>4622.75</v>
          </cell>
          <cell r="N802">
            <v>69.444444444444443</v>
          </cell>
          <cell r="O802">
            <v>66.567599999999999</v>
          </cell>
          <cell r="Q802" t="str">
            <v>CK 9819</v>
          </cell>
          <cell r="R802">
            <v>4000223</v>
          </cell>
          <cell r="S802">
            <v>20</v>
          </cell>
          <cell r="T802">
            <v>200</v>
          </cell>
        </row>
        <row r="803">
          <cell r="H803">
            <v>4000176</v>
          </cell>
          <cell r="I803">
            <v>0.75</v>
          </cell>
          <cell r="J803">
            <v>82</v>
          </cell>
          <cell r="K803">
            <v>2.5000000000000001E-2</v>
          </cell>
          <cell r="L803">
            <v>1.0249999999999999</v>
          </cell>
          <cell r="M803">
            <v>64.613437499999989</v>
          </cell>
          <cell r="N803">
            <v>69.444444444444443</v>
          </cell>
          <cell r="O803">
            <v>0.93043349999999991</v>
          </cell>
          <cell r="Q803" t="str">
            <v>Sodium hydroxide</v>
          </cell>
          <cell r="R803">
            <v>4000176</v>
          </cell>
          <cell r="S803">
            <v>0.75</v>
          </cell>
          <cell r="T803">
            <v>83.754999999999995</v>
          </cell>
        </row>
        <row r="804">
          <cell r="H804">
            <v>4000097</v>
          </cell>
          <cell r="I804">
            <v>1</v>
          </cell>
          <cell r="J804">
            <v>339</v>
          </cell>
          <cell r="K804">
            <v>2.5000000000000001E-2</v>
          </cell>
          <cell r="L804">
            <v>1.0249999999999999</v>
          </cell>
          <cell r="M804">
            <v>356.16187499999995</v>
          </cell>
          <cell r="N804">
            <v>69.444444444444443</v>
          </cell>
          <cell r="O804">
            <v>5.1287309999999993</v>
          </cell>
          <cell r="Q804" t="str">
            <v>EDTA Disodium</v>
          </cell>
          <cell r="R804">
            <v>4000097</v>
          </cell>
          <cell r="S804">
            <v>1</v>
          </cell>
          <cell r="T804">
            <v>288.755</v>
          </cell>
        </row>
        <row r="805">
          <cell r="H805">
            <v>4000469</v>
          </cell>
          <cell r="I805">
            <v>0.1</v>
          </cell>
          <cell r="J805">
            <v>1283.04</v>
          </cell>
          <cell r="K805">
            <v>2.5000000000000001E-2</v>
          </cell>
          <cell r="L805">
            <v>1.0249999999999999</v>
          </cell>
          <cell r="M805">
            <v>134.79938999999999</v>
          </cell>
          <cell r="N805">
            <v>69.444444444444443</v>
          </cell>
          <cell r="O805">
            <v>1.9411112159999999</v>
          </cell>
          <cell r="Q805" t="str">
            <v>Fenugreek PG extract</v>
          </cell>
          <cell r="R805">
            <v>4000469</v>
          </cell>
          <cell r="S805">
            <v>0.1</v>
          </cell>
          <cell r="T805">
            <v>1280.3354518950437</v>
          </cell>
        </row>
        <row r="806">
          <cell r="H806">
            <v>4000151</v>
          </cell>
          <cell r="I806">
            <v>0.09</v>
          </cell>
          <cell r="J806">
            <v>708.04</v>
          </cell>
          <cell r="K806">
            <v>2.5000000000000001E-2</v>
          </cell>
          <cell r="L806">
            <v>1.0249999999999999</v>
          </cell>
          <cell r="M806">
            <v>66.949607249999985</v>
          </cell>
          <cell r="N806">
            <v>69.444444444444443</v>
          </cell>
          <cell r="O806">
            <v>0.96407434439999984</v>
          </cell>
          <cell r="Q806" t="str">
            <v>PG Extract Reetha</v>
          </cell>
          <cell r="R806">
            <v>4000151</v>
          </cell>
          <cell r="S806">
            <v>0.09</v>
          </cell>
          <cell r="T806">
            <v>705.17017142857151</v>
          </cell>
        </row>
        <row r="807">
          <cell r="H807">
            <v>4000150</v>
          </cell>
          <cell r="I807">
            <v>0.09</v>
          </cell>
          <cell r="J807">
            <v>558.04</v>
          </cell>
          <cell r="K807">
            <v>2.5000000000000001E-2</v>
          </cell>
          <cell r="L807">
            <v>1.0249999999999999</v>
          </cell>
          <cell r="M807">
            <v>52.766169749999989</v>
          </cell>
          <cell r="N807">
            <v>69.444444444444443</v>
          </cell>
          <cell r="O807">
            <v>0.75983284439999987</v>
          </cell>
          <cell r="Q807" t="str">
            <v>PG Extract shikakai</v>
          </cell>
          <cell r="R807">
            <v>4000150</v>
          </cell>
          <cell r="S807">
            <v>0.09</v>
          </cell>
          <cell r="T807">
            <v>778.5104</v>
          </cell>
        </row>
        <row r="808">
          <cell r="H808">
            <v>4000205</v>
          </cell>
          <cell r="I808">
            <v>0.1</v>
          </cell>
          <cell r="J808">
            <v>908.04</v>
          </cell>
          <cell r="K808">
            <v>2.5000000000000001E-2</v>
          </cell>
          <cell r="L808">
            <v>1.0249999999999999</v>
          </cell>
          <cell r="M808">
            <v>95.400952499999974</v>
          </cell>
          <cell r="N808">
            <v>69.444444444444443</v>
          </cell>
          <cell r="O808">
            <v>1.3737737159999996</v>
          </cell>
          <cell r="Q808" t="str">
            <v>PG extract Amla</v>
          </cell>
          <cell r="R808">
            <v>4000205</v>
          </cell>
          <cell r="S808">
            <v>0.1</v>
          </cell>
          <cell r="T808">
            <v>910.20552795031051</v>
          </cell>
        </row>
        <row r="809">
          <cell r="H809">
            <v>4000129</v>
          </cell>
          <cell r="I809">
            <v>15</v>
          </cell>
          <cell r="J809">
            <v>60</v>
          </cell>
          <cell r="K809">
            <v>2.5000000000000001E-2</v>
          </cell>
          <cell r="L809">
            <v>1.0249999999999999</v>
          </cell>
          <cell r="M809">
            <v>945.56249999999977</v>
          </cell>
          <cell r="N809">
            <v>69.444444444444443</v>
          </cell>
          <cell r="O809">
            <v>13.616099999999998</v>
          </cell>
          <cell r="Q809" t="str">
            <v>CAPB</v>
          </cell>
          <cell r="R809">
            <v>4000129</v>
          </cell>
          <cell r="S809">
            <v>15</v>
          </cell>
          <cell r="T809">
            <v>66.625809613658788</v>
          </cell>
        </row>
        <row r="810">
          <cell r="H810">
            <v>4000166</v>
          </cell>
          <cell r="I810">
            <v>2.5000000000000001E-2</v>
          </cell>
          <cell r="J810">
            <v>496</v>
          </cell>
          <cell r="K810">
            <v>2.5000000000000001E-2</v>
          </cell>
          <cell r="L810">
            <v>1.0249999999999999</v>
          </cell>
          <cell r="M810">
            <v>13.027749999999997</v>
          </cell>
          <cell r="N810">
            <v>69.444444444444443</v>
          </cell>
          <cell r="O810">
            <v>0.18759959999999998</v>
          </cell>
          <cell r="Q810" t="str">
            <v>Chocolate brown</v>
          </cell>
          <cell r="R810">
            <v>4000166</v>
          </cell>
          <cell r="S810">
            <v>2.5000000000000001E-2</v>
          </cell>
          <cell r="T810">
            <v>578.69499999999994</v>
          </cell>
        </row>
        <row r="811">
          <cell r="H811">
            <v>4000206</v>
          </cell>
          <cell r="I811">
            <v>0.1</v>
          </cell>
          <cell r="J811">
            <v>490</v>
          </cell>
          <cell r="K811">
            <v>2.5000000000000001E-2</v>
          </cell>
          <cell r="L811">
            <v>1.0249999999999999</v>
          </cell>
          <cell r="M811">
            <v>51.480624999999989</v>
          </cell>
          <cell r="N811">
            <v>69.444444444444443</v>
          </cell>
          <cell r="O811">
            <v>0.7413209999999999</v>
          </cell>
          <cell r="Q811" t="str">
            <v>Hibiscus AE PG extract</v>
          </cell>
          <cell r="R811">
            <v>4000206</v>
          </cell>
          <cell r="S811">
            <v>0.1</v>
          </cell>
          <cell r="T811">
            <v>494.52666666666664</v>
          </cell>
        </row>
        <row r="812">
          <cell r="H812" t="str">
            <v>C10</v>
          </cell>
          <cell r="I812">
            <v>0.01</v>
          </cell>
          <cell r="J812">
            <v>607</v>
          </cell>
          <cell r="K812">
            <v>2.5000000000000001E-2</v>
          </cell>
          <cell r="L812">
            <v>1.0249999999999999</v>
          </cell>
          <cell r="M812">
            <v>6.3772937499999998</v>
          </cell>
          <cell r="N812">
            <v>69.444444444444443</v>
          </cell>
          <cell r="O812">
            <v>9.1833029999999996E-2</v>
          </cell>
          <cell r="Q812" t="str">
            <v>Carmoisine CI 14720</v>
          </cell>
          <cell r="R812" t="str">
            <v>C10</v>
          </cell>
          <cell r="S812">
            <v>0.01</v>
          </cell>
          <cell r="T812">
            <v>661.6665898280902</v>
          </cell>
        </row>
        <row r="813">
          <cell r="H813">
            <v>4001667</v>
          </cell>
          <cell r="I813">
            <v>6</v>
          </cell>
          <cell r="J813">
            <v>771</v>
          </cell>
          <cell r="K813">
            <v>2.5000000000000001E-2</v>
          </cell>
          <cell r="L813">
            <v>1.0249999999999999</v>
          </cell>
          <cell r="M813">
            <v>4860.1912499999989</v>
          </cell>
          <cell r="N813">
            <v>69.444444444444443</v>
          </cell>
          <cell r="O813">
            <v>69.986753999999991</v>
          </cell>
          <cell r="Q813" t="str">
            <v>Perfume GFA 51674</v>
          </cell>
          <cell r="R813">
            <v>4001667</v>
          </cell>
          <cell r="S813">
            <v>6</v>
          </cell>
          <cell r="T813">
            <v>817.33</v>
          </cell>
        </row>
        <row r="814">
          <cell r="H814">
            <v>4000140</v>
          </cell>
          <cell r="I814">
            <v>12.5</v>
          </cell>
          <cell r="J814">
            <v>17.11</v>
          </cell>
          <cell r="K814">
            <v>2.5000000000000001E-2</v>
          </cell>
          <cell r="L814">
            <v>1.0249999999999999</v>
          </cell>
          <cell r="M814">
            <v>224.70242187499997</v>
          </cell>
          <cell r="N814">
            <v>69.444444444444443</v>
          </cell>
          <cell r="O814">
            <v>3.2357148749999998</v>
          </cell>
          <cell r="Q814" t="str">
            <v>Sodium Chloride</v>
          </cell>
          <cell r="R814">
            <v>4000140</v>
          </cell>
          <cell r="S814">
            <v>12.5</v>
          </cell>
          <cell r="T814">
            <v>19.107204081632652</v>
          </cell>
        </row>
        <row r="815">
          <cell r="H815">
            <v>214954</v>
          </cell>
          <cell r="I815">
            <v>56.666666666666664</v>
          </cell>
          <cell r="J815">
            <v>234</v>
          </cell>
          <cell r="K815">
            <v>1.7500000000000002E-2</v>
          </cell>
          <cell r="L815">
            <v>1</v>
          </cell>
          <cell r="M815">
            <v>13492.050000000001</v>
          </cell>
          <cell r="N815">
            <v>69.444444444444443</v>
          </cell>
          <cell r="O815">
            <v>194.28552000000002</v>
          </cell>
          <cell r="Q815" t="str">
            <v>KARTHIKA DAMAGE SHIELD RS.1 B4G1 laminate</v>
          </cell>
          <cell r="R815">
            <v>214954</v>
          </cell>
          <cell r="S815">
            <v>56.666666666666664</v>
          </cell>
          <cell r="T815">
            <v>247.45500000000001</v>
          </cell>
        </row>
        <row r="816">
          <cell r="H816">
            <v>214979</v>
          </cell>
          <cell r="I816">
            <v>69.444444444444443</v>
          </cell>
          <cell r="J816">
            <v>43.38</v>
          </cell>
          <cell r="K816">
            <v>6.0000000000000001E-3</v>
          </cell>
          <cell r="L816">
            <v>1</v>
          </cell>
          <cell r="M816">
            <v>3030.5749999999998</v>
          </cell>
          <cell r="N816">
            <v>69.444444444444443</v>
          </cell>
          <cell r="O816">
            <v>43.640279999999997</v>
          </cell>
          <cell r="Q816" t="str">
            <v>KARTHIKA DAMAGE SHIELD RS.1 B1G1 CFC</v>
          </cell>
          <cell r="R816">
            <v>214979</v>
          </cell>
          <cell r="S816">
            <v>69.444444444444443</v>
          </cell>
          <cell r="T816">
            <v>45.874350000000007</v>
          </cell>
        </row>
        <row r="817">
          <cell r="H817" t="str">
            <v>220393A</v>
          </cell>
          <cell r="I817">
            <v>1.4583333333333335</v>
          </cell>
          <cell r="J817">
            <v>44.99</v>
          </cell>
          <cell r="K817">
            <v>0.02</v>
          </cell>
          <cell r="L817">
            <v>1</v>
          </cell>
          <cell r="M817">
            <v>66.922625000000011</v>
          </cell>
          <cell r="N817">
            <v>69.444444444444443</v>
          </cell>
          <cell r="O817">
            <v>0.96368580000000015</v>
          </cell>
          <cell r="Q817" t="str">
            <v>BOPP Tape</v>
          </cell>
          <cell r="R817" t="str">
            <v>220393A</v>
          </cell>
          <cell r="S817">
            <v>1.4583333333333335</v>
          </cell>
          <cell r="T817">
            <v>47.670000000000009</v>
          </cell>
        </row>
        <row r="818">
          <cell r="H818" t="str">
            <v>Conversion Cost</v>
          </cell>
          <cell r="M818">
            <v>6180</v>
          </cell>
          <cell r="N818">
            <v>69.444444444444443</v>
          </cell>
          <cell r="O818">
            <v>88.992000000000004</v>
          </cell>
          <cell r="R818" t="str">
            <v>Conversion Cost</v>
          </cell>
        </row>
        <row r="819">
          <cell r="H819" t="str">
            <v>C16</v>
          </cell>
          <cell r="I819">
            <v>741.16</v>
          </cell>
          <cell r="J819">
            <v>0.34</v>
          </cell>
          <cell r="K819">
            <v>2.5000000000000001E-2</v>
          </cell>
          <cell r="L819">
            <v>1.0249999999999999</v>
          </cell>
          <cell r="M819">
            <v>264.75161650000001</v>
          </cell>
          <cell r="N819">
            <v>86.805555555555557</v>
          </cell>
          <cell r="O819">
            <v>3.04993862208</v>
          </cell>
          <cell r="Q819" t="str">
            <v>DM Water</v>
          </cell>
          <cell r="R819" t="str">
            <v>C16</v>
          </cell>
          <cell r="S819">
            <v>741.16</v>
          </cell>
          <cell r="T819">
            <v>0.33999695959303466</v>
          </cell>
        </row>
        <row r="820">
          <cell r="H820">
            <v>4000177</v>
          </cell>
          <cell r="I820">
            <v>185.7</v>
          </cell>
          <cell r="J820">
            <v>93.36</v>
          </cell>
          <cell r="K820">
            <v>2.5000000000000001E-2</v>
          </cell>
          <cell r="L820">
            <v>1.0249999999999999</v>
          </cell>
          <cell r="M820">
            <v>18214.635194999992</v>
          </cell>
          <cell r="N820">
            <v>86.805555555555557</v>
          </cell>
          <cell r="O820">
            <v>209.83259744639989</v>
          </cell>
          <cell r="Q820" t="str">
            <v>SLES 70%</v>
          </cell>
          <cell r="R820">
            <v>4000177</v>
          </cell>
          <cell r="S820">
            <v>185.7</v>
          </cell>
          <cell r="T820">
            <v>90</v>
          </cell>
        </row>
        <row r="821">
          <cell r="H821">
            <v>4000145</v>
          </cell>
          <cell r="I821">
            <v>10</v>
          </cell>
          <cell r="J821">
            <v>152.11000000000001</v>
          </cell>
          <cell r="K821">
            <v>2.5000000000000001E-2</v>
          </cell>
          <cell r="L821">
            <v>1.0249999999999999</v>
          </cell>
          <cell r="M821">
            <v>1598.1056874999999</v>
          </cell>
          <cell r="N821">
            <v>86.805555555555557</v>
          </cell>
          <cell r="O821">
            <v>18.410177519999998</v>
          </cell>
          <cell r="Q821" t="str">
            <v>PKMEA/CMEA</v>
          </cell>
          <cell r="R821">
            <v>4000145</v>
          </cell>
          <cell r="S821">
            <v>10</v>
          </cell>
          <cell r="T821">
            <v>141.47786749862925</v>
          </cell>
        </row>
        <row r="822">
          <cell r="H822">
            <v>4000207</v>
          </cell>
          <cell r="I822">
            <v>0.125</v>
          </cell>
          <cell r="J822">
            <v>152.5</v>
          </cell>
          <cell r="K822">
            <v>2.5000000000000001E-2</v>
          </cell>
          <cell r="L822">
            <v>1.0249999999999999</v>
          </cell>
          <cell r="M822">
            <v>20.027539062499997</v>
          </cell>
          <cell r="N822">
            <v>86.805555555555557</v>
          </cell>
          <cell r="O822">
            <v>0.23071724999999996</v>
          </cell>
          <cell r="Q822" t="str">
            <v>Citric acid</v>
          </cell>
          <cell r="R822">
            <v>4000207</v>
          </cell>
          <cell r="S822">
            <v>0.125</v>
          </cell>
          <cell r="T822">
            <v>112.87499999999999</v>
          </cell>
        </row>
        <row r="823">
          <cell r="H823">
            <v>4000218</v>
          </cell>
          <cell r="I823">
            <v>2.5</v>
          </cell>
          <cell r="J823">
            <v>758</v>
          </cell>
          <cell r="K823">
            <v>2.5000000000000001E-2</v>
          </cell>
          <cell r="L823">
            <v>1.0249999999999999</v>
          </cell>
          <cell r="M823">
            <v>1990.9343749999996</v>
          </cell>
          <cell r="N823">
            <v>86.805555555555557</v>
          </cell>
          <cell r="O823">
            <v>22.935563999999996</v>
          </cell>
          <cell r="Q823" t="str">
            <v>Carbopol 990</v>
          </cell>
          <cell r="R823">
            <v>4000218</v>
          </cell>
          <cell r="S823">
            <v>2.5</v>
          </cell>
          <cell r="T823">
            <v>838.74000000000012</v>
          </cell>
        </row>
        <row r="824">
          <cell r="H824">
            <v>4000225</v>
          </cell>
          <cell r="I824">
            <v>1</v>
          </cell>
          <cell r="J824">
            <v>823</v>
          </cell>
          <cell r="K824">
            <v>2.5000000000000001E-2</v>
          </cell>
          <cell r="L824">
            <v>1.0249999999999999</v>
          </cell>
          <cell r="M824">
            <v>864.66437499999984</v>
          </cell>
          <cell r="N824">
            <v>86.805555555555557</v>
          </cell>
          <cell r="O824">
            <v>9.9609335999999971</v>
          </cell>
          <cell r="Q824" t="str">
            <v>N-hance CG-17</v>
          </cell>
          <cell r="R824">
            <v>4000225</v>
          </cell>
          <cell r="S824">
            <v>1</v>
          </cell>
          <cell r="T824">
            <v>855.79256502601049</v>
          </cell>
        </row>
        <row r="825">
          <cell r="H825">
            <v>4002081</v>
          </cell>
          <cell r="I825">
            <v>1</v>
          </cell>
          <cell r="J825">
            <v>453</v>
          </cell>
          <cell r="K825">
            <v>2.5000000000000001E-2</v>
          </cell>
          <cell r="L825">
            <v>1.0249999999999999</v>
          </cell>
          <cell r="M825">
            <v>475.9331249999999</v>
          </cell>
          <cell r="N825">
            <v>86.805555555555557</v>
          </cell>
          <cell r="O825">
            <v>5.4827495999999991</v>
          </cell>
          <cell r="Q825" t="str">
            <v>DABISCO DCG-20</v>
          </cell>
          <cell r="R825">
            <v>4002081</v>
          </cell>
          <cell r="S825">
            <v>1</v>
          </cell>
          <cell r="T825">
            <v>438.38337468982638</v>
          </cell>
        </row>
        <row r="826">
          <cell r="H826">
            <v>4000507</v>
          </cell>
          <cell r="I826">
            <v>0.25</v>
          </cell>
          <cell r="J826">
            <v>3299.69</v>
          </cell>
          <cell r="K826">
            <v>2.5000000000000001E-2</v>
          </cell>
          <cell r="L826">
            <v>1.0249999999999999</v>
          </cell>
          <cell r="M826">
            <v>866.68420156249988</v>
          </cell>
          <cell r="N826">
            <v>86.805555555555557</v>
          </cell>
          <cell r="O826">
            <v>9.9842020019999982</v>
          </cell>
          <cell r="Q826" t="str">
            <v>Polyox N-60K</v>
          </cell>
          <cell r="R826">
            <v>4000507</v>
          </cell>
          <cell r="S826">
            <v>0.25</v>
          </cell>
          <cell r="T826">
            <v>3509.6697311107387</v>
          </cell>
        </row>
        <row r="827">
          <cell r="H827">
            <v>4000159</v>
          </cell>
          <cell r="I827">
            <v>2.5</v>
          </cell>
          <cell r="J827">
            <v>126.8</v>
          </cell>
          <cell r="K827">
            <v>2.5000000000000001E-2</v>
          </cell>
          <cell r="L827">
            <v>1.0249999999999999</v>
          </cell>
          <cell r="M827">
            <v>333.04812499999991</v>
          </cell>
          <cell r="N827">
            <v>86.805555555555557</v>
          </cell>
          <cell r="O827">
            <v>3.8367143999999991</v>
          </cell>
          <cell r="Q827" t="str">
            <v>Glydant</v>
          </cell>
          <cell r="R827">
            <v>4000159</v>
          </cell>
          <cell r="S827">
            <v>2.5</v>
          </cell>
          <cell r="T827">
            <v>137.97450310559006</v>
          </cell>
        </row>
        <row r="828">
          <cell r="H828">
            <v>4000223</v>
          </cell>
          <cell r="I828">
            <v>20</v>
          </cell>
          <cell r="J828">
            <v>220</v>
          </cell>
          <cell r="K828">
            <v>2.5000000000000001E-2</v>
          </cell>
          <cell r="L828">
            <v>1.0249999999999999</v>
          </cell>
          <cell r="M828">
            <v>4622.75</v>
          </cell>
          <cell r="N828">
            <v>86.805555555555557</v>
          </cell>
          <cell r="O828">
            <v>53.254080000000002</v>
          </cell>
          <cell r="Q828" t="str">
            <v>CK 9819</v>
          </cell>
          <cell r="R828">
            <v>4000223</v>
          </cell>
          <cell r="S828">
            <v>20</v>
          </cell>
          <cell r="T828">
            <v>200</v>
          </cell>
        </row>
        <row r="829">
          <cell r="H829">
            <v>4000176</v>
          </cell>
          <cell r="I829">
            <v>0.75</v>
          </cell>
          <cell r="J829">
            <v>82</v>
          </cell>
          <cell r="K829">
            <v>2.5000000000000001E-2</v>
          </cell>
          <cell r="L829">
            <v>1.0249999999999999</v>
          </cell>
          <cell r="M829">
            <v>64.613437499999989</v>
          </cell>
          <cell r="N829">
            <v>86.805555555555557</v>
          </cell>
          <cell r="O829">
            <v>0.74434679999999986</v>
          </cell>
          <cell r="Q829" t="str">
            <v>Sodium hydroxide</v>
          </cell>
          <cell r="R829">
            <v>4000176</v>
          </cell>
          <cell r="S829">
            <v>0.75</v>
          </cell>
          <cell r="T829">
            <v>83.754999999999995</v>
          </cell>
        </row>
        <row r="830">
          <cell r="H830">
            <v>4000097</v>
          </cell>
          <cell r="I830">
            <v>1</v>
          </cell>
          <cell r="J830">
            <v>339</v>
          </cell>
          <cell r="K830">
            <v>2.5000000000000001E-2</v>
          </cell>
          <cell r="L830">
            <v>1.0249999999999999</v>
          </cell>
          <cell r="M830">
            <v>356.16187499999995</v>
          </cell>
          <cell r="N830">
            <v>86.805555555555557</v>
          </cell>
          <cell r="O830">
            <v>4.1029847999999998</v>
          </cell>
          <cell r="Q830" t="str">
            <v>EDTA Disodium</v>
          </cell>
          <cell r="R830">
            <v>4000097</v>
          </cell>
          <cell r="S830">
            <v>1</v>
          </cell>
          <cell r="T830">
            <v>288.755</v>
          </cell>
        </row>
        <row r="831">
          <cell r="H831">
            <v>4000469</v>
          </cell>
          <cell r="I831">
            <v>0.1</v>
          </cell>
          <cell r="J831">
            <v>1283.04</v>
          </cell>
          <cell r="K831">
            <v>2.5000000000000001E-2</v>
          </cell>
          <cell r="L831">
            <v>1.0249999999999999</v>
          </cell>
          <cell r="M831">
            <v>134.79938999999999</v>
          </cell>
          <cell r="N831">
            <v>86.805555555555557</v>
          </cell>
          <cell r="O831">
            <v>1.5528889727999999</v>
          </cell>
          <cell r="Q831" t="str">
            <v>Fenugreek PG extract</v>
          </cell>
          <cell r="R831">
            <v>4000469</v>
          </cell>
          <cell r="S831">
            <v>0.1</v>
          </cell>
          <cell r="T831">
            <v>1280.3354518950437</v>
          </cell>
        </row>
        <row r="832">
          <cell r="H832">
            <v>4000151</v>
          </cell>
          <cell r="I832">
            <v>0.09</v>
          </cell>
          <cell r="J832">
            <v>708.04</v>
          </cell>
          <cell r="K832">
            <v>2.5000000000000001E-2</v>
          </cell>
          <cell r="L832">
            <v>1.0249999999999999</v>
          </cell>
          <cell r="M832">
            <v>66.949607249999985</v>
          </cell>
          <cell r="N832">
            <v>86.805555555555557</v>
          </cell>
          <cell r="O832">
            <v>0.77125947551999985</v>
          </cell>
          <cell r="Q832" t="str">
            <v>PG Extract Reetha</v>
          </cell>
          <cell r="R832">
            <v>4000151</v>
          </cell>
          <cell r="S832">
            <v>0.09</v>
          </cell>
          <cell r="T832">
            <v>705.17017142857151</v>
          </cell>
        </row>
        <row r="833">
          <cell r="H833">
            <v>4000150</v>
          </cell>
          <cell r="I833">
            <v>0.09</v>
          </cell>
          <cell r="J833">
            <v>558.04</v>
          </cell>
          <cell r="K833">
            <v>2.5000000000000001E-2</v>
          </cell>
          <cell r="L833">
            <v>1.0249999999999999</v>
          </cell>
          <cell r="M833">
            <v>52.766169749999989</v>
          </cell>
          <cell r="N833">
            <v>86.805555555555557</v>
          </cell>
          <cell r="O833">
            <v>0.60786627551999983</v>
          </cell>
          <cell r="Q833" t="str">
            <v>PG Extract shikakai</v>
          </cell>
          <cell r="R833">
            <v>4000150</v>
          </cell>
          <cell r="S833">
            <v>0.09</v>
          </cell>
          <cell r="T833">
            <v>778.5104</v>
          </cell>
        </row>
        <row r="834">
          <cell r="H834">
            <v>4000205</v>
          </cell>
          <cell r="I834">
            <v>0.1</v>
          </cell>
          <cell r="J834">
            <v>908.04</v>
          </cell>
          <cell r="K834">
            <v>2.5000000000000001E-2</v>
          </cell>
          <cell r="L834">
            <v>1.0249999999999999</v>
          </cell>
          <cell r="M834">
            <v>95.400952499999974</v>
          </cell>
          <cell r="N834">
            <v>86.805555555555557</v>
          </cell>
          <cell r="O834">
            <v>1.0990189727999997</v>
          </cell>
          <cell r="Q834" t="str">
            <v>PG extract Amla</v>
          </cell>
          <cell r="R834">
            <v>4000205</v>
          </cell>
          <cell r="S834">
            <v>0.1</v>
          </cell>
          <cell r="T834">
            <v>910.20552795031051</v>
          </cell>
        </row>
        <row r="835">
          <cell r="H835">
            <v>4000129</v>
          </cell>
          <cell r="I835">
            <v>15</v>
          </cell>
          <cell r="J835">
            <v>60</v>
          </cell>
          <cell r="K835">
            <v>2.5000000000000001E-2</v>
          </cell>
          <cell r="L835">
            <v>1.0249999999999999</v>
          </cell>
          <cell r="M835">
            <v>945.56249999999977</v>
          </cell>
          <cell r="N835">
            <v>86.805555555555557</v>
          </cell>
          <cell r="O835">
            <v>10.892879999999996</v>
          </cell>
          <cell r="Q835" t="str">
            <v>CAPB</v>
          </cell>
          <cell r="R835">
            <v>4000129</v>
          </cell>
          <cell r="S835">
            <v>15</v>
          </cell>
          <cell r="T835">
            <v>66.625809613658788</v>
          </cell>
        </row>
        <row r="836">
          <cell r="H836">
            <v>4000166</v>
          </cell>
          <cell r="I836">
            <v>2.5000000000000001E-2</v>
          </cell>
          <cell r="J836">
            <v>496</v>
          </cell>
          <cell r="K836">
            <v>2.5000000000000001E-2</v>
          </cell>
          <cell r="L836">
            <v>1.0249999999999999</v>
          </cell>
          <cell r="M836">
            <v>13.027749999999997</v>
          </cell>
          <cell r="N836">
            <v>86.805555555555557</v>
          </cell>
          <cell r="O836">
            <v>0.15007967999999997</v>
          </cell>
          <cell r="Q836" t="str">
            <v>Chocolate brown</v>
          </cell>
          <cell r="R836">
            <v>4000166</v>
          </cell>
          <cell r="S836">
            <v>2.5000000000000001E-2</v>
          </cell>
          <cell r="T836">
            <v>578.69499999999994</v>
          </cell>
        </row>
        <row r="837">
          <cell r="H837">
            <v>4000206</v>
          </cell>
          <cell r="I837">
            <v>0.1</v>
          </cell>
          <cell r="J837">
            <v>490</v>
          </cell>
          <cell r="K837">
            <v>2.5000000000000001E-2</v>
          </cell>
          <cell r="L837">
            <v>1.0249999999999999</v>
          </cell>
          <cell r="M837">
            <v>51.480624999999989</v>
          </cell>
          <cell r="N837">
            <v>86.805555555555557</v>
          </cell>
          <cell r="O837">
            <v>0.59305679999999983</v>
          </cell>
          <cell r="Q837" t="str">
            <v>Hibiscus AE PG extract</v>
          </cell>
          <cell r="R837">
            <v>4000206</v>
          </cell>
          <cell r="S837">
            <v>0.1</v>
          </cell>
          <cell r="T837">
            <v>494.52666666666664</v>
          </cell>
        </row>
        <row r="838">
          <cell r="H838" t="str">
            <v>C10</v>
          </cell>
          <cell r="I838">
            <v>0.01</v>
          </cell>
          <cell r="J838">
            <v>607</v>
          </cell>
          <cell r="K838">
            <v>2.5000000000000001E-2</v>
          </cell>
          <cell r="L838">
            <v>1.0249999999999999</v>
          </cell>
          <cell r="M838">
            <v>6.3772937499999998</v>
          </cell>
          <cell r="N838">
            <v>86.805555555555557</v>
          </cell>
          <cell r="O838">
            <v>7.3466424000000002E-2</v>
          </cell>
          <cell r="Q838" t="str">
            <v>Carmoisine CI 14720</v>
          </cell>
          <cell r="R838" t="str">
            <v>C10</v>
          </cell>
          <cell r="S838">
            <v>0.01</v>
          </cell>
          <cell r="T838">
            <v>661.6665898280902</v>
          </cell>
        </row>
        <row r="839">
          <cell r="H839">
            <v>4001667</v>
          </cell>
          <cell r="I839">
            <v>6</v>
          </cell>
          <cell r="J839">
            <v>771</v>
          </cell>
          <cell r="K839">
            <v>2.5000000000000001E-2</v>
          </cell>
          <cell r="L839">
            <v>1.0249999999999999</v>
          </cell>
          <cell r="M839">
            <v>4860.1912499999989</v>
          </cell>
          <cell r="N839">
            <v>86.805555555555557</v>
          </cell>
          <cell r="O839">
            <v>55.989403199999984</v>
          </cell>
          <cell r="Q839" t="str">
            <v>Perfume GFA 51674</v>
          </cell>
          <cell r="R839">
            <v>4001667</v>
          </cell>
          <cell r="S839">
            <v>6</v>
          </cell>
          <cell r="T839">
            <v>817.33</v>
          </cell>
        </row>
        <row r="840">
          <cell r="H840">
            <v>4000140</v>
          </cell>
          <cell r="I840">
            <v>12.5</v>
          </cell>
          <cell r="J840">
            <v>17.11</v>
          </cell>
          <cell r="K840">
            <v>2.5000000000000001E-2</v>
          </cell>
          <cell r="L840">
            <v>1.0249999999999999</v>
          </cell>
          <cell r="M840">
            <v>224.70242187499997</v>
          </cell>
          <cell r="N840">
            <v>86.805555555555557</v>
          </cell>
          <cell r="O840">
            <v>2.5885718999999998</v>
          </cell>
          <cell r="Q840" t="str">
            <v>Sodium Chloride</v>
          </cell>
          <cell r="R840">
            <v>4000140</v>
          </cell>
          <cell r="S840">
            <v>12.5</v>
          </cell>
          <cell r="T840">
            <v>19.107204081632652</v>
          </cell>
        </row>
        <row r="841">
          <cell r="H841" t="str">
            <v>214989B</v>
          </cell>
          <cell r="I841">
            <v>56.16319444444445</v>
          </cell>
          <cell r="J841">
            <v>234</v>
          </cell>
          <cell r="K841">
            <v>1.7500000000000002E-2</v>
          </cell>
          <cell r="L841">
            <v>1</v>
          </cell>
          <cell r="M841">
            <v>13372.175781250004</v>
          </cell>
          <cell r="N841">
            <v>86.805555555555557</v>
          </cell>
          <cell r="O841">
            <v>154.04746500000005</v>
          </cell>
          <cell r="Q841" t="str">
            <v>LAM KARTHIKA HAIRFALLSHIELD 4ML  VALUE PACK</v>
          </cell>
          <cell r="R841" t="str">
            <v>214989B</v>
          </cell>
          <cell r="S841">
            <v>56.16319444444445</v>
          </cell>
          <cell r="T841">
            <v>247.45500000000001</v>
          </cell>
        </row>
        <row r="842">
          <cell r="H842">
            <v>215016</v>
          </cell>
          <cell r="I842">
            <v>86.805555555555557</v>
          </cell>
          <cell r="J842">
            <v>40.69</v>
          </cell>
          <cell r="K842">
            <v>6.0000000000000001E-3</v>
          </cell>
          <cell r="L842">
            <v>1</v>
          </cell>
          <cell r="M842">
            <v>3553.3107638888887</v>
          </cell>
          <cell r="N842">
            <v>86.805555555555557</v>
          </cell>
          <cell r="O842">
            <v>40.934139999999999</v>
          </cell>
          <cell r="Q842" t="str">
            <v>KARTHIKA HAIRFALLSHIELD 4ML  VALUE PACK CFC</v>
          </cell>
          <cell r="R842">
            <v>215016</v>
          </cell>
          <cell r="S842">
            <v>86.805555555555557</v>
          </cell>
          <cell r="T842">
            <v>43.029675000000005</v>
          </cell>
        </row>
        <row r="843">
          <cell r="H843" t="str">
            <v>220393A</v>
          </cell>
          <cell r="I843">
            <v>1.7361111111111112</v>
          </cell>
          <cell r="J843">
            <v>44.99</v>
          </cell>
          <cell r="K843">
            <v>0.02</v>
          </cell>
          <cell r="L843">
            <v>1</v>
          </cell>
          <cell r="M843">
            <v>79.669791666666683</v>
          </cell>
          <cell r="N843">
            <v>86.805555555555557</v>
          </cell>
          <cell r="O843">
            <v>0.91779600000000017</v>
          </cell>
          <cell r="Q843" t="str">
            <v>BOPP Tape</v>
          </cell>
          <cell r="R843" t="str">
            <v>220393A</v>
          </cell>
          <cell r="S843">
            <v>1.7361111111111112</v>
          </cell>
          <cell r="T843">
            <v>47.670000000000009</v>
          </cell>
        </row>
        <row r="844">
          <cell r="H844" t="str">
            <v>Conversion Cost</v>
          </cell>
          <cell r="M844">
            <v>6180</v>
          </cell>
          <cell r="N844">
            <v>86.805555555555557</v>
          </cell>
          <cell r="O844">
            <v>71.193600000000004</v>
          </cell>
          <cell r="R844" t="str">
            <v>Conversion Cost</v>
          </cell>
        </row>
        <row r="845">
          <cell r="H845" t="str">
            <v>C16</v>
          </cell>
          <cell r="I845">
            <v>741.16</v>
          </cell>
          <cell r="J845">
            <v>0.34</v>
          </cell>
          <cell r="K845">
            <v>2.5000000000000001E-2</v>
          </cell>
          <cell r="L845">
            <v>1.0249999999999999</v>
          </cell>
          <cell r="M845">
            <v>264.75161650000001</v>
          </cell>
          <cell r="N845">
            <v>86.805555555555557</v>
          </cell>
          <cell r="O845">
            <v>3.04993862208</v>
          </cell>
          <cell r="Q845" t="str">
            <v>DM Water</v>
          </cell>
          <cell r="R845" t="str">
            <v>C16</v>
          </cell>
          <cell r="S845">
            <v>741.16</v>
          </cell>
          <cell r="T845">
            <v>0.33999695959303466</v>
          </cell>
        </row>
        <row r="846">
          <cell r="H846">
            <v>4000177</v>
          </cell>
          <cell r="I846">
            <v>185.7</v>
          </cell>
          <cell r="J846">
            <v>93.36</v>
          </cell>
          <cell r="K846">
            <v>2.5000000000000001E-2</v>
          </cell>
          <cell r="L846">
            <v>1.0249999999999999</v>
          </cell>
          <cell r="M846">
            <v>18214.635194999992</v>
          </cell>
          <cell r="N846">
            <v>86.805555555555557</v>
          </cell>
          <cell r="O846">
            <v>209.83259744639989</v>
          </cell>
          <cell r="Q846" t="str">
            <v>SLES 70%</v>
          </cell>
          <cell r="R846">
            <v>4000177</v>
          </cell>
          <cell r="S846">
            <v>185.7</v>
          </cell>
          <cell r="T846">
            <v>90</v>
          </cell>
        </row>
        <row r="847">
          <cell r="H847">
            <v>4000145</v>
          </cell>
          <cell r="I847">
            <v>10</v>
          </cell>
          <cell r="J847">
            <v>152.11000000000001</v>
          </cell>
          <cell r="K847">
            <v>2.5000000000000001E-2</v>
          </cell>
          <cell r="L847">
            <v>1.0249999999999999</v>
          </cell>
          <cell r="M847">
            <v>1598.1056874999999</v>
          </cell>
          <cell r="N847">
            <v>86.805555555555557</v>
          </cell>
          <cell r="O847">
            <v>18.410177519999998</v>
          </cell>
          <cell r="Q847" t="str">
            <v>PKMEA/CMEA</v>
          </cell>
          <cell r="R847">
            <v>4000145</v>
          </cell>
          <cell r="S847">
            <v>10</v>
          </cell>
          <cell r="T847">
            <v>141.47786749862925</v>
          </cell>
        </row>
        <row r="848">
          <cell r="H848">
            <v>4000207</v>
          </cell>
          <cell r="I848">
            <v>0.125</v>
          </cell>
          <cell r="J848">
            <v>152.5</v>
          </cell>
          <cell r="K848">
            <v>2.5000000000000001E-2</v>
          </cell>
          <cell r="L848">
            <v>1.0249999999999999</v>
          </cell>
          <cell r="M848">
            <v>20.027539062499997</v>
          </cell>
          <cell r="N848">
            <v>86.805555555555557</v>
          </cell>
          <cell r="O848">
            <v>0.23071724999999996</v>
          </cell>
          <cell r="Q848" t="str">
            <v>Citric acid</v>
          </cell>
          <cell r="R848">
            <v>4000207</v>
          </cell>
          <cell r="S848">
            <v>0.125</v>
          </cell>
          <cell r="T848">
            <v>112.87499999999999</v>
          </cell>
        </row>
        <row r="849">
          <cell r="H849">
            <v>4000218</v>
          </cell>
          <cell r="I849">
            <v>2.5</v>
          </cell>
          <cell r="J849">
            <v>758</v>
          </cell>
          <cell r="K849">
            <v>2.5000000000000001E-2</v>
          </cell>
          <cell r="L849">
            <v>1.0249999999999999</v>
          </cell>
          <cell r="M849">
            <v>1990.9343749999996</v>
          </cell>
          <cell r="N849">
            <v>86.805555555555557</v>
          </cell>
          <cell r="O849">
            <v>22.935563999999996</v>
          </cell>
          <cell r="Q849" t="str">
            <v>Carbopol 990</v>
          </cell>
          <cell r="R849">
            <v>4000218</v>
          </cell>
          <cell r="S849">
            <v>2.5</v>
          </cell>
          <cell r="T849">
            <v>838.74000000000012</v>
          </cell>
        </row>
        <row r="850">
          <cell r="H850">
            <v>4000225</v>
          </cell>
          <cell r="I850">
            <v>1</v>
          </cell>
          <cell r="J850">
            <v>823</v>
          </cell>
          <cell r="K850">
            <v>2.5000000000000001E-2</v>
          </cell>
          <cell r="L850">
            <v>1.0249999999999999</v>
          </cell>
          <cell r="M850">
            <v>864.66437499999984</v>
          </cell>
          <cell r="N850">
            <v>86.805555555555557</v>
          </cell>
          <cell r="O850">
            <v>9.9609335999999971</v>
          </cell>
          <cell r="Q850" t="str">
            <v>N-hance CG-17</v>
          </cell>
          <cell r="R850">
            <v>4000225</v>
          </cell>
          <cell r="S850">
            <v>1</v>
          </cell>
          <cell r="T850">
            <v>855.79256502601049</v>
          </cell>
        </row>
        <row r="851">
          <cell r="H851">
            <v>4002081</v>
          </cell>
          <cell r="I851">
            <v>1</v>
          </cell>
          <cell r="J851">
            <v>453</v>
          </cell>
          <cell r="K851">
            <v>2.5000000000000001E-2</v>
          </cell>
          <cell r="L851">
            <v>1.0249999999999999</v>
          </cell>
          <cell r="M851">
            <v>475.9331249999999</v>
          </cell>
          <cell r="N851">
            <v>86.805555555555557</v>
          </cell>
          <cell r="O851">
            <v>5.4827495999999991</v>
          </cell>
          <cell r="Q851" t="str">
            <v>DABISCO DCG-20</v>
          </cell>
          <cell r="R851">
            <v>4002081</v>
          </cell>
          <cell r="S851">
            <v>1</v>
          </cell>
          <cell r="T851">
            <v>438.38337468982638</v>
          </cell>
        </row>
        <row r="852">
          <cell r="H852">
            <v>4000507</v>
          </cell>
          <cell r="I852">
            <v>0.25</v>
          </cell>
          <cell r="J852">
            <v>3299.69</v>
          </cell>
          <cell r="K852">
            <v>2.5000000000000001E-2</v>
          </cell>
          <cell r="L852">
            <v>1.0249999999999999</v>
          </cell>
          <cell r="M852">
            <v>866.68420156249988</v>
          </cell>
          <cell r="N852">
            <v>86.805555555555557</v>
          </cell>
          <cell r="O852">
            <v>9.9842020019999982</v>
          </cell>
          <cell r="Q852" t="str">
            <v>Polyox N-60K</v>
          </cell>
          <cell r="R852">
            <v>4000507</v>
          </cell>
          <cell r="S852">
            <v>0.25</v>
          </cell>
          <cell r="T852">
            <v>3509.6697311107387</v>
          </cell>
        </row>
        <row r="853">
          <cell r="H853">
            <v>4000159</v>
          </cell>
          <cell r="I853">
            <v>2.5</v>
          </cell>
          <cell r="J853">
            <v>126.8</v>
          </cell>
          <cell r="K853">
            <v>2.5000000000000001E-2</v>
          </cell>
          <cell r="L853">
            <v>1.0249999999999999</v>
          </cell>
          <cell r="M853">
            <v>333.04812499999991</v>
          </cell>
          <cell r="N853">
            <v>86.805555555555557</v>
          </cell>
          <cell r="O853">
            <v>3.8367143999999991</v>
          </cell>
          <cell r="Q853" t="str">
            <v>Glydant</v>
          </cell>
          <cell r="R853">
            <v>4000159</v>
          </cell>
          <cell r="S853">
            <v>2.5</v>
          </cell>
          <cell r="T853">
            <v>137.97450310559006</v>
          </cell>
        </row>
        <row r="854">
          <cell r="H854">
            <v>4000223</v>
          </cell>
          <cell r="I854">
            <v>20</v>
          </cell>
          <cell r="J854">
            <v>220</v>
          </cell>
          <cell r="K854">
            <v>2.5000000000000001E-2</v>
          </cell>
          <cell r="L854">
            <v>1.0249999999999999</v>
          </cell>
          <cell r="M854">
            <v>4622.75</v>
          </cell>
          <cell r="N854">
            <v>86.805555555555557</v>
          </cell>
          <cell r="O854">
            <v>53.254080000000002</v>
          </cell>
          <cell r="Q854" t="str">
            <v>CK 9819</v>
          </cell>
          <cell r="R854">
            <v>4000223</v>
          </cell>
          <cell r="S854">
            <v>20</v>
          </cell>
          <cell r="T854">
            <v>200</v>
          </cell>
        </row>
        <row r="855">
          <cell r="H855">
            <v>4000176</v>
          </cell>
          <cell r="I855">
            <v>0.75</v>
          </cell>
          <cell r="J855">
            <v>82</v>
          </cell>
          <cell r="K855">
            <v>2.5000000000000001E-2</v>
          </cell>
          <cell r="L855">
            <v>1.0249999999999999</v>
          </cell>
          <cell r="M855">
            <v>64.613437499999989</v>
          </cell>
          <cell r="N855">
            <v>86.805555555555557</v>
          </cell>
          <cell r="O855">
            <v>0.74434679999999986</v>
          </cell>
          <cell r="Q855" t="str">
            <v>Sodium hydroxide</v>
          </cell>
          <cell r="R855">
            <v>4000176</v>
          </cell>
          <cell r="S855">
            <v>0.75</v>
          </cell>
          <cell r="T855">
            <v>83.754999999999995</v>
          </cell>
        </row>
        <row r="856">
          <cell r="H856">
            <v>4000097</v>
          </cell>
          <cell r="I856">
            <v>1</v>
          </cell>
          <cell r="J856">
            <v>339</v>
          </cell>
          <cell r="K856">
            <v>2.5000000000000001E-2</v>
          </cell>
          <cell r="L856">
            <v>1.0249999999999999</v>
          </cell>
          <cell r="M856">
            <v>356.16187499999995</v>
          </cell>
          <cell r="N856">
            <v>86.805555555555557</v>
          </cell>
          <cell r="O856">
            <v>4.1029847999999998</v>
          </cell>
          <cell r="Q856" t="str">
            <v>EDTA Disodium</v>
          </cell>
          <cell r="R856">
            <v>4000097</v>
          </cell>
          <cell r="S856">
            <v>1</v>
          </cell>
          <cell r="T856">
            <v>288.755</v>
          </cell>
        </row>
        <row r="857">
          <cell r="H857">
            <v>4000469</v>
          </cell>
          <cell r="I857">
            <v>0.1</v>
          </cell>
          <cell r="J857">
            <v>1283.04</v>
          </cell>
          <cell r="K857">
            <v>2.5000000000000001E-2</v>
          </cell>
          <cell r="L857">
            <v>1.0249999999999999</v>
          </cell>
          <cell r="M857">
            <v>134.79938999999999</v>
          </cell>
          <cell r="N857">
            <v>86.805555555555557</v>
          </cell>
          <cell r="O857">
            <v>1.5528889727999999</v>
          </cell>
          <cell r="Q857" t="str">
            <v>Fenugreek PG extract</v>
          </cell>
          <cell r="R857">
            <v>4000469</v>
          </cell>
          <cell r="S857">
            <v>0.1</v>
          </cell>
          <cell r="T857">
            <v>1280.3354518950437</v>
          </cell>
        </row>
        <row r="858">
          <cell r="H858">
            <v>4000151</v>
          </cell>
          <cell r="I858">
            <v>0.09</v>
          </cell>
          <cell r="J858">
            <v>708.04</v>
          </cell>
          <cell r="K858">
            <v>2.5000000000000001E-2</v>
          </cell>
          <cell r="L858">
            <v>1.0249999999999999</v>
          </cell>
          <cell r="M858">
            <v>66.949607249999985</v>
          </cell>
          <cell r="N858">
            <v>86.805555555555557</v>
          </cell>
          <cell r="O858">
            <v>0.77125947551999985</v>
          </cell>
          <cell r="Q858" t="str">
            <v>PG Extract Reetha</v>
          </cell>
          <cell r="R858">
            <v>4000151</v>
          </cell>
          <cell r="S858">
            <v>0.09</v>
          </cell>
          <cell r="T858">
            <v>705.17017142857151</v>
          </cell>
        </row>
        <row r="859">
          <cell r="H859">
            <v>4000150</v>
          </cell>
          <cell r="I859">
            <v>0.09</v>
          </cell>
          <cell r="J859">
            <v>558.04</v>
          </cell>
          <cell r="K859">
            <v>2.5000000000000001E-2</v>
          </cell>
          <cell r="L859">
            <v>1.0249999999999999</v>
          </cell>
          <cell r="M859">
            <v>52.766169749999989</v>
          </cell>
          <cell r="N859">
            <v>86.805555555555557</v>
          </cell>
          <cell r="O859">
            <v>0.60786627551999983</v>
          </cell>
          <cell r="Q859" t="str">
            <v>PG Extract shikakai</v>
          </cell>
          <cell r="R859">
            <v>4000150</v>
          </cell>
          <cell r="S859">
            <v>0.09</v>
          </cell>
          <cell r="T859">
            <v>778.5104</v>
          </cell>
        </row>
        <row r="860">
          <cell r="H860">
            <v>4000205</v>
          </cell>
          <cell r="I860">
            <v>0.1</v>
          </cell>
          <cell r="J860">
            <v>908.04</v>
          </cell>
          <cell r="K860">
            <v>2.5000000000000001E-2</v>
          </cell>
          <cell r="L860">
            <v>1.0249999999999999</v>
          </cell>
          <cell r="M860">
            <v>95.400952499999974</v>
          </cell>
          <cell r="N860">
            <v>86.805555555555557</v>
          </cell>
          <cell r="O860">
            <v>1.0990189727999997</v>
          </cell>
          <cell r="Q860" t="str">
            <v>PG extract Amla</v>
          </cell>
          <cell r="R860">
            <v>4000205</v>
          </cell>
          <cell r="S860">
            <v>0.1</v>
          </cell>
          <cell r="T860">
            <v>910.20552795031051</v>
          </cell>
        </row>
        <row r="861">
          <cell r="H861">
            <v>4000129</v>
          </cell>
          <cell r="I861">
            <v>15</v>
          </cell>
          <cell r="J861">
            <v>60</v>
          </cell>
          <cell r="K861">
            <v>2.5000000000000001E-2</v>
          </cell>
          <cell r="L861">
            <v>1.0249999999999999</v>
          </cell>
          <cell r="M861">
            <v>945.56249999999977</v>
          </cell>
          <cell r="N861">
            <v>86.805555555555557</v>
          </cell>
          <cell r="O861">
            <v>10.892879999999996</v>
          </cell>
          <cell r="Q861" t="str">
            <v>CAPB</v>
          </cell>
          <cell r="R861">
            <v>4000129</v>
          </cell>
          <cell r="S861">
            <v>15</v>
          </cell>
          <cell r="T861">
            <v>66.625809613658788</v>
          </cell>
        </row>
        <row r="862">
          <cell r="H862">
            <v>4000166</v>
          </cell>
          <cell r="I862">
            <v>2.5000000000000001E-2</v>
          </cell>
          <cell r="J862">
            <v>496</v>
          </cell>
          <cell r="K862">
            <v>2.5000000000000001E-2</v>
          </cell>
          <cell r="L862">
            <v>1.0249999999999999</v>
          </cell>
          <cell r="M862">
            <v>13.027749999999997</v>
          </cell>
          <cell r="N862">
            <v>86.805555555555557</v>
          </cell>
          <cell r="O862">
            <v>0.15007967999999997</v>
          </cell>
          <cell r="Q862" t="str">
            <v>Chocolate brown</v>
          </cell>
          <cell r="R862">
            <v>4000166</v>
          </cell>
          <cell r="S862">
            <v>2.5000000000000001E-2</v>
          </cell>
          <cell r="T862">
            <v>578.69499999999994</v>
          </cell>
        </row>
        <row r="863">
          <cell r="H863">
            <v>4000206</v>
          </cell>
          <cell r="I863">
            <v>0.1</v>
          </cell>
          <cell r="J863">
            <v>490</v>
          </cell>
          <cell r="K863">
            <v>2.5000000000000001E-2</v>
          </cell>
          <cell r="L863">
            <v>1.0249999999999999</v>
          </cell>
          <cell r="M863">
            <v>51.480624999999989</v>
          </cell>
          <cell r="N863">
            <v>86.805555555555557</v>
          </cell>
          <cell r="O863">
            <v>0.59305679999999983</v>
          </cell>
          <cell r="Q863" t="str">
            <v>Hibiscus AE PG extract</v>
          </cell>
          <cell r="R863">
            <v>4000206</v>
          </cell>
          <cell r="S863">
            <v>0.1</v>
          </cell>
          <cell r="T863">
            <v>494.52666666666664</v>
          </cell>
        </row>
        <row r="864">
          <cell r="H864" t="str">
            <v>C10</v>
          </cell>
          <cell r="I864">
            <v>0.01</v>
          </cell>
          <cell r="J864">
            <v>607</v>
          </cell>
          <cell r="K864">
            <v>2.5000000000000001E-2</v>
          </cell>
          <cell r="L864">
            <v>1.0249999999999999</v>
          </cell>
          <cell r="M864">
            <v>6.3772937499999998</v>
          </cell>
          <cell r="N864">
            <v>86.805555555555557</v>
          </cell>
          <cell r="O864">
            <v>7.3466424000000002E-2</v>
          </cell>
          <cell r="Q864" t="str">
            <v>Carmoisine CI 14720</v>
          </cell>
          <cell r="R864" t="str">
            <v>C10</v>
          </cell>
          <cell r="S864">
            <v>0.01</v>
          </cell>
          <cell r="T864">
            <v>661.6665898280902</v>
          </cell>
        </row>
        <row r="865">
          <cell r="H865">
            <v>4001667</v>
          </cell>
          <cell r="I865">
            <v>6</v>
          </cell>
          <cell r="J865">
            <v>771</v>
          </cell>
          <cell r="K865">
            <v>2.5000000000000001E-2</v>
          </cell>
          <cell r="L865">
            <v>1.0249999999999999</v>
          </cell>
          <cell r="M865">
            <v>4860.1912499999989</v>
          </cell>
          <cell r="N865">
            <v>86.805555555555557</v>
          </cell>
          <cell r="O865">
            <v>55.989403199999984</v>
          </cell>
          <cell r="Q865" t="str">
            <v>Perfume GFA 51674</v>
          </cell>
          <cell r="R865">
            <v>4001667</v>
          </cell>
          <cell r="S865">
            <v>6</v>
          </cell>
          <cell r="T865">
            <v>817.33</v>
          </cell>
        </row>
        <row r="866">
          <cell r="H866">
            <v>4000140</v>
          </cell>
          <cell r="I866">
            <v>12.5</v>
          </cell>
          <cell r="J866">
            <v>17.11</v>
          </cell>
          <cell r="K866">
            <v>2.5000000000000001E-2</v>
          </cell>
          <cell r="L866">
            <v>1.0249999999999999</v>
          </cell>
          <cell r="M866">
            <v>224.70242187499997</v>
          </cell>
          <cell r="N866">
            <v>86.805555555555557</v>
          </cell>
          <cell r="O866">
            <v>2.5885718999999998</v>
          </cell>
          <cell r="Q866" t="str">
            <v>Sodium Chloride</v>
          </cell>
          <cell r="R866">
            <v>4000140</v>
          </cell>
          <cell r="S866">
            <v>12.5</v>
          </cell>
          <cell r="T866">
            <v>19.107204081632652</v>
          </cell>
        </row>
        <row r="867">
          <cell r="H867" t="str">
            <v>214990A</v>
          </cell>
          <cell r="I867">
            <v>56.16319444444445</v>
          </cell>
          <cell r="J867">
            <v>234</v>
          </cell>
          <cell r="K867">
            <v>1.7500000000000002E-2</v>
          </cell>
          <cell r="L867">
            <v>1</v>
          </cell>
          <cell r="M867">
            <v>13372.175781250004</v>
          </cell>
          <cell r="N867">
            <v>86.805555555555557</v>
          </cell>
          <cell r="O867">
            <v>154.04746500000005</v>
          </cell>
          <cell r="Q867" t="str">
            <v xml:space="preserve">LAM KARTHIKA HAIRFALLSHIELD 4ML +1.4ML 35% EXTRA </v>
          </cell>
          <cell r="R867" t="str">
            <v>214990A</v>
          </cell>
          <cell r="S867">
            <v>56.16319444444445</v>
          </cell>
          <cell r="T867">
            <v>252.96457500000002</v>
          </cell>
        </row>
        <row r="868">
          <cell r="H868" t="str">
            <v>215015A</v>
          </cell>
          <cell r="I868">
            <v>86.805555555555557</v>
          </cell>
          <cell r="J868">
            <v>40.69</v>
          </cell>
          <cell r="K868">
            <v>6.0000000000000001E-3</v>
          </cell>
          <cell r="L868">
            <v>1</v>
          </cell>
          <cell r="M868">
            <v>3553.3107638888887</v>
          </cell>
          <cell r="N868">
            <v>86.805555555555557</v>
          </cell>
          <cell r="O868">
            <v>40.934139999999999</v>
          </cell>
          <cell r="Q868" t="str">
            <v>KARTHIKA HAIRFALLSHIELD 4ML +14.ML 35% EXTRA CFC</v>
          </cell>
          <cell r="R868" t="str">
            <v>215015A</v>
          </cell>
          <cell r="S868">
            <v>86.805555555555557</v>
          </cell>
          <cell r="T868">
            <v>43.029675000000005</v>
          </cell>
        </row>
        <row r="869">
          <cell r="H869" t="str">
            <v>220393A</v>
          </cell>
          <cell r="I869">
            <v>1.7361111111111112</v>
          </cell>
          <cell r="J869">
            <v>44.99</v>
          </cell>
          <cell r="K869">
            <v>0.02</v>
          </cell>
          <cell r="L869">
            <v>1</v>
          </cell>
          <cell r="M869">
            <v>79.669791666666683</v>
          </cell>
          <cell r="N869">
            <v>86.805555555555557</v>
          </cell>
          <cell r="O869">
            <v>0.91779600000000017</v>
          </cell>
          <cell r="Q869" t="str">
            <v>BOPP Tape</v>
          </cell>
          <cell r="R869" t="str">
            <v>220393A</v>
          </cell>
          <cell r="S869">
            <v>1.7361111111111112</v>
          </cell>
          <cell r="T869">
            <v>47.670000000000009</v>
          </cell>
        </row>
        <row r="870">
          <cell r="H870" t="str">
            <v>Conversion Cost</v>
          </cell>
          <cell r="M870">
            <v>6180</v>
          </cell>
          <cell r="N870">
            <v>86.805555555555557</v>
          </cell>
          <cell r="O870">
            <v>71.193600000000004</v>
          </cell>
          <cell r="R870" t="str">
            <v>Conversion Cost</v>
          </cell>
        </row>
        <row r="871">
          <cell r="H871">
            <v>4000177</v>
          </cell>
          <cell r="I871">
            <v>185.7</v>
          </cell>
          <cell r="J871">
            <v>93.36</v>
          </cell>
          <cell r="K871">
            <v>2.5000000000000001E-2</v>
          </cell>
          <cell r="L871">
            <v>1.0249999999999999</v>
          </cell>
          <cell r="M871">
            <v>18214.635194999992</v>
          </cell>
          <cell r="N871">
            <v>126.26262626262627</v>
          </cell>
          <cell r="O871">
            <v>144.25991074439992</v>
          </cell>
          <cell r="Q871" t="str">
            <v>SLES 70%</v>
          </cell>
          <cell r="R871">
            <v>4000177</v>
          </cell>
          <cell r="S871">
            <v>185.7</v>
          </cell>
          <cell r="T871">
            <v>90</v>
          </cell>
        </row>
        <row r="872">
          <cell r="H872">
            <v>4000145</v>
          </cell>
          <cell r="I872">
            <v>10</v>
          </cell>
          <cell r="J872">
            <v>152.11000000000001</v>
          </cell>
          <cell r="K872">
            <v>2.5000000000000001E-2</v>
          </cell>
          <cell r="L872">
            <v>1.0249999999999999</v>
          </cell>
          <cell r="M872">
            <v>1598.1056874999999</v>
          </cell>
          <cell r="N872">
            <v>126.26262626262627</v>
          </cell>
          <cell r="O872">
            <v>12.656997044999999</v>
          </cell>
          <cell r="Q872" t="str">
            <v xml:space="preserve"> PKMEA/CMEA</v>
          </cell>
          <cell r="R872">
            <v>4000145</v>
          </cell>
          <cell r="S872">
            <v>10</v>
          </cell>
          <cell r="T872">
            <v>141.47786749862925</v>
          </cell>
        </row>
        <row r="873">
          <cell r="H873">
            <v>4000218</v>
          </cell>
          <cell r="I873">
            <v>3</v>
          </cell>
          <cell r="J873">
            <v>758</v>
          </cell>
          <cell r="K873">
            <v>2.5000000000000001E-2</v>
          </cell>
          <cell r="L873">
            <v>1.0249999999999999</v>
          </cell>
          <cell r="M873">
            <v>2389.1212499999997</v>
          </cell>
          <cell r="N873">
            <v>126.26262626262627</v>
          </cell>
          <cell r="O873">
            <v>18.921840299999996</v>
          </cell>
          <cell r="Q873" t="str">
            <v>Carbopol 990</v>
          </cell>
          <cell r="R873">
            <v>4000218</v>
          </cell>
          <cell r="S873">
            <v>3</v>
          </cell>
          <cell r="T873">
            <v>838.74000000000012</v>
          </cell>
        </row>
        <row r="874">
          <cell r="H874">
            <v>4000129</v>
          </cell>
          <cell r="I874">
            <v>15</v>
          </cell>
          <cell r="J874">
            <v>60</v>
          </cell>
          <cell r="K874">
            <v>2.5000000000000001E-2</v>
          </cell>
          <cell r="L874">
            <v>1.0249999999999999</v>
          </cell>
          <cell r="M874">
            <v>945.56249999999977</v>
          </cell>
          <cell r="N874">
            <v>126.26262626262627</v>
          </cell>
          <cell r="O874">
            <v>7.4888549999999974</v>
          </cell>
          <cell r="Q874" t="str">
            <v>CAPB</v>
          </cell>
          <cell r="R874">
            <v>4000129</v>
          </cell>
          <cell r="S874">
            <v>15</v>
          </cell>
          <cell r="T874">
            <v>66.625809613658788</v>
          </cell>
        </row>
        <row r="875">
          <cell r="H875">
            <v>4000225</v>
          </cell>
          <cell r="I875">
            <v>1</v>
          </cell>
          <cell r="J875">
            <v>823</v>
          </cell>
          <cell r="K875">
            <v>2.5000000000000001E-2</v>
          </cell>
          <cell r="L875">
            <v>1.0249999999999999</v>
          </cell>
          <cell r="M875">
            <v>864.66437499999984</v>
          </cell>
          <cell r="N875">
            <v>126.26262626262627</v>
          </cell>
          <cell r="O875">
            <v>6.8481418499999984</v>
          </cell>
          <cell r="Q875" t="str">
            <v>N-hance CG-17</v>
          </cell>
          <cell r="R875">
            <v>4000225</v>
          </cell>
          <cell r="S875">
            <v>1</v>
          </cell>
          <cell r="T875">
            <v>855.79256502601049</v>
          </cell>
        </row>
        <row r="876">
          <cell r="H876">
            <v>4002081</v>
          </cell>
          <cell r="I876">
            <v>1</v>
          </cell>
          <cell r="J876">
            <v>453</v>
          </cell>
          <cell r="K876">
            <v>2.5000000000000001E-2</v>
          </cell>
          <cell r="L876">
            <v>1.0249999999999999</v>
          </cell>
          <cell r="M876">
            <v>475.9331249999999</v>
          </cell>
          <cell r="N876">
            <v>126.26262626262627</v>
          </cell>
          <cell r="O876">
            <v>3.7693903499999992</v>
          </cell>
          <cell r="Q876" t="str">
            <v>DABISCO DCG-20</v>
          </cell>
          <cell r="R876">
            <v>4002081</v>
          </cell>
          <cell r="S876">
            <v>1</v>
          </cell>
          <cell r="T876">
            <v>438.38337468982638</v>
          </cell>
        </row>
        <row r="877">
          <cell r="H877">
            <v>4000207</v>
          </cell>
          <cell r="I877">
            <v>0.125</v>
          </cell>
          <cell r="J877">
            <v>152.5</v>
          </cell>
          <cell r="K877">
            <v>2.5000000000000001E-2</v>
          </cell>
          <cell r="L877">
            <v>1.0249999999999999</v>
          </cell>
          <cell r="M877">
            <v>20.027539062499997</v>
          </cell>
          <cell r="N877">
            <v>126.26262626262627</v>
          </cell>
          <cell r="O877">
            <v>0.15861810937499995</v>
          </cell>
          <cell r="Q877" t="str">
            <v>CITRIC ACID ANHYDROUS</v>
          </cell>
          <cell r="R877">
            <v>4000207</v>
          </cell>
          <cell r="S877">
            <v>0.125</v>
          </cell>
          <cell r="T877">
            <v>112.87499999999999</v>
          </cell>
        </row>
        <row r="878">
          <cell r="H878">
            <v>114600</v>
          </cell>
          <cell r="I878">
            <v>6</v>
          </cell>
          <cell r="J878">
            <v>1021</v>
          </cell>
          <cell r="K878">
            <v>2.5000000000000001E-2</v>
          </cell>
          <cell r="L878">
            <v>1.0249999999999999</v>
          </cell>
          <cell r="M878">
            <v>6436.1287499999989</v>
          </cell>
          <cell r="N878">
            <v>126.26262626262627</v>
          </cell>
          <cell r="O878">
            <v>50.974139699999988</v>
          </cell>
          <cell r="Q878" t="str">
            <v>FRAGRANCE POETIC BLOOM</v>
          </cell>
          <cell r="R878">
            <v>114600</v>
          </cell>
          <cell r="S878">
            <v>6</v>
          </cell>
          <cell r="T878">
            <v>1021</v>
          </cell>
        </row>
        <row r="879">
          <cell r="H879">
            <v>4000224</v>
          </cell>
          <cell r="I879">
            <v>10</v>
          </cell>
          <cell r="J879">
            <v>1695</v>
          </cell>
          <cell r="K879">
            <v>2.5000000000000001E-2</v>
          </cell>
          <cell r="L879">
            <v>1.0249999999999999</v>
          </cell>
          <cell r="M879">
            <v>17808.09375</v>
          </cell>
          <cell r="N879">
            <v>126.26262626262627</v>
          </cell>
          <cell r="O879">
            <v>141.04010249999999</v>
          </cell>
          <cell r="Q879" t="str">
            <v>Climbazole</v>
          </cell>
          <cell r="R879">
            <v>4000224</v>
          </cell>
          <cell r="S879">
            <v>10</v>
          </cell>
          <cell r="T879">
            <v>1695</v>
          </cell>
        </row>
        <row r="880">
          <cell r="H880">
            <v>4000097</v>
          </cell>
          <cell r="I880">
            <v>1.5</v>
          </cell>
          <cell r="J880">
            <v>339</v>
          </cell>
          <cell r="K880">
            <v>2.5000000000000001E-2</v>
          </cell>
          <cell r="L880">
            <v>1.0249999999999999</v>
          </cell>
          <cell r="M880">
            <v>534.2428124999999</v>
          </cell>
          <cell r="N880">
            <v>126.26262626262627</v>
          </cell>
          <cell r="O880">
            <v>4.2312030749999989</v>
          </cell>
          <cell r="Q880" t="str">
            <v>EDTA Disodium</v>
          </cell>
          <cell r="R880">
            <v>4000097</v>
          </cell>
          <cell r="S880">
            <v>1.5</v>
          </cell>
          <cell r="T880">
            <v>288.755</v>
          </cell>
        </row>
        <row r="881">
          <cell r="H881">
            <v>4000180</v>
          </cell>
          <cell r="I881">
            <v>15</v>
          </cell>
          <cell r="J881">
            <v>173</v>
          </cell>
          <cell r="K881">
            <v>2.5000000000000001E-2</v>
          </cell>
          <cell r="L881">
            <v>1.0249999999999999</v>
          </cell>
          <cell r="M881">
            <v>2726.3718749999994</v>
          </cell>
          <cell r="N881">
            <v>126.26262626262627</v>
          </cell>
          <cell r="O881">
            <v>21.592865249999992</v>
          </cell>
          <cell r="Q881" t="str">
            <v>EGDS</v>
          </cell>
          <cell r="R881">
            <v>4000180</v>
          </cell>
          <cell r="S881">
            <v>15</v>
          </cell>
          <cell r="T881">
            <v>148.83631578947367</v>
          </cell>
        </row>
        <row r="882">
          <cell r="H882">
            <v>114601</v>
          </cell>
          <cell r="I882">
            <v>5</v>
          </cell>
          <cell r="J882">
            <v>773</v>
          </cell>
          <cell r="K882">
            <v>2.5000000000000001E-2</v>
          </cell>
          <cell r="L882">
            <v>1.0249999999999999</v>
          </cell>
          <cell r="M882">
            <v>4060.6656249999992</v>
          </cell>
          <cell r="N882">
            <v>126.26262626262627</v>
          </cell>
          <cell r="O882">
            <v>32.160471749999992</v>
          </cell>
          <cell r="Q882" t="str">
            <v>HYDROVANCE</v>
          </cell>
          <cell r="R882">
            <v>114601</v>
          </cell>
          <cell r="S882">
            <v>5</v>
          </cell>
          <cell r="T882">
            <v>773</v>
          </cell>
        </row>
        <row r="883">
          <cell r="H883">
            <v>4000520</v>
          </cell>
          <cell r="I883">
            <v>0.2</v>
          </cell>
          <cell r="J883">
            <v>562.5</v>
          </cell>
          <cell r="K883">
            <v>2.5000000000000001E-2</v>
          </cell>
          <cell r="L883">
            <v>1.0249999999999999</v>
          </cell>
          <cell r="M883">
            <v>118.19531249999997</v>
          </cell>
          <cell r="N883">
            <v>126.26262626262627</v>
          </cell>
          <cell r="O883">
            <v>0.93610687499999967</v>
          </cell>
          <cell r="Q883" t="str">
            <v>Hydrozyled Egg White Protein</v>
          </cell>
          <cell r="R883">
            <v>4000520</v>
          </cell>
          <cell r="S883">
            <v>0.2</v>
          </cell>
          <cell r="T883">
            <v>610.1415384615384</v>
          </cell>
        </row>
        <row r="884">
          <cell r="H884">
            <v>114602</v>
          </cell>
          <cell r="I884">
            <v>0.01</v>
          </cell>
          <cell r="J884">
            <v>412.5</v>
          </cell>
          <cell r="K884">
            <v>2.5000000000000001E-2</v>
          </cell>
          <cell r="L884">
            <v>1.0249999999999999</v>
          </cell>
          <cell r="M884">
            <v>4.3338281249999993</v>
          </cell>
          <cell r="N884">
            <v>126.26262626262627</v>
          </cell>
          <cell r="O884">
            <v>3.4323918749999995E-2</v>
          </cell>
          <cell r="Q884" t="str">
            <v>SMALL ONION AQUEOUS EXTRACT</v>
          </cell>
          <cell r="R884">
            <v>114602</v>
          </cell>
          <cell r="S884">
            <v>0.01</v>
          </cell>
          <cell r="T884">
            <v>412.5</v>
          </cell>
        </row>
        <row r="885">
          <cell r="H885">
            <v>4000469</v>
          </cell>
          <cell r="I885">
            <v>0.1</v>
          </cell>
          <cell r="J885">
            <v>1275</v>
          </cell>
          <cell r="K885">
            <v>2.5000000000000001E-2</v>
          </cell>
          <cell r="L885">
            <v>1.0249999999999999</v>
          </cell>
          <cell r="M885">
            <v>133.95468749999998</v>
          </cell>
          <cell r="N885">
            <v>126.26262626262627</v>
          </cell>
          <cell r="O885">
            <v>1.0609211249999997</v>
          </cell>
          <cell r="Q885" t="str">
            <v>Fenugreek  aqueous extract</v>
          </cell>
          <cell r="R885">
            <v>4000469</v>
          </cell>
          <cell r="S885">
            <v>0.1</v>
          </cell>
          <cell r="T885">
            <v>1280.3354518950437</v>
          </cell>
        </row>
        <row r="886">
          <cell r="H886">
            <v>4000626</v>
          </cell>
          <cell r="I886">
            <v>0.1</v>
          </cell>
          <cell r="J886">
            <v>2610</v>
          </cell>
          <cell r="K886">
            <v>2.5000000000000001E-2</v>
          </cell>
          <cell r="L886">
            <v>1.0249999999999999</v>
          </cell>
          <cell r="M886">
            <v>274.21312499999993</v>
          </cell>
          <cell r="N886">
            <v>126.26262626262627</v>
          </cell>
          <cell r="O886">
            <v>2.1717679499999996</v>
          </cell>
          <cell r="Q886" t="str">
            <v>RICE STARCH</v>
          </cell>
          <cell r="R886">
            <v>4000626</v>
          </cell>
          <cell r="S886">
            <v>0.1</v>
          </cell>
          <cell r="T886">
            <v>2618.9565217391305</v>
          </cell>
        </row>
        <row r="887">
          <cell r="H887">
            <v>4000507</v>
          </cell>
          <cell r="I887">
            <v>0.5</v>
          </cell>
          <cell r="J887">
            <v>3299.69</v>
          </cell>
          <cell r="K887">
            <v>2.5000000000000001E-2</v>
          </cell>
          <cell r="L887">
            <v>1.0249999999999999</v>
          </cell>
          <cell r="M887">
            <v>1733.3684031249998</v>
          </cell>
          <cell r="N887">
            <v>126.26262626262627</v>
          </cell>
          <cell r="O887">
            <v>13.728277752749998</v>
          </cell>
          <cell r="Q887" t="str">
            <v>Polyox N-60K</v>
          </cell>
          <cell r="R887">
            <v>4000507</v>
          </cell>
          <cell r="S887">
            <v>0.5</v>
          </cell>
          <cell r="T887">
            <v>3509.6697311107387</v>
          </cell>
        </row>
        <row r="888">
          <cell r="H888">
            <v>4000211</v>
          </cell>
          <cell r="I888">
            <v>1</v>
          </cell>
          <cell r="J888">
            <v>317</v>
          </cell>
          <cell r="K888">
            <v>2.5000000000000001E-2</v>
          </cell>
          <cell r="L888">
            <v>1.0249999999999999</v>
          </cell>
          <cell r="M888">
            <v>333.04812499999991</v>
          </cell>
          <cell r="N888">
            <v>126.26262626262627</v>
          </cell>
          <cell r="O888">
            <v>2.6377411499999992</v>
          </cell>
          <cell r="Q888" t="str">
            <v>KATHON CG/ISOCIL PC</v>
          </cell>
          <cell r="R888">
            <v>4000211</v>
          </cell>
          <cell r="S888">
            <v>1</v>
          </cell>
          <cell r="T888">
            <v>520.72500000000002</v>
          </cell>
        </row>
        <row r="889">
          <cell r="H889">
            <v>4000161</v>
          </cell>
          <cell r="I889">
            <v>15</v>
          </cell>
          <cell r="J889">
            <v>235</v>
          </cell>
          <cell r="K889">
            <v>2.5000000000000001E-2</v>
          </cell>
          <cell r="L889">
            <v>1.0249999999999999</v>
          </cell>
          <cell r="M889">
            <v>3703.4531249999991</v>
          </cell>
          <cell r="N889">
            <v>126.26262626262627</v>
          </cell>
          <cell r="O889">
            <v>29.331348749999989</v>
          </cell>
          <cell r="Q889" t="str">
            <v>PEG-7 GLYCERYL COCOATE</v>
          </cell>
          <cell r="R889">
            <v>4000161</v>
          </cell>
          <cell r="S889">
            <v>15</v>
          </cell>
          <cell r="T889">
            <v>170.16076923076926</v>
          </cell>
        </row>
        <row r="890">
          <cell r="H890">
            <v>4000096</v>
          </cell>
          <cell r="I890">
            <v>0.1</v>
          </cell>
          <cell r="J890">
            <v>395.5</v>
          </cell>
          <cell r="K890">
            <v>2.5000000000000001E-2</v>
          </cell>
          <cell r="L890">
            <v>1.0249999999999999</v>
          </cell>
          <cell r="M890">
            <v>41.552218749999994</v>
          </cell>
          <cell r="N890">
            <v>126.26262626262627</v>
          </cell>
          <cell r="O890">
            <v>0.32909357249999993</v>
          </cell>
          <cell r="Q890" t="str">
            <v>BHT</v>
          </cell>
          <cell r="R890">
            <v>4000096</v>
          </cell>
          <cell r="S890">
            <v>0.1</v>
          </cell>
          <cell r="T890">
            <v>368.24</v>
          </cell>
        </row>
        <row r="891">
          <cell r="H891">
            <v>4001856</v>
          </cell>
          <cell r="I891">
            <v>60</v>
          </cell>
          <cell r="J891">
            <v>288</v>
          </cell>
          <cell r="K891">
            <v>2.5000000000000001E-2</v>
          </cell>
          <cell r="L891">
            <v>1.0249999999999999</v>
          </cell>
          <cell r="M891">
            <v>18154.8</v>
          </cell>
          <cell r="N891">
            <v>126.26262626262627</v>
          </cell>
          <cell r="O891">
            <v>143.78601599999999</v>
          </cell>
          <cell r="Q891" t="str">
            <v>CK60016</v>
          </cell>
          <cell r="R891">
            <v>4001856</v>
          </cell>
          <cell r="S891">
            <v>60</v>
          </cell>
          <cell r="T891">
            <v>247</v>
          </cell>
        </row>
        <row r="892">
          <cell r="H892">
            <v>4000169</v>
          </cell>
          <cell r="I892">
            <v>10</v>
          </cell>
          <cell r="J892">
            <v>222</v>
          </cell>
          <cell r="K892">
            <v>2.5000000000000001E-2</v>
          </cell>
          <cell r="L892">
            <v>1.0249999999999999</v>
          </cell>
          <cell r="M892">
            <v>2332.3874999999998</v>
          </cell>
          <cell r="N892">
            <v>126.26262626262627</v>
          </cell>
          <cell r="O892">
            <v>18.472508999999999</v>
          </cell>
          <cell r="Q892" t="str">
            <v>Wacker belsil ADM 22</v>
          </cell>
          <cell r="R892">
            <v>4000169</v>
          </cell>
          <cell r="S892">
            <v>10</v>
          </cell>
          <cell r="T892">
            <v>165</v>
          </cell>
        </row>
        <row r="893">
          <cell r="H893">
            <v>4000140</v>
          </cell>
          <cell r="I893">
            <v>1.875</v>
          </cell>
          <cell r="J893">
            <v>17.11</v>
          </cell>
          <cell r="K893">
            <v>2.5000000000000001E-2</v>
          </cell>
          <cell r="L893">
            <v>1.0249999999999999</v>
          </cell>
          <cell r="M893">
            <v>33.705363281249994</v>
          </cell>
          <cell r="N893">
            <v>126.26262626262627</v>
          </cell>
          <cell r="O893">
            <v>0.26694647718749992</v>
          </cell>
          <cell r="Q893" t="str">
            <v>Sodium Chloride</v>
          </cell>
          <cell r="R893">
            <v>4000140</v>
          </cell>
          <cell r="S893">
            <v>1.875</v>
          </cell>
          <cell r="T893">
            <v>19.107204081632652</v>
          </cell>
        </row>
        <row r="894">
          <cell r="H894" t="str">
            <v>C16</v>
          </cell>
          <cell r="I894">
            <v>657.79</v>
          </cell>
          <cell r="J894">
            <v>0.34</v>
          </cell>
          <cell r="K894">
            <v>2.5000000000000001E-2</v>
          </cell>
          <cell r="L894">
            <v>1.0249999999999999</v>
          </cell>
          <cell r="M894">
            <v>234.97081037499999</v>
          </cell>
          <cell r="N894">
            <v>126.26262626262627</v>
          </cell>
          <cell r="O894">
            <v>1.8609688181699997</v>
          </cell>
          <cell r="Q894" t="str">
            <v xml:space="preserve">DM Water </v>
          </cell>
          <cell r="R894" t="str">
            <v>C16</v>
          </cell>
          <cell r="S894">
            <v>657.79</v>
          </cell>
          <cell r="T894">
            <v>0.33999695959303466</v>
          </cell>
        </row>
        <row r="895">
          <cell r="H895">
            <v>213867</v>
          </cell>
          <cell r="I895">
            <v>72.853535353535349</v>
          </cell>
          <cell r="J895">
            <v>316.7</v>
          </cell>
          <cell r="K895">
            <v>1.7500000000000002E-2</v>
          </cell>
          <cell r="L895">
            <v>1</v>
          </cell>
          <cell r="M895">
            <v>23476.487152777776</v>
          </cell>
          <cell r="N895">
            <v>126.26262626262627</v>
          </cell>
          <cell r="O895">
            <v>185.93377824999996</v>
          </cell>
          <cell r="Q895" t="str">
            <v>LAMINATE MEERA AD 5.5ML</v>
          </cell>
          <cell r="R895">
            <v>213867</v>
          </cell>
          <cell r="S895">
            <v>72.853535353535349</v>
          </cell>
          <cell r="T895">
            <v>316.7</v>
          </cell>
        </row>
        <row r="896">
          <cell r="H896">
            <v>213052</v>
          </cell>
          <cell r="I896">
            <v>126.26262626262627</v>
          </cell>
          <cell r="J896">
            <v>49.66</v>
          </cell>
          <cell r="K896">
            <v>6.0000000000000001E-3</v>
          </cell>
          <cell r="L896">
            <v>1</v>
          </cell>
          <cell r="M896">
            <v>6307.8232323232323</v>
          </cell>
          <cell r="N896">
            <v>126.26262626262627</v>
          </cell>
          <cell r="O896">
            <v>49.95796</v>
          </cell>
          <cell r="Q896" t="str">
            <v>MEERA AD 6ML CFC</v>
          </cell>
          <cell r="R896">
            <v>213052</v>
          </cell>
          <cell r="S896">
            <v>126.26262626262627</v>
          </cell>
          <cell r="T896">
            <v>52.515450000000001</v>
          </cell>
        </row>
        <row r="897">
          <cell r="H897" t="str">
            <v>220393A</v>
          </cell>
          <cell r="I897">
            <v>2.2727272727272725</v>
          </cell>
          <cell r="J897">
            <v>44.99</v>
          </cell>
          <cell r="K897">
            <v>0.02</v>
          </cell>
          <cell r="L897">
            <v>1</v>
          </cell>
          <cell r="M897">
            <v>104.295</v>
          </cell>
          <cell r="N897">
            <v>126.26262626262627</v>
          </cell>
          <cell r="O897">
            <v>0.82601639999999998</v>
          </cell>
          <cell r="Q897" t="str">
            <v>BOPP Tape</v>
          </cell>
          <cell r="R897" t="str">
            <v>220393A</v>
          </cell>
          <cell r="S897">
            <v>2.2727272727272725</v>
          </cell>
          <cell r="T897">
            <v>47.670000000000009</v>
          </cell>
        </row>
        <row r="898">
          <cell r="H898" t="str">
            <v>Conversion Cost</v>
          </cell>
          <cell r="M898">
            <v>6180</v>
          </cell>
          <cell r="N898">
            <v>126.26262626262627</v>
          </cell>
          <cell r="O898">
            <v>48.945599999999999</v>
          </cell>
          <cell r="R898" t="str">
            <v>Conversion Cost</v>
          </cell>
        </row>
        <row r="899">
          <cell r="H899">
            <v>4000177</v>
          </cell>
          <cell r="I899">
            <v>157.19999999999999</v>
          </cell>
          <cell r="J899">
            <v>93.36</v>
          </cell>
          <cell r="K899">
            <v>2.5000000000000001E-2</v>
          </cell>
          <cell r="L899">
            <v>1.0249999999999999</v>
          </cell>
          <cell r="M899">
            <v>15419.174219999995</v>
          </cell>
          <cell r="N899">
            <v>86.805555555555557</v>
          </cell>
          <cell r="O899">
            <v>177.62888701439994</v>
          </cell>
          <cell r="Q899" t="str">
            <v>SLES 70%</v>
          </cell>
          <cell r="R899">
            <v>4000177</v>
          </cell>
          <cell r="S899">
            <v>157.19999999999999</v>
          </cell>
          <cell r="T899">
            <v>90</v>
          </cell>
        </row>
        <row r="900">
          <cell r="H900">
            <v>4000145</v>
          </cell>
          <cell r="I900">
            <v>15</v>
          </cell>
          <cell r="J900">
            <v>152.11000000000001</v>
          </cell>
          <cell r="K900">
            <v>2.5000000000000001E-2</v>
          </cell>
          <cell r="L900">
            <v>1.0249999999999999</v>
          </cell>
          <cell r="M900">
            <v>2397.1585312499997</v>
          </cell>
          <cell r="N900">
            <v>86.805555555555557</v>
          </cell>
          <cell r="O900">
            <v>27.615266279999997</v>
          </cell>
          <cell r="Q900" t="str">
            <v xml:space="preserve"> PKMEA/CMEA</v>
          </cell>
          <cell r="R900">
            <v>4000145</v>
          </cell>
          <cell r="S900">
            <v>15</v>
          </cell>
          <cell r="T900">
            <v>141.47786749862925</v>
          </cell>
        </row>
        <row r="901">
          <cell r="H901" t="str">
            <v>C55</v>
          </cell>
          <cell r="I901">
            <v>1E-3</v>
          </cell>
          <cell r="J901">
            <v>191.48666666666665</v>
          </cell>
          <cell r="K901">
            <v>2.5000000000000001E-2</v>
          </cell>
          <cell r="L901">
            <v>1.0249999999999999</v>
          </cell>
          <cell r="M901">
            <v>0.20118067916666663</v>
          </cell>
          <cell r="N901">
            <v>86.805555555555557</v>
          </cell>
          <cell r="O901">
            <v>2.3176014239999995E-3</v>
          </cell>
          <cell r="Q901" t="str">
            <v>Bringhraj Oil Extract</v>
          </cell>
          <cell r="R901" t="str">
            <v>C55</v>
          </cell>
          <cell r="S901">
            <v>1E-3</v>
          </cell>
          <cell r="T901">
            <v>191.48666666666665</v>
          </cell>
        </row>
        <row r="902">
          <cell r="H902">
            <v>4000207</v>
          </cell>
          <cell r="I902">
            <v>0.15</v>
          </cell>
          <cell r="J902">
            <v>152.5</v>
          </cell>
          <cell r="K902">
            <v>2.5000000000000001E-2</v>
          </cell>
          <cell r="L902">
            <v>1.0249999999999999</v>
          </cell>
          <cell r="M902">
            <v>24.033046874999997</v>
          </cell>
          <cell r="N902">
            <v>86.805555555555557</v>
          </cell>
          <cell r="O902">
            <v>0.27686069999999996</v>
          </cell>
          <cell r="Q902" t="str">
            <v>CITRIC ACID ANHYDROUS</v>
          </cell>
          <cell r="R902">
            <v>4000207</v>
          </cell>
          <cell r="S902">
            <v>0.15</v>
          </cell>
          <cell r="T902">
            <v>112.87499999999999</v>
          </cell>
        </row>
        <row r="903">
          <cell r="H903">
            <v>4000218</v>
          </cell>
          <cell r="I903">
            <v>2.75</v>
          </cell>
          <cell r="J903">
            <v>757.99995995178699</v>
          </cell>
          <cell r="K903">
            <v>2.5000000000000001E-2</v>
          </cell>
          <cell r="L903">
            <v>1.0249999999999999</v>
          </cell>
          <cell r="M903">
            <v>2190.0276967919517</v>
          </cell>
          <cell r="N903">
            <v>86.805555555555557</v>
          </cell>
          <cell r="O903">
            <v>25.229119067043282</v>
          </cell>
          <cell r="Q903" t="str">
            <v>CARBOPOL 990</v>
          </cell>
          <cell r="R903">
            <v>4000218</v>
          </cell>
          <cell r="S903">
            <v>2.75</v>
          </cell>
          <cell r="T903">
            <v>838.74000000000012</v>
          </cell>
        </row>
        <row r="904">
          <cell r="H904">
            <v>4000176</v>
          </cell>
          <cell r="I904">
            <v>1</v>
          </cell>
          <cell r="J904">
            <v>82.881472511988648</v>
          </cell>
          <cell r="K904">
            <v>2.5000000000000001E-2</v>
          </cell>
          <cell r="L904">
            <v>1.0249999999999999</v>
          </cell>
          <cell r="M904">
            <v>87.077347057908057</v>
          </cell>
          <cell r="N904">
            <v>86.805555555555557</v>
          </cell>
          <cell r="O904">
            <v>1.0031310381071008</v>
          </cell>
          <cell r="Q904" t="str">
            <v>Sodium Hydroxide</v>
          </cell>
          <cell r="R904">
            <v>4000176</v>
          </cell>
          <cell r="S904">
            <v>1</v>
          </cell>
          <cell r="T904">
            <v>83.754999999999995</v>
          </cell>
        </row>
        <row r="905">
          <cell r="H905">
            <v>4000129</v>
          </cell>
          <cell r="I905">
            <v>10</v>
          </cell>
          <cell r="J905">
            <v>60</v>
          </cell>
          <cell r="K905">
            <v>2.5000000000000001E-2</v>
          </cell>
          <cell r="L905">
            <v>1.0249999999999999</v>
          </cell>
          <cell r="M905">
            <v>630.375</v>
          </cell>
          <cell r="N905">
            <v>86.805555555555557</v>
          </cell>
          <cell r="O905">
            <v>7.2619199999999999</v>
          </cell>
          <cell r="Q905" t="str">
            <v>CAPB</v>
          </cell>
          <cell r="R905">
            <v>4000129</v>
          </cell>
          <cell r="S905">
            <v>10</v>
          </cell>
          <cell r="T905">
            <v>66.625809613658788</v>
          </cell>
        </row>
        <row r="906">
          <cell r="H906">
            <v>4000225</v>
          </cell>
          <cell r="I906">
            <v>0.875</v>
          </cell>
          <cell r="J906">
            <v>832.43147721624655</v>
          </cell>
          <cell r="K906">
            <v>2.5000000000000001E-2</v>
          </cell>
          <cell r="L906">
            <v>1.0249999999999999</v>
          </cell>
          <cell r="M906">
            <v>765.2516556565289</v>
          </cell>
          <cell r="N906">
            <v>86.805555555555557</v>
          </cell>
          <cell r="O906">
            <v>8.8156990731632128</v>
          </cell>
          <cell r="Q906" t="str">
            <v>N-Hance CG-17</v>
          </cell>
          <cell r="R906">
            <v>4000225</v>
          </cell>
          <cell r="S906">
            <v>0.875</v>
          </cell>
          <cell r="T906">
            <v>855.79256502601049</v>
          </cell>
        </row>
        <row r="907">
          <cell r="H907">
            <v>4002081</v>
          </cell>
          <cell r="I907">
            <v>0.875</v>
          </cell>
          <cell r="J907">
            <v>453</v>
          </cell>
          <cell r="K907">
            <v>2.5000000000000001E-2</v>
          </cell>
          <cell r="L907">
            <v>1.0249999999999999</v>
          </cell>
          <cell r="M907">
            <v>416.4414843749999</v>
          </cell>
          <cell r="N907">
            <v>86.805555555555557</v>
          </cell>
          <cell r="O907">
            <v>4.7974058999999984</v>
          </cell>
          <cell r="Q907" t="str">
            <v>DABISCO DCG-20</v>
          </cell>
          <cell r="R907">
            <v>4002081</v>
          </cell>
          <cell r="S907">
            <v>0.875</v>
          </cell>
          <cell r="T907">
            <v>438.38337468982638</v>
          </cell>
        </row>
        <row r="908">
          <cell r="H908">
            <v>4000507</v>
          </cell>
          <cell r="I908">
            <v>0.3</v>
          </cell>
          <cell r="J908">
            <v>3299.69</v>
          </cell>
          <cell r="K908">
            <v>2.5000000000000001E-2</v>
          </cell>
          <cell r="L908">
            <v>1.0249999999999999</v>
          </cell>
          <cell r="M908">
            <v>1040.0210418749998</v>
          </cell>
          <cell r="N908">
            <v>86.805555555555557</v>
          </cell>
          <cell r="O908">
            <v>11.981042402399998</v>
          </cell>
          <cell r="Q908" t="str">
            <v>Polyox N-60K</v>
          </cell>
          <cell r="R908">
            <v>4000507</v>
          </cell>
          <cell r="S908">
            <v>0.3</v>
          </cell>
          <cell r="T908">
            <v>3509.6697311107387</v>
          </cell>
        </row>
        <row r="909">
          <cell r="H909">
            <v>4000097</v>
          </cell>
          <cell r="I909">
            <v>0.5</v>
          </cell>
          <cell r="J909">
            <v>339</v>
          </cell>
          <cell r="K909">
            <v>2.5000000000000001E-2</v>
          </cell>
          <cell r="L909">
            <v>1.0249999999999999</v>
          </cell>
          <cell r="M909">
            <v>178.08093749999998</v>
          </cell>
          <cell r="N909">
            <v>86.805555555555557</v>
          </cell>
          <cell r="O909">
            <v>2.0514923999999999</v>
          </cell>
          <cell r="Q909" t="str">
            <v>EDTA Disodium</v>
          </cell>
          <cell r="R909">
            <v>4000097</v>
          </cell>
          <cell r="S909">
            <v>0.5</v>
          </cell>
          <cell r="T909">
            <v>288.755</v>
          </cell>
        </row>
        <row r="910">
          <cell r="H910">
            <v>4001923</v>
          </cell>
          <cell r="I910">
            <v>0.6</v>
          </cell>
          <cell r="J910">
            <v>195.21242400633733</v>
          </cell>
          <cell r="K910">
            <v>2.5000000000000001E-2</v>
          </cell>
          <cell r="L910">
            <v>1.0249999999999999</v>
          </cell>
          <cell r="M910">
            <v>123.05703178299487</v>
          </cell>
          <cell r="N910">
            <v>86.805555555555557</v>
          </cell>
          <cell r="O910">
            <v>1.4176170061401008</v>
          </cell>
          <cell r="Q910" t="str">
            <v>AURATONE BLACK</v>
          </cell>
          <cell r="R910">
            <v>4001923</v>
          </cell>
          <cell r="S910">
            <v>0.6</v>
          </cell>
          <cell r="T910">
            <v>210.43453061224494</v>
          </cell>
        </row>
        <row r="911">
          <cell r="H911">
            <v>4000159</v>
          </cell>
          <cell r="I911">
            <v>2.5</v>
          </cell>
          <cell r="J911">
            <v>126.8</v>
          </cell>
          <cell r="K911">
            <v>2.5000000000000001E-2</v>
          </cell>
          <cell r="L911">
            <v>1.0249999999999999</v>
          </cell>
          <cell r="M911">
            <v>333.04812499999991</v>
          </cell>
          <cell r="N911">
            <v>86.805555555555557</v>
          </cell>
          <cell r="O911">
            <v>3.8367143999999991</v>
          </cell>
          <cell r="Q911" t="str">
            <v>Glydant</v>
          </cell>
          <cell r="R911">
            <v>4000159</v>
          </cell>
          <cell r="S911">
            <v>2.5</v>
          </cell>
          <cell r="T911">
            <v>137.97450310559006</v>
          </cell>
        </row>
        <row r="912">
          <cell r="H912">
            <v>4000223</v>
          </cell>
          <cell r="I912">
            <v>20</v>
          </cell>
          <cell r="J912">
            <v>220</v>
          </cell>
          <cell r="K912">
            <v>2.5000000000000001E-2</v>
          </cell>
          <cell r="L912">
            <v>1.0249999999999999</v>
          </cell>
          <cell r="M912">
            <v>4622.75</v>
          </cell>
          <cell r="N912">
            <v>86.805555555555557</v>
          </cell>
          <cell r="O912">
            <v>53.254080000000002</v>
          </cell>
          <cell r="Q912" t="str">
            <v>CK 9819</v>
          </cell>
          <cell r="R912">
            <v>4000223</v>
          </cell>
          <cell r="S912">
            <v>20</v>
          </cell>
          <cell r="T912">
            <v>200</v>
          </cell>
        </row>
        <row r="913">
          <cell r="H913">
            <v>4000327</v>
          </cell>
          <cell r="I913">
            <v>0.01</v>
          </cell>
          <cell r="J913">
            <v>3003.7807644658756</v>
          </cell>
          <cell r="K913">
            <v>2.5000000000000001E-2</v>
          </cell>
          <cell r="L913">
            <v>1.0249999999999999</v>
          </cell>
          <cell r="M913">
            <v>31.5584716566696</v>
          </cell>
          <cell r="N913">
            <v>86.805555555555557</v>
          </cell>
          <cell r="O913">
            <v>0.36355359348483379</v>
          </cell>
          <cell r="Q913" t="str">
            <v>GLUADIN ALMOND BENZ</v>
          </cell>
          <cell r="R913">
            <v>4000327</v>
          </cell>
          <cell r="S913">
            <v>0.01</v>
          </cell>
          <cell r="T913">
            <v>3304.2100000000005</v>
          </cell>
        </row>
        <row r="914">
          <cell r="H914" t="str">
            <v>C56</v>
          </cell>
          <cell r="I914">
            <v>0.01</v>
          </cell>
          <cell r="J914">
            <v>257.60769230769233</v>
          </cell>
          <cell r="K914">
            <v>2.5000000000000001E-2</v>
          </cell>
          <cell r="L914">
            <v>1.0249999999999999</v>
          </cell>
          <cell r="M914">
            <v>2.7064908173076923</v>
          </cell>
          <cell r="N914">
            <v>86.805555555555557</v>
          </cell>
          <cell r="O914">
            <v>3.1178774215384616E-2</v>
          </cell>
          <cell r="Q914" t="str">
            <v>Black tea Extract</v>
          </cell>
          <cell r="R914" t="str">
            <v>C56</v>
          </cell>
          <cell r="S914">
            <v>0.01</v>
          </cell>
          <cell r="T914">
            <v>257.60769230769233</v>
          </cell>
        </row>
        <row r="915">
          <cell r="H915">
            <v>4000519</v>
          </cell>
          <cell r="I915">
            <v>5.85</v>
          </cell>
          <cell r="J915">
            <v>890.42356293996363</v>
          </cell>
          <cell r="K915">
            <v>2.5000000000000001E-2</v>
          </cell>
          <cell r="L915">
            <v>1.0249999999999999</v>
          </cell>
          <cell r="M915">
            <v>5472.6823465107245</v>
          </cell>
          <cell r="N915">
            <v>86.805555555555557</v>
          </cell>
          <cell r="O915">
            <v>63.045300631803542</v>
          </cell>
          <cell r="Q915" t="str">
            <v xml:space="preserve">FRAGRANCE Bloom 2 </v>
          </cell>
          <cell r="R915">
            <v>4000519</v>
          </cell>
          <cell r="S915">
            <v>5.85</v>
          </cell>
          <cell r="T915">
            <v>890.39623595505623</v>
          </cell>
        </row>
        <row r="916">
          <cell r="H916">
            <v>4000347</v>
          </cell>
          <cell r="I916">
            <v>0.65</v>
          </cell>
          <cell r="J916">
            <v>921.45354597087692</v>
          </cell>
          <cell r="K916">
            <v>2.5000000000000001E-2</v>
          </cell>
          <cell r="L916">
            <v>1.0249999999999999</v>
          </cell>
          <cell r="M916">
            <v>629.26638562817402</v>
          </cell>
          <cell r="N916">
            <v>86.805555555555557</v>
          </cell>
          <cell r="O916">
            <v>7.2491487624365645</v>
          </cell>
          <cell r="Q916" t="str">
            <v>FRAGRANCE Hair fall defence</v>
          </cell>
          <cell r="R916">
            <v>4000347</v>
          </cell>
          <cell r="S916">
            <v>0.65</v>
          </cell>
          <cell r="T916">
            <v>975.45</v>
          </cell>
        </row>
        <row r="917">
          <cell r="H917">
            <v>4000520</v>
          </cell>
          <cell r="I917">
            <v>0.1</v>
          </cell>
          <cell r="J917">
            <v>542.18306518333804</v>
          </cell>
          <cell r="K917">
            <v>2.5000000000000001E-2</v>
          </cell>
          <cell r="L917">
            <v>1.0249999999999999</v>
          </cell>
          <cell r="M917">
            <v>56.963108285824447</v>
          </cell>
          <cell r="N917">
            <v>86.805555555555557</v>
          </cell>
          <cell r="O917">
            <v>0.65621500745269756</v>
          </cell>
          <cell r="Q917" t="str">
            <v>Hydrolysed Egg white protein</v>
          </cell>
          <cell r="R917">
            <v>4000520</v>
          </cell>
          <cell r="S917">
            <v>0.1</v>
          </cell>
          <cell r="T917">
            <v>610.1415384615384</v>
          </cell>
        </row>
        <row r="918">
          <cell r="H918">
            <v>4000140</v>
          </cell>
          <cell r="I918">
            <v>12.5</v>
          </cell>
          <cell r="J918">
            <v>17.11</v>
          </cell>
          <cell r="K918">
            <v>2.5000000000000001E-2</v>
          </cell>
          <cell r="L918">
            <v>1.0249999999999999</v>
          </cell>
          <cell r="M918">
            <v>224.70242187499997</v>
          </cell>
          <cell r="N918">
            <v>86.805555555555557</v>
          </cell>
          <cell r="O918">
            <v>2.5885718999999998</v>
          </cell>
          <cell r="Q918" t="str">
            <v>Sodium Chloride</v>
          </cell>
          <cell r="R918">
            <v>4000140</v>
          </cell>
          <cell r="S918">
            <v>12.5</v>
          </cell>
          <cell r="T918">
            <v>19.107204081632652</v>
          </cell>
        </row>
        <row r="919">
          <cell r="H919" t="str">
            <v>C16</v>
          </cell>
          <cell r="I919">
            <v>769.12</v>
          </cell>
          <cell r="J919">
            <v>0.34000000608795972</v>
          </cell>
          <cell r="K919">
            <v>2.5000000000000001E-2</v>
          </cell>
          <cell r="L919">
            <v>1.0249999999999999</v>
          </cell>
          <cell r="M919">
            <v>274.73928291941655</v>
          </cell>
          <cell r="N919">
            <v>86.805555555555557</v>
          </cell>
          <cell r="O919">
            <v>3.1649965392316788</v>
          </cell>
          <cell r="Q919" t="str">
            <v xml:space="preserve">DM Water </v>
          </cell>
          <cell r="R919" t="str">
            <v>C16</v>
          </cell>
          <cell r="S919">
            <v>769.12</v>
          </cell>
          <cell r="T919">
            <v>0.33999695959303466</v>
          </cell>
        </row>
        <row r="920">
          <cell r="H920">
            <v>4000298</v>
          </cell>
          <cell r="I920">
            <v>8.9999999999999993E-3</v>
          </cell>
          <cell r="J920">
            <v>207</v>
          </cell>
          <cell r="K920">
            <v>2.5000000000000001E-2</v>
          </cell>
          <cell r="L920">
            <v>1.0249999999999999</v>
          </cell>
          <cell r="M920">
            <v>1.9573143749999995</v>
          </cell>
          <cell r="N920">
            <v>86.805555555555557</v>
          </cell>
          <cell r="O920">
            <v>2.2548261599999994E-2</v>
          </cell>
          <cell r="Q920" t="str">
            <v>SUN FLOWER OIL</v>
          </cell>
          <cell r="R920">
            <v>4000298</v>
          </cell>
          <cell r="S920">
            <v>8.9999999999999993E-3</v>
          </cell>
          <cell r="T920">
            <v>203.75500000000002</v>
          </cell>
        </row>
        <row r="921">
          <cell r="H921" t="str">
            <v>214255A</v>
          </cell>
          <cell r="I921">
            <v>56.16319444444445</v>
          </cell>
          <cell r="J921">
            <v>251.55186906741633</v>
          </cell>
          <cell r="K921">
            <v>1.7500000000000002E-2</v>
          </cell>
          <cell r="L921">
            <v>1</v>
          </cell>
          <cell r="M921">
            <v>14375.195774664429</v>
          </cell>
          <cell r="N921">
            <v>86.805555555555557</v>
          </cell>
          <cell r="O921">
            <v>165.60225532413423</v>
          </cell>
          <cell r="Q921" t="str">
            <v>LAM CHIK BLK PROSOL THK&amp;GLY 5M+1M-NEW AW</v>
          </cell>
          <cell r="R921" t="str">
            <v>214255A</v>
          </cell>
          <cell r="S921">
            <v>56.16319444444445</v>
          </cell>
          <cell r="T921">
            <v>274.95</v>
          </cell>
        </row>
        <row r="922">
          <cell r="H922">
            <v>214851</v>
          </cell>
          <cell r="I922">
            <v>86.805555555555557</v>
          </cell>
          <cell r="J922">
            <v>29.37</v>
          </cell>
          <cell r="K922">
            <v>6.0000000000000001E-3</v>
          </cell>
          <cell r="L922">
            <v>1</v>
          </cell>
          <cell r="M922">
            <v>2564.776041666667</v>
          </cell>
          <cell r="N922">
            <v>86.805555555555557</v>
          </cell>
          <cell r="O922">
            <v>29.546220000000002</v>
          </cell>
          <cell r="Q922" t="str">
            <v xml:space="preserve">CHIK BLACK 4ML 50% EXTRA  OFFER OUTER CFC </v>
          </cell>
          <cell r="R922">
            <v>214851</v>
          </cell>
          <cell r="S922">
            <v>86.805555555555557</v>
          </cell>
          <cell r="T922">
            <v>31.132200000000001</v>
          </cell>
        </row>
        <row r="923">
          <cell r="H923">
            <v>214852</v>
          </cell>
          <cell r="I923">
            <v>173.61111111111111</v>
          </cell>
          <cell r="J923">
            <v>13.64</v>
          </cell>
          <cell r="K923">
            <v>6.0000000000000001E-3</v>
          </cell>
          <cell r="L923">
            <v>1</v>
          </cell>
          <cell r="M923">
            <v>2382.2638888888891</v>
          </cell>
          <cell r="N923">
            <v>86.805555555555557</v>
          </cell>
          <cell r="O923">
            <v>27.443680000000004</v>
          </cell>
          <cell r="Q923" t="str">
            <v xml:space="preserve">CHIK BLACK 4ML 50% EXTRA  OFFER INNER CFC </v>
          </cell>
          <cell r="R923">
            <v>214852</v>
          </cell>
          <cell r="S923">
            <v>173.61111111111111</v>
          </cell>
          <cell r="T923">
            <v>14.458400000000001</v>
          </cell>
        </row>
        <row r="924">
          <cell r="H924">
            <v>115448</v>
          </cell>
          <cell r="I924">
            <v>7.2337962962962967</v>
          </cell>
          <cell r="J924">
            <v>867.42</v>
          </cell>
          <cell r="K924">
            <v>6.0000000000000001E-3</v>
          </cell>
          <cell r="L924">
            <v>1</v>
          </cell>
          <cell r="M924">
            <v>6312.388020833333</v>
          </cell>
          <cell r="N924">
            <v>86.805555555555557</v>
          </cell>
          <cell r="O924">
            <v>72.718710000000002</v>
          </cell>
          <cell r="Q924" t="str">
            <v>CHIK BLCAK 35ML FG BOTTLE</v>
          </cell>
          <cell r="R924">
            <v>115448</v>
          </cell>
          <cell r="S924">
            <v>7.2337962962962967</v>
          </cell>
          <cell r="T924">
            <v>867.42</v>
          </cell>
        </row>
        <row r="925">
          <cell r="H925" t="str">
            <v>220393A</v>
          </cell>
          <cell r="I925">
            <v>6.9444444444444446</v>
          </cell>
          <cell r="J925">
            <v>44.99</v>
          </cell>
          <cell r="K925">
            <v>0.02</v>
          </cell>
          <cell r="L925">
            <v>1</v>
          </cell>
          <cell r="M925">
            <v>318.67916666666673</v>
          </cell>
          <cell r="N925">
            <v>86.805555555555557</v>
          </cell>
          <cell r="O925">
            <v>3.6711840000000007</v>
          </cell>
          <cell r="Q925" t="str">
            <v>BOPP Tape</v>
          </cell>
          <cell r="R925" t="str">
            <v>220393A</v>
          </cell>
          <cell r="S925">
            <v>6.9444444444444446</v>
          </cell>
          <cell r="T925">
            <v>47.670000000000009</v>
          </cell>
        </row>
        <row r="926">
          <cell r="H926" t="str">
            <v>Conversion</v>
          </cell>
          <cell r="M926">
            <v>6180</v>
          </cell>
          <cell r="N926">
            <v>86.805555555555557</v>
          </cell>
          <cell r="O926">
            <v>71.193600000000004</v>
          </cell>
          <cell r="R926" t="str">
            <v>Conversion</v>
          </cell>
        </row>
        <row r="927">
          <cell r="H927" t="str">
            <v>Extra Manpower cost</v>
          </cell>
          <cell r="M927">
            <v>214</v>
          </cell>
          <cell r="N927">
            <v>86.805555555555557</v>
          </cell>
          <cell r="O927">
            <v>2.4652799999999999</v>
          </cell>
          <cell r="R927" t="str">
            <v>Extra Manpower cost</v>
          </cell>
        </row>
        <row r="928">
          <cell r="H928" t="str">
            <v>C16</v>
          </cell>
          <cell r="I928">
            <v>763.75</v>
          </cell>
          <cell r="J928">
            <v>0.34000000608795972</v>
          </cell>
          <cell r="K928">
            <v>2.5000000000000001E-2</v>
          </cell>
          <cell r="L928">
            <v>1.0249999999999999</v>
          </cell>
          <cell r="M928">
            <v>272.82105176006917</v>
          </cell>
          <cell r="N928">
            <v>86.805555555555557</v>
          </cell>
          <cell r="O928">
            <v>3.1428985162759968</v>
          </cell>
          <cell r="Q928" t="str">
            <v xml:space="preserve">DM Water </v>
          </cell>
          <cell r="R928" t="str">
            <v>C16</v>
          </cell>
          <cell r="S928">
            <v>763.75</v>
          </cell>
          <cell r="T928">
            <v>0.33999695959303466</v>
          </cell>
        </row>
        <row r="929">
          <cell r="H929">
            <v>4000177</v>
          </cell>
          <cell r="I929">
            <v>157.19999999999999</v>
          </cell>
          <cell r="J929">
            <v>93.36</v>
          </cell>
          <cell r="K929">
            <v>2.5000000000000001E-2</v>
          </cell>
          <cell r="L929">
            <v>1.0249999999999999</v>
          </cell>
          <cell r="M929">
            <v>15419.174219999995</v>
          </cell>
          <cell r="N929">
            <v>86.805555555555557</v>
          </cell>
          <cell r="O929">
            <v>177.62888701439994</v>
          </cell>
          <cell r="Q929" t="str">
            <v>SLES 70%</v>
          </cell>
          <cell r="R929">
            <v>4000177</v>
          </cell>
          <cell r="S929">
            <v>157.19999999999999</v>
          </cell>
          <cell r="T929">
            <v>90</v>
          </cell>
        </row>
        <row r="930">
          <cell r="H930">
            <v>4000145</v>
          </cell>
          <cell r="I930">
            <v>15</v>
          </cell>
          <cell r="J930">
            <v>152.11000000000001</v>
          </cell>
          <cell r="K930">
            <v>2.5000000000000001E-2</v>
          </cell>
          <cell r="L930">
            <v>1.0249999999999999</v>
          </cell>
          <cell r="M930">
            <v>2397.1585312499997</v>
          </cell>
          <cell r="N930">
            <v>86.805555555555557</v>
          </cell>
          <cell r="O930">
            <v>27.615266279999997</v>
          </cell>
          <cell r="Q930" t="str">
            <v xml:space="preserve"> PKMEA/CMEA</v>
          </cell>
          <cell r="R930">
            <v>4000145</v>
          </cell>
          <cell r="S930">
            <v>15</v>
          </cell>
          <cell r="T930">
            <v>141.47786749862925</v>
          </cell>
        </row>
        <row r="931">
          <cell r="H931">
            <v>4000180</v>
          </cell>
          <cell r="I931">
            <v>5</v>
          </cell>
          <cell r="J931">
            <v>173</v>
          </cell>
          <cell r="K931">
            <v>2.5000000000000001E-2</v>
          </cell>
          <cell r="L931">
            <v>1.0249999999999999</v>
          </cell>
          <cell r="M931">
            <v>908.79062499999975</v>
          </cell>
          <cell r="N931">
            <v>86.805555555555557</v>
          </cell>
          <cell r="O931">
            <v>10.469267999999998</v>
          </cell>
          <cell r="Q931" t="str">
            <v>EGDS</v>
          </cell>
          <cell r="R931">
            <v>4000180</v>
          </cell>
          <cell r="S931">
            <v>5</v>
          </cell>
          <cell r="T931">
            <v>148.83631578947367</v>
          </cell>
        </row>
        <row r="932">
          <cell r="H932">
            <v>4000207</v>
          </cell>
          <cell r="I932">
            <v>0.15</v>
          </cell>
          <cell r="J932">
            <v>152.5</v>
          </cell>
          <cell r="K932">
            <v>2.5000000000000001E-2</v>
          </cell>
          <cell r="L932">
            <v>1.0249999999999999</v>
          </cell>
          <cell r="M932">
            <v>24.033046874999997</v>
          </cell>
          <cell r="N932">
            <v>86.805555555555557</v>
          </cell>
          <cell r="O932">
            <v>0.27686069999999996</v>
          </cell>
          <cell r="Q932" t="str">
            <v>CITRIC ACID ANHYDROUS</v>
          </cell>
          <cell r="R932">
            <v>4000207</v>
          </cell>
          <cell r="S932">
            <v>0.15</v>
          </cell>
          <cell r="T932">
            <v>112.87499999999999</v>
          </cell>
        </row>
        <row r="933">
          <cell r="H933">
            <v>4000218</v>
          </cell>
          <cell r="I933">
            <v>2.75</v>
          </cell>
          <cell r="J933">
            <v>757.99995995178699</v>
          </cell>
          <cell r="K933">
            <v>2.5000000000000001E-2</v>
          </cell>
          <cell r="L933">
            <v>1.0249999999999999</v>
          </cell>
          <cell r="M933">
            <v>2190.0276967919517</v>
          </cell>
          <cell r="N933">
            <v>86.805555555555557</v>
          </cell>
          <cell r="O933">
            <v>25.229119067043282</v>
          </cell>
          <cell r="Q933" t="str">
            <v>CARBOPOL 990</v>
          </cell>
          <cell r="R933">
            <v>4000218</v>
          </cell>
          <cell r="S933">
            <v>2.75</v>
          </cell>
          <cell r="T933">
            <v>838.74000000000012</v>
          </cell>
        </row>
        <row r="934">
          <cell r="H934">
            <v>4000225</v>
          </cell>
          <cell r="I934">
            <v>0.875</v>
          </cell>
          <cell r="J934">
            <v>832.43147721624655</v>
          </cell>
          <cell r="K934">
            <v>2.5000000000000001E-2</v>
          </cell>
          <cell r="L934">
            <v>1.0249999999999999</v>
          </cell>
          <cell r="M934">
            <v>765.2516556565289</v>
          </cell>
          <cell r="N934">
            <v>86.805555555555557</v>
          </cell>
          <cell r="O934">
            <v>8.8156990731632128</v>
          </cell>
          <cell r="Q934" t="str">
            <v>N-hance CG-17</v>
          </cell>
          <cell r="R934">
            <v>4000225</v>
          </cell>
          <cell r="S934">
            <v>0.875</v>
          </cell>
          <cell r="T934">
            <v>855.79256502601049</v>
          </cell>
        </row>
        <row r="935">
          <cell r="H935">
            <v>4002081</v>
          </cell>
          <cell r="I935">
            <v>0.875</v>
          </cell>
          <cell r="J935">
            <v>453</v>
          </cell>
          <cell r="K935">
            <v>2.5000000000000001E-2</v>
          </cell>
          <cell r="L935">
            <v>1.0249999999999999</v>
          </cell>
          <cell r="M935">
            <v>416.4414843749999</v>
          </cell>
          <cell r="N935">
            <v>86.805555555555557</v>
          </cell>
          <cell r="O935">
            <v>4.7974058999999984</v>
          </cell>
          <cell r="Q935" t="str">
            <v>DABISCO DCG-20</v>
          </cell>
          <cell r="R935">
            <v>4002081</v>
          </cell>
          <cell r="S935">
            <v>0.875</v>
          </cell>
          <cell r="T935">
            <v>438.38337468982638</v>
          </cell>
        </row>
        <row r="936">
          <cell r="H936">
            <v>4000507</v>
          </cell>
          <cell r="I936">
            <v>0.3</v>
          </cell>
          <cell r="J936">
            <v>3299.69</v>
          </cell>
          <cell r="K936">
            <v>2.5000000000000001E-2</v>
          </cell>
          <cell r="L936">
            <v>1.0249999999999999</v>
          </cell>
          <cell r="M936">
            <v>1040.0210418749998</v>
          </cell>
          <cell r="N936">
            <v>86.805555555555557</v>
          </cell>
          <cell r="O936">
            <v>11.981042402399998</v>
          </cell>
          <cell r="Q936" t="str">
            <v>Polyox N-60K</v>
          </cell>
          <cell r="R936">
            <v>4000507</v>
          </cell>
          <cell r="S936">
            <v>0.3</v>
          </cell>
          <cell r="T936">
            <v>3509.6697311107387</v>
          </cell>
        </row>
        <row r="937">
          <cell r="H937">
            <v>4000159</v>
          </cell>
          <cell r="I937">
            <v>2.5</v>
          </cell>
          <cell r="J937">
            <v>126.8</v>
          </cell>
          <cell r="K937">
            <v>2.5000000000000001E-2</v>
          </cell>
          <cell r="L937">
            <v>1.0249999999999999</v>
          </cell>
          <cell r="M937">
            <v>333.04812499999991</v>
          </cell>
          <cell r="N937">
            <v>86.805555555555557</v>
          </cell>
          <cell r="O937">
            <v>3.8367143999999991</v>
          </cell>
          <cell r="Q937" t="str">
            <v>Glydant</v>
          </cell>
          <cell r="R937">
            <v>4000159</v>
          </cell>
          <cell r="S937">
            <v>2.5</v>
          </cell>
          <cell r="T937">
            <v>137.97450310559006</v>
          </cell>
        </row>
        <row r="938">
          <cell r="H938">
            <v>4000223</v>
          </cell>
          <cell r="I938">
            <v>20</v>
          </cell>
          <cell r="J938">
            <v>220</v>
          </cell>
          <cell r="K938">
            <v>2.5000000000000001E-2</v>
          </cell>
          <cell r="L938">
            <v>1.0249999999999999</v>
          </cell>
          <cell r="M938">
            <v>4622.75</v>
          </cell>
          <cell r="N938">
            <v>86.805555555555557</v>
          </cell>
          <cell r="O938">
            <v>53.254080000000002</v>
          </cell>
          <cell r="Q938" t="str">
            <v>CK 9819</v>
          </cell>
          <cell r="R938">
            <v>4000223</v>
          </cell>
          <cell r="S938">
            <v>20</v>
          </cell>
          <cell r="T938">
            <v>200</v>
          </cell>
        </row>
        <row r="939">
          <cell r="H939">
            <v>4000520</v>
          </cell>
          <cell r="I939">
            <v>0.1</v>
          </cell>
          <cell r="J939">
            <v>542.18306518333804</v>
          </cell>
          <cell r="K939">
            <v>2.5000000000000001E-2</v>
          </cell>
          <cell r="L939">
            <v>1.0249999999999999</v>
          </cell>
          <cell r="M939">
            <v>56.963108285824447</v>
          </cell>
          <cell r="N939">
            <v>86.805555555555557</v>
          </cell>
          <cell r="O939">
            <v>0.65621500745269756</v>
          </cell>
          <cell r="Q939" t="str">
            <v>Hydrolysed Egg white protein</v>
          </cell>
          <cell r="R939">
            <v>4000520</v>
          </cell>
          <cell r="S939">
            <v>0.1</v>
          </cell>
          <cell r="T939">
            <v>610.1415384615384</v>
          </cell>
        </row>
        <row r="940">
          <cell r="H940">
            <v>4000176</v>
          </cell>
          <cell r="I940">
            <v>1</v>
          </cell>
          <cell r="J940">
            <v>82.881472511988648</v>
          </cell>
          <cell r="K940">
            <v>2.5000000000000001E-2</v>
          </cell>
          <cell r="L940">
            <v>1.0249999999999999</v>
          </cell>
          <cell r="M940">
            <v>87.077347057908057</v>
          </cell>
          <cell r="N940">
            <v>86.805555555555557</v>
          </cell>
          <cell r="O940">
            <v>1.0031310381071008</v>
          </cell>
          <cell r="Q940" t="str">
            <v>Sodium hydroxide</v>
          </cell>
          <cell r="R940">
            <v>4000176</v>
          </cell>
          <cell r="S940">
            <v>1</v>
          </cell>
          <cell r="T940">
            <v>83.754999999999995</v>
          </cell>
        </row>
        <row r="941">
          <cell r="H941">
            <v>4000097</v>
          </cell>
          <cell r="I941">
            <v>1</v>
          </cell>
          <cell r="J941">
            <v>339</v>
          </cell>
          <cell r="K941">
            <v>2.5000000000000001E-2</v>
          </cell>
          <cell r="L941">
            <v>1.0249999999999999</v>
          </cell>
          <cell r="M941">
            <v>356.16187499999995</v>
          </cell>
          <cell r="N941">
            <v>86.805555555555557</v>
          </cell>
          <cell r="O941">
            <v>4.1029847999999998</v>
          </cell>
          <cell r="Q941" t="str">
            <v>EDTA Disodium</v>
          </cell>
          <cell r="R941">
            <v>4000097</v>
          </cell>
          <cell r="S941">
            <v>1</v>
          </cell>
          <cell r="T941">
            <v>288.755</v>
          </cell>
        </row>
        <row r="942">
          <cell r="H942">
            <v>4000370</v>
          </cell>
          <cell r="I942">
            <v>0.5</v>
          </cell>
          <cell r="J942">
            <v>1035.0770208799752</v>
          </cell>
          <cell r="K942">
            <v>2.5000000000000001E-2</v>
          </cell>
          <cell r="L942">
            <v>1.0249999999999999</v>
          </cell>
          <cell r="M942">
            <v>543.73889753101184</v>
          </cell>
          <cell r="N942">
            <v>86.805555555555557</v>
          </cell>
          <cell r="O942">
            <v>6.2638720995572568</v>
          </cell>
          <cell r="Q942" t="str">
            <v>Sumicos 43149</v>
          </cell>
          <cell r="R942">
            <v>4000370</v>
          </cell>
          <cell r="S942">
            <v>0.5</v>
          </cell>
          <cell r="T942">
            <v>1138.7262896551724</v>
          </cell>
        </row>
        <row r="943">
          <cell r="H943">
            <v>4000129</v>
          </cell>
          <cell r="I943">
            <v>10</v>
          </cell>
          <cell r="J943">
            <v>60</v>
          </cell>
          <cell r="K943">
            <v>2.5000000000000001E-2</v>
          </cell>
          <cell r="L943">
            <v>1.0249999999999999</v>
          </cell>
          <cell r="M943">
            <v>630.375</v>
          </cell>
          <cell r="N943">
            <v>86.805555555555557</v>
          </cell>
          <cell r="O943">
            <v>7.2619199999999999</v>
          </cell>
          <cell r="Q943" t="str">
            <v>CAPB</v>
          </cell>
          <cell r="R943">
            <v>4000129</v>
          </cell>
          <cell r="S943">
            <v>10</v>
          </cell>
          <cell r="T943">
            <v>66.625809613658788</v>
          </cell>
        </row>
        <row r="944">
          <cell r="H944">
            <v>4000519</v>
          </cell>
          <cell r="I944">
            <v>5.85</v>
          </cell>
          <cell r="J944">
            <v>890.42356293996363</v>
          </cell>
          <cell r="K944">
            <v>2.5000000000000001E-2</v>
          </cell>
          <cell r="L944">
            <v>1.0249999999999999</v>
          </cell>
          <cell r="M944">
            <v>5472.6823465107245</v>
          </cell>
          <cell r="N944">
            <v>86.805555555555557</v>
          </cell>
          <cell r="O944">
            <v>63.045300631803542</v>
          </cell>
          <cell r="Q944" t="str">
            <v xml:space="preserve">Fragrance bloom 2 </v>
          </cell>
          <cell r="R944">
            <v>4000519</v>
          </cell>
          <cell r="S944">
            <v>5.85</v>
          </cell>
          <cell r="T944">
            <v>890.39623595505623</v>
          </cell>
        </row>
        <row r="945">
          <cell r="H945">
            <v>4000347</v>
          </cell>
          <cell r="I945">
            <v>0.65</v>
          </cell>
          <cell r="J945">
            <v>921.45354597087692</v>
          </cell>
          <cell r="K945">
            <v>2.5000000000000001E-2</v>
          </cell>
          <cell r="L945">
            <v>1.0249999999999999</v>
          </cell>
          <cell r="M945">
            <v>629.26638562817402</v>
          </cell>
          <cell r="N945">
            <v>86.805555555555557</v>
          </cell>
          <cell r="O945">
            <v>7.2491487624365645</v>
          </cell>
          <cell r="Q945" t="str">
            <v>Fragrance hair fall defence</v>
          </cell>
          <cell r="R945">
            <v>4000347</v>
          </cell>
          <cell r="S945">
            <v>0.65</v>
          </cell>
          <cell r="T945">
            <v>975.45</v>
          </cell>
        </row>
        <row r="946">
          <cell r="H946">
            <v>4000140</v>
          </cell>
          <cell r="I946">
            <v>12.5</v>
          </cell>
          <cell r="J946">
            <v>17.11</v>
          </cell>
          <cell r="K946">
            <v>2.5000000000000001E-2</v>
          </cell>
          <cell r="L946">
            <v>1.0249999999999999</v>
          </cell>
          <cell r="M946">
            <v>224.70242187499997</v>
          </cell>
          <cell r="N946">
            <v>86.805555555555557</v>
          </cell>
          <cell r="O946">
            <v>2.5885718999999998</v>
          </cell>
          <cell r="Q946" t="str">
            <v>Sodium Chloride</v>
          </cell>
          <cell r="R946">
            <v>4000140</v>
          </cell>
          <cell r="S946">
            <v>12.5</v>
          </cell>
          <cell r="T946">
            <v>19.107204081632652</v>
          </cell>
        </row>
        <row r="947">
          <cell r="H947">
            <v>214258</v>
          </cell>
          <cell r="I947">
            <v>56.16319444444445</v>
          </cell>
          <cell r="J947">
            <v>254.56236324737876</v>
          </cell>
          <cell r="K947">
            <v>1.7500000000000002E-2</v>
          </cell>
          <cell r="L947">
            <v>1</v>
          </cell>
          <cell r="M947">
            <v>14547.233626642581</v>
          </cell>
          <cell r="N947">
            <v>86.805555555555557</v>
          </cell>
          <cell r="O947">
            <v>167.58413137892254</v>
          </cell>
          <cell r="Q947" t="str">
            <v>LAM CHIK EGG HFPSH SCH 5ML+1ML EX -NEW AW</v>
          </cell>
          <cell r="R947">
            <v>214258</v>
          </cell>
          <cell r="S947">
            <v>56.16319444444445</v>
          </cell>
          <cell r="T947">
            <v>247.45500000000001</v>
          </cell>
        </row>
        <row r="948">
          <cell r="H948">
            <v>214893</v>
          </cell>
          <cell r="I948">
            <v>86.805555555555557</v>
          </cell>
          <cell r="J948">
            <v>38.04</v>
          </cell>
          <cell r="K948">
            <v>6.0000000000000001E-3</v>
          </cell>
          <cell r="L948">
            <v>1</v>
          </cell>
          <cell r="M948">
            <v>3321.8958333333335</v>
          </cell>
          <cell r="N948">
            <v>86.805555555555557</v>
          </cell>
          <cell r="O948">
            <v>38.268239999999999</v>
          </cell>
          <cell r="Q948" t="str">
            <v>CHIK EGG RE.1 +35 ML OEER CFC</v>
          </cell>
          <cell r="R948">
            <v>214893</v>
          </cell>
          <cell r="S948">
            <v>86.805555555555557</v>
          </cell>
          <cell r="T948">
            <v>39.485520000000001</v>
          </cell>
        </row>
        <row r="949">
          <cell r="H949">
            <v>115468</v>
          </cell>
          <cell r="I949">
            <v>2.4112654320987654</v>
          </cell>
          <cell r="J949">
            <v>956.02699999999993</v>
          </cell>
          <cell r="K949">
            <v>0.01</v>
          </cell>
          <cell r="L949">
            <v>1</v>
          </cell>
          <cell r="M949">
            <v>2328.2872058256171</v>
          </cell>
          <cell r="N949">
            <v>86.805555555555557</v>
          </cell>
          <cell r="O949">
            <v>26.821868611111107</v>
          </cell>
          <cell r="Q949" t="str">
            <v>CHIK EGG 35ML FG BOTTLE</v>
          </cell>
          <cell r="R949">
            <v>115468</v>
          </cell>
          <cell r="S949">
            <v>2.4112654320987654</v>
          </cell>
          <cell r="T949">
            <v>956.02699999999993</v>
          </cell>
        </row>
        <row r="950">
          <cell r="H950" t="str">
            <v>220393A</v>
          </cell>
          <cell r="I950">
            <v>1.7361111111111112</v>
          </cell>
          <cell r="J950">
            <v>44.99</v>
          </cell>
          <cell r="K950">
            <v>6.0000000000000001E-3</v>
          </cell>
          <cell r="L950">
            <v>1</v>
          </cell>
          <cell r="M950">
            <v>78.57628472222224</v>
          </cell>
          <cell r="N950">
            <v>86.805555555555557</v>
          </cell>
          <cell r="O950">
            <v>0.90519880000000019</v>
          </cell>
          <cell r="Q950" t="str">
            <v>BOPP Tape</v>
          </cell>
          <cell r="R950" t="str">
            <v>220393A</v>
          </cell>
          <cell r="S950">
            <v>1.7361111111111112</v>
          </cell>
          <cell r="T950">
            <v>47.670000000000009</v>
          </cell>
        </row>
        <row r="951">
          <cell r="H951" t="str">
            <v>Conversion</v>
          </cell>
          <cell r="M951">
            <v>6180</v>
          </cell>
          <cell r="N951">
            <v>86.805555555555557</v>
          </cell>
          <cell r="O951">
            <v>71.193600000000004</v>
          </cell>
          <cell r="R951" t="str">
            <v>Conversion</v>
          </cell>
        </row>
        <row r="952">
          <cell r="H952" t="str">
            <v>C16</v>
          </cell>
          <cell r="I952">
            <v>763.75</v>
          </cell>
          <cell r="J952">
            <v>0.34000000608795972</v>
          </cell>
          <cell r="K952">
            <v>2.5000000000000001E-2</v>
          </cell>
          <cell r="L952">
            <v>1.0249999999999999</v>
          </cell>
          <cell r="M952">
            <v>272.82105176006917</v>
          </cell>
          <cell r="N952">
            <v>83.333333333333329</v>
          </cell>
          <cell r="O952">
            <v>3.2738526211208301</v>
          </cell>
          <cell r="Q952" t="str">
            <v xml:space="preserve">DM Water </v>
          </cell>
          <cell r="R952" t="str">
            <v>C16</v>
          </cell>
          <cell r="S952">
            <v>763.75</v>
          </cell>
          <cell r="T952">
            <v>0.33999695959303466</v>
          </cell>
        </row>
        <row r="953">
          <cell r="H953">
            <v>4000177</v>
          </cell>
          <cell r="I953">
            <v>157.19999999999999</v>
          </cell>
          <cell r="J953">
            <v>93.36</v>
          </cell>
          <cell r="K953">
            <v>2.5000000000000001E-2</v>
          </cell>
          <cell r="L953">
            <v>1.0249999999999999</v>
          </cell>
          <cell r="M953">
            <v>15419.174219999995</v>
          </cell>
          <cell r="N953">
            <v>83.333333333333329</v>
          </cell>
          <cell r="O953">
            <v>185.03009063999994</v>
          </cell>
          <cell r="Q953" t="str">
            <v>SLES 70%</v>
          </cell>
          <cell r="R953">
            <v>4000177</v>
          </cell>
          <cell r="S953">
            <v>157.19999999999999</v>
          </cell>
          <cell r="T953">
            <v>90</v>
          </cell>
        </row>
        <row r="954">
          <cell r="H954">
            <v>4000145</v>
          </cell>
          <cell r="I954">
            <v>15</v>
          </cell>
          <cell r="J954">
            <v>152.11000000000001</v>
          </cell>
          <cell r="K954">
            <v>2.5000000000000001E-2</v>
          </cell>
          <cell r="L954">
            <v>1.0249999999999999</v>
          </cell>
          <cell r="M954">
            <v>2397.1585312499997</v>
          </cell>
          <cell r="N954">
            <v>83.333333333333329</v>
          </cell>
          <cell r="O954">
            <v>28.765902374999996</v>
          </cell>
          <cell r="Q954" t="str">
            <v xml:space="preserve"> PKMEA/CMEA</v>
          </cell>
          <cell r="R954">
            <v>4000145</v>
          </cell>
          <cell r="S954">
            <v>15</v>
          </cell>
          <cell r="T954">
            <v>141.47786749862925</v>
          </cell>
        </row>
        <row r="955">
          <cell r="H955">
            <v>4000180</v>
          </cell>
          <cell r="I955">
            <v>5</v>
          </cell>
          <cell r="J955">
            <v>173</v>
          </cell>
          <cell r="K955">
            <v>2.5000000000000001E-2</v>
          </cell>
          <cell r="L955">
            <v>1.0249999999999999</v>
          </cell>
          <cell r="M955">
            <v>908.79062499999975</v>
          </cell>
          <cell r="N955">
            <v>83.333333333333329</v>
          </cell>
          <cell r="O955">
            <v>10.905487499999998</v>
          </cell>
          <cell r="Q955" t="str">
            <v>EGDS</v>
          </cell>
          <cell r="R955">
            <v>4000180</v>
          </cell>
          <cell r="S955">
            <v>5</v>
          </cell>
          <cell r="T955">
            <v>148.83631578947367</v>
          </cell>
        </row>
        <row r="956">
          <cell r="H956">
            <v>4000207</v>
          </cell>
          <cell r="I956">
            <v>0.15</v>
          </cell>
          <cell r="J956">
            <v>152.5</v>
          </cell>
          <cell r="K956">
            <v>2.5000000000000001E-2</v>
          </cell>
          <cell r="L956">
            <v>1.0249999999999999</v>
          </cell>
          <cell r="M956">
            <v>24.033046874999997</v>
          </cell>
          <cell r="N956">
            <v>83.333333333333329</v>
          </cell>
          <cell r="O956">
            <v>0.28839656249999995</v>
          </cell>
          <cell r="Q956" t="str">
            <v>CITRIC ACID ANHYDROUS</v>
          </cell>
          <cell r="R956">
            <v>4000207</v>
          </cell>
          <cell r="S956">
            <v>0.15</v>
          </cell>
          <cell r="T956">
            <v>112.87499999999999</v>
          </cell>
        </row>
        <row r="957">
          <cell r="H957">
            <v>4000218</v>
          </cell>
          <cell r="I957">
            <v>2.75</v>
          </cell>
          <cell r="J957">
            <v>757.99995995178699</v>
          </cell>
          <cell r="K957">
            <v>2.5000000000000001E-2</v>
          </cell>
          <cell r="L957">
            <v>1.0249999999999999</v>
          </cell>
          <cell r="M957">
            <v>2190.0276967919517</v>
          </cell>
          <cell r="N957">
            <v>83.333333333333329</v>
          </cell>
          <cell r="O957">
            <v>26.280332361503422</v>
          </cell>
          <cell r="Q957" t="str">
            <v>CARBOPOL 990</v>
          </cell>
          <cell r="R957">
            <v>4000218</v>
          </cell>
          <cell r="S957">
            <v>2.75</v>
          </cell>
          <cell r="T957">
            <v>838.74000000000012</v>
          </cell>
        </row>
        <row r="958">
          <cell r="H958">
            <v>4000225</v>
          </cell>
          <cell r="I958">
            <v>0.875</v>
          </cell>
          <cell r="J958">
            <v>832.43147721624655</v>
          </cell>
          <cell r="K958">
            <v>2.5000000000000001E-2</v>
          </cell>
          <cell r="L958">
            <v>1.0249999999999999</v>
          </cell>
          <cell r="M958">
            <v>765.2516556565289</v>
          </cell>
          <cell r="N958">
            <v>83.333333333333329</v>
          </cell>
          <cell r="O958">
            <v>9.1830198678783468</v>
          </cell>
          <cell r="Q958" t="str">
            <v>N-hance CG-17</v>
          </cell>
          <cell r="R958">
            <v>4000225</v>
          </cell>
          <cell r="S958">
            <v>0.875</v>
          </cell>
          <cell r="T958">
            <v>855.79256502601049</v>
          </cell>
        </row>
        <row r="959">
          <cell r="H959">
            <v>4002081</v>
          </cell>
          <cell r="I959">
            <v>0.875</v>
          </cell>
          <cell r="J959">
            <v>453</v>
          </cell>
          <cell r="K959">
            <v>2.5000000000000001E-2</v>
          </cell>
          <cell r="L959">
            <v>1.0249999999999999</v>
          </cell>
          <cell r="M959">
            <v>416.4414843749999</v>
          </cell>
          <cell r="N959">
            <v>83.333333333333329</v>
          </cell>
          <cell r="O959">
            <v>4.9972978124999994</v>
          </cell>
          <cell r="Q959" t="str">
            <v>DABISCO DCG-20</v>
          </cell>
          <cell r="R959">
            <v>4002081</v>
          </cell>
          <cell r="S959">
            <v>0.875</v>
          </cell>
          <cell r="T959">
            <v>438.38337468982638</v>
          </cell>
        </row>
        <row r="960">
          <cell r="H960">
            <v>4000507</v>
          </cell>
          <cell r="I960">
            <v>0.3</v>
          </cell>
          <cell r="J960">
            <v>3299.69</v>
          </cell>
          <cell r="K960">
            <v>2.5000000000000001E-2</v>
          </cell>
          <cell r="L960">
            <v>1.0249999999999999</v>
          </cell>
          <cell r="M960">
            <v>1040.0210418749998</v>
          </cell>
          <cell r="N960">
            <v>83.333333333333329</v>
          </cell>
          <cell r="O960">
            <v>12.480252502499999</v>
          </cell>
          <cell r="Q960" t="str">
            <v>Polyox N-60K</v>
          </cell>
          <cell r="R960">
            <v>4000507</v>
          </cell>
          <cell r="S960">
            <v>0.3</v>
          </cell>
          <cell r="T960">
            <v>3509.6697311107387</v>
          </cell>
        </row>
        <row r="961">
          <cell r="H961">
            <v>4000159</v>
          </cell>
          <cell r="I961">
            <v>2.5</v>
          </cell>
          <cell r="J961">
            <v>126.8</v>
          </cell>
          <cell r="K961">
            <v>2.5000000000000001E-2</v>
          </cell>
          <cell r="L961">
            <v>1.0249999999999999</v>
          </cell>
          <cell r="M961">
            <v>333.04812499999991</v>
          </cell>
          <cell r="N961">
            <v>83.333333333333329</v>
          </cell>
          <cell r="O961">
            <v>3.996577499999999</v>
          </cell>
          <cell r="Q961" t="str">
            <v>Glydant</v>
          </cell>
          <cell r="R961">
            <v>4000159</v>
          </cell>
          <cell r="S961">
            <v>2.5</v>
          </cell>
          <cell r="T961">
            <v>137.97450310559006</v>
          </cell>
        </row>
        <row r="962">
          <cell r="H962">
            <v>4000223</v>
          </cell>
          <cell r="I962">
            <v>20</v>
          </cell>
          <cell r="J962">
            <v>220</v>
          </cell>
          <cell r="K962">
            <v>2.5000000000000001E-2</v>
          </cell>
          <cell r="L962">
            <v>1.0249999999999999</v>
          </cell>
          <cell r="M962">
            <v>4622.75</v>
          </cell>
          <cell r="N962">
            <v>83.333333333333329</v>
          </cell>
          <cell r="O962">
            <v>55.473000000000006</v>
          </cell>
          <cell r="Q962" t="str">
            <v>CK 9819</v>
          </cell>
          <cell r="R962">
            <v>4000223</v>
          </cell>
          <cell r="S962">
            <v>20</v>
          </cell>
          <cell r="T962">
            <v>200</v>
          </cell>
        </row>
        <row r="963">
          <cell r="H963">
            <v>4000520</v>
          </cell>
          <cell r="I963">
            <v>0.1</v>
          </cell>
          <cell r="J963">
            <v>542.18306518333804</v>
          </cell>
          <cell r="K963">
            <v>2.5000000000000001E-2</v>
          </cell>
          <cell r="L963">
            <v>1.0249999999999999</v>
          </cell>
          <cell r="M963">
            <v>56.963108285824447</v>
          </cell>
          <cell r="N963">
            <v>83.333333333333329</v>
          </cell>
          <cell r="O963">
            <v>0.68355729942989341</v>
          </cell>
          <cell r="Q963" t="str">
            <v>Hydrolysed Egg white protein</v>
          </cell>
          <cell r="R963">
            <v>4000520</v>
          </cell>
          <cell r="S963">
            <v>0.1</v>
          </cell>
          <cell r="T963">
            <v>610.1415384615384</v>
          </cell>
        </row>
        <row r="964">
          <cell r="H964">
            <v>4000176</v>
          </cell>
          <cell r="I964">
            <v>1</v>
          </cell>
          <cell r="J964">
            <v>82.881472511988648</v>
          </cell>
          <cell r="K964">
            <v>2.5000000000000001E-2</v>
          </cell>
          <cell r="L964">
            <v>1.0249999999999999</v>
          </cell>
          <cell r="M964">
            <v>87.077347057908057</v>
          </cell>
          <cell r="N964">
            <v>83.333333333333329</v>
          </cell>
          <cell r="O964">
            <v>1.0449281646948967</v>
          </cell>
          <cell r="Q964" t="str">
            <v>Sodium hydroxide</v>
          </cell>
          <cell r="R964">
            <v>4000176</v>
          </cell>
          <cell r="S964">
            <v>1</v>
          </cell>
          <cell r="T964">
            <v>83.754999999999995</v>
          </cell>
        </row>
        <row r="965">
          <cell r="H965">
            <v>4000097</v>
          </cell>
          <cell r="I965">
            <v>1</v>
          </cell>
          <cell r="J965">
            <v>339</v>
          </cell>
          <cell r="K965">
            <v>2.5000000000000001E-2</v>
          </cell>
          <cell r="L965">
            <v>1.0249999999999999</v>
          </cell>
          <cell r="M965">
            <v>356.16187499999995</v>
          </cell>
          <cell r="N965">
            <v>83.333333333333329</v>
          </cell>
          <cell r="O965">
            <v>4.2739424999999995</v>
          </cell>
          <cell r="Q965" t="str">
            <v>EDTA Disodium</v>
          </cell>
          <cell r="R965">
            <v>4000097</v>
          </cell>
          <cell r="S965">
            <v>1</v>
          </cell>
          <cell r="T965">
            <v>288.755</v>
          </cell>
        </row>
        <row r="966">
          <cell r="H966">
            <v>4000370</v>
          </cell>
          <cell r="I966">
            <v>0.5</v>
          </cell>
          <cell r="J966">
            <v>1035.0770208799752</v>
          </cell>
          <cell r="K966">
            <v>2.5000000000000001E-2</v>
          </cell>
          <cell r="L966">
            <v>1.0249999999999999</v>
          </cell>
          <cell r="M966">
            <v>543.73889753101184</v>
          </cell>
          <cell r="N966">
            <v>83.333333333333329</v>
          </cell>
          <cell r="O966">
            <v>6.5248667703721424</v>
          </cell>
          <cell r="Q966" t="str">
            <v>Sumicos 43149</v>
          </cell>
          <cell r="R966">
            <v>4000370</v>
          </cell>
          <cell r="S966">
            <v>0.5</v>
          </cell>
          <cell r="T966">
            <v>1138.7262896551724</v>
          </cell>
        </row>
        <row r="967">
          <cell r="H967">
            <v>4000129</v>
          </cell>
          <cell r="I967">
            <v>10</v>
          </cell>
          <cell r="J967">
            <v>60</v>
          </cell>
          <cell r="K967">
            <v>2.5000000000000001E-2</v>
          </cell>
          <cell r="L967">
            <v>1.0249999999999999</v>
          </cell>
          <cell r="M967">
            <v>630.375</v>
          </cell>
          <cell r="N967">
            <v>83.333333333333329</v>
          </cell>
          <cell r="O967">
            <v>7.5645000000000007</v>
          </cell>
          <cell r="Q967" t="str">
            <v>CAPB</v>
          </cell>
          <cell r="R967">
            <v>4000129</v>
          </cell>
          <cell r="S967">
            <v>10</v>
          </cell>
          <cell r="T967">
            <v>66.625809613658788</v>
          </cell>
        </row>
        <row r="968">
          <cell r="H968">
            <v>4000519</v>
          </cell>
          <cell r="I968">
            <v>5.85</v>
          </cell>
          <cell r="J968">
            <v>890.42356293996363</v>
          </cell>
          <cell r="K968">
            <v>2.5000000000000001E-2</v>
          </cell>
          <cell r="L968">
            <v>1.0249999999999999</v>
          </cell>
          <cell r="M968">
            <v>5472.6823465107245</v>
          </cell>
          <cell r="N968">
            <v>83.333333333333329</v>
          </cell>
          <cell r="O968">
            <v>65.672188158128705</v>
          </cell>
          <cell r="Q968" t="str">
            <v xml:space="preserve">Fragrance bloom 2 </v>
          </cell>
          <cell r="R968">
            <v>4000519</v>
          </cell>
          <cell r="S968">
            <v>5.85</v>
          </cell>
          <cell r="T968">
            <v>890.39623595505623</v>
          </cell>
        </row>
        <row r="969">
          <cell r="H969">
            <v>4000347</v>
          </cell>
          <cell r="I969">
            <v>0.65</v>
          </cell>
          <cell r="J969">
            <v>921.45354597087692</v>
          </cell>
          <cell r="K969">
            <v>2.5000000000000001E-2</v>
          </cell>
          <cell r="L969">
            <v>1.0249999999999999</v>
          </cell>
          <cell r="M969">
            <v>629.26638562817402</v>
          </cell>
          <cell r="N969">
            <v>83.333333333333329</v>
          </cell>
          <cell r="O969">
            <v>7.5511966275380891</v>
          </cell>
          <cell r="Q969" t="str">
            <v>Fragrance hair fall defence</v>
          </cell>
          <cell r="R969">
            <v>4000347</v>
          </cell>
          <cell r="S969">
            <v>0.65</v>
          </cell>
          <cell r="T969">
            <v>975.45</v>
          </cell>
        </row>
        <row r="970">
          <cell r="H970">
            <v>4000140</v>
          </cell>
          <cell r="I970">
            <v>12.5</v>
          </cell>
          <cell r="J970">
            <v>17.11</v>
          </cell>
          <cell r="K970">
            <v>2.5000000000000001E-2</v>
          </cell>
          <cell r="L970">
            <v>1.0249999999999999</v>
          </cell>
          <cell r="M970">
            <v>224.70242187499997</v>
          </cell>
          <cell r="N970">
            <v>83.333333333333329</v>
          </cell>
          <cell r="O970">
            <v>2.6964290624999996</v>
          </cell>
          <cell r="Q970" t="str">
            <v>Sodium Chloride</v>
          </cell>
          <cell r="R970">
            <v>4000140</v>
          </cell>
          <cell r="S970">
            <v>12.5</v>
          </cell>
          <cell r="T970">
            <v>19.107204081632652</v>
          </cell>
        </row>
        <row r="971">
          <cell r="H971">
            <v>214258</v>
          </cell>
          <cell r="I971">
            <v>51.583333333333329</v>
          </cell>
          <cell r="J971">
            <v>254.56236324737876</v>
          </cell>
          <cell r="K971">
            <v>1.7500000000000002E-2</v>
          </cell>
          <cell r="L971">
            <v>1</v>
          </cell>
          <cell r="M971">
            <v>13360.970804167056</v>
          </cell>
          <cell r="N971">
            <v>83.333333333333329</v>
          </cell>
          <cell r="O971">
            <v>160.33164965000469</v>
          </cell>
          <cell r="Q971" t="str">
            <v>LAM CHIK EGG HFPSH SCH 5ML+1ML EX -NEW AW</v>
          </cell>
          <cell r="R971">
            <v>214258</v>
          </cell>
          <cell r="S971">
            <v>51.583333333333329</v>
          </cell>
          <cell r="T971">
            <v>247.45500000000001</v>
          </cell>
        </row>
        <row r="972">
          <cell r="H972" t="str">
            <v>214379B</v>
          </cell>
          <cell r="I972">
            <v>83.333333333333329</v>
          </cell>
          <cell r="J972">
            <v>41.319448307721345</v>
          </cell>
          <cell r="K972">
            <v>6.0000000000000001E-3</v>
          </cell>
          <cell r="L972">
            <v>1</v>
          </cell>
          <cell r="M972">
            <v>3463.9470831306394</v>
          </cell>
          <cell r="N972">
            <v>83.333333333333329</v>
          </cell>
          <cell r="O972">
            <v>41.567364997567672</v>
          </cell>
          <cell r="Q972" t="str">
            <v>CHIK EGG 4ML 50% EXTRA CFC</v>
          </cell>
          <cell r="R972" t="str">
            <v>214379B</v>
          </cell>
          <cell r="S972">
            <v>83.333333333333329</v>
          </cell>
          <cell r="T972">
            <v>43.37865</v>
          </cell>
        </row>
        <row r="973">
          <cell r="H973" t="str">
            <v>220393A</v>
          </cell>
          <cell r="I973">
            <v>1.6666666666666665</v>
          </cell>
          <cell r="J973">
            <v>44.99</v>
          </cell>
          <cell r="K973">
            <v>6.0000000000000001E-3</v>
          </cell>
          <cell r="L973">
            <v>1</v>
          </cell>
          <cell r="M973">
            <v>75.433233333333334</v>
          </cell>
          <cell r="N973">
            <v>83.333333333333329</v>
          </cell>
          <cell r="O973">
            <v>0.90519880000000008</v>
          </cell>
          <cell r="Q973" t="str">
            <v>BOPP Tape</v>
          </cell>
          <cell r="R973" t="str">
            <v>220393A</v>
          </cell>
          <cell r="S973">
            <v>1.6666666666666665</v>
          </cell>
          <cell r="T973">
            <v>47.670000000000009</v>
          </cell>
        </row>
        <row r="974">
          <cell r="H974" t="str">
            <v>Conversion</v>
          </cell>
          <cell r="M974">
            <v>6180</v>
          </cell>
          <cell r="N974">
            <v>83.333333333333329</v>
          </cell>
          <cell r="O974">
            <v>74.160000000000011</v>
          </cell>
          <cell r="R974" t="str">
            <v>Conversion</v>
          </cell>
        </row>
        <row r="975">
          <cell r="H975" t="str">
            <v>C16</v>
          </cell>
          <cell r="I975">
            <v>741.16</v>
          </cell>
          <cell r="J975">
            <v>0.34</v>
          </cell>
          <cell r="K975">
            <v>2.5000000000000001E-2</v>
          </cell>
          <cell r="L975">
            <v>1.0249999999999999</v>
          </cell>
          <cell r="M975">
            <v>264.75161650000001</v>
          </cell>
          <cell r="N975">
            <v>173.61111111111111</v>
          </cell>
          <cell r="O975">
            <v>1.52496931104</v>
          </cell>
          <cell r="Q975" t="str">
            <v>DM Water</v>
          </cell>
          <cell r="R975" t="str">
            <v>C16</v>
          </cell>
          <cell r="S975">
            <v>741.16</v>
          </cell>
          <cell r="T975">
            <v>0.33999695959303466</v>
          </cell>
        </row>
        <row r="976">
          <cell r="H976">
            <v>4000177</v>
          </cell>
          <cell r="I976">
            <v>185.7</v>
          </cell>
          <cell r="J976">
            <v>93.36</v>
          </cell>
          <cell r="K976">
            <v>2.5000000000000001E-2</v>
          </cell>
          <cell r="L976">
            <v>1.0249999999999999</v>
          </cell>
          <cell r="M976">
            <v>18214.635194999992</v>
          </cell>
          <cell r="N976">
            <v>173.61111111111111</v>
          </cell>
          <cell r="O976">
            <v>104.91629872319994</v>
          </cell>
          <cell r="Q976" t="str">
            <v>SLES 70%</v>
          </cell>
          <cell r="R976">
            <v>4000177</v>
          </cell>
          <cell r="S976">
            <v>185.7</v>
          </cell>
          <cell r="T976">
            <v>90</v>
          </cell>
        </row>
        <row r="977">
          <cell r="H977">
            <v>4000145</v>
          </cell>
          <cell r="I977">
            <v>10</v>
          </cell>
          <cell r="J977">
            <v>152.11000000000001</v>
          </cell>
          <cell r="K977">
            <v>2.5000000000000001E-2</v>
          </cell>
          <cell r="L977">
            <v>1.0249999999999999</v>
          </cell>
          <cell r="M977">
            <v>1598.1056874999999</v>
          </cell>
          <cell r="N977">
            <v>173.61111111111111</v>
          </cell>
          <cell r="O977">
            <v>9.2050887599999989</v>
          </cell>
          <cell r="Q977" t="str">
            <v>PKMEA/CMEA</v>
          </cell>
          <cell r="R977">
            <v>4000145</v>
          </cell>
          <cell r="S977">
            <v>10</v>
          </cell>
          <cell r="T977">
            <v>141.47786749862925</v>
          </cell>
        </row>
        <row r="978">
          <cell r="H978">
            <v>4000207</v>
          </cell>
          <cell r="I978">
            <v>0.125</v>
          </cell>
          <cell r="J978">
            <v>152.5</v>
          </cell>
          <cell r="K978">
            <v>2.5000000000000001E-2</v>
          </cell>
          <cell r="L978">
            <v>1.0249999999999999</v>
          </cell>
          <cell r="M978">
            <v>20.027539062499997</v>
          </cell>
          <cell r="N978">
            <v>173.61111111111111</v>
          </cell>
          <cell r="O978">
            <v>0.11535862499999998</v>
          </cell>
          <cell r="Q978" t="str">
            <v>CITRIC ACID ANHYDROUS</v>
          </cell>
          <cell r="R978">
            <v>4000207</v>
          </cell>
          <cell r="S978">
            <v>0.125</v>
          </cell>
          <cell r="T978">
            <v>112.87499999999999</v>
          </cell>
        </row>
        <row r="979">
          <cell r="H979">
            <v>4000218</v>
          </cell>
          <cell r="I979">
            <v>2.5</v>
          </cell>
          <cell r="J979">
            <v>763</v>
          </cell>
          <cell r="K979">
            <v>2.5000000000000001E-2</v>
          </cell>
          <cell r="L979">
            <v>1.0249999999999999</v>
          </cell>
          <cell r="M979">
            <v>2004.0671874999996</v>
          </cell>
          <cell r="N979">
            <v>173.61111111111111</v>
          </cell>
          <cell r="O979">
            <v>11.543426999999998</v>
          </cell>
          <cell r="Q979" t="str">
            <v>Carbopol 990</v>
          </cell>
          <cell r="R979">
            <v>4000218</v>
          </cell>
          <cell r="S979">
            <v>2.5</v>
          </cell>
          <cell r="T979">
            <v>838.74000000000012</v>
          </cell>
        </row>
        <row r="980">
          <cell r="H980">
            <v>4000225</v>
          </cell>
          <cell r="I980">
            <v>1</v>
          </cell>
          <cell r="J980">
            <v>850</v>
          </cell>
          <cell r="K980">
            <v>2.5000000000000001E-2</v>
          </cell>
          <cell r="L980">
            <v>1.0249999999999999</v>
          </cell>
          <cell r="M980">
            <v>893.03124999999977</v>
          </cell>
          <cell r="N980">
            <v>173.61111111111111</v>
          </cell>
          <cell r="O980">
            <v>5.1438599999999983</v>
          </cell>
          <cell r="Q980" t="str">
            <v>N-hance CG-17</v>
          </cell>
          <cell r="R980">
            <v>4000225</v>
          </cell>
          <cell r="S980">
            <v>1</v>
          </cell>
          <cell r="T980">
            <v>855.79256502601049</v>
          </cell>
        </row>
        <row r="981">
          <cell r="H981">
            <v>4002081</v>
          </cell>
          <cell r="I981">
            <v>1</v>
          </cell>
          <cell r="J981">
            <v>453</v>
          </cell>
          <cell r="K981">
            <v>2.5000000000000001E-2</v>
          </cell>
          <cell r="L981">
            <v>1.0249999999999999</v>
          </cell>
          <cell r="M981">
            <v>475.9331249999999</v>
          </cell>
          <cell r="N981">
            <v>173.61111111111111</v>
          </cell>
          <cell r="O981">
            <v>2.7413747999999996</v>
          </cell>
          <cell r="Q981" t="str">
            <v>DABISCO DCG-20</v>
          </cell>
          <cell r="R981">
            <v>4002081</v>
          </cell>
          <cell r="S981">
            <v>1</v>
          </cell>
          <cell r="T981">
            <v>438.38337468982638</v>
          </cell>
        </row>
        <row r="982">
          <cell r="H982">
            <v>4000507</v>
          </cell>
          <cell r="I982">
            <v>0.25</v>
          </cell>
          <cell r="J982">
            <v>3299.69</v>
          </cell>
          <cell r="K982">
            <v>2.5000000000000001E-2</v>
          </cell>
          <cell r="L982">
            <v>1.0249999999999999</v>
          </cell>
          <cell r="M982">
            <v>866.68420156249988</v>
          </cell>
          <cell r="N982">
            <v>173.61111111111111</v>
          </cell>
          <cell r="O982">
            <v>4.9921010009999991</v>
          </cell>
          <cell r="Q982" t="str">
            <v>Polyox N-60K</v>
          </cell>
          <cell r="R982">
            <v>4000507</v>
          </cell>
          <cell r="S982">
            <v>0.25</v>
          </cell>
          <cell r="T982">
            <v>3509.6697311107387</v>
          </cell>
        </row>
        <row r="983">
          <cell r="H983">
            <v>4000159</v>
          </cell>
          <cell r="I983">
            <v>2.5</v>
          </cell>
          <cell r="J983">
            <v>126.8</v>
          </cell>
          <cell r="K983">
            <v>2.5000000000000001E-2</v>
          </cell>
          <cell r="L983">
            <v>1.0249999999999999</v>
          </cell>
          <cell r="M983">
            <v>333.04812499999991</v>
          </cell>
          <cell r="N983">
            <v>173.61111111111111</v>
          </cell>
          <cell r="O983">
            <v>1.9183571999999995</v>
          </cell>
          <cell r="Q983" t="str">
            <v>Glydant</v>
          </cell>
          <cell r="R983">
            <v>4000159</v>
          </cell>
          <cell r="S983">
            <v>2.5</v>
          </cell>
          <cell r="T983">
            <v>137.97450310559006</v>
          </cell>
        </row>
        <row r="984">
          <cell r="H984">
            <v>4000223</v>
          </cell>
          <cell r="I984">
            <v>20</v>
          </cell>
          <cell r="J984">
            <v>220</v>
          </cell>
          <cell r="K984">
            <v>2.5000000000000001E-2</v>
          </cell>
          <cell r="L984">
            <v>1.0249999999999999</v>
          </cell>
          <cell r="M984">
            <v>4622.75</v>
          </cell>
          <cell r="N984">
            <v>173.61111111111111</v>
          </cell>
          <cell r="O984">
            <v>26.627040000000001</v>
          </cell>
          <cell r="Q984" t="str">
            <v>CK 9819</v>
          </cell>
          <cell r="R984">
            <v>4000223</v>
          </cell>
          <cell r="S984">
            <v>20</v>
          </cell>
          <cell r="T984">
            <v>200</v>
          </cell>
        </row>
        <row r="985">
          <cell r="H985">
            <v>4000176</v>
          </cell>
          <cell r="I985">
            <v>0.75</v>
          </cell>
          <cell r="J985">
            <v>82</v>
          </cell>
          <cell r="K985">
            <v>2.5000000000000001E-2</v>
          </cell>
          <cell r="L985">
            <v>1.0249999999999999</v>
          </cell>
          <cell r="M985">
            <v>64.613437499999989</v>
          </cell>
          <cell r="N985">
            <v>173.61111111111111</v>
          </cell>
          <cell r="O985">
            <v>0.37217339999999993</v>
          </cell>
          <cell r="Q985" t="str">
            <v>Sodium hydroxide</v>
          </cell>
          <cell r="R985">
            <v>4000176</v>
          </cell>
          <cell r="S985">
            <v>0.75</v>
          </cell>
          <cell r="T985">
            <v>83.754999999999995</v>
          </cell>
        </row>
        <row r="986">
          <cell r="H986">
            <v>4000097</v>
          </cell>
          <cell r="I986">
            <v>1</v>
          </cell>
          <cell r="J986">
            <v>339</v>
          </cell>
          <cell r="K986">
            <v>2.5000000000000001E-2</v>
          </cell>
          <cell r="L986">
            <v>1.0249999999999999</v>
          </cell>
          <cell r="M986">
            <v>356.16187499999995</v>
          </cell>
          <cell r="N986">
            <v>173.61111111111111</v>
          </cell>
          <cell r="O986">
            <v>2.0514923999999999</v>
          </cell>
          <cell r="Q986" t="str">
            <v>EDTA Disodium</v>
          </cell>
          <cell r="R986">
            <v>4000097</v>
          </cell>
          <cell r="S986">
            <v>1</v>
          </cell>
          <cell r="T986">
            <v>288.755</v>
          </cell>
        </row>
        <row r="987">
          <cell r="H987">
            <v>4000469</v>
          </cell>
          <cell r="I987">
            <v>0.1</v>
          </cell>
          <cell r="J987">
            <v>1283.04</v>
          </cell>
          <cell r="K987">
            <v>2.5000000000000001E-2</v>
          </cell>
          <cell r="L987">
            <v>1.0249999999999999</v>
          </cell>
          <cell r="M987">
            <v>134.79938999999999</v>
          </cell>
          <cell r="N987">
            <v>173.61111111111111</v>
          </cell>
          <cell r="O987">
            <v>0.77644448639999997</v>
          </cell>
          <cell r="Q987" t="str">
            <v>Fenugreek PG extract</v>
          </cell>
          <cell r="R987">
            <v>4000469</v>
          </cell>
          <cell r="S987">
            <v>0.1</v>
          </cell>
          <cell r="T987">
            <v>1280.3354518950437</v>
          </cell>
        </row>
        <row r="988">
          <cell r="H988">
            <v>4000151</v>
          </cell>
          <cell r="I988">
            <v>0.09</v>
          </cell>
          <cell r="J988">
            <v>708.04</v>
          </cell>
          <cell r="K988">
            <v>2.5000000000000001E-2</v>
          </cell>
          <cell r="L988">
            <v>1.0249999999999999</v>
          </cell>
          <cell r="M988">
            <v>66.949607249999985</v>
          </cell>
          <cell r="N988">
            <v>173.61111111111111</v>
          </cell>
          <cell r="O988">
            <v>0.38562973775999992</v>
          </cell>
          <cell r="Q988" t="str">
            <v>PG Extract Reetha</v>
          </cell>
          <cell r="R988">
            <v>4000151</v>
          </cell>
          <cell r="S988">
            <v>0.09</v>
          </cell>
          <cell r="T988">
            <v>705.17017142857151</v>
          </cell>
        </row>
        <row r="989">
          <cell r="H989">
            <v>4000150</v>
          </cell>
          <cell r="I989">
            <v>0.09</v>
          </cell>
          <cell r="J989">
            <v>558.04</v>
          </cell>
          <cell r="K989">
            <v>2.5000000000000001E-2</v>
          </cell>
          <cell r="L989">
            <v>1.0249999999999999</v>
          </cell>
          <cell r="M989">
            <v>52.766169749999989</v>
          </cell>
          <cell r="N989">
            <v>173.61111111111111</v>
          </cell>
          <cell r="O989">
            <v>0.30393313775999992</v>
          </cell>
          <cell r="Q989" t="str">
            <v>PG Extract shikakai</v>
          </cell>
          <cell r="R989">
            <v>4000150</v>
          </cell>
          <cell r="S989">
            <v>0.09</v>
          </cell>
          <cell r="T989">
            <v>778.5104</v>
          </cell>
        </row>
        <row r="990">
          <cell r="H990">
            <v>4000205</v>
          </cell>
          <cell r="I990">
            <v>0.1</v>
          </cell>
          <cell r="J990">
            <v>908.04</v>
          </cell>
          <cell r="K990">
            <v>2.5000000000000001E-2</v>
          </cell>
          <cell r="L990">
            <v>1.0249999999999999</v>
          </cell>
          <cell r="M990">
            <v>95.400952499999974</v>
          </cell>
          <cell r="N990">
            <v>173.61111111111111</v>
          </cell>
          <cell r="O990">
            <v>0.54950948639999986</v>
          </cell>
          <cell r="Q990" t="str">
            <v>PG extract Amla</v>
          </cell>
          <cell r="R990">
            <v>4000205</v>
          </cell>
          <cell r="S990">
            <v>0.1</v>
          </cell>
          <cell r="T990">
            <v>910.20552795031051</v>
          </cell>
        </row>
        <row r="991">
          <cell r="H991">
            <v>4000129</v>
          </cell>
          <cell r="I991">
            <v>15</v>
          </cell>
          <cell r="J991">
            <v>60</v>
          </cell>
          <cell r="K991">
            <v>2.5000000000000001E-2</v>
          </cell>
          <cell r="L991">
            <v>1.0249999999999999</v>
          </cell>
          <cell r="M991">
            <v>945.56249999999977</v>
          </cell>
          <cell r="N991">
            <v>173.61111111111111</v>
          </cell>
          <cell r="O991">
            <v>5.4464399999999982</v>
          </cell>
          <cell r="Q991" t="str">
            <v>CAPB</v>
          </cell>
          <cell r="R991">
            <v>4000129</v>
          </cell>
          <cell r="S991">
            <v>15</v>
          </cell>
          <cell r="T991">
            <v>66.625809613658788</v>
          </cell>
        </row>
        <row r="992">
          <cell r="H992">
            <v>4000166</v>
          </cell>
          <cell r="I992">
            <v>2.5000000000000001E-2</v>
          </cell>
          <cell r="J992">
            <v>496</v>
          </cell>
          <cell r="K992">
            <v>2.5000000000000001E-2</v>
          </cell>
          <cell r="L992">
            <v>1.0249999999999999</v>
          </cell>
          <cell r="M992">
            <v>13.027749999999997</v>
          </cell>
          <cell r="N992">
            <v>173.61111111111111</v>
          </cell>
          <cell r="O992">
            <v>7.5039839999999983E-2</v>
          </cell>
          <cell r="Q992" t="str">
            <v>Chocolate brown</v>
          </cell>
          <cell r="R992">
            <v>4000166</v>
          </cell>
          <cell r="S992">
            <v>2.5000000000000001E-2</v>
          </cell>
          <cell r="T992">
            <v>578.69499999999994</v>
          </cell>
        </row>
        <row r="993">
          <cell r="H993">
            <v>4000206</v>
          </cell>
          <cell r="I993">
            <v>0.1</v>
          </cell>
          <cell r="J993">
            <v>490</v>
          </cell>
          <cell r="K993">
            <v>2.5000000000000001E-2</v>
          </cell>
          <cell r="L993">
            <v>1.0249999999999999</v>
          </cell>
          <cell r="M993">
            <v>51.480624999999989</v>
          </cell>
          <cell r="N993">
            <v>173.61111111111111</v>
          </cell>
          <cell r="O993">
            <v>0.29652839999999991</v>
          </cell>
          <cell r="Q993" t="str">
            <v>Hibiscus AE PG extract</v>
          </cell>
          <cell r="R993">
            <v>4000206</v>
          </cell>
          <cell r="S993">
            <v>0.1</v>
          </cell>
          <cell r="T993">
            <v>494.52666666666664</v>
          </cell>
        </row>
        <row r="994">
          <cell r="H994" t="str">
            <v>C10</v>
          </cell>
          <cell r="I994">
            <v>0.01</v>
          </cell>
          <cell r="J994">
            <v>607</v>
          </cell>
          <cell r="K994">
            <v>2.5000000000000001E-2</v>
          </cell>
          <cell r="L994">
            <v>1.0249999999999999</v>
          </cell>
          <cell r="M994">
            <v>6.3772937499999998</v>
          </cell>
          <cell r="N994">
            <v>173.61111111111111</v>
          </cell>
          <cell r="O994">
            <v>3.6733212000000001E-2</v>
          </cell>
          <cell r="Q994" t="str">
            <v>Carmoisine CI 14720</v>
          </cell>
          <cell r="R994" t="str">
            <v>C10</v>
          </cell>
          <cell r="S994">
            <v>0.01</v>
          </cell>
          <cell r="T994">
            <v>661.6665898280902</v>
          </cell>
        </row>
        <row r="995">
          <cell r="H995">
            <v>4001667</v>
          </cell>
          <cell r="I995">
            <v>6</v>
          </cell>
          <cell r="J995">
            <v>771</v>
          </cell>
          <cell r="K995">
            <v>2.5000000000000001E-2</v>
          </cell>
          <cell r="L995">
            <v>1.0249999999999999</v>
          </cell>
          <cell r="M995">
            <v>4860.1912499999989</v>
          </cell>
          <cell r="N995">
            <v>173.61111111111111</v>
          </cell>
          <cell r="O995">
            <v>27.994701599999992</v>
          </cell>
          <cell r="Q995" t="str">
            <v>Perfume GFA 51674</v>
          </cell>
          <cell r="R995">
            <v>4001667</v>
          </cell>
          <cell r="S995">
            <v>6</v>
          </cell>
          <cell r="T995">
            <v>817.33</v>
          </cell>
        </row>
        <row r="996">
          <cell r="H996">
            <v>4000140</v>
          </cell>
          <cell r="I996">
            <v>12.5</v>
          </cell>
          <cell r="J996">
            <v>17.11</v>
          </cell>
          <cell r="K996">
            <v>2.5000000000000001E-2</v>
          </cell>
          <cell r="L996">
            <v>1.0249999999999999</v>
          </cell>
          <cell r="M996">
            <v>224.70242187499997</v>
          </cell>
          <cell r="N996">
            <v>173.61111111111111</v>
          </cell>
          <cell r="O996">
            <v>1.2942859499999999</v>
          </cell>
          <cell r="Q996" t="str">
            <v>Sodium Chloride</v>
          </cell>
          <cell r="R996">
            <v>4000140</v>
          </cell>
          <cell r="S996">
            <v>12.5</v>
          </cell>
          <cell r="T996">
            <v>19.107204081632652</v>
          </cell>
        </row>
        <row r="997">
          <cell r="H997">
            <v>214966</v>
          </cell>
          <cell r="I997">
            <v>173.61111111111111</v>
          </cell>
          <cell r="J997">
            <v>53.25</v>
          </cell>
          <cell r="K997">
            <v>6.0000000000000001E-3</v>
          </cell>
          <cell r="L997">
            <v>1</v>
          </cell>
          <cell r="M997">
            <v>9300.2604166666661</v>
          </cell>
          <cell r="N997">
            <v>173.61111111111111</v>
          </cell>
          <cell r="O997">
            <v>53.569499999999998</v>
          </cell>
          <cell r="Q997" t="str">
            <v>KARTHIKA HAIR FALL SHIELD 80ML HANGER CFC</v>
          </cell>
          <cell r="R997">
            <v>214966</v>
          </cell>
          <cell r="S997">
            <v>173.61111111111111</v>
          </cell>
          <cell r="T997">
            <v>56.280149999999999</v>
          </cell>
        </row>
        <row r="998">
          <cell r="H998" t="str">
            <v>B42</v>
          </cell>
          <cell r="I998">
            <v>12500</v>
          </cell>
          <cell r="J998">
            <v>3.4299999999999997</v>
          </cell>
          <cell r="K998">
            <v>6.0000000000000001E-3</v>
          </cell>
          <cell r="L998">
            <v>1</v>
          </cell>
          <cell r="M998">
            <v>43132.25</v>
          </cell>
          <cell r="N998">
            <v>173.61111111111111</v>
          </cell>
          <cell r="O998">
            <v>248.44175999999999</v>
          </cell>
          <cell r="Q998" t="str">
            <v>KA RED  Bottle 80 ml</v>
          </cell>
          <cell r="R998" t="str">
            <v>B42</v>
          </cell>
          <cell r="S998">
            <v>12500</v>
          </cell>
          <cell r="T998">
            <v>3.4404167885457042</v>
          </cell>
        </row>
        <row r="999">
          <cell r="H999" t="str">
            <v>229898A</v>
          </cell>
          <cell r="I999">
            <v>12500</v>
          </cell>
          <cell r="J999">
            <v>2.67</v>
          </cell>
          <cell r="K999">
            <v>6.0000000000000001E-3</v>
          </cell>
          <cell r="L999">
            <v>1</v>
          </cell>
          <cell r="M999">
            <v>33575.25</v>
          </cell>
          <cell r="N999">
            <v>173.61111111111111</v>
          </cell>
          <cell r="O999">
            <v>193.39344</v>
          </cell>
          <cell r="Q999" t="str">
            <v>KA 80&amp;175ML CAP</v>
          </cell>
          <cell r="R999" t="str">
            <v>229898A</v>
          </cell>
          <cell r="S999">
            <v>12500</v>
          </cell>
          <cell r="T999">
            <v>4.1743800000000002</v>
          </cell>
        </row>
        <row r="1000">
          <cell r="H1000" t="str">
            <v>b23</v>
          </cell>
          <cell r="I1000">
            <v>12500</v>
          </cell>
          <cell r="J1000">
            <v>1.29</v>
          </cell>
          <cell r="K1000">
            <v>0.02</v>
          </cell>
          <cell r="L1000">
            <v>1</v>
          </cell>
          <cell r="M1000">
            <v>16447.5</v>
          </cell>
          <cell r="N1000">
            <v>173.61111111111111</v>
          </cell>
          <cell r="O1000">
            <v>94.7376</v>
          </cell>
          <cell r="Q1000" t="str">
            <v>KA HFS 80ml Front label</v>
          </cell>
          <cell r="R1000" t="str">
            <v>b23</v>
          </cell>
          <cell r="S1000">
            <v>12500</v>
          </cell>
          <cell r="T1000">
            <v>1.1803562157634095</v>
          </cell>
        </row>
        <row r="1001">
          <cell r="H1001" t="str">
            <v>b24</v>
          </cell>
          <cell r="I1001">
            <v>12500</v>
          </cell>
          <cell r="J1001">
            <v>0.98</v>
          </cell>
          <cell r="K1001">
            <v>0.02</v>
          </cell>
          <cell r="L1001">
            <v>1</v>
          </cell>
          <cell r="M1001">
            <v>12495</v>
          </cell>
          <cell r="N1001">
            <v>173.61111111111111</v>
          </cell>
          <cell r="O1001">
            <v>71.971199999999996</v>
          </cell>
          <cell r="Q1001" t="str">
            <v>KA HFS 80ml Back label</v>
          </cell>
          <cell r="R1001" t="str">
            <v>b24</v>
          </cell>
          <cell r="S1001">
            <v>12500</v>
          </cell>
          <cell r="T1001">
            <v>0.88978191877389257</v>
          </cell>
        </row>
        <row r="1002">
          <cell r="H1002">
            <v>214879</v>
          </cell>
          <cell r="I1002">
            <v>4166.666666666667</v>
          </cell>
          <cell r="J1002">
            <v>8.75</v>
          </cell>
          <cell r="K1002">
            <v>0.02</v>
          </cell>
          <cell r="L1002">
            <v>1</v>
          </cell>
          <cell r="M1002">
            <v>37187.5</v>
          </cell>
          <cell r="N1002">
            <v>173.61111111111111</v>
          </cell>
          <cell r="O1002">
            <v>214.2</v>
          </cell>
          <cell r="Q1002" t="str">
            <v>KARTHIKA HAIR FALL SHIELD 80ML HANGER</v>
          </cell>
          <cell r="R1002">
            <v>214879</v>
          </cell>
          <cell r="S1002">
            <v>4166.666666666667</v>
          </cell>
          <cell r="T1002">
            <v>9.169369863013701</v>
          </cell>
        </row>
        <row r="1003">
          <cell r="H1003" t="str">
            <v>220393A</v>
          </cell>
          <cell r="I1003">
            <v>4.3402777777777777</v>
          </cell>
          <cell r="J1003">
            <v>44.99</v>
          </cell>
          <cell r="K1003">
            <v>0.02</v>
          </cell>
          <cell r="L1003">
            <v>1</v>
          </cell>
          <cell r="M1003">
            <v>199.17447916666669</v>
          </cell>
          <cell r="N1003">
            <v>173.61111111111111</v>
          </cell>
          <cell r="O1003">
            <v>1.1472450000000001</v>
          </cell>
          <cell r="Q1003" t="str">
            <v>BOPP Tape</v>
          </cell>
          <cell r="R1003" t="str">
            <v>220393A</v>
          </cell>
          <cell r="S1003">
            <v>4.3402777777777777</v>
          </cell>
          <cell r="T1003">
            <v>47.670000000000009</v>
          </cell>
        </row>
        <row r="1004">
          <cell r="H1004" t="str">
            <v>B6</v>
          </cell>
          <cell r="I1004">
            <v>2083.3333333333335</v>
          </cell>
          <cell r="J1004">
            <v>2.6</v>
          </cell>
          <cell r="K1004">
            <v>0.01</v>
          </cell>
          <cell r="L1004">
            <v>1</v>
          </cell>
          <cell r="M1004">
            <v>5470.8333333333339</v>
          </cell>
          <cell r="N1004">
            <v>173.61111111111111</v>
          </cell>
          <cell r="O1004">
            <v>31.512000000000004</v>
          </cell>
          <cell r="Q1004" t="str">
            <v>80ml Sleeves</v>
          </cell>
          <cell r="R1004" t="str">
            <v>B6</v>
          </cell>
          <cell r="S1004">
            <v>2083.3333333333335</v>
          </cell>
          <cell r="T1004">
            <v>2.6</v>
          </cell>
        </row>
        <row r="1005">
          <cell r="I1005">
            <v>12500</v>
          </cell>
          <cell r="J1005">
            <v>0.04</v>
          </cell>
          <cell r="L1005">
            <v>1</v>
          </cell>
          <cell r="M1005">
            <v>500</v>
          </cell>
          <cell r="N1005">
            <v>173.61111111111111</v>
          </cell>
          <cell r="O1005">
            <v>2.88</v>
          </cell>
          <cell r="Q1005" t="str">
            <v>Labelling charges</v>
          </cell>
          <cell r="S1005">
            <v>12500</v>
          </cell>
          <cell r="T1005">
            <v>0.04</v>
          </cell>
        </row>
        <row r="1006">
          <cell r="I1006">
            <v>300000</v>
          </cell>
          <cell r="J1006">
            <v>1.6999999999999999E-3</v>
          </cell>
          <cell r="L1006">
            <v>1</v>
          </cell>
          <cell r="M1006">
            <v>510</v>
          </cell>
          <cell r="N1006">
            <v>173.61111111111111</v>
          </cell>
          <cell r="O1006">
            <v>2.9375999999999998</v>
          </cell>
          <cell r="Q1006" t="str">
            <v>Inkjet Coding</v>
          </cell>
          <cell r="S1006">
            <v>300000</v>
          </cell>
          <cell r="T1006">
            <v>1.6999999999999999E-3</v>
          </cell>
        </row>
        <row r="1007">
          <cell r="H1007" t="str">
            <v>Conversion Cost</v>
          </cell>
          <cell r="M1007">
            <v>9000</v>
          </cell>
          <cell r="N1007">
            <v>173.61111111111111</v>
          </cell>
          <cell r="O1007">
            <v>51.839999999999996</v>
          </cell>
          <cell r="R1007" t="str">
            <v>Conversion Cost</v>
          </cell>
        </row>
        <row r="1008">
          <cell r="H1008" t="str">
            <v>C16</v>
          </cell>
          <cell r="I1008">
            <v>741.16</v>
          </cell>
          <cell r="J1008">
            <v>0.34</v>
          </cell>
          <cell r="K1008">
            <v>2.5000000000000001E-2</v>
          </cell>
          <cell r="L1008">
            <v>1.0249999999999999</v>
          </cell>
          <cell r="M1008">
            <v>264.75161650000001</v>
          </cell>
          <cell r="N1008">
            <v>173.61111111111111</v>
          </cell>
          <cell r="O1008">
            <v>1.52496931104</v>
          </cell>
          <cell r="Q1008" t="str">
            <v>DM Water</v>
          </cell>
          <cell r="R1008" t="str">
            <v>C16</v>
          </cell>
          <cell r="S1008">
            <v>741.16</v>
          </cell>
          <cell r="T1008">
            <v>0.33999695959303466</v>
          </cell>
        </row>
        <row r="1009">
          <cell r="H1009">
            <v>4000177</v>
          </cell>
          <cell r="I1009">
            <v>185.7</v>
          </cell>
          <cell r="J1009">
            <v>93.36</v>
          </cell>
          <cell r="K1009">
            <v>2.5000000000000001E-2</v>
          </cell>
          <cell r="L1009">
            <v>1.0249999999999999</v>
          </cell>
          <cell r="M1009">
            <v>18214.635194999992</v>
          </cell>
          <cell r="N1009">
            <v>173.61111111111111</v>
          </cell>
          <cell r="O1009">
            <v>104.91629872319994</v>
          </cell>
          <cell r="Q1009" t="str">
            <v>SLES 70%</v>
          </cell>
          <cell r="R1009">
            <v>4000177</v>
          </cell>
          <cell r="S1009">
            <v>185.7</v>
          </cell>
          <cell r="T1009">
            <v>90</v>
          </cell>
        </row>
        <row r="1010">
          <cell r="H1010">
            <v>4000145</v>
          </cell>
          <cell r="I1010">
            <v>10</v>
          </cell>
          <cell r="J1010">
            <v>152.11000000000001</v>
          </cell>
          <cell r="K1010">
            <v>2.5000000000000001E-2</v>
          </cell>
          <cell r="L1010">
            <v>1.0249999999999999</v>
          </cell>
          <cell r="M1010">
            <v>1598.1056874999999</v>
          </cell>
          <cell r="N1010">
            <v>173.61111111111111</v>
          </cell>
          <cell r="O1010">
            <v>9.2050887599999989</v>
          </cell>
          <cell r="Q1010" t="str">
            <v>PKMEA/CMEA</v>
          </cell>
          <cell r="R1010">
            <v>4000145</v>
          </cell>
          <cell r="S1010">
            <v>10</v>
          </cell>
          <cell r="T1010">
            <v>141.47786749862925</v>
          </cell>
        </row>
        <row r="1011">
          <cell r="H1011">
            <v>4000207</v>
          </cell>
          <cell r="I1011">
            <v>0.125</v>
          </cell>
          <cell r="J1011">
            <v>152.5</v>
          </cell>
          <cell r="K1011">
            <v>2.5000000000000001E-2</v>
          </cell>
          <cell r="L1011">
            <v>1.0249999999999999</v>
          </cell>
          <cell r="M1011">
            <v>20.027539062499997</v>
          </cell>
          <cell r="N1011">
            <v>173.61111111111111</v>
          </cell>
          <cell r="O1011">
            <v>0.11535862499999998</v>
          </cell>
          <cell r="Q1011" t="str">
            <v>CITRIC ACID ANHYDROUS</v>
          </cell>
          <cell r="R1011">
            <v>4000207</v>
          </cell>
          <cell r="S1011">
            <v>0.125</v>
          </cell>
          <cell r="T1011">
            <v>112.87499999999999</v>
          </cell>
        </row>
        <row r="1012">
          <cell r="H1012">
            <v>4000218</v>
          </cell>
          <cell r="I1012">
            <v>2.5</v>
          </cell>
          <cell r="J1012">
            <v>763</v>
          </cell>
          <cell r="K1012">
            <v>2.5000000000000001E-2</v>
          </cell>
          <cell r="L1012">
            <v>1.0249999999999999</v>
          </cell>
          <cell r="M1012">
            <v>2004.0671874999996</v>
          </cell>
          <cell r="N1012">
            <v>173.61111111111111</v>
          </cell>
          <cell r="O1012">
            <v>11.543426999999998</v>
          </cell>
          <cell r="Q1012" t="str">
            <v>Carbopol 990</v>
          </cell>
          <cell r="R1012">
            <v>4000218</v>
          </cell>
          <cell r="S1012">
            <v>2.5</v>
          </cell>
          <cell r="T1012">
            <v>838.74000000000012</v>
          </cell>
        </row>
        <row r="1013">
          <cell r="H1013">
            <v>4000225</v>
          </cell>
          <cell r="I1013">
            <v>1</v>
          </cell>
          <cell r="J1013">
            <v>850</v>
          </cell>
          <cell r="K1013">
            <v>2.5000000000000001E-2</v>
          </cell>
          <cell r="L1013">
            <v>1.0249999999999999</v>
          </cell>
          <cell r="M1013">
            <v>893.03124999999977</v>
          </cell>
          <cell r="N1013">
            <v>173.61111111111111</v>
          </cell>
          <cell r="O1013">
            <v>5.1438599999999983</v>
          </cell>
          <cell r="Q1013" t="str">
            <v>N-hance CG-17</v>
          </cell>
          <cell r="R1013">
            <v>4000225</v>
          </cell>
          <cell r="S1013">
            <v>1</v>
          </cell>
          <cell r="T1013">
            <v>855.79256502601049</v>
          </cell>
        </row>
        <row r="1014">
          <cell r="H1014">
            <v>4002081</v>
          </cell>
          <cell r="I1014">
            <v>1</v>
          </cell>
          <cell r="J1014">
            <v>453</v>
          </cell>
          <cell r="K1014">
            <v>2.5000000000000001E-2</v>
          </cell>
          <cell r="L1014">
            <v>1.0249999999999999</v>
          </cell>
          <cell r="M1014">
            <v>475.9331249999999</v>
          </cell>
          <cell r="N1014">
            <v>173.61111111111111</v>
          </cell>
          <cell r="O1014">
            <v>2.7413747999999996</v>
          </cell>
          <cell r="Q1014" t="str">
            <v>DABISCO DCG-20</v>
          </cell>
          <cell r="R1014">
            <v>4002081</v>
          </cell>
          <cell r="S1014">
            <v>1</v>
          </cell>
          <cell r="T1014">
            <v>438.38337468982638</v>
          </cell>
        </row>
        <row r="1015">
          <cell r="H1015">
            <v>4000507</v>
          </cell>
          <cell r="I1015">
            <v>0.25</v>
          </cell>
          <cell r="J1015">
            <v>3299.69</v>
          </cell>
          <cell r="K1015">
            <v>2.5000000000000001E-2</v>
          </cell>
          <cell r="L1015">
            <v>1.0249999999999999</v>
          </cell>
          <cell r="M1015">
            <v>866.68420156249988</v>
          </cell>
          <cell r="N1015">
            <v>173.61111111111111</v>
          </cell>
          <cell r="O1015">
            <v>4.9921010009999991</v>
          </cell>
          <cell r="Q1015" t="str">
            <v>Polyox N-60K</v>
          </cell>
          <cell r="R1015">
            <v>4000507</v>
          </cell>
          <cell r="S1015">
            <v>0.25</v>
          </cell>
          <cell r="T1015">
            <v>3509.6697311107387</v>
          </cell>
        </row>
        <row r="1016">
          <cell r="H1016">
            <v>4000159</v>
          </cell>
          <cell r="I1016">
            <v>2.5</v>
          </cell>
          <cell r="J1016">
            <v>126.8</v>
          </cell>
          <cell r="K1016">
            <v>2.5000000000000001E-2</v>
          </cell>
          <cell r="L1016">
            <v>1.0249999999999999</v>
          </cell>
          <cell r="M1016">
            <v>333.04812499999991</v>
          </cell>
          <cell r="N1016">
            <v>173.61111111111111</v>
          </cell>
          <cell r="O1016">
            <v>1.9183571999999995</v>
          </cell>
          <cell r="Q1016" t="str">
            <v>Glydant</v>
          </cell>
          <cell r="R1016">
            <v>4000159</v>
          </cell>
          <cell r="S1016">
            <v>2.5</v>
          </cell>
          <cell r="T1016">
            <v>137.97450310559006</v>
          </cell>
        </row>
        <row r="1017">
          <cell r="H1017">
            <v>4000223</v>
          </cell>
          <cell r="I1017">
            <v>20</v>
          </cell>
          <cell r="J1017">
            <v>220</v>
          </cell>
          <cell r="K1017">
            <v>2.5000000000000001E-2</v>
          </cell>
          <cell r="L1017">
            <v>1.0249999999999999</v>
          </cell>
          <cell r="M1017">
            <v>4622.75</v>
          </cell>
          <cell r="N1017">
            <v>173.61111111111111</v>
          </cell>
          <cell r="O1017">
            <v>26.627040000000001</v>
          </cell>
          <cell r="Q1017" t="str">
            <v>CK 9819</v>
          </cell>
          <cell r="R1017">
            <v>4000223</v>
          </cell>
          <cell r="S1017">
            <v>20</v>
          </cell>
          <cell r="T1017">
            <v>200</v>
          </cell>
        </row>
        <row r="1018">
          <cell r="H1018">
            <v>4000176</v>
          </cell>
          <cell r="I1018">
            <v>0.75</v>
          </cell>
          <cell r="J1018">
            <v>82</v>
          </cell>
          <cell r="K1018">
            <v>2.5000000000000001E-2</v>
          </cell>
          <cell r="L1018">
            <v>1.0249999999999999</v>
          </cell>
          <cell r="M1018">
            <v>64.613437499999989</v>
          </cell>
          <cell r="N1018">
            <v>173.61111111111111</v>
          </cell>
          <cell r="O1018">
            <v>0.37217339999999993</v>
          </cell>
          <cell r="Q1018" t="str">
            <v>Sodium hydroxide</v>
          </cell>
          <cell r="R1018">
            <v>4000176</v>
          </cell>
          <cell r="S1018">
            <v>0.75</v>
          </cell>
          <cell r="T1018">
            <v>83.754999999999995</v>
          </cell>
        </row>
        <row r="1019">
          <cell r="H1019">
            <v>4000097</v>
          </cell>
          <cell r="I1019">
            <v>1</v>
          </cell>
          <cell r="J1019">
            <v>339</v>
          </cell>
          <cell r="K1019">
            <v>2.5000000000000001E-2</v>
          </cell>
          <cell r="L1019">
            <v>1.0249999999999999</v>
          </cell>
          <cell r="M1019">
            <v>356.16187499999995</v>
          </cell>
          <cell r="N1019">
            <v>173.61111111111111</v>
          </cell>
          <cell r="O1019">
            <v>2.0514923999999999</v>
          </cell>
          <cell r="Q1019" t="str">
            <v>EDTA Disodium</v>
          </cell>
          <cell r="R1019">
            <v>4000097</v>
          </cell>
          <cell r="S1019">
            <v>1</v>
          </cell>
          <cell r="T1019">
            <v>288.755</v>
          </cell>
        </row>
        <row r="1020">
          <cell r="H1020">
            <v>4000469</v>
          </cell>
          <cell r="I1020">
            <v>0.1</v>
          </cell>
          <cell r="J1020">
            <v>1283.04</v>
          </cell>
          <cell r="K1020">
            <v>2.5000000000000001E-2</v>
          </cell>
          <cell r="L1020">
            <v>1.0249999999999999</v>
          </cell>
          <cell r="M1020">
            <v>134.79938999999999</v>
          </cell>
          <cell r="N1020">
            <v>173.61111111111111</v>
          </cell>
          <cell r="O1020">
            <v>0.77644448639999997</v>
          </cell>
          <cell r="Q1020" t="str">
            <v>Fenugreek PG extract</v>
          </cell>
          <cell r="R1020">
            <v>4000469</v>
          </cell>
          <cell r="S1020">
            <v>0.1</v>
          </cell>
          <cell r="T1020">
            <v>1280.3354518950437</v>
          </cell>
        </row>
        <row r="1021">
          <cell r="H1021">
            <v>4000151</v>
          </cell>
          <cell r="I1021">
            <v>0.09</v>
          </cell>
          <cell r="J1021">
            <v>708.04</v>
          </cell>
          <cell r="K1021">
            <v>2.5000000000000001E-2</v>
          </cell>
          <cell r="L1021">
            <v>1.0249999999999999</v>
          </cell>
          <cell r="M1021">
            <v>66.949607249999985</v>
          </cell>
          <cell r="N1021">
            <v>173.61111111111111</v>
          </cell>
          <cell r="O1021">
            <v>0.38562973775999992</v>
          </cell>
          <cell r="Q1021" t="str">
            <v>PG Extract Reetha</v>
          </cell>
          <cell r="R1021">
            <v>4000151</v>
          </cell>
          <cell r="S1021">
            <v>0.09</v>
          </cell>
          <cell r="T1021">
            <v>705.17017142857151</v>
          </cell>
        </row>
        <row r="1022">
          <cell r="H1022">
            <v>4000150</v>
          </cell>
          <cell r="I1022">
            <v>0.09</v>
          </cell>
          <cell r="J1022">
            <v>558.04</v>
          </cell>
          <cell r="K1022">
            <v>2.5000000000000001E-2</v>
          </cell>
          <cell r="L1022">
            <v>1.0249999999999999</v>
          </cell>
          <cell r="M1022">
            <v>52.766169749999989</v>
          </cell>
          <cell r="N1022">
            <v>173.61111111111111</v>
          </cell>
          <cell r="O1022">
            <v>0.30393313775999992</v>
          </cell>
          <cell r="Q1022" t="str">
            <v>PG Extract shikakai</v>
          </cell>
          <cell r="R1022">
            <v>4000150</v>
          </cell>
          <cell r="S1022">
            <v>0.09</v>
          </cell>
          <cell r="T1022">
            <v>778.5104</v>
          </cell>
        </row>
        <row r="1023">
          <cell r="H1023">
            <v>4000205</v>
          </cell>
          <cell r="I1023">
            <v>0.1</v>
          </cell>
          <cell r="J1023">
            <v>908.04</v>
          </cell>
          <cell r="K1023">
            <v>2.5000000000000001E-2</v>
          </cell>
          <cell r="L1023">
            <v>1.0249999999999999</v>
          </cell>
          <cell r="M1023">
            <v>95.400952499999974</v>
          </cell>
          <cell r="N1023">
            <v>173.61111111111111</v>
          </cell>
          <cell r="O1023">
            <v>0.54950948639999986</v>
          </cell>
          <cell r="Q1023" t="str">
            <v>PG extract Amla</v>
          </cell>
          <cell r="R1023">
            <v>4000205</v>
          </cell>
          <cell r="S1023">
            <v>0.1</v>
          </cell>
          <cell r="T1023">
            <v>910.20552795031051</v>
          </cell>
        </row>
        <row r="1024">
          <cell r="H1024">
            <v>4000129</v>
          </cell>
          <cell r="I1024">
            <v>15</v>
          </cell>
          <cell r="J1024">
            <v>60</v>
          </cell>
          <cell r="K1024">
            <v>2.5000000000000001E-2</v>
          </cell>
          <cell r="L1024">
            <v>1.0249999999999999</v>
          </cell>
          <cell r="M1024">
            <v>945.56249999999977</v>
          </cell>
          <cell r="N1024">
            <v>173.61111111111111</v>
          </cell>
          <cell r="O1024">
            <v>5.4464399999999982</v>
          </cell>
          <cell r="Q1024" t="str">
            <v>CAPB</v>
          </cell>
          <cell r="R1024">
            <v>4000129</v>
          </cell>
          <cell r="S1024">
            <v>15</v>
          </cell>
          <cell r="T1024">
            <v>66.625809613658788</v>
          </cell>
        </row>
        <row r="1025">
          <cell r="H1025">
            <v>4000166</v>
          </cell>
          <cell r="I1025">
            <v>2.5000000000000001E-2</v>
          </cell>
          <cell r="J1025">
            <v>496</v>
          </cell>
          <cell r="K1025">
            <v>2.5000000000000001E-2</v>
          </cell>
          <cell r="L1025">
            <v>1.0249999999999999</v>
          </cell>
          <cell r="M1025">
            <v>13.027749999999997</v>
          </cell>
          <cell r="N1025">
            <v>173.61111111111111</v>
          </cell>
          <cell r="O1025">
            <v>7.5039839999999983E-2</v>
          </cell>
          <cell r="Q1025" t="str">
            <v>Chocolate brown</v>
          </cell>
          <cell r="R1025">
            <v>4000166</v>
          </cell>
          <cell r="S1025">
            <v>2.5000000000000001E-2</v>
          </cell>
          <cell r="T1025">
            <v>578.69499999999994</v>
          </cell>
        </row>
        <row r="1026">
          <cell r="H1026">
            <v>4000206</v>
          </cell>
          <cell r="I1026">
            <v>0.1</v>
          </cell>
          <cell r="J1026">
            <v>490</v>
          </cell>
          <cell r="K1026">
            <v>2.5000000000000001E-2</v>
          </cell>
          <cell r="L1026">
            <v>1.0249999999999999</v>
          </cell>
          <cell r="M1026">
            <v>51.480624999999989</v>
          </cell>
          <cell r="N1026">
            <v>173.61111111111111</v>
          </cell>
          <cell r="O1026">
            <v>0.29652839999999991</v>
          </cell>
          <cell r="Q1026" t="str">
            <v>Hibiscus AE PG extract</v>
          </cell>
          <cell r="R1026">
            <v>4000206</v>
          </cell>
          <cell r="S1026">
            <v>0.1</v>
          </cell>
          <cell r="T1026">
            <v>494.52666666666664</v>
          </cell>
        </row>
        <row r="1027">
          <cell r="H1027" t="str">
            <v>C10</v>
          </cell>
          <cell r="I1027">
            <v>0.01</v>
          </cell>
          <cell r="J1027">
            <v>607</v>
          </cell>
          <cell r="K1027">
            <v>2.5000000000000001E-2</v>
          </cell>
          <cell r="L1027">
            <v>1.0249999999999999</v>
          </cell>
          <cell r="M1027">
            <v>6.3772937499999998</v>
          </cell>
          <cell r="N1027">
            <v>173.61111111111111</v>
          </cell>
          <cell r="O1027">
            <v>3.6733212000000001E-2</v>
          </cell>
          <cell r="Q1027" t="str">
            <v>Carmoisine CI 14720</v>
          </cell>
          <cell r="R1027" t="str">
            <v>C10</v>
          </cell>
          <cell r="S1027">
            <v>0.01</v>
          </cell>
          <cell r="T1027">
            <v>661.6665898280902</v>
          </cell>
        </row>
        <row r="1028">
          <cell r="H1028">
            <v>4001667</v>
          </cell>
          <cell r="I1028">
            <v>6</v>
          </cell>
          <cell r="J1028">
            <v>771</v>
          </cell>
          <cell r="K1028">
            <v>2.5000000000000001E-2</v>
          </cell>
          <cell r="L1028">
            <v>1.0249999999999999</v>
          </cell>
          <cell r="M1028">
            <v>4860.1912499999989</v>
          </cell>
          <cell r="N1028">
            <v>173.61111111111111</v>
          </cell>
          <cell r="O1028">
            <v>27.994701599999992</v>
          </cell>
          <cell r="Q1028" t="str">
            <v>Perfume GFA 51674</v>
          </cell>
          <cell r="R1028">
            <v>4001667</v>
          </cell>
          <cell r="S1028">
            <v>6</v>
          </cell>
          <cell r="T1028">
            <v>817.33</v>
          </cell>
        </row>
        <row r="1029">
          <cell r="H1029">
            <v>4000140</v>
          </cell>
          <cell r="I1029">
            <v>12.5</v>
          </cell>
          <cell r="J1029">
            <v>17.11</v>
          </cell>
          <cell r="K1029">
            <v>2.5000000000000001E-2</v>
          </cell>
          <cell r="L1029">
            <v>1.0249999999999999</v>
          </cell>
          <cell r="M1029">
            <v>224.70242187499997</v>
          </cell>
          <cell r="N1029">
            <v>173.61111111111111</v>
          </cell>
          <cell r="O1029">
            <v>1.2942859499999999</v>
          </cell>
          <cell r="Q1029" t="str">
            <v>Sodium Chloride</v>
          </cell>
          <cell r="R1029">
            <v>4000140</v>
          </cell>
          <cell r="S1029">
            <v>12.5</v>
          </cell>
          <cell r="T1029">
            <v>19.107204081632652</v>
          </cell>
        </row>
        <row r="1030">
          <cell r="H1030">
            <v>214965</v>
          </cell>
          <cell r="I1030">
            <v>173.61111111111111</v>
          </cell>
          <cell r="J1030">
            <v>53.25</v>
          </cell>
          <cell r="K1030">
            <v>6.0000000000000001E-3</v>
          </cell>
          <cell r="L1030">
            <v>1</v>
          </cell>
          <cell r="M1030">
            <v>9300.2604166666661</v>
          </cell>
          <cell r="N1030">
            <v>173.61111111111111</v>
          </cell>
          <cell r="O1030">
            <v>53.569499999999998</v>
          </cell>
          <cell r="Q1030" t="str">
            <v>KARTHIKA DAMAGE SHIELD 80ML HANGER CFC</v>
          </cell>
          <cell r="R1030">
            <v>214965</v>
          </cell>
          <cell r="S1030">
            <v>173.61111111111111</v>
          </cell>
          <cell r="T1030">
            <v>56.280149999999999</v>
          </cell>
        </row>
        <row r="1031">
          <cell r="H1031" t="str">
            <v>B42</v>
          </cell>
          <cell r="I1031">
            <v>12500</v>
          </cell>
          <cell r="J1031">
            <v>3.4299999999999997</v>
          </cell>
          <cell r="K1031">
            <v>6.0000000000000001E-3</v>
          </cell>
          <cell r="L1031">
            <v>1</v>
          </cell>
          <cell r="M1031">
            <v>43132.25</v>
          </cell>
          <cell r="N1031">
            <v>173.61111111111111</v>
          </cell>
          <cell r="O1031">
            <v>248.44175999999999</v>
          </cell>
          <cell r="Q1031" t="str">
            <v>KA RED  Bottle 80 ml</v>
          </cell>
          <cell r="R1031" t="str">
            <v>B42</v>
          </cell>
          <cell r="S1031">
            <v>12500</v>
          </cell>
          <cell r="T1031">
            <v>3.4404167885457042</v>
          </cell>
        </row>
        <row r="1032">
          <cell r="H1032" t="str">
            <v>229898A</v>
          </cell>
          <cell r="I1032">
            <v>12500</v>
          </cell>
          <cell r="J1032">
            <v>2.67</v>
          </cell>
          <cell r="K1032">
            <v>6.0000000000000001E-3</v>
          </cell>
          <cell r="L1032">
            <v>1</v>
          </cell>
          <cell r="M1032">
            <v>33575.25</v>
          </cell>
          <cell r="N1032">
            <v>173.61111111111111</v>
          </cell>
          <cell r="O1032">
            <v>193.39344</v>
          </cell>
          <cell r="Q1032" t="str">
            <v>KA 80&amp;175ML CAP</v>
          </cell>
          <cell r="R1032" t="str">
            <v>229898A</v>
          </cell>
          <cell r="S1032">
            <v>12500</v>
          </cell>
          <cell r="T1032">
            <v>4.1743800000000002</v>
          </cell>
        </row>
        <row r="1033">
          <cell r="H1033" t="str">
            <v>b19</v>
          </cell>
          <cell r="I1033">
            <v>12500</v>
          </cell>
          <cell r="J1033">
            <v>1.2200000000000002</v>
          </cell>
          <cell r="K1033">
            <v>0.02</v>
          </cell>
          <cell r="L1033">
            <v>1</v>
          </cell>
          <cell r="M1033">
            <v>15555.000000000002</v>
          </cell>
          <cell r="N1033">
            <v>173.61111111111111</v>
          </cell>
          <cell r="O1033">
            <v>89.596800000000002</v>
          </cell>
          <cell r="Q1033" t="str">
            <v>KA DS 80ml Front label</v>
          </cell>
          <cell r="R1033" t="str">
            <v>b19</v>
          </cell>
          <cell r="S1033">
            <v>12500</v>
          </cell>
          <cell r="T1033">
            <v>1.2200000000000002</v>
          </cell>
        </row>
        <row r="1034">
          <cell r="H1034" t="str">
            <v>b20</v>
          </cell>
          <cell r="I1034">
            <v>12500</v>
          </cell>
          <cell r="J1034">
            <v>0.92999999999999994</v>
          </cell>
          <cell r="K1034">
            <v>0.02</v>
          </cell>
          <cell r="L1034">
            <v>1</v>
          </cell>
          <cell r="M1034">
            <v>11857.5</v>
          </cell>
          <cell r="N1034">
            <v>173.61111111111111</v>
          </cell>
          <cell r="O1034">
            <v>68.299199999999999</v>
          </cell>
          <cell r="Q1034" t="str">
            <v>KA DS 80ml Back label</v>
          </cell>
          <cell r="R1034" t="str">
            <v>b20</v>
          </cell>
          <cell r="S1034">
            <v>12500</v>
          </cell>
          <cell r="T1034">
            <v>0.92999999999999994</v>
          </cell>
        </row>
        <row r="1035">
          <cell r="H1035">
            <v>214878</v>
          </cell>
          <cell r="I1035">
            <v>4166.666666666667</v>
          </cell>
          <cell r="J1035">
            <v>8.75</v>
          </cell>
          <cell r="K1035">
            <v>0.02</v>
          </cell>
          <cell r="L1035">
            <v>1</v>
          </cell>
          <cell r="M1035">
            <v>37187.5</v>
          </cell>
          <cell r="N1035">
            <v>173.61111111111111</v>
          </cell>
          <cell r="O1035">
            <v>214.2</v>
          </cell>
          <cell r="Q1035" t="str">
            <v>KARTHIKA DAMAGE SHIELD 80ML HANGER</v>
          </cell>
          <cell r="R1035">
            <v>214878</v>
          </cell>
          <cell r="S1035">
            <v>4166.666666666667</v>
          </cell>
          <cell r="T1035">
            <v>9.2517939698492491</v>
          </cell>
        </row>
        <row r="1036">
          <cell r="H1036" t="str">
            <v>220393A</v>
          </cell>
          <cell r="I1036">
            <v>4.3402777777777777</v>
          </cell>
          <cell r="J1036">
            <v>44.99</v>
          </cell>
          <cell r="K1036">
            <v>0.02</v>
          </cell>
          <cell r="L1036">
            <v>1</v>
          </cell>
          <cell r="M1036">
            <v>199.17447916666669</v>
          </cell>
          <cell r="N1036">
            <v>173.61111111111111</v>
          </cell>
          <cell r="O1036">
            <v>1.1472450000000001</v>
          </cell>
          <cell r="Q1036" t="str">
            <v>BOPP Tape</v>
          </cell>
          <cell r="R1036" t="str">
            <v>220393A</v>
          </cell>
          <cell r="S1036">
            <v>4.3402777777777777</v>
          </cell>
          <cell r="T1036">
            <v>47.670000000000009</v>
          </cell>
        </row>
        <row r="1037">
          <cell r="H1037" t="str">
            <v>B6</v>
          </cell>
          <cell r="I1037">
            <v>2083.3333333333335</v>
          </cell>
          <cell r="J1037">
            <v>2.6</v>
          </cell>
          <cell r="K1037">
            <v>0.01</v>
          </cell>
          <cell r="L1037">
            <v>1</v>
          </cell>
          <cell r="M1037">
            <v>5470.8333333333339</v>
          </cell>
          <cell r="N1037">
            <v>173.61111111111111</v>
          </cell>
          <cell r="O1037">
            <v>31.512000000000004</v>
          </cell>
          <cell r="Q1037" t="str">
            <v>80ml Sleeves</v>
          </cell>
          <cell r="R1037" t="str">
            <v>B6</v>
          </cell>
          <cell r="S1037">
            <v>2083.3333333333335</v>
          </cell>
          <cell r="T1037">
            <v>2.6</v>
          </cell>
        </row>
        <row r="1038">
          <cell r="I1038">
            <v>12500</v>
          </cell>
          <cell r="J1038">
            <v>0.04</v>
          </cell>
          <cell r="L1038">
            <v>1</v>
          </cell>
          <cell r="M1038">
            <v>500</v>
          </cell>
          <cell r="N1038">
            <v>173.61111111111111</v>
          </cell>
          <cell r="O1038">
            <v>2.88</v>
          </cell>
          <cell r="Q1038" t="str">
            <v>labelling charges</v>
          </cell>
          <cell r="S1038">
            <v>12500</v>
          </cell>
          <cell r="T1038">
            <v>0.04</v>
          </cell>
        </row>
        <row r="1039">
          <cell r="I1039">
            <v>300000</v>
          </cell>
          <cell r="J1039">
            <v>1.6999999999999999E-3</v>
          </cell>
          <cell r="L1039">
            <v>1</v>
          </cell>
          <cell r="M1039">
            <v>510</v>
          </cell>
          <cell r="N1039">
            <v>173.61111111111111</v>
          </cell>
          <cell r="O1039">
            <v>2.9375999999999998</v>
          </cell>
          <cell r="Q1039" t="str">
            <v>Inkjet Coding</v>
          </cell>
          <cell r="S1039">
            <v>300000</v>
          </cell>
          <cell r="T1039">
            <v>1.6999999999999999E-3</v>
          </cell>
        </row>
        <row r="1040">
          <cell r="H1040" t="str">
            <v>Conversion Cost</v>
          </cell>
          <cell r="M1040">
            <v>9000</v>
          </cell>
          <cell r="N1040">
            <v>173.61111111111111</v>
          </cell>
          <cell r="O1040">
            <v>51.839999999999996</v>
          </cell>
          <cell r="R1040" t="str">
            <v>Conversion Cost</v>
          </cell>
        </row>
        <row r="1041">
          <cell r="H1041">
            <v>4000177</v>
          </cell>
          <cell r="I1041">
            <v>157.1</v>
          </cell>
          <cell r="J1041">
            <v>93.36</v>
          </cell>
          <cell r="K1041">
            <v>2.5000000000000001E-2</v>
          </cell>
          <cell r="L1041">
            <v>1.0249999999999999</v>
          </cell>
          <cell r="M1041">
            <v>15409.365584999998</v>
          </cell>
          <cell r="N1041">
            <v>173.61111111111111</v>
          </cell>
          <cell r="O1041">
            <v>88.757945769599985</v>
          </cell>
          <cell r="Q1041" t="str">
            <v>SLES 70%</v>
          </cell>
          <cell r="R1041">
            <v>4000177</v>
          </cell>
          <cell r="S1041">
            <v>157.1</v>
          </cell>
          <cell r="T1041">
            <v>90</v>
          </cell>
        </row>
        <row r="1042">
          <cell r="H1042">
            <v>4000097</v>
          </cell>
          <cell r="I1042">
            <v>1</v>
          </cell>
          <cell r="J1042">
            <v>339</v>
          </cell>
          <cell r="K1042">
            <v>2.5000000000000001E-2</v>
          </cell>
          <cell r="L1042">
            <v>1.0249999999999999</v>
          </cell>
          <cell r="M1042">
            <v>356.16187499999995</v>
          </cell>
          <cell r="N1042">
            <v>173.61111111111111</v>
          </cell>
          <cell r="O1042">
            <v>2.0514923999999999</v>
          </cell>
          <cell r="Q1042" t="str">
            <v>EDTA Disodium</v>
          </cell>
          <cell r="R1042">
            <v>4000097</v>
          </cell>
          <cell r="S1042">
            <v>1</v>
          </cell>
          <cell r="T1042">
            <v>288.755</v>
          </cell>
        </row>
        <row r="1043">
          <cell r="H1043">
            <v>4000186</v>
          </cell>
          <cell r="I1043">
            <v>5</v>
          </cell>
          <cell r="J1043">
            <v>179</v>
          </cell>
          <cell r="K1043">
            <v>2.5000000000000001E-2</v>
          </cell>
          <cell r="L1043">
            <v>1.0249999999999999</v>
          </cell>
          <cell r="M1043">
            <v>940.30937499999982</v>
          </cell>
          <cell r="N1043">
            <v>173.61111111111111</v>
          </cell>
          <cell r="O1043">
            <v>5.4161819999999992</v>
          </cell>
          <cell r="Q1043" t="str">
            <v>Glyceracel mono strearate</v>
          </cell>
          <cell r="R1043">
            <v>4000186</v>
          </cell>
          <cell r="S1043">
            <v>5</v>
          </cell>
          <cell r="T1043">
            <v>173.24</v>
          </cell>
        </row>
        <row r="1044">
          <cell r="H1044" t="str">
            <v>C55</v>
          </cell>
          <cell r="I1044">
            <v>0.1</v>
          </cell>
          <cell r="J1044">
            <v>92.92</v>
          </cell>
          <cell r="K1044">
            <v>2.5000000000000001E-2</v>
          </cell>
          <cell r="L1044">
            <v>1.0249999999999999</v>
          </cell>
          <cell r="M1044">
            <v>9.7624074999999984</v>
          </cell>
          <cell r="N1044">
            <v>173.61111111111111</v>
          </cell>
          <cell r="O1044">
            <v>5.6231467199999989E-2</v>
          </cell>
          <cell r="Q1044" t="str">
            <v>Bringhraj Oil Extract</v>
          </cell>
          <cell r="R1044" t="str">
            <v>C55</v>
          </cell>
          <cell r="S1044">
            <v>0.1</v>
          </cell>
          <cell r="T1044">
            <v>191.48666666666665</v>
          </cell>
        </row>
        <row r="1045">
          <cell r="H1045">
            <v>4000207</v>
          </cell>
          <cell r="I1045">
            <v>0.125</v>
          </cell>
          <cell r="J1045">
            <v>152.5</v>
          </cell>
          <cell r="K1045">
            <v>2.5000000000000001E-2</v>
          </cell>
          <cell r="L1045">
            <v>1.0249999999999999</v>
          </cell>
          <cell r="M1045">
            <v>20.027539062499997</v>
          </cell>
          <cell r="N1045">
            <v>173.61111111111111</v>
          </cell>
          <cell r="O1045">
            <v>0.11535862499999998</v>
          </cell>
          <cell r="Q1045" t="str">
            <v>Citric acid</v>
          </cell>
          <cell r="R1045">
            <v>4000207</v>
          </cell>
          <cell r="S1045">
            <v>0.125</v>
          </cell>
          <cell r="T1045">
            <v>112.87499999999999</v>
          </cell>
        </row>
        <row r="1046">
          <cell r="H1046">
            <v>4000218</v>
          </cell>
          <cell r="I1046">
            <v>2.5</v>
          </cell>
          <cell r="J1046">
            <v>763</v>
          </cell>
          <cell r="K1046">
            <v>2.5000000000000001E-2</v>
          </cell>
          <cell r="L1046">
            <v>1.0249999999999999</v>
          </cell>
          <cell r="M1046">
            <v>2004.0671874999996</v>
          </cell>
          <cell r="N1046">
            <v>173.61111111111111</v>
          </cell>
          <cell r="O1046">
            <v>11.543426999999998</v>
          </cell>
          <cell r="Q1046" t="str">
            <v>Carbopol 990</v>
          </cell>
          <cell r="R1046">
            <v>4000218</v>
          </cell>
          <cell r="S1046">
            <v>2.5</v>
          </cell>
          <cell r="T1046">
            <v>838.74000000000012</v>
          </cell>
        </row>
        <row r="1047">
          <cell r="H1047">
            <v>4000176</v>
          </cell>
          <cell r="I1047">
            <v>0.75</v>
          </cell>
          <cell r="J1047">
            <v>82</v>
          </cell>
          <cell r="K1047">
            <v>2.5000000000000001E-2</v>
          </cell>
          <cell r="L1047">
            <v>1.0249999999999999</v>
          </cell>
          <cell r="M1047">
            <v>64.613437499999989</v>
          </cell>
          <cell r="N1047">
            <v>173.61111111111111</v>
          </cell>
          <cell r="O1047">
            <v>0.37217339999999993</v>
          </cell>
          <cell r="Q1047" t="str">
            <v>Sodium hydroxide</v>
          </cell>
          <cell r="R1047">
            <v>4000176</v>
          </cell>
          <cell r="S1047">
            <v>0.75</v>
          </cell>
          <cell r="T1047">
            <v>83.754999999999995</v>
          </cell>
        </row>
        <row r="1048">
          <cell r="H1048">
            <v>4000129</v>
          </cell>
          <cell r="I1048">
            <v>30</v>
          </cell>
          <cell r="J1048">
            <v>60</v>
          </cell>
          <cell r="K1048">
            <v>2.5000000000000001E-2</v>
          </cell>
          <cell r="L1048">
            <v>1.0249999999999999</v>
          </cell>
          <cell r="M1048">
            <v>1891.1249999999995</v>
          </cell>
          <cell r="N1048">
            <v>173.61111111111111</v>
          </cell>
          <cell r="O1048">
            <v>10.892879999999996</v>
          </cell>
          <cell r="Q1048" t="str">
            <v>CAPB</v>
          </cell>
          <cell r="R1048">
            <v>4000129</v>
          </cell>
          <cell r="S1048">
            <v>30</v>
          </cell>
          <cell r="T1048">
            <v>66.625809613658788</v>
          </cell>
        </row>
        <row r="1049">
          <cell r="H1049">
            <v>4000225</v>
          </cell>
          <cell r="I1049">
            <v>1</v>
          </cell>
          <cell r="J1049">
            <v>850</v>
          </cell>
          <cell r="K1049">
            <v>2.5000000000000001E-2</v>
          </cell>
          <cell r="L1049">
            <v>1.0249999999999999</v>
          </cell>
          <cell r="M1049">
            <v>893.03124999999977</v>
          </cell>
          <cell r="N1049">
            <v>173.61111111111111</v>
          </cell>
          <cell r="O1049">
            <v>5.1438599999999983</v>
          </cell>
          <cell r="Q1049" t="str">
            <v>N-hance CG-17</v>
          </cell>
          <cell r="R1049">
            <v>4000225</v>
          </cell>
          <cell r="S1049">
            <v>1</v>
          </cell>
          <cell r="T1049">
            <v>855.79256502601049</v>
          </cell>
        </row>
        <row r="1050">
          <cell r="H1050">
            <v>4002081</v>
          </cell>
          <cell r="I1050">
            <v>1</v>
          </cell>
          <cell r="J1050">
            <v>453</v>
          </cell>
          <cell r="K1050">
            <v>2.5000000000000001E-2</v>
          </cell>
          <cell r="L1050">
            <v>1.0249999999999999</v>
          </cell>
          <cell r="M1050">
            <v>475.9331249999999</v>
          </cell>
          <cell r="N1050">
            <v>173.61111111111111</v>
          </cell>
          <cell r="O1050">
            <v>2.7413747999999996</v>
          </cell>
          <cell r="Q1050" t="str">
            <v>DABISCO DCG-20</v>
          </cell>
          <cell r="R1050">
            <v>4002081</v>
          </cell>
          <cell r="S1050">
            <v>1</v>
          </cell>
          <cell r="T1050">
            <v>438.38337468982638</v>
          </cell>
        </row>
        <row r="1051">
          <cell r="H1051">
            <v>4000507</v>
          </cell>
          <cell r="I1051">
            <v>0.5</v>
          </cell>
          <cell r="J1051">
            <v>3299.69</v>
          </cell>
          <cell r="K1051">
            <v>2.5000000000000001E-2</v>
          </cell>
          <cell r="L1051">
            <v>1.0249999999999999</v>
          </cell>
          <cell r="M1051">
            <v>1733.3684031249998</v>
          </cell>
          <cell r="N1051">
            <v>173.61111111111111</v>
          </cell>
          <cell r="O1051">
            <v>9.9842020019999982</v>
          </cell>
          <cell r="Q1051" t="str">
            <v>Polyox N-60K</v>
          </cell>
          <cell r="R1051">
            <v>4000507</v>
          </cell>
          <cell r="S1051">
            <v>0.5</v>
          </cell>
          <cell r="T1051">
            <v>3509.6697311107387</v>
          </cell>
        </row>
        <row r="1052">
          <cell r="H1052">
            <v>4000145</v>
          </cell>
          <cell r="I1052">
            <v>10</v>
          </cell>
          <cell r="J1052">
            <v>152.11000000000001</v>
          </cell>
          <cell r="K1052">
            <v>2.5000000000000001E-2</v>
          </cell>
          <cell r="L1052">
            <v>1.0249999999999999</v>
          </cell>
          <cell r="M1052">
            <v>1598.1056874999999</v>
          </cell>
          <cell r="N1052">
            <v>173.61111111111111</v>
          </cell>
          <cell r="O1052">
            <v>9.2050887599999989</v>
          </cell>
          <cell r="Q1052" t="str">
            <v>PKMEA/CMEA</v>
          </cell>
          <cell r="R1052">
            <v>4000145</v>
          </cell>
          <cell r="S1052">
            <v>10</v>
          </cell>
          <cell r="T1052">
            <v>141.47786749862925</v>
          </cell>
        </row>
        <row r="1053">
          <cell r="H1053">
            <v>4001923</v>
          </cell>
          <cell r="I1053">
            <v>0.5</v>
          </cell>
          <cell r="J1053">
            <v>195</v>
          </cell>
          <cell r="K1053">
            <v>2.5000000000000001E-2</v>
          </cell>
          <cell r="L1053">
            <v>1.0249999999999999</v>
          </cell>
          <cell r="M1053">
            <v>102.43593749999998</v>
          </cell>
          <cell r="N1053">
            <v>173.61111111111111</v>
          </cell>
          <cell r="O1053">
            <v>0.59003099999999986</v>
          </cell>
          <cell r="Q1053" t="str">
            <v>AURATONE BLACK</v>
          </cell>
          <cell r="R1053">
            <v>4001923</v>
          </cell>
          <cell r="S1053">
            <v>0.5</v>
          </cell>
          <cell r="T1053">
            <v>210.43453061224494</v>
          </cell>
        </row>
        <row r="1054">
          <cell r="H1054">
            <v>4000159</v>
          </cell>
          <cell r="I1054">
            <v>2.5</v>
          </cell>
          <cell r="J1054">
            <v>126.8</v>
          </cell>
          <cell r="K1054">
            <v>2.5000000000000001E-2</v>
          </cell>
          <cell r="L1054">
            <v>1.0249999999999999</v>
          </cell>
          <cell r="M1054">
            <v>333.04812499999991</v>
          </cell>
          <cell r="N1054">
            <v>173.61111111111111</v>
          </cell>
          <cell r="O1054">
            <v>1.9183571999999995</v>
          </cell>
          <cell r="Q1054" t="str">
            <v>Glydant</v>
          </cell>
          <cell r="R1054">
            <v>4000159</v>
          </cell>
          <cell r="S1054">
            <v>2.5</v>
          </cell>
          <cell r="T1054">
            <v>137.97450310559006</v>
          </cell>
        </row>
        <row r="1055">
          <cell r="H1055">
            <v>4000223</v>
          </cell>
          <cell r="I1055">
            <v>30</v>
          </cell>
          <cell r="J1055">
            <v>220</v>
          </cell>
          <cell r="K1055">
            <v>2.5000000000000001E-2</v>
          </cell>
          <cell r="L1055">
            <v>1.0249999999999999</v>
          </cell>
          <cell r="M1055">
            <v>6934.1249999999982</v>
          </cell>
          <cell r="N1055">
            <v>173.61111111111111</v>
          </cell>
          <cell r="O1055">
            <v>39.940559999999991</v>
          </cell>
          <cell r="Q1055" t="str">
            <v>CK 9819</v>
          </cell>
          <cell r="R1055">
            <v>4000223</v>
          </cell>
          <cell r="S1055">
            <v>30</v>
          </cell>
          <cell r="T1055">
            <v>200</v>
          </cell>
        </row>
        <row r="1056">
          <cell r="H1056">
            <v>4000565</v>
          </cell>
          <cell r="I1056">
            <v>2.5</v>
          </cell>
          <cell r="J1056">
            <v>385</v>
          </cell>
          <cell r="K1056">
            <v>2.5000000000000001E-2</v>
          </cell>
          <cell r="L1056">
            <v>1.0249999999999999</v>
          </cell>
          <cell r="M1056">
            <v>1011.2265624999998</v>
          </cell>
          <cell r="N1056">
            <v>173.61111111111111</v>
          </cell>
          <cell r="O1056">
            <v>5.8246649999999986</v>
          </cell>
          <cell r="Q1056" t="str">
            <v>SLM 5512 HP</v>
          </cell>
          <cell r="R1056">
            <v>4000565</v>
          </cell>
          <cell r="S1056">
            <v>2.5</v>
          </cell>
          <cell r="T1056">
            <v>407.20999999999992</v>
          </cell>
        </row>
        <row r="1057">
          <cell r="H1057">
            <v>4000215</v>
          </cell>
          <cell r="I1057">
            <v>0.03</v>
          </cell>
          <cell r="J1057">
            <v>735</v>
          </cell>
          <cell r="K1057">
            <v>2.5000000000000001E-2</v>
          </cell>
          <cell r="L1057">
            <v>1.0249999999999999</v>
          </cell>
          <cell r="M1057">
            <v>23.166281249999997</v>
          </cell>
          <cell r="N1057">
            <v>173.61111111111111</v>
          </cell>
          <cell r="O1057">
            <v>0.13343777999999998</v>
          </cell>
          <cell r="Q1057" t="str">
            <v>Pea Green</v>
          </cell>
          <cell r="R1057">
            <v>4000215</v>
          </cell>
          <cell r="S1057">
            <v>0.03</v>
          </cell>
          <cell r="T1057">
            <v>898.8</v>
          </cell>
        </row>
        <row r="1058">
          <cell r="H1058">
            <v>4000205</v>
          </cell>
          <cell r="I1058">
            <v>0.1</v>
          </cell>
          <cell r="J1058">
            <v>908.04</v>
          </cell>
          <cell r="K1058">
            <v>2.5000000000000001E-2</v>
          </cell>
          <cell r="L1058">
            <v>1.0249999999999999</v>
          </cell>
          <cell r="M1058">
            <v>95.400952499999974</v>
          </cell>
          <cell r="N1058">
            <v>173.61111111111111</v>
          </cell>
          <cell r="O1058">
            <v>0.54950948639999986</v>
          </cell>
          <cell r="Q1058" t="str">
            <v>PG extract Amla</v>
          </cell>
          <cell r="R1058">
            <v>4000205</v>
          </cell>
          <cell r="S1058">
            <v>0.1</v>
          </cell>
          <cell r="T1058">
            <v>910.20552795031051</v>
          </cell>
        </row>
        <row r="1059">
          <cell r="H1059">
            <v>4002047</v>
          </cell>
          <cell r="I1059">
            <v>6</v>
          </cell>
          <cell r="J1059">
            <v>1092</v>
          </cell>
          <cell r="K1059">
            <v>2.5000000000000001E-2</v>
          </cell>
          <cell r="L1059">
            <v>1.0249999999999999</v>
          </cell>
          <cell r="M1059">
            <v>6883.6949999999988</v>
          </cell>
          <cell r="N1059">
            <v>173.61111111111111</v>
          </cell>
          <cell r="O1059">
            <v>39.65008319999999</v>
          </cell>
          <cell r="Q1059" t="str">
            <v>FRAGRANCE refresing clean</v>
          </cell>
          <cell r="R1059">
            <v>4002047</v>
          </cell>
          <cell r="S1059">
            <v>6</v>
          </cell>
          <cell r="T1059">
            <v>1149.5500000000002</v>
          </cell>
        </row>
        <row r="1060">
          <cell r="H1060">
            <v>4000140</v>
          </cell>
          <cell r="I1060">
            <v>12.5</v>
          </cell>
          <cell r="J1060">
            <v>17.11</v>
          </cell>
          <cell r="K1060">
            <v>2.5000000000000001E-2</v>
          </cell>
          <cell r="L1060">
            <v>1.0249999999999999</v>
          </cell>
          <cell r="M1060">
            <v>224.70242187499997</v>
          </cell>
          <cell r="N1060">
            <v>173.61111111111111</v>
          </cell>
          <cell r="O1060">
            <v>1.2942859499999999</v>
          </cell>
          <cell r="Q1060" t="str">
            <v>Sodium Chloride</v>
          </cell>
          <cell r="R1060">
            <v>4000140</v>
          </cell>
          <cell r="S1060">
            <v>12.5</v>
          </cell>
          <cell r="T1060">
            <v>19.107204081632652</v>
          </cell>
        </row>
        <row r="1061">
          <cell r="H1061" t="str">
            <v>C67</v>
          </cell>
          <cell r="I1061">
            <v>0.1</v>
          </cell>
          <cell r="J1061">
            <v>27</v>
          </cell>
          <cell r="K1061">
            <v>2.5000000000000001E-2</v>
          </cell>
          <cell r="L1061">
            <v>1.0249999999999999</v>
          </cell>
          <cell r="M1061">
            <v>2.8366875</v>
          </cell>
          <cell r="N1061">
            <v>173.61111111111111</v>
          </cell>
          <cell r="O1061">
            <v>1.6339320000000001E-2</v>
          </cell>
          <cell r="Q1061" t="str">
            <v>Curry leaf extract</v>
          </cell>
          <cell r="R1061" t="str">
            <v>C67</v>
          </cell>
          <cell r="S1061">
            <v>0.1</v>
          </cell>
          <cell r="T1061">
            <v>176.70653542569758</v>
          </cell>
        </row>
        <row r="1062">
          <cell r="H1062" t="str">
            <v>C16</v>
          </cell>
          <cell r="I1062">
            <v>736.69499999999994</v>
          </cell>
          <cell r="J1062">
            <v>0.34</v>
          </cell>
          <cell r="K1062">
            <v>2.5000000000000001E-2</v>
          </cell>
          <cell r="L1062">
            <v>1.0249999999999999</v>
          </cell>
          <cell r="M1062">
            <v>263.15666268749999</v>
          </cell>
          <cell r="N1062">
            <v>173.61111111111111</v>
          </cell>
          <cell r="O1062">
            <v>1.5157823770799999</v>
          </cell>
          <cell r="Q1062" t="str">
            <v>DM Water</v>
          </cell>
          <cell r="R1062" t="str">
            <v>C16</v>
          </cell>
          <cell r="S1062">
            <v>736.69499999999994</v>
          </cell>
          <cell r="T1062">
            <v>0.33999695959303466</v>
          </cell>
        </row>
        <row r="1063">
          <cell r="H1063">
            <v>214967</v>
          </cell>
          <cell r="I1063">
            <v>173.61111111111111</v>
          </cell>
          <cell r="J1063">
            <v>53.25</v>
          </cell>
          <cell r="K1063">
            <v>6.0000000000000001E-3</v>
          </cell>
          <cell r="L1063">
            <v>1</v>
          </cell>
          <cell r="M1063">
            <v>9300.2604166666661</v>
          </cell>
          <cell r="N1063">
            <v>173.61111111111111</v>
          </cell>
          <cell r="O1063">
            <v>53.569499999999998</v>
          </cell>
          <cell r="Q1063" t="str">
            <v>KARTHIKA BLACK SHIELD 80ML HANGER CFC</v>
          </cell>
          <cell r="R1063">
            <v>214967</v>
          </cell>
          <cell r="S1063">
            <v>173.61111111111111</v>
          </cell>
          <cell r="T1063">
            <v>56.280149999999999</v>
          </cell>
        </row>
        <row r="1064">
          <cell r="H1064" t="str">
            <v>211675A</v>
          </cell>
          <cell r="I1064">
            <v>12500</v>
          </cell>
          <cell r="J1064">
            <v>3.12</v>
          </cell>
          <cell r="K1064">
            <v>6.0000000000000001E-3</v>
          </cell>
          <cell r="L1064">
            <v>1</v>
          </cell>
          <cell r="M1064">
            <v>39234</v>
          </cell>
          <cell r="N1064">
            <v>173.61111111111111</v>
          </cell>
          <cell r="O1064">
            <v>225.98784000000001</v>
          </cell>
          <cell r="Q1064" t="str">
            <v>CONTAINER KARTHIKA CURRY LEAVES SHAMPOO 80ML</v>
          </cell>
          <cell r="R1064" t="str">
            <v>211675A</v>
          </cell>
          <cell r="S1064">
            <v>12500</v>
          </cell>
          <cell r="T1064">
            <v>3.2166000000000001</v>
          </cell>
        </row>
        <row r="1065">
          <cell r="H1065" t="str">
            <v>211679A</v>
          </cell>
          <cell r="I1065">
            <v>12500</v>
          </cell>
          <cell r="J1065">
            <v>3.2</v>
          </cell>
          <cell r="K1065">
            <v>6.0000000000000001E-3</v>
          </cell>
          <cell r="L1065">
            <v>1</v>
          </cell>
          <cell r="M1065">
            <v>40240</v>
          </cell>
          <cell r="N1065">
            <v>173.61111111111111</v>
          </cell>
          <cell r="O1065">
            <v>231.7824</v>
          </cell>
          <cell r="Q1065" t="str">
            <v>CAP KARTHIKA CURRY LEAVES  80ML &amp; 175ML</v>
          </cell>
          <cell r="R1065" t="str">
            <v>211679A</v>
          </cell>
          <cell r="S1065">
            <v>12500</v>
          </cell>
          <cell r="T1065">
            <v>3.3664000000000005</v>
          </cell>
        </row>
        <row r="1066">
          <cell r="H1066">
            <v>211682</v>
          </cell>
          <cell r="I1066">
            <v>12500</v>
          </cell>
          <cell r="J1066">
            <v>1.2</v>
          </cell>
          <cell r="K1066">
            <v>0.02</v>
          </cell>
          <cell r="L1066">
            <v>1</v>
          </cell>
          <cell r="M1066">
            <v>15300</v>
          </cell>
          <cell r="N1066">
            <v>173.61111111111111</v>
          </cell>
          <cell r="O1066">
            <v>88.128</v>
          </cell>
          <cell r="Q1066" t="str">
            <v>LABELS FRONT KARTHIKA CURRY LEAVES 80ML</v>
          </cell>
          <cell r="R1066">
            <v>211682</v>
          </cell>
          <cell r="S1066">
            <v>12500</v>
          </cell>
          <cell r="T1066">
            <v>1.3308</v>
          </cell>
        </row>
        <row r="1067">
          <cell r="H1067">
            <v>211685</v>
          </cell>
          <cell r="I1067">
            <v>12500</v>
          </cell>
          <cell r="J1067">
            <v>1.2</v>
          </cell>
          <cell r="K1067">
            <v>0.02</v>
          </cell>
          <cell r="L1067">
            <v>1</v>
          </cell>
          <cell r="M1067">
            <v>15300</v>
          </cell>
          <cell r="N1067">
            <v>173.61111111111111</v>
          </cell>
          <cell r="O1067">
            <v>88.128</v>
          </cell>
          <cell r="Q1067" t="str">
            <v>LABELS BACK KARTHIKA CURRY LEAVES 80ML</v>
          </cell>
          <cell r="R1067">
            <v>211685</v>
          </cell>
          <cell r="S1067">
            <v>12500</v>
          </cell>
          <cell r="T1067">
            <v>1.2689999999999999</v>
          </cell>
        </row>
        <row r="1068">
          <cell r="H1068">
            <v>214880</v>
          </cell>
          <cell r="I1068">
            <v>4166.666666666667</v>
          </cell>
          <cell r="J1068">
            <v>8.75</v>
          </cell>
          <cell r="K1068">
            <v>0.02</v>
          </cell>
          <cell r="L1068">
            <v>1</v>
          </cell>
          <cell r="M1068">
            <v>37187.5</v>
          </cell>
          <cell r="N1068">
            <v>173.61111111111111</v>
          </cell>
          <cell r="O1068">
            <v>214.2</v>
          </cell>
          <cell r="Q1068" t="str">
            <v>KARTHIKA BLACK SHIELD 80ML HANGER</v>
          </cell>
          <cell r="R1068">
            <v>214880</v>
          </cell>
          <cell r="S1068">
            <v>4166.666666666667</v>
          </cell>
          <cell r="T1068">
            <v>9.2517939698492491</v>
          </cell>
        </row>
        <row r="1069">
          <cell r="H1069" t="str">
            <v>220393A</v>
          </cell>
          <cell r="I1069">
            <v>4.3402777777777777</v>
          </cell>
          <cell r="J1069">
            <v>44.99</v>
          </cell>
          <cell r="K1069">
            <v>0.02</v>
          </cell>
          <cell r="L1069">
            <v>1</v>
          </cell>
          <cell r="M1069">
            <v>199.17447916666669</v>
          </cell>
          <cell r="N1069">
            <v>173.61111111111111</v>
          </cell>
          <cell r="O1069">
            <v>1.1472450000000001</v>
          </cell>
          <cell r="Q1069" t="str">
            <v>BOPP Tape</v>
          </cell>
          <cell r="R1069" t="str">
            <v>220393A</v>
          </cell>
          <cell r="S1069">
            <v>4.3402777777777777</v>
          </cell>
          <cell r="T1069">
            <v>47.670000000000009</v>
          </cell>
        </row>
        <row r="1070">
          <cell r="H1070" t="str">
            <v>B6</v>
          </cell>
          <cell r="I1070">
            <v>2083.3333333333335</v>
          </cell>
          <cell r="J1070">
            <v>2.6</v>
          </cell>
          <cell r="K1070">
            <v>0.01</v>
          </cell>
          <cell r="L1070">
            <v>1</v>
          </cell>
          <cell r="M1070">
            <v>5470.8333333333339</v>
          </cell>
          <cell r="N1070">
            <v>173.61111111111111</v>
          </cell>
          <cell r="O1070">
            <v>31.512000000000004</v>
          </cell>
          <cell r="Q1070" t="str">
            <v>80ml Sleeves</v>
          </cell>
          <cell r="R1070" t="str">
            <v>B6</v>
          </cell>
          <cell r="S1070">
            <v>2083.3333333333335</v>
          </cell>
          <cell r="T1070">
            <v>2.6</v>
          </cell>
        </row>
        <row r="1071">
          <cell r="I1071">
            <v>12500</v>
          </cell>
          <cell r="J1071">
            <v>0.04</v>
          </cell>
          <cell r="L1071">
            <v>1</v>
          </cell>
          <cell r="M1071">
            <v>500</v>
          </cell>
          <cell r="N1071">
            <v>173.61111111111111</v>
          </cell>
          <cell r="O1071">
            <v>2.88</v>
          </cell>
          <cell r="Q1071" t="str">
            <v>labelling charges</v>
          </cell>
          <cell r="S1071">
            <v>12500</v>
          </cell>
          <cell r="T1071">
            <v>0.04</v>
          </cell>
        </row>
        <row r="1072">
          <cell r="I1072">
            <v>300000</v>
          </cell>
          <cell r="J1072">
            <v>1.6999999999999999E-3</v>
          </cell>
          <cell r="L1072">
            <v>1</v>
          </cell>
          <cell r="M1072">
            <v>510</v>
          </cell>
          <cell r="N1072">
            <v>173.61111111111111</v>
          </cell>
          <cell r="O1072">
            <v>2.9375999999999998</v>
          </cell>
          <cell r="Q1072" t="str">
            <v>Inkjet Coding</v>
          </cell>
          <cell r="S1072">
            <v>300000</v>
          </cell>
          <cell r="T1072">
            <v>1.6999999999999999E-3</v>
          </cell>
        </row>
        <row r="1073">
          <cell r="H1073" t="str">
            <v>Conversion Cost</v>
          </cell>
          <cell r="M1073">
            <v>9000</v>
          </cell>
          <cell r="N1073">
            <v>173.61111111111111</v>
          </cell>
          <cell r="O1073">
            <v>51.839999999999996</v>
          </cell>
          <cell r="R1073" t="str">
            <v>Conversion Cost</v>
          </cell>
        </row>
        <row r="1074">
          <cell r="H1074">
            <v>4000177</v>
          </cell>
          <cell r="I1074">
            <v>185.7</v>
          </cell>
          <cell r="J1074">
            <v>93.36</v>
          </cell>
          <cell r="K1074">
            <v>2.5000000000000001E-2</v>
          </cell>
          <cell r="L1074">
            <v>1.0249999999999999</v>
          </cell>
          <cell r="M1074">
            <v>18214.635194999992</v>
          </cell>
          <cell r="N1074">
            <v>173.61111111111111</v>
          </cell>
          <cell r="O1074">
            <v>104.91629872319994</v>
          </cell>
          <cell r="Q1074" t="str">
            <v>SLES 70%</v>
          </cell>
          <cell r="R1074">
            <v>4000177</v>
          </cell>
          <cell r="S1074">
            <v>185.7</v>
          </cell>
          <cell r="T1074">
            <v>90</v>
          </cell>
        </row>
        <row r="1075">
          <cell r="H1075">
            <v>4000145</v>
          </cell>
          <cell r="I1075">
            <v>10</v>
          </cell>
          <cell r="J1075">
            <v>152.11000000000001</v>
          </cell>
          <cell r="K1075">
            <v>2.5000000000000001E-2</v>
          </cell>
          <cell r="L1075">
            <v>1.0249999999999999</v>
          </cell>
          <cell r="M1075">
            <v>1598.1056874999999</v>
          </cell>
          <cell r="N1075">
            <v>173.61111111111111</v>
          </cell>
          <cell r="O1075">
            <v>9.2050887599999989</v>
          </cell>
          <cell r="Q1075" t="str">
            <v>PKMEA/CMEA</v>
          </cell>
          <cell r="R1075">
            <v>4000145</v>
          </cell>
          <cell r="S1075">
            <v>10</v>
          </cell>
          <cell r="T1075">
            <v>141.47786749862925</v>
          </cell>
        </row>
        <row r="1076">
          <cell r="H1076">
            <v>4000129</v>
          </cell>
          <cell r="I1076">
            <v>20</v>
          </cell>
          <cell r="J1076">
            <v>60</v>
          </cell>
          <cell r="K1076">
            <v>2.5000000000000001E-2</v>
          </cell>
          <cell r="L1076">
            <v>1.0249999999999999</v>
          </cell>
          <cell r="M1076">
            <v>1260.75</v>
          </cell>
          <cell r="N1076">
            <v>173.61111111111111</v>
          </cell>
          <cell r="O1076">
            <v>7.2619199999999999</v>
          </cell>
          <cell r="Q1076" t="str">
            <v>CAPB</v>
          </cell>
          <cell r="R1076">
            <v>4000129</v>
          </cell>
          <cell r="S1076">
            <v>20</v>
          </cell>
          <cell r="T1076">
            <v>66.625809613658788</v>
          </cell>
        </row>
        <row r="1077">
          <cell r="H1077">
            <v>4000159</v>
          </cell>
          <cell r="I1077">
            <v>2.5</v>
          </cell>
          <cell r="J1077">
            <v>126.8</v>
          </cell>
          <cell r="K1077">
            <v>2.5000000000000001E-2</v>
          </cell>
          <cell r="L1077">
            <v>1.0249999999999999</v>
          </cell>
          <cell r="M1077">
            <v>333.04812499999991</v>
          </cell>
          <cell r="N1077">
            <v>173.61111111111111</v>
          </cell>
          <cell r="O1077">
            <v>1.9183571999999995</v>
          </cell>
          <cell r="Q1077" t="str">
            <v>GLYDANT</v>
          </cell>
          <cell r="R1077">
            <v>4000159</v>
          </cell>
          <cell r="S1077">
            <v>2.5</v>
          </cell>
          <cell r="T1077">
            <v>137.97450310559006</v>
          </cell>
        </row>
        <row r="1078">
          <cell r="H1078">
            <v>4000180</v>
          </cell>
          <cell r="I1078">
            <v>10</v>
          </cell>
          <cell r="J1078">
            <v>173</v>
          </cell>
          <cell r="K1078">
            <v>2.5000000000000001E-2</v>
          </cell>
          <cell r="L1078">
            <v>1.0249999999999999</v>
          </cell>
          <cell r="M1078">
            <v>1817.5812499999995</v>
          </cell>
          <cell r="N1078">
            <v>173.61111111111111</v>
          </cell>
          <cell r="O1078">
            <v>10.469267999999998</v>
          </cell>
          <cell r="Q1078" t="str">
            <v>EGDS</v>
          </cell>
          <cell r="R1078">
            <v>4000180</v>
          </cell>
          <cell r="S1078">
            <v>10</v>
          </cell>
          <cell r="T1078">
            <v>148.83631578947367</v>
          </cell>
        </row>
        <row r="1079">
          <cell r="H1079">
            <v>4000207</v>
          </cell>
          <cell r="I1079">
            <v>0.125</v>
          </cell>
          <cell r="J1079">
            <v>152.5</v>
          </cell>
          <cell r="K1079">
            <v>2.5000000000000001E-2</v>
          </cell>
          <cell r="L1079">
            <v>1.0249999999999999</v>
          </cell>
          <cell r="M1079">
            <v>20.027539062499997</v>
          </cell>
          <cell r="N1079">
            <v>173.61111111111111</v>
          </cell>
          <cell r="O1079">
            <v>0.11535862499999998</v>
          </cell>
          <cell r="Q1079" t="str">
            <v>CITRIC ACID ANHYDROUS</v>
          </cell>
          <cell r="R1079">
            <v>4000207</v>
          </cell>
          <cell r="S1079">
            <v>0.125</v>
          </cell>
          <cell r="T1079">
            <v>112.87499999999999</v>
          </cell>
        </row>
        <row r="1080">
          <cell r="H1080">
            <v>114271</v>
          </cell>
          <cell r="I1080">
            <v>30</v>
          </cell>
          <cell r="J1080">
            <v>403</v>
          </cell>
          <cell r="K1080">
            <v>2.5000000000000001E-2</v>
          </cell>
          <cell r="L1080">
            <v>1.0249999999999999</v>
          </cell>
          <cell r="M1080">
            <v>12702.056249999998</v>
          </cell>
          <cell r="N1080">
            <v>173.61111111111111</v>
          </cell>
          <cell r="O1080">
            <v>73.163843999999983</v>
          </cell>
          <cell r="Q1080" t="str">
            <v>AQUA SFL</v>
          </cell>
          <cell r="R1080">
            <v>114271</v>
          </cell>
          <cell r="S1080">
            <v>30</v>
          </cell>
          <cell r="T1080">
            <v>411</v>
          </cell>
        </row>
        <row r="1081">
          <cell r="H1081">
            <v>4000225</v>
          </cell>
          <cell r="I1081">
            <v>1</v>
          </cell>
          <cell r="J1081">
            <v>850</v>
          </cell>
          <cell r="K1081">
            <v>2.5000000000000001E-2</v>
          </cell>
          <cell r="L1081">
            <v>1.0249999999999999</v>
          </cell>
          <cell r="M1081">
            <v>893.03124999999977</v>
          </cell>
          <cell r="N1081">
            <v>173.61111111111111</v>
          </cell>
          <cell r="O1081">
            <v>5.1438599999999983</v>
          </cell>
          <cell r="Q1081" t="str">
            <v>N-hance CG-17</v>
          </cell>
          <cell r="R1081">
            <v>4000225</v>
          </cell>
          <cell r="S1081">
            <v>1</v>
          </cell>
          <cell r="T1081">
            <v>855.79256502601049</v>
          </cell>
        </row>
        <row r="1082">
          <cell r="H1082">
            <v>4002081</v>
          </cell>
          <cell r="I1082">
            <v>1</v>
          </cell>
          <cell r="J1082">
            <v>453</v>
          </cell>
          <cell r="K1082">
            <v>2.5000000000000001E-2</v>
          </cell>
          <cell r="L1082">
            <v>1.0249999999999999</v>
          </cell>
          <cell r="M1082">
            <v>475.9331249999999</v>
          </cell>
          <cell r="N1082">
            <v>173.61111111111111</v>
          </cell>
          <cell r="O1082">
            <v>2.7413747999999996</v>
          </cell>
          <cell r="Q1082" t="str">
            <v>DABISCO DCG-20</v>
          </cell>
          <cell r="R1082">
            <v>4002081</v>
          </cell>
          <cell r="S1082">
            <v>1</v>
          </cell>
          <cell r="T1082">
            <v>438.38337468982638</v>
          </cell>
        </row>
        <row r="1083">
          <cell r="H1083">
            <v>4000507</v>
          </cell>
          <cell r="I1083">
            <v>0.25</v>
          </cell>
          <cell r="J1083">
            <v>3299.69</v>
          </cell>
          <cell r="K1083">
            <v>2.5000000000000001E-2</v>
          </cell>
          <cell r="L1083">
            <v>1.0249999999999999</v>
          </cell>
          <cell r="M1083">
            <v>866.68420156249988</v>
          </cell>
          <cell r="N1083">
            <v>173.61111111111111</v>
          </cell>
          <cell r="O1083">
            <v>4.9921010009999991</v>
          </cell>
          <cell r="Q1083" t="str">
            <v>Polyox N-60K</v>
          </cell>
          <cell r="R1083">
            <v>4000507</v>
          </cell>
          <cell r="S1083">
            <v>0.25</v>
          </cell>
          <cell r="T1083">
            <v>3509.6697311107387</v>
          </cell>
        </row>
        <row r="1084">
          <cell r="H1084">
            <v>4001856</v>
          </cell>
          <cell r="I1084">
            <v>40</v>
          </cell>
          <cell r="J1084">
            <v>368</v>
          </cell>
          <cell r="K1084">
            <v>2.5000000000000001E-2</v>
          </cell>
          <cell r="L1084">
            <v>1.0249999999999999</v>
          </cell>
          <cell r="M1084">
            <v>15465.199999999997</v>
          </cell>
          <cell r="N1084">
            <v>173.61111111111111</v>
          </cell>
          <cell r="O1084">
            <v>89.079551999999978</v>
          </cell>
          <cell r="Q1084" t="str">
            <v>CK60016</v>
          </cell>
          <cell r="R1084">
            <v>4001856</v>
          </cell>
          <cell r="S1084">
            <v>40</v>
          </cell>
          <cell r="T1084">
            <v>247</v>
          </cell>
        </row>
        <row r="1085">
          <cell r="H1085">
            <v>115321</v>
          </cell>
          <cell r="I1085">
            <v>7</v>
          </cell>
          <cell r="J1085">
            <v>984</v>
          </cell>
          <cell r="K1085">
            <v>2.5000000000000001E-2</v>
          </cell>
          <cell r="L1085">
            <v>1.0249999999999999</v>
          </cell>
          <cell r="M1085">
            <v>7236.704999999999</v>
          </cell>
          <cell r="N1085">
            <v>173.61111111111111</v>
          </cell>
          <cell r="O1085">
            <v>41.683420799999993</v>
          </cell>
          <cell r="Q1085" t="str">
            <v>Frag Natural Glory Impd Plus</v>
          </cell>
          <cell r="R1085">
            <v>115321</v>
          </cell>
          <cell r="S1085">
            <v>7</v>
          </cell>
          <cell r="T1085">
            <v>984</v>
          </cell>
        </row>
        <row r="1086">
          <cell r="H1086">
            <v>114273</v>
          </cell>
          <cell r="I1086">
            <v>20</v>
          </cell>
          <cell r="J1086">
            <v>826.5</v>
          </cell>
          <cell r="K1086">
            <v>2.5000000000000001E-2</v>
          </cell>
          <cell r="L1086">
            <v>1.0249999999999999</v>
          </cell>
          <cell r="M1086">
            <v>17366.831249999999</v>
          </cell>
          <cell r="N1086">
            <v>173.61111111111111</v>
          </cell>
          <cell r="O1086">
            <v>100.03294799999999</v>
          </cell>
          <cell r="Q1086" t="str">
            <v>ZINC OMADINE 48% FPS</v>
          </cell>
          <cell r="R1086">
            <v>114273</v>
          </cell>
          <cell r="S1086">
            <v>20</v>
          </cell>
          <cell r="T1086">
            <v>705.63718138962076</v>
          </cell>
        </row>
        <row r="1087">
          <cell r="H1087">
            <v>4000140</v>
          </cell>
          <cell r="I1087">
            <v>10</v>
          </cell>
          <cell r="J1087">
            <v>17.11</v>
          </cell>
          <cell r="K1087">
            <v>2.5000000000000001E-2</v>
          </cell>
          <cell r="L1087">
            <v>1.0249999999999999</v>
          </cell>
          <cell r="M1087">
            <v>179.76193749999996</v>
          </cell>
          <cell r="N1087">
            <v>173.61111111111111</v>
          </cell>
          <cell r="O1087">
            <v>1.0354287599999998</v>
          </cell>
          <cell r="Q1087" t="str">
            <v>Sodium Chloride</v>
          </cell>
          <cell r="R1087">
            <v>4000140</v>
          </cell>
          <cell r="S1087">
            <v>10</v>
          </cell>
          <cell r="T1087">
            <v>19.107204081632652</v>
          </cell>
        </row>
        <row r="1088">
          <cell r="H1088" t="str">
            <v>C16</v>
          </cell>
          <cell r="I1088">
            <v>662.22499999999991</v>
          </cell>
          <cell r="J1088">
            <v>0.34</v>
          </cell>
          <cell r="K1088">
            <v>2.5000000000000001E-2</v>
          </cell>
          <cell r="L1088">
            <v>1.0249999999999999</v>
          </cell>
          <cell r="M1088">
            <v>236.55504781249996</v>
          </cell>
          <cell r="N1088">
            <v>173.61111111111111</v>
          </cell>
          <cell r="O1088">
            <v>1.3625570753999998</v>
          </cell>
          <cell r="Q1088" t="str">
            <v>DM Water</v>
          </cell>
          <cell r="R1088" t="str">
            <v>C16</v>
          </cell>
          <cell r="S1088">
            <v>662.22499999999991</v>
          </cell>
          <cell r="T1088">
            <v>0.33999695959303466</v>
          </cell>
        </row>
        <row r="1089">
          <cell r="H1089">
            <v>115322</v>
          </cell>
          <cell r="I1089">
            <v>0.1</v>
          </cell>
          <cell r="J1089">
            <v>356.43</v>
          </cell>
          <cell r="K1089">
            <v>2.5000000000000001E-2</v>
          </cell>
          <cell r="L1089">
            <v>1.0249999999999999</v>
          </cell>
          <cell r="M1089">
            <v>37.447426874999991</v>
          </cell>
          <cell r="N1089">
            <v>173.61111111111111</v>
          </cell>
          <cell r="O1089">
            <v>0.21569717879999994</v>
          </cell>
          <cell r="Q1089" t="str">
            <v>COCONUT MILK</v>
          </cell>
          <cell r="R1089">
            <v>115322</v>
          </cell>
          <cell r="S1089">
            <v>0.1</v>
          </cell>
          <cell r="T1089">
            <v>375</v>
          </cell>
        </row>
        <row r="1090">
          <cell r="H1090">
            <v>115323</v>
          </cell>
          <cell r="I1090">
            <v>0.1</v>
          </cell>
          <cell r="J1090">
            <v>2100</v>
          </cell>
          <cell r="K1090">
            <v>2.5000000000000001E-2</v>
          </cell>
          <cell r="L1090">
            <v>1.0249999999999999</v>
          </cell>
          <cell r="M1090">
            <v>220.63124999999997</v>
          </cell>
          <cell r="N1090">
            <v>173.61111111111111</v>
          </cell>
          <cell r="O1090">
            <v>1.2708359999999999</v>
          </cell>
          <cell r="Q1090" t="str">
            <v>WHITE PEPPER</v>
          </cell>
          <cell r="R1090">
            <v>115323</v>
          </cell>
          <cell r="S1090">
            <v>0.1</v>
          </cell>
          <cell r="T1090">
            <v>2100</v>
          </cell>
        </row>
        <row r="1091">
          <cell r="H1091">
            <v>214968</v>
          </cell>
          <cell r="I1091">
            <v>173.61111111111111</v>
          </cell>
          <cell r="J1091">
            <v>53.25</v>
          </cell>
          <cell r="K1091">
            <v>6.0000000000000001E-3</v>
          </cell>
          <cell r="L1091">
            <v>1</v>
          </cell>
          <cell r="M1091">
            <v>9300.2604166666661</v>
          </cell>
          <cell r="N1091">
            <v>173.61111111111111</v>
          </cell>
          <cell r="O1091">
            <v>53.569499999999998</v>
          </cell>
          <cell r="Q1091" t="str">
            <v>KARTHIKA ANTI DANDRUFF 80ML HANGER CFC</v>
          </cell>
          <cell r="R1091">
            <v>214968</v>
          </cell>
          <cell r="S1091">
            <v>173.61111111111111</v>
          </cell>
          <cell r="T1091">
            <v>56.280149999999999</v>
          </cell>
        </row>
        <row r="1092">
          <cell r="H1092">
            <v>214392</v>
          </cell>
          <cell r="I1092">
            <v>12500</v>
          </cell>
          <cell r="J1092">
            <v>3.03</v>
          </cell>
          <cell r="K1092">
            <v>6.0000000000000001E-3</v>
          </cell>
          <cell r="L1092">
            <v>1</v>
          </cell>
          <cell r="M1092">
            <v>38102.25</v>
          </cell>
          <cell r="N1092">
            <v>173.61111111111111</v>
          </cell>
          <cell r="O1092">
            <v>219.46896000000001</v>
          </cell>
          <cell r="Q1092" t="str">
            <v>KARTHIKA AD 80ML REMAFIN WHITE CONTAINER</v>
          </cell>
          <cell r="R1092">
            <v>214392</v>
          </cell>
          <cell r="S1092">
            <v>12500</v>
          </cell>
          <cell r="T1092">
            <v>3.1451399999999996</v>
          </cell>
        </row>
        <row r="1093">
          <cell r="H1093">
            <v>214394</v>
          </cell>
          <cell r="I1093">
            <v>12500</v>
          </cell>
          <cell r="J1093">
            <v>2.98</v>
          </cell>
          <cell r="K1093">
            <v>6.0000000000000001E-3</v>
          </cell>
          <cell r="L1093">
            <v>1</v>
          </cell>
          <cell r="M1093">
            <v>37473.5</v>
          </cell>
          <cell r="N1093">
            <v>173.61111111111111</v>
          </cell>
          <cell r="O1093">
            <v>215.84736000000001</v>
          </cell>
          <cell r="Q1093" t="str">
            <v>KARTHIKA AD 80ML &amp; 175ML ORANGE  CAP</v>
          </cell>
          <cell r="R1093">
            <v>214394</v>
          </cell>
          <cell r="S1093">
            <v>12500</v>
          </cell>
          <cell r="T1093">
            <v>3.4047219047619048</v>
          </cell>
        </row>
        <row r="1094">
          <cell r="H1094">
            <v>214403</v>
          </cell>
          <cell r="I1094">
            <v>12500</v>
          </cell>
          <cell r="J1094">
            <v>1.1200000000000001</v>
          </cell>
          <cell r="K1094">
            <v>0.02</v>
          </cell>
          <cell r="L1094">
            <v>1</v>
          </cell>
          <cell r="M1094">
            <v>14280.000000000002</v>
          </cell>
          <cell r="N1094">
            <v>173.61111111111111</v>
          </cell>
          <cell r="O1094">
            <v>82.252800000000008</v>
          </cell>
          <cell r="Q1094" t="str">
            <v>KARTHIKA AD 80ML FRONT LABEL</v>
          </cell>
          <cell r="R1094">
            <v>214403</v>
          </cell>
          <cell r="S1094">
            <v>12500</v>
          </cell>
          <cell r="T1094">
            <v>1.2663318181818184</v>
          </cell>
        </row>
        <row r="1095">
          <cell r="H1095">
            <v>214404</v>
          </cell>
          <cell r="I1095">
            <v>12500</v>
          </cell>
          <cell r="J1095">
            <v>0.83</v>
          </cell>
          <cell r="K1095">
            <v>0.02</v>
          </cell>
          <cell r="L1095">
            <v>1</v>
          </cell>
          <cell r="M1095">
            <v>10582.5</v>
          </cell>
          <cell r="N1095">
            <v>173.61111111111111</v>
          </cell>
          <cell r="O1095">
            <v>60.955199999999998</v>
          </cell>
          <cell r="Q1095" t="str">
            <v>KARTHIKA AD 80ML BACK LABEL</v>
          </cell>
          <cell r="R1095">
            <v>214404</v>
          </cell>
          <cell r="S1095">
            <v>12500</v>
          </cell>
          <cell r="T1095">
            <v>0.95965681818181814</v>
          </cell>
        </row>
        <row r="1096">
          <cell r="H1096">
            <v>214881</v>
          </cell>
          <cell r="I1096">
            <v>4166.666666666667</v>
          </cell>
          <cell r="J1096">
            <v>8.75</v>
          </cell>
          <cell r="K1096">
            <v>0.02</v>
          </cell>
          <cell r="L1096">
            <v>1</v>
          </cell>
          <cell r="M1096">
            <v>37187.5</v>
          </cell>
          <cell r="N1096">
            <v>173.61111111111111</v>
          </cell>
          <cell r="O1096">
            <v>214.2</v>
          </cell>
          <cell r="Q1096" t="str">
            <v>KARTHIKA ANTI DANDRUFF 80ML HANGER</v>
          </cell>
          <cell r="R1096">
            <v>214881</v>
          </cell>
          <cell r="S1096">
            <v>4166.666666666667</v>
          </cell>
          <cell r="T1096">
            <v>9.2517939698492491</v>
          </cell>
        </row>
        <row r="1097">
          <cell r="H1097" t="str">
            <v>220393A</v>
          </cell>
          <cell r="I1097">
            <v>3.4722222222222223</v>
          </cell>
          <cell r="J1097">
            <v>44.99</v>
          </cell>
          <cell r="K1097">
            <v>0.02</v>
          </cell>
          <cell r="L1097">
            <v>1</v>
          </cell>
          <cell r="M1097">
            <v>159.33958333333337</v>
          </cell>
          <cell r="N1097">
            <v>173.61111111111111</v>
          </cell>
          <cell r="O1097">
            <v>0.91779600000000017</v>
          </cell>
          <cell r="Q1097" t="str">
            <v>BOPP Tape</v>
          </cell>
          <cell r="R1097" t="str">
            <v>220393A</v>
          </cell>
          <cell r="S1097">
            <v>3.4722222222222223</v>
          </cell>
          <cell r="T1097">
            <v>47.670000000000009</v>
          </cell>
        </row>
        <row r="1098">
          <cell r="H1098" t="str">
            <v>B6</v>
          </cell>
          <cell r="I1098">
            <v>2083.3333333333335</v>
          </cell>
          <cell r="J1098">
            <v>2.6</v>
          </cell>
          <cell r="K1098">
            <v>0.01</v>
          </cell>
          <cell r="L1098">
            <v>1</v>
          </cell>
          <cell r="M1098">
            <v>5470.8333333333339</v>
          </cell>
          <cell r="N1098">
            <v>173.61111111111111</v>
          </cell>
          <cell r="O1098">
            <v>31.512000000000004</v>
          </cell>
          <cell r="Q1098" t="str">
            <v>80ml Sleeves</v>
          </cell>
          <cell r="R1098" t="str">
            <v>B6</v>
          </cell>
          <cell r="S1098">
            <v>2083.3333333333335</v>
          </cell>
          <cell r="T1098">
            <v>2.6</v>
          </cell>
        </row>
        <row r="1099">
          <cell r="I1099">
            <v>12500</v>
          </cell>
          <cell r="J1099">
            <v>0.04</v>
          </cell>
          <cell r="L1099">
            <v>1</v>
          </cell>
          <cell r="M1099">
            <v>500</v>
          </cell>
          <cell r="N1099">
            <v>173.61111111111111</v>
          </cell>
          <cell r="O1099">
            <v>2.88</v>
          </cell>
          <cell r="Q1099" t="str">
            <v>labelling charges</v>
          </cell>
          <cell r="S1099">
            <v>12500</v>
          </cell>
          <cell r="T1099">
            <v>0.04</v>
          </cell>
        </row>
        <row r="1100">
          <cell r="I1100">
            <v>400000</v>
          </cell>
          <cell r="J1100">
            <v>1.6999999999999999E-3</v>
          </cell>
          <cell r="L1100">
            <v>1</v>
          </cell>
          <cell r="M1100">
            <v>680</v>
          </cell>
          <cell r="N1100">
            <v>173.61111111111111</v>
          </cell>
          <cell r="O1100">
            <v>3.9167999999999998</v>
          </cell>
          <cell r="Q1100" t="str">
            <v>Inkjet Coding</v>
          </cell>
          <cell r="S1100">
            <v>400000</v>
          </cell>
          <cell r="T1100">
            <v>1.6999999999999999E-3</v>
          </cell>
        </row>
        <row r="1101">
          <cell r="H1101" t="str">
            <v>Conversion Cost</v>
          </cell>
          <cell r="M1101">
            <v>9000</v>
          </cell>
          <cell r="N1101">
            <v>173.61111111111111</v>
          </cell>
          <cell r="O1101">
            <v>51.839999999999996</v>
          </cell>
          <cell r="R1101" t="str">
            <v>Conversion Cost</v>
          </cell>
        </row>
        <row r="1102">
          <cell r="H1102">
            <v>4000177</v>
          </cell>
          <cell r="I1102">
            <v>157.20000000000002</v>
          </cell>
          <cell r="J1102">
            <v>93.36</v>
          </cell>
          <cell r="K1102">
            <v>2.5000000000000001E-2</v>
          </cell>
          <cell r="L1102">
            <v>1.0249999999999999</v>
          </cell>
          <cell r="M1102">
            <v>15419.174219999997</v>
          </cell>
          <cell r="N1102">
            <v>83.333333333333329</v>
          </cell>
          <cell r="O1102">
            <v>185.03009063999997</v>
          </cell>
          <cell r="P1102">
            <v>6.6591806399999598</v>
          </cell>
          <cell r="Q1102" t="str">
            <v>SLES 70%</v>
          </cell>
          <cell r="R1102">
            <v>4000177</v>
          </cell>
          <cell r="S1102">
            <v>157.20000000000002</v>
          </cell>
          <cell r="T1102">
            <v>90</v>
          </cell>
        </row>
        <row r="1103">
          <cell r="H1103">
            <v>4000145</v>
          </cell>
          <cell r="I1103">
            <v>15</v>
          </cell>
          <cell r="J1103">
            <v>170.74751249194725</v>
          </cell>
          <cell r="K1103">
            <v>2.5000000000000001E-2</v>
          </cell>
          <cell r="L1103">
            <v>1.0249999999999999</v>
          </cell>
          <cell r="M1103">
            <v>2690.8740796777802</v>
          </cell>
          <cell r="N1103">
            <v>83.333333333333329</v>
          </cell>
          <cell r="O1103">
            <v>32.290488956133366</v>
          </cell>
          <cell r="P1103">
            <v>5.5352557387988455</v>
          </cell>
          <cell r="Q1103" t="str">
            <v>CMEA</v>
          </cell>
          <cell r="R1103">
            <v>4000145</v>
          </cell>
          <cell r="S1103">
            <v>15</v>
          </cell>
          <cell r="T1103">
            <v>141.47786749862925</v>
          </cell>
        </row>
        <row r="1104">
          <cell r="H1104">
            <v>4000097</v>
          </cell>
          <cell r="I1104">
            <v>0.5</v>
          </cell>
          <cell r="J1104">
            <v>428.43038364944516</v>
          </cell>
          <cell r="K1104">
            <v>2.5000000000000001E-2</v>
          </cell>
          <cell r="L1104">
            <v>1.0249999999999999</v>
          </cell>
          <cell r="M1104">
            <v>225.0598359108491</v>
          </cell>
          <cell r="N1104">
            <v>83.333333333333329</v>
          </cell>
          <cell r="O1104">
            <v>2.7007180309301893</v>
          </cell>
          <cell r="P1104">
            <v>0.88047869968018944</v>
          </cell>
          <cell r="Q1104" t="str">
            <v>EDTA</v>
          </cell>
          <cell r="R1104">
            <v>4000097</v>
          </cell>
          <cell r="S1104">
            <v>0.5</v>
          </cell>
          <cell r="T1104">
            <v>288.755</v>
          </cell>
        </row>
        <row r="1105">
          <cell r="H1105">
            <v>4000218</v>
          </cell>
          <cell r="I1105">
            <v>2.75</v>
          </cell>
          <cell r="J1105">
            <v>756.16037439070965</v>
          </cell>
          <cell r="K1105">
            <v>2.5000000000000001E-2</v>
          </cell>
          <cell r="L1105">
            <v>1.0249999999999999</v>
          </cell>
          <cell r="M1105">
            <v>2184.7127316966576</v>
          </cell>
          <cell r="N1105">
            <v>83.333333333333329</v>
          </cell>
          <cell r="O1105">
            <v>26.216552780359891</v>
          </cell>
          <cell r="P1105">
            <v>-2.86308723214011</v>
          </cell>
          <cell r="Q1105" t="str">
            <v>CARBOPOL 990</v>
          </cell>
          <cell r="R1105">
            <v>4000218</v>
          </cell>
          <cell r="S1105">
            <v>2.75</v>
          </cell>
          <cell r="T1105">
            <v>838.74000000000012</v>
          </cell>
        </row>
        <row r="1106">
          <cell r="H1106">
            <v>4000129</v>
          </cell>
          <cell r="I1106">
            <v>10</v>
          </cell>
          <cell r="J1106">
            <v>60</v>
          </cell>
          <cell r="K1106">
            <v>2.5000000000000001E-2</v>
          </cell>
          <cell r="L1106">
            <v>1.0249999999999999</v>
          </cell>
          <cell r="M1106">
            <v>630.375</v>
          </cell>
          <cell r="N1106">
            <v>83.333333333333329</v>
          </cell>
          <cell r="O1106">
            <v>7.5645000000000007</v>
          </cell>
          <cell r="P1106">
            <v>-0.83534894704203033</v>
          </cell>
          <cell r="Q1106" t="str">
            <v>CAPB</v>
          </cell>
          <cell r="R1106">
            <v>4000129</v>
          </cell>
          <cell r="S1106">
            <v>10</v>
          </cell>
          <cell r="T1106">
            <v>66.625809613658788</v>
          </cell>
        </row>
        <row r="1107">
          <cell r="H1107">
            <v>4000225</v>
          </cell>
          <cell r="I1107">
            <v>0.875</v>
          </cell>
          <cell r="J1107">
            <v>859.68659076960182</v>
          </cell>
          <cell r="K1107">
            <v>2.5000000000000001E-2</v>
          </cell>
          <cell r="L1107">
            <v>1.0249999999999999</v>
          </cell>
          <cell r="M1107">
            <v>790.30719637389859</v>
          </cell>
          <cell r="N1107">
            <v>83.333333333333329</v>
          </cell>
          <cell r="O1107">
            <v>9.4836863564867837</v>
          </cell>
          <cell r="P1107">
            <v>4.2957188367036991E-2</v>
          </cell>
          <cell r="Q1107" t="str">
            <v>N-HANCE CG 17</v>
          </cell>
          <cell r="R1107">
            <v>4000225</v>
          </cell>
          <cell r="S1107">
            <v>0.875</v>
          </cell>
          <cell r="T1107">
            <v>855.79256502601049</v>
          </cell>
        </row>
        <row r="1108">
          <cell r="H1108">
            <v>4002081</v>
          </cell>
          <cell r="I1108">
            <v>0.875</v>
          </cell>
          <cell r="J1108">
            <v>453</v>
          </cell>
          <cell r="K1108">
            <v>2.5000000000000001E-2</v>
          </cell>
          <cell r="L1108">
            <v>1.0249999999999999</v>
          </cell>
          <cell r="M1108">
            <v>416.4414843749999</v>
          </cell>
          <cell r="N1108">
            <v>83.333333333333329</v>
          </cell>
          <cell r="O1108">
            <v>4.9972978124999994</v>
          </cell>
          <cell r="P1108">
            <v>0.16124421564826186</v>
          </cell>
          <cell r="Q1108" t="str">
            <v>CATIONIC GUAR ( DABISCO DCG-20)</v>
          </cell>
          <cell r="R1108">
            <v>4002081</v>
          </cell>
          <cell r="S1108">
            <v>0.875</v>
          </cell>
          <cell r="T1108">
            <v>438.38337468982638</v>
          </cell>
        </row>
        <row r="1109">
          <cell r="H1109" t="str">
            <v>C56</v>
          </cell>
          <cell r="I1109">
            <v>1E-3</v>
          </cell>
          <cell r="J1109">
            <v>343.17806021272759</v>
          </cell>
          <cell r="K1109">
            <v>2.5000000000000001E-2</v>
          </cell>
          <cell r="L1109">
            <v>1.0249999999999999</v>
          </cell>
          <cell r="M1109">
            <v>0.36055144951099688</v>
          </cell>
          <cell r="N1109">
            <v>83.333333333333329</v>
          </cell>
          <cell r="O1109">
            <v>4.3266173941319628E-3</v>
          </cell>
          <cell r="P1109">
            <v>1.0788284133627325E-3</v>
          </cell>
          <cell r="Q1109" t="str">
            <v>BLACK TEA LEAVES/POWDER</v>
          </cell>
          <cell r="R1109" t="str">
            <v>C56</v>
          </cell>
          <cell r="S1109">
            <v>1E-3</v>
          </cell>
          <cell r="T1109">
            <v>257.60769230769233</v>
          </cell>
        </row>
        <row r="1110">
          <cell r="H1110" t="str">
            <v>C55</v>
          </cell>
          <cell r="I1110">
            <v>1E-3</v>
          </cell>
          <cell r="J1110">
            <v>398.88600964434806</v>
          </cell>
          <cell r="K1110">
            <v>2.5000000000000001E-2</v>
          </cell>
          <cell r="L1110">
            <v>1.0249999999999999</v>
          </cell>
          <cell r="M1110">
            <v>0.41907961388259307</v>
          </cell>
          <cell r="N1110">
            <v>83.333333333333329</v>
          </cell>
          <cell r="O1110">
            <v>5.0289553665911167E-3</v>
          </cell>
          <cell r="P1110">
            <v>2.6147872165911169E-3</v>
          </cell>
          <cell r="Q1110" t="str">
            <v>BHRINGRAJ LEAVES</v>
          </cell>
          <cell r="R1110" t="str">
            <v>C55</v>
          </cell>
          <cell r="S1110">
            <v>1E-3</v>
          </cell>
          <cell r="T1110">
            <v>191.48666666666665</v>
          </cell>
        </row>
        <row r="1111">
          <cell r="H1111">
            <v>4000298</v>
          </cell>
          <cell r="I1111">
            <v>8.9999999999999993E-3</v>
          </cell>
          <cell r="J1111">
            <v>216.84531111910124</v>
          </cell>
          <cell r="K1111">
            <v>2.5000000000000001E-2</v>
          </cell>
          <cell r="L1111">
            <v>1.0249999999999999</v>
          </cell>
          <cell r="M1111">
            <v>2.0504079449505515</v>
          </cell>
          <cell r="N1111">
            <v>83.333333333333329</v>
          </cell>
          <cell r="O1111">
            <v>2.4604895339406619E-2</v>
          </cell>
          <cell r="P1111">
            <v>1.4853248769066234E-3</v>
          </cell>
          <cell r="Q1111" t="str">
            <v xml:space="preserve">SUNFLOWER OIL  </v>
          </cell>
          <cell r="R1111">
            <v>4000298</v>
          </cell>
          <cell r="S1111">
            <v>8.9999999999999993E-3</v>
          </cell>
          <cell r="T1111">
            <v>203.75500000000002</v>
          </cell>
        </row>
        <row r="1112">
          <cell r="H1112">
            <v>4000327</v>
          </cell>
          <cell r="I1112">
            <v>0.01</v>
          </cell>
          <cell r="J1112">
            <v>2510.8372822009615</v>
          </cell>
          <cell r="K1112">
            <v>2.5000000000000001E-2</v>
          </cell>
          <cell r="L1112">
            <v>1.0249999999999999</v>
          </cell>
          <cell r="M1112">
            <v>26.379484196123844</v>
          </cell>
          <cell r="N1112">
            <v>83.333333333333329</v>
          </cell>
          <cell r="O1112">
            <v>0.31655381035348612</v>
          </cell>
          <cell r="P1112">
            <v>-0.10002446539651388</v>
          </cell>
          <cell r="Q1112" t="str">
            <v>Gluadin Almond benz</v>
          </cell>
          <cell r="R1112">
            <v>4000327</v>
          </cell>
          <cell r="S1112">
            <v>0.01</v>
          </cell>
          <cell r="T1112">
            <v>3304.2100000000005</v>
          </cell>
        </row>
        <row r="1113">
          <cell r="H1113">
            <v>4000520</v>
          </cell>
          <cell r="I1113">
            <v>0.1</v>
          </cell>
          <cell r="J1113">
            <v>555.22215837286763</v>
          </cell>
          <cell r="K1113">
            <v>2.5000000000000001E-2</v>
          </cell>
          <cell r="L1113">
            <v>1.0249999999999999</v>
          </cell>
          <cell r="M1113">
            <v>58.333028014049397</v>
          </cell>
          <cell r="N1113">
            <v>83.333333333333329</v>
          </cell>
          <cell r="O1113">
            <v>0.6999963361685928</v>
          </cell>
          <cell r="P1113">
            <v>-6.9239608446791667E-2</v>
          </cell>
          <cell r="Q1113" t="str">
            <v>Hydrolysed Egg White Protein</v>
          </cell>
          <cell r="R1113">
            <v>4000520</v>
          </cell>
          <cell r="S1113">
            <v>0.1</v>
          </cell>
          <cell r="T1113">
            <v>610.1415384615384</v>
          </cell>
        </row>
        <row r="1114">
          <cell r="H1114">
            <v>4000507</v>
          </cell>
          <cell r="I1114">
            <v>0.3</v>
          </cell>
          <cell r="J1114">
            <v>3488.500036135425</v>
          </cell>
          <cell r="K1114">
            <v>2.5000000000000001E-2</v>
          </cell>
          <cell r="L1114">
            <v>1.0249999999999999</v>
          </cell>
          <cell r="M1114">
            <v>1099.5316051394339</v>
          </cell>
          <cell r="N1114">
            <v>83.333333333333329</v>
          </cell>
          <cell r="O1114">
            <v>13.194379261673207</v>
          </cell>
          <cell r="P1114">
            <v>-8.0069078820381279E-2</v>
          </cell>
          <cell r="Q1114" t="str">
            <v>POLYOX WSR N60 K</v>
          </cell>
          <cell r="R1114">
            <v>4000507</v>
          </cell>
          <cell r="S1114">
            <v>0.3</v>
          </cell>
          <cell r="T1114">
            <v>3509.6697311107387</v>
          </cell>
        </row>
        <row r="1115">
          <cell r="H1115">
            <v>4000176</v>
          </cell>
          <cell r="I1115">
            <v>1</v>
          </cell>
          <cell r="J1115">
            <v>86.724081765875113</v>
          </cell>
          <cell r="K1115">
            <v>2.5000000000000001E-2</v>
          </cell>
          <cell r="L1115">
            <v>1.0249999999999999</v>
          </cell>
          <cell r="M1115">
            <v>91.11448840527251</v>
          </cell>
          <cell r="N1115">
            <v>83.333333333333329</v>
          </cell>
          <cell r="O1115">
            <v>1.0933738608632702</v>
          </cell>
          <cell r="P1115">
            <v>3.7432698363270234E-2</v>
          </cell>
          <cell r="Q1115" t="str">
            <v>SODIUM HYDROXIDE</v>
          </cell>
          <cell r="R1115">
            <v>4000176</v>
          </cell>
          <cell r="S1115">
            <v>1</v>
          </cell>
          <cell r="T1115">
            <v>83.754999999999995</v>
          </cell>
        </row>
        <row r="1116">
          <cell r="H1116">
            <v>4000207</v>
          </cell>
          <cell r="I1116">
            <v>0.15</v>
          </cell>
          <cell r="J1116">
            <v>152.5</v>
          </cell>
          <cell r="K1116">
            <v>2.5000000000000001E-2</v>
          </cell>
          <cell r="L1116">
            <v>1.0249999999999999</v>
          </cell>
          <cell r="M1116">
            <v>24.033046874999997</v>
          </cell>
          <cell r="N1116">
            <v>83.333333333333329</v>
          </cell>
          <cell r="O1116">
            <v>0.28839656249999995</v>
          </cell>
          <cell r="P1116">
            <v>7.4935828124999992E-2</v>
          </cell>
          <cell r="Q1116" t="str">
            <v>CITRIC ACID ANHYDROUS</v>
          </cell>
          <cell r="R1116">
            <v>4000207</v>
          </cell>
          <cell r="S1116">
            <v>0.15</v>
          </cell>
          <cell r="T1116">
            <v>112.87499999999999</v>
          </cell>
        </row>
        <row r="1117">
          <cell r="H1117">
            <v>4000159</v>
          </cell>
          <cell r="I1117">
            <v>2.5</v>
          </cell>
          <cell r="J1117">
            <v>126.8</v>
          </cell>
          <cell r="K1117">
            <v>2.5000000000000001E-2</v>
          </cell>
          <cell r="L1117">
            <v>1.0249999999999999</v>
          </cell>
          <cell r="M1117">
            <v>333.04812499999991</v>
          </cell>
          <cell r="N1117">
            <v>83.333333333333329</v>
          </cell>
          <cell r="O1117">
            <v>3.996577499999999</v>
          </cell>
          <cell r="P1117">
            <v>-0.35220636975931807</v>
          </cell>
          <cell r="Q1117" t="str">
            <v>GLYDANT-DMDM HYDANTOIN</v>
          </cell>
          <cell r="R1117">
            <v>4000159</v>
          </cell>
          <cell r="S1117">
            <v>2.5</v>
          </cell>
          <cell r="T1117">
            <v>137.97450310559006</v>
          </cell>
        </row>
        <row r="1118">
          <cell r="H1118">
            <v>4000519</v>
          </cell>
          <cell r="I1118">
            <v>5.85</v>
          </cell>
          <cell r="J1118">
            <v>891.25420414661016</v>
          </cell>
          <cell r="K1118">
            <v>2.5000000000000001E-2</v>
          </cell>
          <cell r="L1118">
            <v>1.0249999999999999</v>
          </cell>
          <cell r="M1118">
            <v>5477.7875971544627</v>
          </cell>
          <cell r="N1118">
            <v>83.333333333333329</v>
          </cell>
          <cell r="O1118">
            <v>65.733451165853552</v>
          </cell>
          <cell r="P1118">
            <v>6.327847875384407E-2</v>
          </cell>
          <cell r="Q1118" t="str">
            <v>Bloom 2 1223134</v>
          </cell>
          <cell r="R1118">
            <v>4000519</v>
          </cell>
          <cell r="S1118">
            <v>5.85</v>
          </cell>
          <cell r="T1118">
            <v>890.39623595505623</v>
          </cell>
        </row>
        <row r="1119">
          <cell r="H1119">
            <v>4000347</v>
          </cell>
          <cell r="I1119">
            <v>0.65</v>
          </cell>
          <cell r="J1119">
            <v>922.12307873797806</v>
          </cell>
          <cell r="K1119">
            <v>2.5000000000000001E-2</v>
          </cell>
          <cell r="L1119">
            <v>1.0249999999999999</v>
          </cell>
          <cell r="M1119">
            <v>629.72361373940726</v>
          </cell>
          <cell r="N1119">
            <v>83.333333333333329</v>
          </cell>
          <cell r="O1119">
            <v>7.5566833648728871</v>
          </cell>
          <cell r="P1119">
            <v>-0.43700745387711137</v>
          </cell>
          <cell r="Q1119" t="str">
            <v>Fragrance hairfall defense</v>
          </cell>
          <cell r="R1119">
            <v>4000347</v>
          </cell>
          <cell r="S1119">
            <v>0.65</v>
          </cell>
          <cell r="T1119">
            <v>975.45</v>
          </cell>
        </row>
        <row r="1120">
          <cell r="H1120">
            <v>4000223</v>
          </cell>
          <cell r="I1120">
            <v>20</v>
          </cell>
          <cell r="J1120">
            <v>255.38126678461808</v>
          </cell>
          <cell r="K1120">
            <v>2.5000000000000001E-2</v>
          </cell>
          <cell r="L1120">
            <v>1.0249999999999999</v>
          </cell>
          <cell r="M1120">
            <v>5366.198868311787</v>
          </cell>
          <cell r="N1120">
            <v>83.333333333333329</v>
          </cell>
          <cell r="O1120">
            <v>64.394386419741451</v>
          </cell>
          <cell r="P1120">
            <v>13.964386419741452</v>
          </cell>
          <cell r="Q1120" t="str">
            <v>BELSIL 9819</v>
          </cell>
          <cell r="R1120">
            <v>4000223</v>
          </cell>
          <cell r="S1120">
            <v>20</v>
          </cell>
          <cell r="T1120">
            <v>200</v>
          </cell>
        </row>
        <row r="1121">
          <cell r="H1121">
            <v>4001923</v>
          </cell>
          <cell r="I1121">
            <v>0.6</v>
          </cell>
          <cell r="J1121">
            <v>191.78418051092305</v>
          </cell>
          <cell r="K1121">
            <v>2.5000000000000001E-2</v>
          </cell>
          <cell r="L1121">
            <v>1.0249999999999999</v>
          </cell>
          <cell r="M1121">
            <v>120.89595278957309</v>
          </cell>
          <cell r="N1121">
            <v>83.333333333333329</v>
          </cell>
          <cell r="O1121">
            <v>1.4507514334748772</v>
          </cell>
          <cell r="P1121">
            <v>-0.14108057334144952</v>
          </cell>
          <cell r="Q1121" t="str">
            <v>Aurotone black</v>
          </cell>
          <cell r="R1121">
            <v>4001923</v>
          </cell>
          <cell r="S1121">
            <v>0.6</v>
          </cell>
          <cell r="T1121">
            <v>210.43453061224494</v>
          </cell>
        </row>
        <row r="1122">
          <cell r="H1122">
            <v>4000140</v>
          </cell>
          <cell r="I1122">
            <v>12.5</v>
          </cell>
          <cell r="J1122">
            <v>11.49615461483411</v>
          </cell>
          <cell r="K1122">
            <v>2.5000000000000001E-2</v>
          </cell>
          <cell r="L1122">
            <v>1.0249999999999999</v>
          </cell>
          <cell r="M1122">
            <v>150.97684302762605</v>
          </cell>
          <cell r="N1122">
            <v>83.333333333333329</v>
          </cell>
          <cell r="O1122">
            <v>1.8117221163315127</v>
          </cell>
          <cell r="P1122">
            <v>-1.1994538269082826</v>
          </cell>
          <cell r="Q1122" t="str">
            <v>SODIUM  CHLORIDE</v>
          </cell>
          <cell r="R1122">
            <v>4000140</v>
          </cell>
          <cell r="S1122">
            <v>12.5</v>
          </cell>
          <cell r="T1122">
            <v>19.107204081632652</v>
          </cell>
        </row>
        <row r="1123">
          <cell r="H1123" t="str">
            <v>C16</v>
          </cell>
          <cell r="I1123">
            <v>769.12900000000002</v>
          </cell>
          <cell r="J1123">
            <v>0.39</v>
          </cell>
          <cell r="K1123">
            <v>2.5000000000000001E-2</v>
          </cell>
          <cell r="L1123">
            <v>1.0249999999999999</v>
          </cell>
          <cell r="M1123">
            <v>315.14580069374995</v>
          </cell>
          <cell r="N1123">
            <v>83.333333333333329</v>
          </cell>
          <cell r="O1123">
            <v>3.7817496083249997</v>
          </cell>
          <cell r="P1123">
            <v>0.4848691755746164</v>
          </cell>
          <cell r="Q1123" t="str">
            <v>DEMINERALISED WATER </v>
          </cell>
          <cell r="R1123" t="str">
            <v>C16</v>
          </cell>
          <cell r="S1123">
            <v>769.12900000000002</v>
          </cell>
          <cell r="T1123">
            <v>0.33999695959303466</v>
          </cell>
        </row>
        <row r="1124">
          <cell r="H1124" t="str">
            <v>220393A</v>
          </cell>
          <cell r="I1124">
            <v>2.9999999999999996</v>
          </cell>
          <cell r="J1124">
            <v>44.99</v>
          </cell>
          <cell r="K1124">
            <v>0.02</v>
          </cell>
          <cell r="L1124">
            <v>1</v>
          </cell>
          <cell r="M1124">
            <v>137.6694</v>
          </cell>
          <cell r="N1124">
            <v>83.333333333333329</v>
          </cell>
          <cell r="O1124">
            <v>1.6520328</v>
          </cell>
          <cell r="P1124">
            <v>-9.8409600000000319E-2</v>
          </cell>
          <cell r="Q1124" t="str">
            <v>BOPP TAPE (60MM x 65M)</v>
          </cell>
          <cell r="R1124" t="str">
            <v>220393A</v>
          </cell>
          <cell r="S1124">
            <v>2.9999999999999996</v>
          </cell>
          <cell r="T1124">
            <v>47.670000000000009</v>
          </cell>
        </row>
        <row r="1125">
          <cell r="H1125">
            <v>214961</v>
          </cell>
          <cell r="I1125">
            <v>83.333333333333329</v>
          </cell>
          <cell r="J1125">
            <v>29.1</v>
          </cell>
          <cell r="K1125">
            <v>6.0000000000000001E-3</v>
          </cell>
          <cell r="L1125">
            <v>1</v>
          </cell>
          <cell r="M1125">
            <v>2439.5500000000002</v>
          </cell>
          <cell r="N1125">
            <v>83.333333333333329</v>
          </cell>
          <cell r="O1125">
            <v>29.274600000000003</v>
          </cell>
          <cell r="P1125">
            <v>-2.7684113999999944</v>
          </cell>
          <cell r="Q1125" t="str">
            <v>CHIK THK&amp;GL 6M 1920P W CH 1RE B 80P F OUTER</v>
          </cell>
          <cell r="R1125">
            <v>214961</v>
          </cell>
          <cell r="S1125">
            <v>83.333333333333329</v>
          </cell>
          <cell r="T1125">
            <v>31.851900000000001</v>
          </cell>
        </row>
        <row r="1126">
          <cell r="H1126" t="str">
            <v>214255F</v>
          </cell>
          <cell r="I1126">
            <v>51.583333333333329</v>
          </cell>
          <cell r="J1126">
            <v>242.30477422710143</v>
          </cell>
          <cell r="K1126">
            <v>1.7500000000000002E-2</v>
          </cell>
          <cell r="L1126">
            <v>1</v>
          </cell>
          <cell r="M1126">
            <v>12717.618476115906</v>
          </cell>
          <cell r="N1126">
            <v>83.333333333333329</v>
          </cell>
          <cell r="O1126">
            <v>152.61142171339088</v>
          </cell>
          <cell r="P1126">
            <v>-10.570306130359143</v>
          </cell>
          <cell r="Q1126" t="str">
            <v>LAM CHIK BLK PROSOL T&amp;G 4ML+2ML EX 21RL NEW ART.</v>
          </cell>
          <cell r="R1126" t="str">
            <v>214255F</v>
          </cell>
          <cell r="S1126">
            <v>51.583333333333329</v>
          </cell>
          <cell r="T1126">
            <v>259.08750000000003</v>
          </cell>
        </row>
        <row r="1127">
          <cell r="H1127">
            <v>214962</v>
          </cell>
          <cell r="I1127">
            <v>166.66666666666666</v>
          </cell>
          <cell r="J1127">
            <v>12.428446444194476</v>
          </cell>
          <cell r="K1127">
            <v>6.0000000000000001E-3</v>
          </cell>
          <cell r="L1127">
            <v>1</v>
          </cell>
          <cell r="M1127">
            <v>2083.8361871432735</v>
          </cell>
          <cell r="N1127">
            <v>83.333333333333329</v>
          </cell>
          <cell r="O1127">
            <v>25.006034245719285</v>
          </cell>
          <cell r="P1127">
            <v>-5.4199327542807225</v>
          </cell>
          <cell r="Q1127" t="str">
            <v>CHIK THK&amp;GL 6M CH 1920P W 1RE B 40P F INNER</v>
          </cell>
          <cell r="R1127">
            <v>214962</v>
          </cell>
          <cell r="S1127">
            <v>166.66666666666666</v>
          </cell>
          <cell r="T1127">
            <v>15.122250000000003</v>
          </cell>
        </row>
        <row r="1128">
          <cell r="H1128" t="str">
            <v>Conversion Cost</v>
          </cell>
          <cell r="M1128">
            <v>6180</v>
          </cell>
          <cell r="N1128">
            <v>83.333333333333329</v>
          </cell>
          <cell r="O1128">
            <v>74.160000000000011</v>
          </cell>
          <cell r="R1128" t="str">
            <v>Conversion Cost</v>
          </cell>
        </row>
        <row r="1129">
          <cell r="H1129" t="str">
            <v>Conversion Cost</v>
          </cell>
          <cell r="M1129">
            <v>221.25</v>
          </cell>
          <cell r="N1129">
            <v>83.333333333333329</v>
          </cell>
          <cell r="O1129">
            <v>2.6550000000000002</v>
          </cell>
          <cell r="P1129">
            <v>0</v>
          </cell>
          <cell r="R1129" t="str">
            <v>Conversion Cost</v>
          </cell>
        </row>
        <row r="1130">
          <cell r="H1130">
            <v>4000177</v>
          </cell>
          <cell r="I1130">
            <v>157.19999999999999</v>
          </cell>
          <cell r="J1130">
            <v>93.36</v>
          </cell>
          <cell r="K1130">
            <v>2.5000000000000001E-2</v>
          </cell>
          <cell r="L1130">
            <v>1.0249999999999999</v>
          </cell>
          <cell r="M1130">
            <v>15419.174219999995</v>
          </cell>
          <cell r="N1130">
            <v>83.333333333333329</v>
          </cell>
          <cell r="O1130">
            <v>185.03009063999994</v>
          </cell>
          <cell r="P1130">
            <v>4.4028576000000008</v>
          </cell>
          <cell r="Q1130" t="str">
            <v>SLES 70%</v>
          </cell>
          <cell r="R1130">
            <v>4000177</v>
          </cell>
          <cell r="S1130">
            <v>157.19999999999999</v>
          </cell>
          <cell r="T1130">
            <v>90</v>
          </cell>
        </row>
        <row r="1131">
          <cell r="H1131">
            <v>4000145</v>
          </cell>
          <cell r="I1131">
            <v>15</v>
          </cell>
          <cell r="J1131">
            <v>170.74751249194725</v>
          </cell>
          <cell r="K1131">
            <v>2.5000000000000001E-2</v>
          </cell>
          <cell r="L1131">
            <v>1.0249999999999999</v>
          </cell>
          <cell r="M1131">
            <v>2690.8740796777802</v>
          </cell>
          <cell r="N1131">
            <v>83.333333333333329</v>
          </cell>
          <cell r="O1131">
            <v>32.290488956133366</v>
          </cell>
          <cell r="P1131">
            <v>0.76836380621376255</v>
          </cell>
          <cell r="Q1131" t="str">
            <v>CMEA</v>
          </cell>
          <cell r="R1131">
            <v>4000145</v>
          </cell>
          <cell r="S1131">
            <v>15</v>
          </cell>
          <cell r="T1131">
            <v>141.47786749862925</v>
          </cell>
        </row>
        <row r="1132">
          <cell r="H1132">
            <v>4000097</v>
          </cell>
          <cell r="I1132">
            <v>1</v>
          </cell>
          <cell r="J1132">
            <v>428.43038364944516</v>
          </cell>
          <cell r="K1132">
            <v>2.5000000000000001E-2</v>
          </cell>
          <cell r="L1132">
            <v>1.0249999999999999</v>
          </cell>
          <cell r="M1132">
            <v>450.1196718216982</v>
          </cell>
          <cell r="N1132">
            <v>83.333333333333329</v>
          </cell>
          <cell r="O1132">
            <v>5.4014360618603785</v>
          </cell>
          <cell r="P1132">
            <v>0.12852911509483356</v>
          </cell>
          <cell r="Q1132" t="str">
            <v>EDTA</v>
          </cell>
          <cell r="R1132">
            <v>4000097</v>
          </cell>
          <cell r="S1132">
            <v>1</v>
          </cell>
          <cell r="T1132">
            <v>288.755</v>
          </cell>
        </row>
        <row r="1133">
          <cell r="H1133">
            <v>4000218</v>
          </cell>
          <cell r="I1133">
            <v>2.75</v>
          </cell>
          <cell r="J1133">
            <v>756.16037439070965</v>
          </cell>
          <cell r="K1133">
            <v>2.5000000000000001E-2</v>
          </cell>
          <cell r="L1133">
            <v>1.0249999999999999</v>
          </cell>
          <cell r="M1133">
            <v>2184.7127316966576</v>
          </cell>
          <cell r="N1133">
            <v>83.333333333333329</v>
          </cell>
          <cell r="O1133">
            <v>26.216552780359891</v>
          </cell>
          <cell r="P1133">
            <v>0.62383230887233554</v>
          </cell>
          <cell r="Q1133" t="str">
            <v>CARBOPOL 990</v>
          </cell>
          <cell r="R1133">
            <v>4000218</v>
          </cell>
          <cell r="S1133">
            <v>2.75</v>
          </cell>
          <cell r="T1133">
            <v>838.74000000000012</v>
          </cell>
        </row>
        <row r="1134">
          <cell r="H1134">
            <v>4000180</v>
          </cell>
          <cell r="I1134">
            <v>5</v>
          </cell>
          <cell r="J1134">
            <v>173</v>
          </cell>
          <cell r="K1134">
            <v>2.5000000000000001E-2</v>
          </cell>
          <cell r="L1134">
            <v>1.0249999999999999</v>
          </cell>
          <cell r="M1134">
            <v>908.79062499999975</v>
          </cell>
          <cell r="N1134">
            <v>83.333333333333329</v>
          </cell>
          <cell r="O1134">
            <v>10.905487499999998</v>
          </cell>
          <cell r="P1134">
            <v>0.25950000000000001</v>
          </cell>
          <cell r="Q1134" t="str">
            <v>EGDS</v>
          </cell>
          <cell r="R1134">
            <v>4000180</v>
          </cell>
          <cell r="S1134">
            <v>5</v>
          </cell>
          <cell r="T1134">
            <v>148.83631578947367</v>
          </cell>
        </row>
        <row r="1135">
          <cell r="H1135">
            <v>4000129</v>
          </cell>
          <cell r="I1135">
            <v>10</v>
          </cell>
          <cell r="J1135">
            <v>60</v>
          </cell>
          <cell r="K1135">
            <v>2.5000000000000001E-2</v>
          </cell>
          <cell r="L1135">
            <v>1.0249999999999999</v>
          </cell>
          <cell r="M1135">
            <v>630.375</v>
          </cell>
          <cell r="N1135">
            <v>83.333333333333329</v>
          </cell>
          <cell r="O1135">
            <v>7.5645000000000007</v>
          </cell>
          <cell r="P1135">
            <v>0.18000000000000002</v>
          </cell>
          <cell r="Q1135" t="str">
            <v>CAPB</v>
          </cell>
          <cell r="R1135">
            <v>4000129</v>
          </cell>
          <cell r="S1135">
            <v>10</v>
          </cell>
          <cell r="T1135">
            <v>66.625809613658788</v>
          </cell>
        </row>
        <row r="1136">
          <cell r="H1136">
            <v>4000225</v>
          </cell>
          <cell r="I1136">
            <v>0.875</v>
          </cell>
          <cell r="J1136">
            <v>859.68659076960182</v>
          </cell>
          <cell r="K1136">
            <v>2.5000000000000001E-2</v>
          </cell>
          <cell r="L1136">
            <v>1.0249999999999999</v>
          </cell>
          <cell r="M1136">
            <v>790.30719637389859</v>
          </cell>
          <cell r="N1136">
            <v>83.333333333333329</v>
          </cell>
          <cell r="O1136">
            <v>9.4836863564867837</v>
          </cell>
          <cell r="P1136">
            <v>0.22566773007702048</v>
          </cell>
          <cell r="Q1136" t="str">
            <v>N-HANCE CG 17</v>
          </cell>
          <cell r="R1136">
            <v>4000225</v>
          </cell>
          <cell r="S1136">
            <v>0.875</v>
          </cell>
          <cell r="T1136">
            <v>855.79256502601049</v>
          </cell>
        </row>
        <row r="1137">
          <cell r="H1137">
            <v>4002081</v>
          </cell>
          <cell r="I1137">
            <v>0.875</v>
          </cell>
          <cell r="J1137">
            <v>453</v>
          </cell>
          <cell r="K1137">
            <v>2.5000000000000001E-2</v>
          </cell>
          <cell r="L1137">
            <v>1.0249999999999999</v>
          </cell>
          <cell r="M1137">
            <v>416.4414843749999</v>
          </cell>
          <cell r="N1137">
            <v>83.333333333333329</v>
          </cell>
          <cell r="O1137">
            <v>4.9972978124999994</v>
          </cell>
          <cell r="P1137">
            <v>0.11891250000000002</v>
          </cell>
          <cell r="Q1137" t="str">
            <v>CATIONIC GUAR ( DABISCO DCG-20)</v>
          </cell>
          <cell r="R1137">
            <v>4002081</v>
          </cell>
          <cell r="S1137">
            <v>0.875</v>
          </cell>
          <cell r="T1137">
            <v>438.38337468982638</v>
          </cell>
        </row>
        <row r="1138">
          <cell r="H1138">
            <v>4000520</v>
          </cell>
          <cell r="I1138">
            <v>0.1</v>
          </cell>
          <cell r="J1138">
            <v>555.22215837286763</v>
          </cell>
          <cell r="K1138">
            <v>2.5000000000000001E-2</v>
          </cell>
          <cell r="L1138">
            <v>1.0249999999999999</v>
          </cell>
          <cell r="M1138">
            <v>58.333028014049397</v>
          </cell>
          <cell r="N1138">
            <v>83.333333333333329</v>
          </cell>
          <cell r="O1138">
            <v>0.6999963361685928</v>
          </cell>
          <cell r="P1138">
            <v>1.6656664751186032E-2</v>
          </cell>
          <cell r="Q1138" t="str">
            <v>Hydrolysed Egg White Protein</v>
          </cell>
          <cell r="R1138">
            <v>4000520</v>
          </cell>
          <cell r="S1138">
            <v>0.1</v>
          </cell>
          <cell r="T1138">
            <v>610.1415384615384</v>
          </cell>
        </row>
        <row r="1139">
          <cell r="H1139">
            <v>4000507</v>
          </cell>
          <cell r="I1139">
            <v>0.3</v>
          </cell>
          <cell r="J1139">
            <v>3488.500036135425</v>
          </cell>
          <cell r="K1139">
            <v>2.5000000000000001E-2</v>
          </cell>
          <cell r="L1139">
            <v>1.0249999999999999</v>
          </cell>
          <cell r="M1139">
            <v>1099.5316051394339</v>
          </cell>
          <cell r="N1139">
            <v>83.333333333333329</v>
          </cell>
          <cell r="O1139">
            <v>13.194379261673207</v>
          </cell>
          <cell r="P1139">
            <v>0.31396500325218824</v>
          </cell>
          <cell r="Q1139" t="str">
            <v>POLYOX WSR N60 K</v>
          </cell>
          <cell r="R1139">
            <v>4000507</v>
          </cell>
          <cell r="S1139">
            <v>0.3</v>
          </cell>
          <cell r="T1139">
            <v>3509.6697311107387</v>
          </cell>
        </row>
        <row r="1140">
          <cell r="H1140">
            <v>4000176</v>
          </cell>
          <cell r="I1140">
            <v>1</v>
          </cell>
          <cell r="J1140">
            <v>86.724081765875113</v>
          </cell>
          <cell r="K1140">
            <v>2.5000000000000001E-2</v>
          </cell>
          <cell r="L1140">
            <v>1.0249999999999999</v>
          </cell>
          <cell r="M1140">
            <v>91.11448840527251</v>
          </cell>
          <cell r="N1140">
            <v>83.333333333333329</v>
          </cell>
          <cell r="O1140">
            <v>1.0933738608632702</v>
          </cell>
          <cell r="P1140">
            <v>2.6017224529762538E-2</v>
          </cell>
          <cell r="Q1140" t="str">
            <v>SODIUM HYDROXIDE</v>
          </cell>
          <cell r="R1140">
            <v>4000176</v>
          </cell>
          <cell r="S1140">
            <v>1</v>
          </cell>
          <cell r="T1140">
            <v>83.754999999999995</v>
          </cell>
        </row>
        <row r="1141">
          <cell r="H1141">
            <v>4000207</v>
          </cell>
          <cell r="I1141">
            <v>0.15</v>
          </cell>
          <cell r="J1141">
            <v>152.5</v>
          </cell>
          <cell r="K1141">
            <v>2.5000000000000001E-2</v>
          </cell>
          <cell r="L1141">
            <v>1.0249999999999999</v>
          </cell>
          <cell r="M1141">
            <v>24.033046874999997</v>
          </cell>
          <cell r="N1141">
            <v>83.333333333333329</v>
          </cell>
          <cell r="O1141">
            <v>0.28839656249999995</v>
          </cell>
          <cell r="P1141">
            <v>6.8625000000000005E-3</v>
          </cell>
          <cell r="Q1141" t="str">
            <v>CITRIC ACID ANHYDROUS</v>
          </cell>
          <cell r="R1141">
            <v>4000207</v>
          </cell>
          <cell r="S1141">
            <v>0.15</v>
          </cell>
          <cell r="T1141">
            <v>112.87499999999999</v>
          </cell>
        </row>
        <row r="1142">
          <cell r="H1142">
            <v>4000159</v>
          </cell>
          <cell r="I1142">
            <v>2.5</v>
          </cell>
          <cell r="J1142">
            <v>126.8</v>
          </cell>
          <cell r="K1142">
            <v>2.5000000000000001E-2</v>
          </cell>
          <cell r="L1142">
            <v>1.0249999999999999</v>
          </cell>
          <cell r="M1142">
            <v>333.04812499999991</v>
          </cell>
          <cell r="N1142">
            <v>83.333333333333329</v>
          </cell>
          <cell r="O1142">
            <v>3.996577499999999</v>
          </cell>
          <cell r="P1142">
            <v>9.5100000000000018E-2</v>
          </cell>
          <cell r="Q1142" t="str">
            <v>GLYDANT-DMDM HYDANTOIN</v>
          </cell>
          <cell r="R1142">
            <v>4000159</v>
          </cell>
          <cell r="S1142">
            <v>2.5</v>
          </cell>
          <cell r="T1142">
            <v>137.97450310559006</v>
          </cell>
        </row>
        <row r="1143">
          <cell r="H1143">
            <v>4000519</v>
          </cell>
          <cell r="I1143">
            <v>5.85</v>
          </cell>
          <cell r="J1143">
            <v>891.25420414661016</v>
          </cell>
          <cell r="K1143">
            <v>2.5000000000000001E-2</v>
          </cell>
          <cell r="L1143">
            <v>1.0249999999999999</v>
          </cell>
          <cell r="M1143">
            <v>5477.7875971544627</v>
          </cell>
          <cell r="N1143">
            <v>83.333333333333329</v>
          </cell>
          <cell r="O1143">
            <v>65.733451165853552</v>
          </cell>
          <cell r="P1143">
            <v>1.5641511282773009</v>
          </cell>
          <cell r="Q1143" t="str">
            <v>Bloom 2 1223134</v>
          </cell>
          <cell r="R1143">
            <v>4000519</v>
          </cell>
          <cell r="S1143">
            <v>5.85</v>
          </cell>
          <cell r="T1143">
            <v>890.39623595505623</v>
          </cell>
        </row>
        <row r="1144">
          <cell r="H1144">
            <v>4000347</v>
          </cell>
          <cell r="I1144">
            <v>0.65</v>
          </cell>
          <cell r="J1144">
            <v>922.12307873797806</v>
          </cell>
          <cell r="K1144">
            <v>2.5000000000000001E-2</v>
          </cell>
          <cell r="L1144">
            <v>1.0249999999999999</v>
          </cell>
          <cell r="M1144">
            <v>629.72361373940726</v>
          </cell>
          <cell r="N1144">
            <v>83.333333333333329</v>
          </cell>
          <cell r="O1144">
            <v>7.5566833648728871</v>
          </cell>
          <cell r="P1144">
            <v>0.17981400035390577</v>
          </cell>
          <cell r="Q1144" t="str">
            <v>Fragrance hairfall defense</v>
          </cell>
          <cell r="R1144">
            <v>4000347</v>
          </cell>
          <cell r="S1144">
            <v>0.65</v>
          </cell>
          <cell r="T1144">
            <v>975.45</v>
          </cell>
        </row>
        <row r="1145">
          <cell r="H1145">
            <v>4000223</v>
          </cell>
          <cell r="I1145">
            <v>20</v>
          </cell>
          <cell r="J1145">
            <v>255.38126678461808</v>
          </cell>
          <cell r="K1145">
            <v>2.5000000000000001E-2</v>
          </cell>
          <cell r="L1145">
            <v>1.0249999999999999</v>
          </cell>
          <cell r="M1145">
            <v>5366.198868311787</v>
          </cell>
          <cell r="N1145">
            <v>83.333333333333329</v>
          </cell>
          <cell r="O1145">
            <v>64.394386419741451</v>
          </cell>
          <cell r="P1145">
            <v>1.5322876007077086</v>
          </cell>
          <cell r="Q1145" t="str">
            <v>BELSIL 9819</v>
          </cell>
          <cell r="R1145">
            <v>4000223</v>
          </cell>
          <cell r="S1145">
            <v>20</v>
          </cell>
          <cell r="T1145">
            <v>200</v>
          </cell>
        </row>
        <row r="1146">
          <cell r="H1146">
            <v>4000370</v>
          </cell>
          <cell r="I1146">
            <v>0.5</v>
          </cell>
          <cell r="J1146">
            <v>1026.5127311625117</v>
          </cell>
          <cell r="K1146">
            <v>2.5000000000000001E-2</v>
          </cell>
          <cell r="L1146">
            <v>1.0249999999999999</v>
          </cell>
          <cell r="M1146">
            <v>539.2399690888069</v>
          </cell>
          <cell r="N1146">
            <v>83.333333333333329</v>
          </cell>
          <cell r="O1146">
            <v>6.4708796290656831</v>
          </cell>
          <cell r="P1146">
            <v>0.15397690967437677</v>
          </cell>
          <cell r="Q1146" t="str">
            <v>Sumica Mica 43149</v>
          </cell>
          <cell r="R1146">
            <v>4000370</v>
          </cell>
          <cell r="S1146">
            <v>0.5</v>
          </cell>
          <cell r="T1146">
            <v>1138.7262896551724</v>
          </cell>
        </row>
        <row r="1147">
          <cell r="H1147">
            <v>4000140</v>
          </cell>
          <cell r="I1147">
            <v>12.5</v>
          </cell>
          <cell r="J1147">
            <v>11.49615461483411</v>
          </cell>
          <cell r="K1147">
            <v>2.5000000000000001E-2</v>
          </cell>
          <cell r="L1147">
            <v>1.0249999999999999</v>
          </cell>
          <cell r="M1147">
            <v>150.97684302762605</v>
          </cell>
          <cell r="N1147">
            <v>83.333333333333329</v>
          </cell>
          <cell r="O1147">
            <v>1.8117221163315127</v>
          </cell>
          <cell r="P1147">
            <v>4.3110579805627908E-2</v>
          </cell>
          <cell r="Q1147" t="str">
            <v>SODIUM  CHLORIDE</v>
          </cell>
          <cell r="R1147">
            <v>4000140</v>
          </cell>
          <cell r="S1147">
            <v>12.5</v>
          </cell>
          <cell r="T1147">
            <v>19.107204081632652</v>
          </cell>
        </row>
        <row r="1148">
          <cell r="H1148" t="str">
            <v>C16</v>
          </cell>
          <cell r="I1148">
            <v>763.75</v>
          </cell>
          <cell r="J1148">
            <v>0.39</v>
          </cell>
          <cell r="K1148">
            <v>2.5000000000000001E-2</v>
          </cell>
          <cell r="L1148">
            <v>1.0249999999999999</v>
          </cell>
          <cell r="M1148">
            <v>312.94178906249994</v>
          </cell>
          <cell r="N1148">
            <v>83.333333333333329</v>
          </cell>
          <cell r="O1148">
            <v>3.7553014687499995</v>
          </cell>
          <cell r="P1148">
            <v>8.9358750000000015E-2</v>
          </cell>
          <cell r="Q1148" t="str">
            <v>DEMINERALISED WATER </v>
          </cell>
          <cell r="R1148" t="str">
            <v>C16</v>
          </cell>
          <cell r="S1148">
            <v>763.75</v>
          </cell>
          <cell r="T1148">
            <v>0.33999695959303466</v>
          </cell>
        </row>
        <row r="1149">
          <cell r="H1149" t="str">
            <v>220393A</v>
          </cell>
          <cell r="I1149">
            <v>1.4999999999999998</v>
          </cell>
          <cell r="J1149">
            <v>44.99</v>
          </cell>
          <cell r="K1149">
            <v>0.02</v>
          </cell>
          <cell r="L1149">
            <v>1</v>
          </cell>
          <cell r="M1149">
            <v>68.834699999999998</v>
          </cell>
          <cell r="N1149">
            <v>83.333333333333329</v>
          </cell>
          <cell r="O1149">
            <v>0.82601639999999998</v>
          </cell>
          <cell r="P1149">
            <v>1.6196400000000003E-2</v>
          </cell>
          <cell r="Q1149" t="str">
            <v>BOPP TAPE (60MM x 65M)</v>
          </cell>
          <cell r="R1149" t="str">
            <v>220393A</v>
          </cell>
          <cell r="S1149">
            <v>1.4999999999999998</v>
          </cell>
          <cell r="T1149">
            <v>47.670000000000009</v>
          </cell>
        </row>
        <row r="1150">
          <cell r="H1150" t="str">
            <v>214959A</v>
          </cell>
          <cell r="I1150">
            <v>83.333333333333329</v>
          </cell>
          <cell r="J1150">
            <v>43.703391291200482</v>
          </cell>
          <cell r="K1150">
            <v>6.0000000000000001E-3</v>
          </cell>
          <cell r="L1150">
            <v>1</v>
          </cell>
          <cell r="M1150">
            <v>3663.8009699123068</v>
          </cell>
          <cell r="N1150">
            <v>83.333333333333329</v>
          </cell>
          <cell r="O1150">
            <v>43.965611638947685</v>
          </cell>
          <cell r="P1150">
            <v>0.26222034774720293</v>
          </cell>
          <cell r="Q1150" t="str">
            <v>CHIK EGG HFP W CH 1920P W C 1RE E 80P F</v>
          </cell>
          <cell r="R1150" t="str">
            <v>214959A</v>
          </cell>
          <cell r="S1150">
            <v>83.333333333333329</v>
          </cell>
          <cell r="T1150">
            <v>43.368074999999997</v>
          </cell>
        </row>
        <row r="1151">
          <cell r="H1151">
            <v>214258</v>
          </cell>
          <cell r="I1151">
            <v>51.583333333333329</v>
          </cell>
          <cell r="J1151">
            <v>250.18411309007814</v>
          </cell>
          <cell r="K1151">
            <v>1.7500000000000002E-2</v>
          </cell>
          <cell r="L1151">
            <v>1</v>
          </cell>
          <cell r="M1151">
            <v>13131.173783983886</v>
          </cell>
          <cell r="N1151">
            <v>83.333333333333329</v>
          </cell>
          <cell r="O1151">
            <v>157.57408540780665</v>
          </cell>
          <cell r="P1151">
            <v>2.7101194050482715</v>
          </cell>
          <cell r="Q1151" t="str">
            <v>LAM CHIK EGG HFPSH SCH 4ML+2ML EX  21RL NEW ART.</v>
          </cell>
          <cell r="R1151">
            <v>214258</v>
          </cell>
          <cell r="S1151">
            <v>51.583333333333329</v>
          </cell>
          <cell r="T1151">
            <v>247.45500000000001</v>
          </cell>
        </row>
        <row r="1152">
          <cell r="H1152" t="str">
            <v>Conversion Cost</v>
          </cell>
          <cell r="M1152">
            <v>6180</v>
          </cell>
          <cell r="N1152">
            <v>83.333333333333329</v>
          </cell>
          <cell r="O1152">
            <v>74.160000000000011</v>
          </cell>
          <cell r="R1152" t="str">
            <v>Conversion Cost</v>
          </cell>
        </row>
        <row r="1153">
          <cell r="H1153">
            <v>4000177</v>
          </cell>
          <cell r="I1153">
            <v>192.77</v>
          </cell>
          <cell r="J1153">
            <v>93.36</v>
          </cell>
          <cell r="K1153">
            <v>2.5000000000000001E-2</v>
          </cell>
          <cell r="L1153">
            <v>1.0249999999999999</v>
          </cell>
          <cell r="M1153">
            <v>18908.105689499997</v>
          </cell>
          <cell r="N1153">
            <v>115.74074074074075</v>
          </cell>
          <cell r="O1153">
            <v>163.36603315727996</v>
          </cell>
          <cell r="Q1153" t="str">
            <v>SLES 70%</v>
          </cell>
          <cell r="R1153">
            <v>4000177</v>
          </cell>
          <cell r="S1153">
            <v>192.77</v>
          </cell>
          <cell r="T1153">
            <v>90</v>
          </cell>
        </row>
        <row r="1154">
          <cell r="H1154">
            <v>4000145</v>
          </cell>
          <cell r="I1154">
            <v>10</v>
          </cell>
          <cell r="J1154">
            <v>152.11000000000001</v>
          </cell>
          <cell r="K1154">
            <v>2.5000000000000001E-2</v>
          </cell>
          <cell r="L1154">
            <v>1.0249999999999999</v>
          </cell>
          <cell r="M1154">
            <v>1598.1056874999999</v>
          </cell>
          <cell r="N1154">
            <v>115.74074074074075</v>
          </cell>
          <cell r="O1154">
            <v>13.807633139999998</v>
          </cell>
          <cell r="Q1154" t="str">
            <v>PKMEA/CMEA</v>
          </cell>
          <cell r="R1154">
            <v>4000145</v>
          </cell>
          <cell r="S1154">
            <v>10</v>
          </cell>
          <cell r="T1154">
            <v>141.47786749862925</v>
          </cell>
        </row>
        <row r="1155">
          <cell r="H1155">
            <v>4000224</v>
          </cell>
          <cell r="I1155">
            <v>0.5</v>
          </cell>
          <cell r="J1155">
            <v>1721</v>
          </cell>
          <cell r="K1155">
            <v>2.5000000000000001E-2</v>
          </cell>
          <cell r="L1155">
            <v>1.0249999999999999</v>
          </cell>
          <cell r="M1155">
            <v>904.06281249999984</v>
          </cell>
          <cell r="N1155">
            <v>115.74074074074075</v>
          </cell>
          <cell r="O1155">
            <v>7.8111026999999984</v>
          </cell>
          <cell r="Q1155" t="str">
            <v>Climbazole</v>
          </cell>
          <cell r="R1155">
            <v>4000224</v>
          </cell>
          <cell r="S1155">
            <v>0.5</v>
          </cell>
          <cell r="T1155">
            <v>1695</v>
          </cell>
        </row>
        <row r="1156">
          <cell r="H1156">
            <v>4000267</v>
          </cell>
          <cell r="I1156">
            <v>3.5</v>
          </cell>
          <cell r="J1156">
            <v>324</v>
          </cell>
          <cell r="K1156">
            <v>2.5000000000000001E-2</v>
          </cell>
          <cell r="L1156">
            <v>1.0249999999999999</v>
          </cell>
          <cell r="M1156">
            <v>1191.4087499999998</v>
          </cell>
          <cell r="N1156">
            <v>115.74074074074075</v>
          </cell>
          <cell r="O1156">
            <v>10.293771599999998</v>
          </cell>
          <cell r="Q1156" t="str">
            <v>Incromine SD</v>
          </cell>
          <cell r="R1156">
            <v>4000267</v>
          </cell>
          <cell r="S1156">
            <v>3.5</v>
          </cell>
          <cell r="T1156">
            <v>369.30961538461537</v>
          </cell>
        </row>
        <row r="1157">
          <cell r="H1157">
            <v>4000207</v>
          </cell>
          <cell r="I1157">
            <v>0.75</v>
          </cell>
          <cell r="J1157">
            <v>152.5</v>
          </cell>
          <cell r="K1157">
            <v>2.5000000000000001E-2</v>
          </cell>
          <cell r="L1157">
            <v>1.0249999999999999</v>
          </cell>
          <cell r="M1157">
            <v>120.16523437499997</v>
          </cell>
          <cell r="N1157">
            <v>115.74074074074075</v>
          </cell>
          <cell r="O1157">
            <v>1.0382276249999998</v>
          </cell>
          <cell r="Q1157" t="str">
            <v>CITRIC ACID ANHYDROUS</v>
          </cell>
          <cell r="R1157">
            <v>4000207</v>
          </cell>
          <cell r="S1157">
            <v>0.75</v>
          </cell>
          <cell r="T1157">
            <v>112.87499999999999</v>
          </cell>
        </row>
        <row r="1158">
          <cell r="H1158">
            <v>4000097</v>
          </cell>
          <cell r="I1158">
            <v>1</v>
          </cell>
          <cell r="J1158">
            <v>338</v>
          </cell>
          <cell r="K1158">
            <v>2.5000000000000001E-2</v>
          </cell>
          <cell r="L1158">
            <v>1.0249999999999999</v>
          </cell>
          <cell r="M1158">
            <v>355.11124999999998</v>
          </cell>
          <cell r="N1158">
            <v>115.74074074074075</v>
          </cell>
          <cell r="O1158">
            <v>3.0681611999999996</v>
          </cell>
          <cell r="Q1158" t="str">
            <v>Disodium EDTA</v>
          </cell>
          <cell r="R1158">
            <v>4000097</v>
          </cell>
          <cell r="S1158">
            <v>1</v>
          </cell>
          <cell r="T1158">
            <v>288.755</v>
          </cell>
        </row>
        <row r="1159">
          <cell r="H1159">
            <v>4000186</v>
          </cell>
          <cell r="I1159">
            <v>2.5</v>
          </cell>
          <cell r="J1159">
            <v>233</v>
          </cell>
          <cell r="K1159">
            <v>2.5000000000000001E-2</v>
          </cell>
          <cell r="L1159">
            <v>1.0249999999999999</v>
          </cell>
          <cell r="M1159">
            <v>611.98906249999993</v>
          </cell>
          <cell r="N1159">
            <v>115.74074074074075</v>
          </cell>
          <cell r="O1159">
            <v>5.2875854999999987</v>
          </cell>
          <cell r="Q1159" t="str">
            <v>GMS</v>
          </cell>
          <cell r="R1159">
            <v>4000186</v>
          </cell>
          <cell r="S1159">
            <v>2.5</v>
          </cell>
          <cell r="T1159">
            <v>173.24</v>
          </cell>
        </row>
        <row r="1160">
          <cell r="H1160">
            <v>4000218</v>
          </cell>
          <cell r="I1160">
            <v>3</v>
          </cell>
          <cell r="J1160">
            <v>758</v>
          </cell>
          <cell r="K1160">
            <v>2.5000000000000001E-2</v>
          </cell>
          <cell r="L1160">
            <v>1.0249999999999999</v>
          </cell>
          <cell r="M1160">
            <v>2389.1212499999997</v>
          </cell>
          <cell r="N1160">
            <v>115.74074074074075</v>
          </cell>
          <cell r="O1160">
            <v>20.642007599999996</v>
          </cell>
          <cell r="Q1160" t="str">
            <v>Carbopol 990</v>
          </cell>
          <cell r="R1160">
            <v>4000218</v>
          </cell>
          <cell r="S1160">
            <v>3</v>
          </cell>
          <cell r="T1160">
            <v>838.74000000000012</v>
          </cell>
        </row>
        <row r="1161">
          <cell r="H1161">
            <v>4000176</v>
          </cell>
          <cell r="I1161">
            <v>0.75</v>
          </cell>
          <cell r="J1161">
            <v>82</v>
          </cell>
          <cell r="K1161">
            <v>2.5000000000000001E-2</v>
          </cell>
          <cell r="L1161">
            <v>1.0249999999999999</v>
          </cell>
          <cell r="M1161">
            <v>64.613437499999989</v>
          </cell>
          <cell r="N1161">
            <v>115.74074074074075</v>
          </cell>
          <cell r="O1161">
            <v>0.55826009999999993</v>
          </cell>
          <cell r="Q1161" t="str">
            <v>Sodium hydroxide</v>
          </cell>
          <cell r="R1161">
            <v>4000176</v>
          </cell>
          <cell r="S1161">
            <v>0.75</v>
          </cell>
          <cell r="T1161">
            <v>83.754999999999995</v>
          </cell>
        </row>
        <row r="1162">
          <cell r="H1162">
            <v>4000225</v>
          </cell>
          <cell r="I1162">
            <v>1</v>
          </cell>
          <cell r="J1162">
            <v>857.5</v>
          </cell>
          <cell r="K1162">
            <v>2.5000000000000001E-2</v>
          </cell>
          <cell r="L1162">
            <v>1.0249999999999999</v>
          </cell>
          <cell r="M1162">
            <v>900.91093749999982</v>
          </cell>
          <cell r="N1162">
            <v>115.74074074074075</v>
          </cell>
          <cell r="O1162">
            <v>7.7838704999999981</v>
          </cell>
          <cell r="Q1162" t="str">
            <v>N-hance CG-17</v>
          </cell>
          <cell r="R1162">
            <v>4000225</v>
          </cell>
          <cell r="S1162">
            <v>1</v>
          </cell>
          <cell r="T1162">
            <v>855.79256502601049</v>
          </cell>
        </row>
        <row r="1163">
          <cell r="H1163">
            <v>4002081</v>
          </cell>
          <cell r="I1163">
            <v>1</v>
          </cell>
          <cell r="J1163">
            <v>453</v>
          </cell>
          <cell r="K1163">
            <v>2.5000000000000001E-2</v>
          </cell>
          <cell r="L1163">
            <v>1.0249999999999999</v>
          </cell>
          <cell r="M1163">
            <v>475.9331249999999</v>
          </cell>
          <cell r="N1163">
            <v>115.74074074074075</v>
          </cell>
          <cell r="O1163">
            <v>4.1120621999999987</v>
          </cell>
          <cell r="Q1163" t="str">
            <v>DABISCO DCG-20</v>
          </cell>
          <cell r="R1163">
            <v>4002081</v>
          </cell>
          <cell r="S1163">
            <v>1</v>
          </cell>
          <cell r="T1163">
            <v>438.38337468982638</v>
          </cell>
        </row>
        <row r="1164">
          <cell r="H1164">
            <v>4000507</v>
          </cell>
          <cell r="I1164">
            <v>0.5</v>
          </cell>
          <cell r="J1164">
            <v>3299.69</v>
          </cell>
          <cell r="K1164">
            <v>2.5000000000000001E-2</v>
          </cell>
          <cell r="L1164">
            <v>1.0249999999999999</v>
          </cell>
          <cell r="M1164">
            <v>1733.3684031249998</v>
          </cell>
          <cell r="N1164">
            <v>115.74074074074075</v>
          </cell>
          <cell r="O1164">
            <v>14.976303002999996</v>
          </cell>
          <cell r="Q1164" t="str">
            <v>Polyox N-60K</v>
          </cell>
          <cell r="R1164">
            <v>4000507</v>
          </cell>
          <cell r="S1164">
            <v>0.5</v>
          </cell>
          <cell r="T1164">
            <v>3509.6697311107387</v>
          </cell>
        </row>
        <row r="1165">
          <cell r="H1165">
            <v>4000159</v>
          </cell>
          <cell r="I1165">
            <v>2.5</v>
          </cell>
          <cell r="J1165">
            <v>126.8</v>
          </cell>
          <cell r="K1165">
            <v>2.5000000000000001E-2</v>
          </cell>
          <cell r="L1165">
            <v>1.0249999999999999</v>
          </cell>
          <cell r="M1165">
            <v>333.04812499999991</v>
          </cell>
          <cell r="N1165">
            <v>115.74074074074075</v>
          </cell>
          <cell r="O1165">
            <v>2.8775357999999991</v>
          </cell>
          <cell r="Q1165" t="str">
            <v>Glydant</v>
          </cell>
          <cell r="R1165">
            <v>4000159</v>
          </cell>
          <cell r="S1165">
            <v>2.5</v>
          </cell>
          <cell r="T1165">
            <v>137.97450310559006</v>
          </cell>
        </row>
        <row r="1166">
          <cell r="H1166">
            <v>4000369</v>
          </cell>
          <cell r="I1166">
            <v>5</v>
          </cell>
          <cell r="J1166">
            <v>154</v>
          </cell>
          <cell r="K1166">
            <v>2.5000000000000001E-2</v>
          </cell>
          <cell r="L1166">
            <v>1.0249999999999999</v>
          </cell>
          <cell r="M1166">
            <v>808.98124999999982</v>
          </cell>
          <cell r="N1166">
            <v>115.74074074074075</v>
          </cell>
          <cell r="O1166">
            <v>6.9895979999999982</v>
          </cell>
          <cell r="Q1166" t="str">
            <v>Saurasurf 1200</v>
          </cell>
          <cell r="R1166">
            <v>4000369</v>
          </cell>
          <cell r="S1166">
            <v>5</v>
          </cell>
          <cell r="T1166">
            <v>170.97000000000003</v>
          </cell>
        </row>
        <row r="1167">
          <cell r="H1167">
            <v>4001534</v>
          </cell>
          <cell r="I1167">
            <v>40</v>
          </cell>
          <cell r="J1167">
            <v>354</v>
          </cell>
          <cell r="K1167">
            <v>2.5000000000000001E-2</v>
          </cell>
          <cell r="L1167">
            <v>1.0249999999999999</v>
          </cell>
          <cell r="M1167">
            <v>14876.849999999997</v>
          </cell>
          <cell r="N1167">
            <v>115.74074074074075</v>
          </cell>
          <cell r="O1167">
            <v>128.53598399999996</v>
          </cell>
          <cell r="Q1167" t="str">
            <v>CK60015</v>
          </cell>
          <cell r="R1167">
            <v>4001534</v>
          </cell>
          <cell r="S1167">
            <v>40</v>
          </cell>
          <cell r="T1167">
            <v>239</v>
          </cell>
        </row>
        <row r="1168">
          <cell r="H1168">
            <v>4000520</v>
          </cell>
          <cell r="I1168">
            <v>0.2</v>
          </cell>
          <cell r="J1168">
            <v>560</v>
          </cell>
          <cell r="K1168">
            <v>2.5000000000000001E-2</v>
          </cell>
          <cell r="L1168">
            <v>1.0249999999999999</v>
          </cell>
          <cell r="M1168">
            <v>117.66999999999997</v>
          </cell>
          <cell r="N1168">
            <v>115.74074074074075</v>
          </cell>
          <cell r="O1168">
            <v>1.0166687999999997</v>
          </cell>
          <cell r="Q1168" t="str">
            <v>Hydrolysed Egg white protein</v>
          </cell>
          <cell r="R1168">
            <v>4000520</v>
          </cell>
          <cell r="S1168">
            <v>0.2</v>
          </cell>
          <cell r="T1168">
            <v>610.1415384615384</v>
          </cell>
        </row>
        <row r="1169">
          <cell r="H1169">
            <v>4000628</v>
          </cell>
          <cell r="I1169">
            <v>0.125</v>
          </cell>
          <cell r="J1169">
            <v>3775</v>
          </cell>
          <cell r="K1169">
            <v>2.5000000000000001E-2</v>
          </cell>
          <cell r="L1169">
            <v>1.0249999999999999</v>
          </cell>
          <cell r="M1169">
            <v>495.76367187499989</v>
          </cell>
          <cell r="N1169">
            <v>115.74074074074075</v>
          </cell>
          <cell r="O1169">
            <v>4.2833981249999988</v>
          </cell>
          <cell r="Q1169" t="str">
            <v>Shikakai soft aqueous extract</v>
          </cell>
          <cell r="R1169">
            <v>4000628</v>
          </cell>
          <cell r="S1169">
            <v>0.125</v>
          </cell>
          <cell r="T1169">
            <v>4347.9768000000004</v>
          </cell>
        </row>
        <row r="1170">
          <cell r="H1170">
            <v>4000151</v>
          </cell>
          <cell r="I1170">
            <v>0.125</v>
          </cell>
          <cell r="J1170">
            <v>484.5</v>
          </cell>
          <cell r="K1170">
            <v>2.5000000000000001E-2</v>
          </cell>
          <cell r="L1170">
            <v>1.0249999999999999</v>
          </cell>
          <cell r="M1170">
            <v>63.628476562499991</v>
          </cell>
          <cell r="N1170">
            <v>115.74074074074075</v>
          </cell>
          <cell r="O1170">
            <v>0.54975003749999984</v>
          </cell>
          <cell r="Q1170" t="str">
            <v>Reetha Soft exract</v>
          </cell>
          <cell r="R1170">
            <v>4000151</v>
          </cell>
          <cell r="S1170">
            <v>0.125</v>
          </cell>
          <cell r="T1170">
            <v>705.17017142857151</v>
          </cell>
        </row>
        <row r="1171">
          <cell r="H1171">
            <v>4000236</v>
          </cell>
          <cell r="I1171">
            <v>0.01</v>
          </cell>
          <cell r="J1171">
            <v>955</v>
          </cell>
          <cell r="K1171">
            <v>2.5000000000000001E-2</v>
          </cell>
          <cell r="L1171">
            <v>1.0249999999999999</v>
          </cell>
          <cell r="M1171">
            <v>10.033468749999999</v>
          </cell>
          <cell r="N1171">
            <v>115.74074074074075</v>
          </cell>
          <cell r="O1171">
            <v>8.6689169999999982E-2</v>
          </cell>
          <cell r="Q1171" t="str">
            <v>Almond seed</v>
          </cell>
          <cell r="R1171">
            <v>4000236</v>
          </cell>
          <cell r="S1171">
            <v>0.01</v>
          </cell>
          <cell r="T1171">
            <v>941.95652173913027</v>
          </cell>
        </row>
        <row r="1172">
          <cell r="H1172">
            <v>4000096</v>
          </cell>
          <cell r="I1172">
            <v>0.1</v>
          </cell>
          <cell r="J1172">
            <v>395.5</v>
          </cell>
          <cell r="K1172">
            <v>2.5000000000000001E-2</v>
          </cell>
          <cell r="L1172">
            <v>1.0249999999999999</v>
          </cell>
          <cell r="M1172">
            <v>41.552218749999994</v>
          </cell>
          <cell r="N1172">
            <v>115.74074074074075</v>
          </cell>
          <cell r="O1172">
            <v>0.35901116999999994</v>
          </cell>
          <cell r="Q1172" t="str">
            <v>BUTYLATED HYDROXY TOULENE</v>
          </cell>
          <cell r="R1172">
            <v>4000096</v>
          </cell>
          <cell r="S1172">
            <v>0.1</v>
          </cell>
          <cell r="T1172">
            <v>368.24</v>
          </cell>
        </row>
        <row r="1173">
          <cell r="H1173">
            <v>4000166</v>
          </cell>
          <cell r="I1173">
            <v>6.7999999999999991E-2</v>
          </cell>
          <cell r="J1173">
            <v>496</v>
          </cell>
          <cell r="K1173">
            <v>2.5000000000000001E-2</v>
          </cell>
          <cell r="L1173">
            <v>1.0249999999999999</v>
          </cell>
          <cell r="M1173">
            <v>35.435479999999984</v>
          </cell>
          <cell r="N1173">
            <v>115.74074074074075</v>
          </cell>
          <cell r="O1173">
            <v>0.30616254719999986</v>
          </cell>
          <cell r="Q1173" t="str">
            <v>CHOCLATE BROWN</v>
          </cell>
          <cell r="R1173">
            <v>4000166</v>
          </cell>
          <cell r="S1173">
            <v>6.7999999999999991E-2</v>
          </cell>
          <cell r="T1173">
            <v>578.69499999999994</v>
          </cell>
        </row>
        <row r="1174">
          <cell r="H1174">
            <v>4000129</v>
          </cell>
          <cell r="I1174">
            <v>15</v>
          </cell>
          <cell r="J1174">
            <v>60</v>
          </cell>
          <cell r="K1174">
            <v>2.5000000000000001E-2</v>
          </cell>
          <cell r="L1174">
            <v>1.0249999999999999</v>
          </cell>
          <cell r="M1174">
            <v>945.56249999999977</v>
          </cell>
          <cell r="N1174">
            <v>115.74074074074075</v>
          </cell>
          <cell r="O1174">
            <v>8.1696599999999968</v>
          </cell>
          <cell r="Q1174" t="str">
            <v>CAPB</v>
          </cell>
          <cell r="R1174">
            <v>4000129</v>
          </cell>
          <cell r="S1174">
            <v>15</v>
          </cell>
          <cell r="T1174">
            <v>66.625809613658788</v>
          </cell>
        </row>
        <row r="1175">
          <cell r="H1175" t="str">
            <v>C23</v>
          </cell>
          <cell r="I1175">
            <v>5</v>
          </cell>
          <cell r="J1175">
            <v>775</v>
          </cell>
          <cell r="K1175">
            <v>2.5000000000000001E-2</v>
          </cell>
          <cell r="L1175">
            <v>1.0249999999999999</v>
          </cell>
          <cell r="M1175">
            <v>4071.1718749999991</v>
          </cell>
          <cell r="N1175">
            <v>115.74074074074075</v>
          </cell>
          <cell r="O1175">
            <v>35.174924999999988</v>
          </cell>
          <cell r="Q1175" t="str">
            <v>Perfume Fruitys</v>
          </cell>
          <cell r="R1175" t="str">
            <v>C23</v>
          </cell>
          <cell r="S1175">
            <v>5</v>
          </cell>
          <cell r="T1175">
            <v>775</v>
          </cell>
        </row>
        <row r="1176">
          <cell r="H1176">
            <v>4000140</v>
          </cell>
          <cell r="I1176">
            <v>6.875</v>
          </cell>
          <cell r="J1176">
            <v>17.100000000000001</v>
          </cell>
          <cell r="K1176">
            <v>2.5000000000000001E-2</v>
          </cell>
          <cell r="L1176">
            <v>1.0249999999999999</v>
          </cell>
          <cell r="M1176">
            <v>123.51410156249999</v>
          </cell>
          <cell r="N1176">
            <v>115.74074074074075</v>
          </cell>
          <cell r="O1176">
            <v>1.0671618374999998</v>
          </cell>
          <cell r="Q1176" t="str">
            <v>SODIUM  CHLORIDE</v>
          </cell>
          <cell r="R1176">
            <v>4000140</v>
          </cell>
          <cell r="S1176">
            <v>6.875</v>
          </cell>
          <cell r="T1176">
            <v>19.107204081632652</v>
          </cell>
        </row>
        <row r="1177">
          <cell r="H1177" t="str">
            <v>C16</v>
          </cell>
          <cell r="I1177">
            <v>707.72699999999998</v>
          </cell>
          <cell r="J1177">
            <v>0.34</v>
          </cell>
          <cell r="K1177">
            <v>2.5000000000000001E-2</v>
          </cell>
          <cell r="L1177">
            <v>1.0249999999999999</v>
          </cell>
          <cell r="M1177">
            <v>252.80893098749996</v>
          </cell>
          <cell r="N1177">
            <v>115.74074074074075</v>
          </cell>
          <cell r="O1177">
            <v>2.1842691637319995</v>
          </cell>
          <cell r="Q1177" t="str">
            <v>DM Water</v>
          </cell>
          <cell r="R1177" t="str">
            <v>C16</v>
          </cell>
          <cell r="S1177">
            <v>707.72699999999998</v>
          </cell>
          <cell r="T1177">
            <v>0.33999695959303466</v>
          </cell>
        </row>
        <row r="1178">
          <cell r="H1178">
            <v>229937</v>
          </cell>
          <cell r="I1178">
            <v>67.245370370370367</v>
          </cell>
          <cell r="J1178">
            <v>326.75</v>
          </cell>
          <cell r="K1178">
            <v>1.7500000000000002E-2</v>
          </cell>
          <cell r="L1178">
            <v>1</v>
          </cell>
          <cell r="M1178">
            <v>22356.942201967595</v>
          </cell>
          <cell r="N1178">
            <v>115.74074074074075</v>
          </cell>
          <cell r="O1178">
            <v>193.16398062500002</v>
          </cell>
          <cell r="Q1178" t="str">
            <v>Laminate 10/10/30 44*75MM</v>
          </cell>
          <cell r="R1178">
            <v>229937</v>
          </cell>
          <cell r="S1178">
            <v>67.245370370370367</v>
          </cell>
          <cell r="T1178">
            <v>334.59274344569292</v>
          </cell>
        </row>
        <row r="1179">
          <cell r="H1179">
            <v>230069</v>
          </cell>
          <cell r="I1179">
            <v>115.74074074074075</v>
          </cell>
          <cell r="J1179">
            <v>49.66</v>
          </cell>
          <cell r="K1179">
            <v>6.0000000000000001E-3</v>
          </cell>
          <cell r="L1179">
            <v>1</v>
          </cell>
          <cell r="M1179">
            <v>5782.1712962962965</v>
          </cell>
          <cell r="N1179">
            <v>115.74074074074075</v>
          </cell>
          <cell r="O1179">
            <v>49.95796</v>
          </cell>
          <cell r="Q1179" t="str">
            <v>CFC +1 HSP</v>
          </cell>
          <cell r="R1179">
            <v>230069</v>
          </cell>
          <cell r="S1179">
            <v>115.74074074074075</v>
          </cell>
          <cell r="T1179">
            <v>52.515450000000001</v>
          </cell>
        </row>
        <row r="1180">
          <cell r="H1180" t="str">
            <v>220393A</v>
          </cell>
          <cell r="I1180">
            <v>2.0833333333333335</v>
          </cell>
          <cell r="J1180">
            <v>44.99</v>
          </cell>
          <cell r="K1180">
            <v>0.02</v>
          </cell>
          <cell r="L1180">
            <v>1</v>
          </cell>
          <cell r="M1180">
            <v>95.603750000000005</v>
          </cell>
          <cell r="N1180">
            <v>115.74074074074075</v>
          </cell>
          <cell r="O1180">
            <v>0.82601639999999998</v>
          </cell>
          <cell r="Q1180" t="str">
            <v>BOPP Tape</v>
          </cell>
          <cell r="R1180" t="str">
            <v>220393A</v>
          </cell>
          <cell r="S1180">
            <v>2.0833333333333335</v>
          </cell>
          <cell r="T1180">
            <v>47.670000000000009</v>
          </cell>
        </row>
        <row r="1181">
          <cell r="H1181" t="str">
            <v>Conversion</v>
          </cell>
          <cell r="M1181">
            <v>6180</v>
          </cell>
          <cell r="N1181">
            <v>115.74074074074075</v>
          </cell>
          <cell r="O1181">
            <v>53.395199999999996</v>
          </cell>
          <cell r="R1181" t="str">
            <v>Conversion</v>
          </cell>
        </row>
        <row r="1182">
          <cell r="H1182">
            <v>4000177</v>
          </cell>
          <cell r="I1182">
            <v>192.77</v>
          </cell>
          <cell r="J1182">
            <v>93.36</v>
          </cell>
          <cell r="K1182">
            <v>2.5000000000000001E-2</v>
          </cell>
          <cell r="L1182">
            <v>1.0249999999999999</v>
          </cell>
          <cell r="M1182">
            <v>18908.105689499997</v>
          </cell>
          <cell r="N1182">
            <v>115.74074074074075</v>
          </cell>
          <cell r="O1182">
            <v>163.36603315727996</v>
          </cell>
          <cell r="Q1182" t="str">
            <v>SLES 70%</v>
          </cell>
          <cell r="R1182">
            <v>4000177</v>
          </cell>
          <cell r="S1182">
            <v>192.77</v>
          </cell>
          <cell r="T1182">
            <v>90</v>
          </cell>
        </row>
        <row r="1183">
          <cell r="H1183">
            <v>4000145</v>
          </cell>
          <cell r="I1183">
            <v>10</v>
          </cell>
          <cell r="J1183">
            <v>152.11000000000001</v>
          </cell>
          <cell r="K1183">
            <v>2.5000000000000001E-2</v>
          </cell>
          <cell r="L1183">
            <v>1.0249999999999999</v>
          </cell>
          <cell r="M1183">
            <v>1598.1056874999999</v>
          </cell>
          <cell r="N1183">
            <v>115.74074074074075</v>
          </cell>
          <cell r="O1183">
            <v>13.807633139999998</v>
          </cell>
          <cell r="Q1183" t="str">
            <v>PKMEA/CMEA</v>
          </cell>
          <cell r="R1183">
            <v>4000145</v>
          </cell>
          <cell r="S1183">
            <v>10</v>
          </cell>
          <cell r="T1183">
            <v>141.47786749862925</v>
          </cell>
        </row>
        <row r="1184">
          <cell r="H1184">
            <v>4000224</v>
          </cell>
          <cell r="I1184">
            <v>0.5</v>
          </cell>
          <cell r="J1184">
            <v>1721</v>
          </cell>
          <cell r="K1184">
            <v>2.5000000000000001E-2</v>
          </cell>
          <cell r="L1184">
            <v>1.0249999999999999</v>
          </cell>
          <cell r="M1184">
            <v>904.06281249999984</v>
          </cell>
          <cell r="N1184">
            <v>115.74074074074075</v>
          </cell>
          <cell r="O1184">
            <v>7.8111026999999984</v>
          </cell>
          <cell r="Q1184" t="str">
            <v>Climbazole</v>
          </cell>
          <cell r="R1184">
            <v>4000224</v>
          </cell>
          <cell r="S1184">
            <v>0.5</v>
          </cell>
          <cell r="T1184">
            <v>1695</v>
          </cell>
        </row>
        <row r="1185">
          <cell r="H1185">
            <v>4000267</v>
          </cell>
          <cell r="I1185">
            <v>3.5</v>
          </cell>
          <cell r="J1185">
            <v>324</v>
          </cell>
          <cell r="K1185">
            <v>2.5000000000000001E-2</v>
          </cell>
          <cell r="L1185">
            <v>1.0249999999999999</v>
          </cell>
          <cell r="M1185">
            <v>1191.4087499999998</v>
          </cell>
          <cell r="N1185">
            <v>115.74074074074075</v>
          </cell>
          <cell r="O1185">
            <v>10.293771599999998</v>
          </cell>
          <cell r="Q1185" t="str">
            <v>Incromine SD</v>
          </cell>
          <cell r="R1185">
            <v>4000267</v>
          </cell>
          <cell r="S1185">
            <v>3.5</v>
          </cell>
          <cell r="T1185">
            <v>369.30961538461537</v>
          </cell>
        </row>
        <row r="1186">
          <cell r="H1186">
            <v>4000207</v>
          </cell>
          <cell r="I1186">
            <v>0.75</v>
          </cell>
          <cell r="J1186">
            <v>152.5</v>
          </cell>
          <cell r="K1186">
            <v>2.5000000000000001E-2</v>
          </cell>
          <cell r="L1186">
            <v>1.0249999999999999</v>
          </cell>
          <cell r="M1186">
            <v>120.16523437499997</v>
          </cell>
          <cell r="N1186">
            <v>115.74074074074075</v>
          </cell>
          <cell r="O1186">
            <v>1.0382276249999998</v>
          </cell>
          <cell r="Q1186" t="str">
            <v>CITRIC ACID ANHYDROUS</v>
          </cell>
          <cell r="R1186">
            <v>4000207</v>
          </cell>
          <cell r="S1186">
            <v>0.75</v>
          </cell>
          <cell r="T1186">
            <v>112.87499999999999</v>
          </cell>
        </row>
        <row r="1187">
          <cell r="H1187">
            <v>4000097</v>
          </cell>
          <cell r="I1187">
            <v>1</v>
          </cell>
          <cell r="J1187">
            <v>338</v>
          </cell>
          <cell r="K1187">
            <v>2.5000000000000001E-2</v>
          </cell>
          <cell r="L1187">
            <v>1.0249999999999999</v>
          </cell>
          <cell r="M1187">
            <v>355.11124999999998</v>
          </cell>
          <cell r="N1187">
            <v>115.74074074074075</v>
          </cell>
          <cell r="O1187">
            <v>3.0681611999999996</v>
          </cell>
          <cell r="Q1187" t="str">
            <v>Disodium EDTA</v>
          </cell>
          <cell r="R1187">
            <v>4000097</v>
          </cell>
          <cell r="S1187">
            <v>1</v>
          </cell>
          <cell r="T1187">
            <v>288.755</v>
          </cell>
        </row>
        <row r="1188">
          <cell r="H1188">
            <v>4000186</v>
          </cell>
          <cell r="I1188">
            <v>2.5</v>
          </cell>
          <cell r="J1188">
            <v>233</v>
          </cell>
          <cell r="K1188">
            <v>2.5000000000000001E-2</v>
          </cell>
          <cell r="L1188">
            <v>1.0249999999999999</v>
          </cell>
          <cell r="M1188">
            <v>611.98906249999993</v>
          </cell>
          <cell r="N1188">
            <v>115.74074074074075</v>
          </cell>
          <cell r="O1188">
            <v>5.2875854999999987</v>
          </cell>
          <cell r="Q1188" t="str">
            <v>GMS</v>
          </cell>
          <cell r="R1188">
            <v>4000186</v>
          </cell>
          <cell r="S1188">
            <v>2.5</v>
          </cell>
          <cell r="T1188">
            <v>173.24</v>
          </cell>
        </row>
        <row r="1189">
          <cell r="H1189">
            <v>4000218</v>
          </cell>
          <cell r="I1189">
            <v>3</v>
          </cell>
          <cell r="J1189">
            <v>758</v>
          </cell>
          <cell r="K1189">
            <v>2.5000000000000001E-2</v>
          </cell>
          <cell r="L1189">
            <v>1.0249999999999999</v>
          </cell>
          <cell r="M1189">
            <v>2389.1212499999997</v>
          </cell>
          <cell r="N1189">
            <v>115.74074074074075</v>
          </cell>
          <cell r="O1189">
            <v>20.642007599999996</v>
          </cell>
          <cell r="Q1189" t="str">
            <v>Carbopol 990</v>
          </cell>
          <cell r="R1189">
            <v>4000218</v>
          </cell>
          <cell r="S1189">
            <v>3</v>
          </cell>
          <cell r="T1189">
            <v>838.74000000000012</v>
          </cell>
        </row>
        <row r="1190">
          <cell r="H1190">
            <v>4000176</v>
          </cell>
          <cell r="I1190">
            <v>0.75</v>
          </cell>
          <cell r="J1190">
            <v>82</v>
          </cell>
          <cell r="K1190">
            <v>2.5000000000000001E-2</v>
          </cell>
          <cell r="L1190">
            <v>1.0249999999999999</v>
          </cell>
          <cell r="M1190">
            <v>64.613437499999989</v>
          </cell>
          <cell r="N1190">
            <v>115.74074074074075</v>
          </cell>
          <cell r="O1190">
            <v>0.55826009999999993</v>
          </cell>
          <cell r="Q1190" t="str">
            <v>Sodium hydroxide</v>
          </cell>
          <cell r="R1190">
            <v>4000176</v>
          </cell>
          <cell r="S1190">
            <v>0.75</v>
          </cell>
          <cell r="T1190">
            <v>83.754999999999995</v>
          </cell>
        </row>
        <row r="1191">
          <cell r="H1191">
            <v>4000225</v>
          </cell>
          <cell r="I1191">
            <v>1</v>
          </cell>
          <cell r="J1191">
            <v>857.5</v>
          </cell>
          <cell r="K1191">
            <v>2.5000000000000001E-2</v>
          </cell>
          <cell r="L1191">
            <v>1.0249999999999999</v>
          </cell>
          <cell r="M1191">
            <v>900.91093749999982</v>
          </cell>
          <cell r="N1191">
            <v>115.74074074074075</v>
          </cell>
          <cell r="O1191">
            <v>7.7838704999999981</v>
          </cell>
          <cell r="Q1191" t="str">
            <v>N-hance CG-17</v>
          </cell>
          <cell r="R1191">
            <v>4000225</v>
          </cell>
          <cell r="S1191">
            <v>1</v>
          </cell>
          <cell r="T1191">
            <v>855.79256502601049</v>
          </cell>
        </row>
        <row r="1192">
          <cell r="H1192">
            <v>4002081</v>
          </cell>
          <cell r="I1192">
            <v>1</v>
          </cell>
          <cell r="J1192">
            <v>453</v>
          </cell>
          <cell r="K1192">
            <v>2.5000000000000001E-2</v>
          </cell>
          <cell r="L1192">
            <v>1.0249999999999999</v>
          </cell>
          <cell r="M1192">
            <v>475.9331249999999</v>
          </cell>
          <cell r="N1192">
            <v>115.74074074074075</v>
          </cell>
          <cell r="O1192">
            <v>4.1120621999999987</v>
          </cell>
          <cell r="Q1192" t="str">
            <v>DABISCO DCG-20</v>
          </cell>
          <cell r="R1192">
            <v>4002081</v>
          </cell>
          <cell r="S1192">
            <v>1</v>
          </cell>
          <cell r="T1192">
            <v>438.38337468982638</v>
          </cell>
        </row>
        <row r="1193">
          <cell r="H1193">
            <v>4000507</v>
          </cell>
          <cell r="I1193">
            <v>0.5</v>
          </cell>
          <cell r="J1193">
            <v>3299.69</v>
          </cell>
          <cell r="K1193">
            <v>2.5000000000000001E-2</v>
          </cell>
          <cell r="L1193">
            <v>1.0249999999999999</v>
          </cell>
          <cell r="M1193">
            <v>1733.3684031249998</v>
          </cell>
          <cell r="N1193">
            <v>115.74074074074075</v>
          </cell>
          <cell r="O1193">
            <v>14.976303002999996</v>
          </cell>
          <cell r="Q1193" t="str">
            <v>Polyox N-60K</v>
          </cell>
          <cell r="R1193">
            <v>4000507</v>
          </cell>
          <cell r="S1193">
            <v>0.5</v>
          </cell>
          <cell r="T1193">
            <v>3509.6697311107387</v>
          </cell>
        </row>
        <row r="1194">
          <cell r="H1194">
            <v>4000159</v>
          </cell>
          <cell r="I1194">
            <v>2.5</v>
          </cell>
          <cell r="J1194">
            <v>126.8</v>
          </cell>
          <cell r="K1194">
            <v>2.5000000000000001E-2</v>
          </cell>
          <cell r="L1194">
            <v>1.0249999999999999</v>
          </cell>
          <cell r="M1194">
            <v>333.04812499999991</v>
          </cell>
          <cell r="N1194">
            <v>115.74074074074075</v>
          </cell>
          <cell r="O1194">
            <v>2.8775357999999991</v>
          </cell>
          <cell r="Q1194" t="str">
            <v>Glydant</v>
          </cell>
          <cell r="R1194">
            <v>4000159</v>
          </cell>
          <cell r="S1194">
            <v>2.5</v>
          </cell>
          <cell r="T1194">
            <v>137.97450310559006</v>
          </cell>
        </row>
        <row r="1195">
          <cell r="H1195">
            <v>4000369</v>
          </cell>
          <cell r="I1195">
            <v>5</v>
          </cell>
          <cell r="J1195">
            <v>154</v>
          </cell>
          <cell r="K1195">
            <v>2.5000000000000001E-2</v>
          </cell>
          <cell r="L1195">
            <v>1.0249999999999999</v>
          </cell>
          <cell r="M1195">
            <v>808.98124999999982</v>
          </cell>
          <cell r="N1195">
            <v>115.74074074074075</v>
          </cell>
          <cell r="O1195">
            <v>6.9895979999999982</v>
          </cell>
          <cell r="Q1195" t="str">
            <v>Saurasurf 1200</v>
          </cell>
          <cell r="R1195">
            <v>4000369</v>
          </cell>
          <cell r="S1195">
            <v>5</v>
          </cell>
          <cell r="T1195">
            <v>170.97000000000003</v>
          </cell>
        </row>
        <row r="1196">
          <cell r="H1196">
            <v>4001534</v>
          </cell>
          <cell r="I1196">
            <v>40</v>
          </cell>
          <cell r="J1196">
            <v>354</v>
          </cell>
          <cell r="K1196">
            <v>2.5000000000000001E-2</v>
          </cell>
          <cell r="L1196">
            <v>1.0249999999999999</v>
          </cell>
          <cell r="M1196">
            <v>14876.849999999997</v>
          </cell>
          <cell r="N1196">
            <v>115.74074074074075</v>
          </cell>
          <cell r="O1196">
            <v>128.53598399999996</v>
          </cell>
          <cell r="Q1196" t="str">
            <v>CK60015</v>
          </cell>
          <cell r="R1196">
            <v>4001534</v>
          </cell>
          <cell r="S1196">
            <v>40</v>
          </cell>
          <cell r="T1196">
            <v>239</v>
          </cell>
        </row>
        <row r="1197">
          <cell r="H1197">
            <v>4000520</v>
          </cell>
          <cell r="I1197">
            <v>0.2</v>
          </cell>
          <cell r="J1197">
            <v>560</v>
          </cell>
          <cell r="K1197">
            <v>2.5000000000000001E-2</v>
          </cell>
          <cell r="L1197">
            <v>1.0249999999999999</v>
          </cell>
          <cell r="M1197">
            <v>117.66999999999997</v>
          </cell>
          <cell r="N1197">
            <v>115.74074074074075</v>
          </cell>
          <cell r="O1197">
            <v>1.0166687999999997</v>
          </cell>
          <cell r="Q1197" t="str">
            <v>Hydrolysed Egg white protein</v>
          </cell>
          <cell r="R1197">
            <v>4000520</v>
          </cell>
          <cell r="S1197">
            <v>0.2</v>
          </cell>
          <cell r="T1197">
            <v>610.1415384615384</v>
          </cell>
        </row>
        <row r="1198">
          <cell r="H1198">
            <v>4000628</v>
          </cell>
          <cell r="I1198">
            <v>0.125</v>
          </cell>
          <cell r="J1198">
            <v>3775</v>
          </cell>
          <cell r="K1198">
            <v>2.5000000000000001E-2</v>
          </cell>
          <cell r="L1198">
            <v>1.0249999999999999</v>
          </cell>
          <cell r="M1198">
            <v>495.76367187499989</v>
          </cell>
          <cell r="N1198">
            <v>115.74074074074075</v>
          </cell>
          <cell r="O1198">
            <v>4.2833981249999988</v>
          </cell>
          <cell r="Q1198" t="str">
            <v>Shikakai soft aqueous extract</v>
          </cell>
          <cell r="R1198">
            <v>4000628</v>
          </cell>
          <cell r="S1198">
            <v>0.125</v>
          </cell>
          <cell r="T1198">
            <v>4347.9768000000004</v>
          </cell>
        </row>
        <row r="1199">
          <cell r="H1199">
            <v>4000151</v>
          </cell>
          <cell r="I1199">
            <v>0.125</v>
          </cell>
          <cell r="J1199">
            <v>484.5</v>
          </cell>
          <cell r="K1199">
            <v>2.5000000000000001E-2</v>
          </cell>
          <cell r="L1199">
            <v>1.0249999999999999</v>
          </cell>
          <cell r="M1199">
            <v>63.628476562499991</v>
          </cell>
          <cell r="N1199">
            <v>115.74074074074075</v>
          </cell>
          <cell r="O1199">
            <v>0.54975003749999984</v>
          </cell>
          <cell r="Q1199" t="str">
            <v>Reetha Soft exract</v>
          </cell>
          <cell r="R1199">
            <v>4000151</v>
          </cell>
          <cell r="S1199">
            <v>0.125</v>
          </cell>
          <cell r="T1199">
            <v>705.17017142857151</v>
          </cell>
        </row>
        <row r="1200">
          <cell r="H1200">
            <v>4000236</v>
          </cell>
          <cell r="I1200">
            <v>0.01</v>
          </cell>
          <cell r="J1200">
            <v>955</v>
          </cell>
          <cell r="K1200">
            <v>2.5000000000000001E-2</v>
          </cell>
          <cell r="L1200">
            <v>1.0249999999999999</v>
          </cell>
          <cell r="M1200">
            <v>10.033468749999999</v>
          </cell>
          <cell r="N1200">
            <v>115.74074074074075</v>
          </cell>
          <cell r="O1200">
            <v>8.6689169999999982E-2</v>
          </cell>
          <cell r="Q1200" t="str">
            <v>Almond seed</v>
          </cell>
          <cell r="R1200">
            <v>4000236</v>
          </cell>
          <cell r="S1200">
            <v>0.01</v>
          </cell>
          <cell r="T1200">
            <v>941.95652173913027</v>
          </cell>
        </row>
        <row r="1201">
          <cell r="H1201">
            <v>4000096</v>
          </cell>
          <cell r="I1201">
            <v>0.1</v>
          </cell>
          <cell r="J1201">
            <v>395.5</v>
          </cell>
          <cell r="K1201">
            <v>2.5000000000000001E-2</v>
          </cell>
          <cell r="L1201">
            <v>1.0249999999999999</v>
          </cell>
          <cell r="M1201">
            <v>41.552218749999994</v>
          </cell>
          <cell r="N1201">
            <v>115.74074074074075</v>
          </cell>
          <cell r="O1201">
            <v>0.35901116999999994</v>
          </cell>
          <cell r="Q1201" t="str">
            <v>BUTYLATED HYDROXY TOULENE</v>
          </cell>
          <cell r="R1201">
            <v>4000096</v>
          </cell>
          <cell r="S1201">
            <v>0.1</v>
          </cell>
          <cell r="T1201">
            <v>368.24</v>
          </cell>
        </row>
        <row r="1202">
          <cell r="H1202">
            <v>4000166</v>
          </cell>
          <cell r="I1202">
            <v>6.7999999999999991E-2</v>
          </cell>
          <cell r="J1202">
            <v>496</v>
          </cell>
          <cell r="K1202">
            <v>2.5000000000000001E-2</v>
          </cell>
          <cell r="L1202">
            <v>1.0249999999999999</v>
          </cell>
          <cell r="M1202">
            <v>35.435479999999984</v>
          </cell>
          <cell r="N1202">
            <v>115.74074074074075</v>
          </cell>
          <cell r="O1202">
            <v>0.30616254719999986</v>
          </cell>
          <cell r="Q1202" t="str">
            <v>CHOCLATE BROWN</v>
          </cell>
          <cell r="R1202">
            <v>4000166</v>
          </cell>
          <cell r="S1202">
            <v>6.7999999999999991E-2</v>
          </cell>
          <cell r="T1202">
            <v>578.69499999999994</v>
          </cell>
        </row>
        <row r="1203">
          <cell r="H1203">
            <v>4000129</v>
          </cell>
          <cell r="I1203">
            <v>15</v>
          </cell>
          <cell r="J1203">
            <v>60</v>
          </cell>
          <cell r="K1203">
            <v>2.5000000000000001E-2</v>
          </cell>
          <cell r="L1203">
            <v>1.0249999999999999</v>
          </cell>
          <cell r="M1203">
            <v>945.56249999999977</v>
          </cell>
          <cell r="N1203">
            <v>115.74074074074075</v>
          </cell>
          <cell r="O1203">
            <v>8.1696599999999968</v>
          </cell>
          <cell r="Q1203" t="str">
            <v>CAPB</v>
          </cell>
          <cell r="R1203">
            <v>4000129</v>
          </cell>
          <cell r="S1203">
            <v>15</v>
          </cell>
          <cell r="T1203">
            <v>66.625809613658788</v>
          </cell>
        </row>
        <row r="1204">
          <cell r="H1204" t="str">
            <v>C23</v>
          </cell>
          <cell r="I1204">
            <v>5</v>
          </cell>
          <cell r="J1204">
            <v>775</v>
          </cell>
          <cell r="K1204">
            <v>2.5000000000000001E-2</v>
          </cell>
          <cell r="L1204">
            <v>1.0249999999999999</v>
          </cell>
          <cell r="M1204">
            <v>4071.1718749999991</v>
          </cell>
          <cell r="N1204">
            <v>115.74074074074075</v>
          </cell>
          <cell r="O1204">
            <v>35.174924999999988</v>
          </cell>
          <cell r="Q1204" t="str">
            <v>Perfume Fruitys</v>
          </cell>
          <cell r="R1204" t="str">
            <v>C23</v>
          </cell>
          <cell r="S1204">
            <v>5</v>
          </cell>
          <cell r="T1204">
            <v>775</v>
          </cell>
        </row>
        <row r="1205">
          <cell r="H1205">
            <v>4000140</v>
          </cell>
          <cell r="I1205">
            <v>6.875</v>
          </cell>
          <cell r="J1205">
            <v>17.100000000000001</v>
          </cell>
          <cell r="K1205">
            <v>2.5000000000000001E-2</v>
          </cell>
          <cell r="L1205">
            <v>1.0249999999999999</v>
          </cell>
          <cell r="M1205">
            <v>123.51410156249999</v>
          </cell>
          <cell r="N1205">
            <v>115.74074074074075</v>
          </cell>
          <cell r="O1205">
            <v>1.0671618374999998</v>
          </cell>
          <cell r="Q1205" t="str">
            <v>SODIUM  CHLORIDE</v>
          </cell>
          <cell r="R1205">
            <v>4000140</v>
          </cell>
          <cell r="S1205">
            <v>6.875</v>
          </cell>
          <cell r="T1205">
            <v>19.107204081632652</v>
          </cell>
        </row>
        <row r="1206">
          <cell r="H1206" t="str">
            <v>C16</v>
          </cell>
          <cell r="I1206">
            <v>707.72699999999998</v>
          </cell>
          <cell r="J1206">
            <v>0.34</v>
          </cell>
          <cell r="K1206">
            <v>2.5000000000000001E-2</v>
          </cell>
          <cell r="L1206">
            <v>1.0249999999999999</v>
          </cell>
          <cell r="M1206">
            <v>252.80893098749996</v>
          </cell>
          <cell r="N1206">
            <v>115.74074074074075</v>
          </cell>
          <cell r="O1206">
            <v>2.1842691637319995</v>
          </cell>
          <cell r="Q1206" t="str">
            <v>DM Water</v>
          </cell>
          <cell r="R1206" t="str">
            <v>C16</v>
          </cell>
          <cell r="S1206">
            <v>707.72699999999998</v>
          </cell>
          <cell r="T1206">
            <v>0.33999695959303466</v>
          </cell>
        </row>
        <row r="1207">
          <cell r="H1207">
            <v>229935</v>
          </cell>
          <cell r="I1207">
            <v>67.245370370370367</v>
          </cell>
          <cell r="J1207">
            <v>251.49</v>
          </cell>
          <cell r="K1207">
            <v>1.7500000000000002E-2</v>
          </cell>
          <cell r="L1207">
            <v>1</v>
          </cell>
          <cell r="M1207">
            <v>17207.490112847223</v>
          </cell>
          <cell r="N1207">
            <v>115.74074074074075</v>
          </cell>
          <cell r="O1207">
            <v>148.67271457499999</v>
          </cell>
          <cell r="Q1207" t="str">
            <v xml:space="preserve">LAMI  MEERA GOT HFC SH 5ML 20% EX         </v>
          </cell>
          <cell r="R1207">
            <v>229935</v>
          </cell>
          <cell r="S1207">
            <v>67.245370370370367</v>
          </cell>
          <cell r="T1207">
            <v>251.49</v>
          </cell>
        </row>
        <row r="1208">
          <cell r="H1208">
            <v>230067</v>
          </cell>
          <cell r="I1208">
            <v>115.74074074074075</v>
          </cell>
          <cell r="J1208">
            <v>33.82</v>
          </cell>
          <cell r="K1208">
            <v>6.0000000000000001E-3</v>
          </cell>
          <cell r="L1208">
            <v>1</v>
          </cell>
          <cell r="M1208">
            <v>3937.8379629629635</v>
          </cell>
          <cell r="N1208">
            <v>115.74074074074075</v>
          </cell>
          <cell r="O1208">
            <v>34.022919999999999</v>
          </cell>
          <cell r="Q1208" t="str">
            <v xml:space="preserve">CFC  MEERA GOT HFC SH 5ML 20% EX         </v>
          </cell>
          <cell r="R1208">
            <v>230067</v>
          </cell>
          <cell r="S1208">
            <v>115.74074074074075</v>
          </cell>
          <cell r="T1208">
            <v>33.82</v>
          </cell>
        </row>
        <row r="1209">
          <cell r="H1209" t="str">
            <v>220393A</v>
          </cell>
          <cell r="I1209">
            <v>2.0833333333333335</v>
          </cell>
          <cell r="J1209">
            <v>44.99</v>
          </cell>
          <cell r="K1209">
            <v>0.02</v>
          </cell>
          <cell r="L1209">
            <v>1</v>
          </cell>
          <cell r="M1209">
            <v>95.603750000000005</v>
          </cell>
          <cell r="N1209">
            <v>115.74074074074075</v>
          </cell>
          <cell r="O1209">
            <v>0.82601639999999998</v>
          </cell>
          <cell r="Q1209" t="str">
            <v>BOPP Tape</v>
          </cell>
          <cell r="R1209" t="str">
            <v>220393A</v>
          </cell>
          <cell r="S1209">
            <v>2.0833333333333335</v>
          </cell>
          <cell r="T1209">
            <v>47.670000000000009</v>
          </cell>
        </row>
        <row r="1210">
          <cell r="H1210" t="str">
            <v>Conversion</v>
          </cell>
          <cell r="M1210">
            <v>6180</v>
          </cell>
          <cell r="N1210">
            <v>115.74074074074075</v>
          </cell>
          <cell r="O1210">
            <v>53.395199999999996</v>
          </cell>
          <cell r="R1210" t="str">
            <v>Conversion</v>
          </cell>
        </row>
        <row r="1211">
          <cell r="H1211">
            <v>4000177</v>
          </cell>
          <cell r="I1211">
            <v>192.77</v>
          </cell>
          <cell r="J1211">
            <v>93.36</v>
          </cell>
          <cell r="K1211">
            <v>2.5000000000000001E-2</v>
          </cell>
          <cell r="L1211">
            <v>1.0249999999999999</v>
          </cell>
          <cell r="M1211">
            <v>18908.105689499997</v>
          </cell>
          <cell r="N1211">
            <v>231.4814814814815</v>
          </cell>
          <cell r="O1211">
            <v>81.683016578639979</v>
          </cell>
          <cell r="Q1211" t="str">
            <v>SLES 70%</v>
          </cell>
          <cell r="R1211">
            <v>4000177</v>
          </cell>
          <cell r="S1211">
            <v>192.77</v>
          </cell>
          <cell r="T1211">
            <v>90</v>
          </cell>
        </row>
        <row r="1212">
          <cell r="H1212">
            <v>4000145</v>
          </cell>
          <cell r="I1212">
            <v>10</v>
          </cell>
          <cell r="J1212">
            <v>152.11000000000001</v>
          </cell>
          <cell r="K1212">
            <v>2.5000000000000001E-2</v>
          </cell>
          <cell r="L1212">
            <v>1.0249999999999999</v>
          </cell>
          <cell r="M1212">
            <v>1598.1056874999999</v>
          </cell>
          <cell r="N1212">
            <v>231.4814814814815</v>
          </cell>
          <cell r="O1212">
            <v>6.9038165699999992</v>
          </cell>
          <cell r="Q1212" t="str">
            <v xml:space="preserve"> PKMEA/CMEA</v>
          </cell>
          <cell r="R1212">
            <v>4000145</v>
          </cell>
          <cell r="S1212">
            <v>10</v>
          </cell>
          <cell r="T1212">
            <v>141.47786749862925</v>
          </cell>
        </row>
        <row r="1213">
          <cell r="H1213">
            <v>4000224</v>
          </cell>
          <cell r="I1213">
            <v>0.5</v>
          </cell>
          <cell r="J1213">
            <v>1940</v>
          </cell>
          <cell r="K1213">
            <v>2.5000000000000001E-2</v>
          </cell>
          <cell r="L1213">
            <v>1.0249999999999999</v>
          </cell>
          <cell r="M1213">
            <v>1019.1062499999998</v>
          </cell>
          <cell r="N1213">
            <v>231.4814814814815</v>
          </cell>
          <cell r="O1213">
            <v>4.4025389999999991</v>
          </cell>
          <cell r="Q1213" t="str">
            <v>Climbazole</v>
          </cell>
          <cell r="R1213">
            <v>4000224</v>
          </cell>
          <cell r="S1213">
            <v>0.5</v>
          </cell>
          <cell r="T1213">
            <v>1695</v>
          </cell>
        </row>
        <row r="1214">
          <cell r="H1214">
            <v>4000267</v>
          </cell>
          <cell r="I1214">
            <v>3.5</v>
          </cell>
          <cell r="J1214">
            <v>269</v>
          </cell>
          <cell r="K1214">
            <v>2.5000000000000001E-2</v>
          </cell>
          <cell r="L1214">
            <v>1.0249999999999999</v>
          </cell>
          <cell r="M1214">
            <v>989.16343749999987</v>
          </cell>
          <cell r="N1214">
            <v>231.4814814814815</v>
          </cell>
          <cell r="O1214">
            <v>4.2731860499999996</v>
          </cell>
          <cell r="Q1214" t="str">
            <v>Incromine SD</v>
          </cell>
          <cell r="R1214">
            <v>4000267</v>
          </cell>
          <cell r="S1214">
            <v>3.5</v>
          </cell>
          <cell r="T1214">
            <v>369.30961538461537</v>
          </cell>
        </row>
        <row r="1215">
          <cell r="H1215">
            <v>4000207</v>
          </cell>
          <cell r="I1215">
            <v>0.75</v>
          </cell>
          <cell r="J1215">
            <v>152.5</v>
          </cell>
          <cell r="K1215">
            <v>2.5000000000000001E-2</v>
          </cell>
          <cell r="L1215">
            <v>1.0249999999999999</v>
          </cell>
          <cell r="M1215">
            <v>120.16523437499997</v>
          </cell>
          <cell r="N1215">
            <v>231.4814814814815</v>
          </cell>
          <cell r="O1215">
            <v>0.51911381249999988</v>
          </cell>
          <cell r="Q1215" t="str">
            <v>CITRIC ACID ANHYDROUS</v>
          </cell>
          <cell r="R1215">
            <v>4000207</v>
          </cell>
          <cell r="S1215">
            <v>0.75</v>
          </cell>
          <cell r="T1215">
            <v>112.87499999999999</v>
          </cell>
        </row>
        <row r="1216">
          <cell r="H1216">
            <v>4000097</v>
          </cell>
          <cell r="I1216">
            <v>1</v>
          </cell>
          <cell r="J1216">
            <v>457</v>
          </cell>
          <cell r="K1216">
            <v>2.5000000000000001E-2</v>
          </cell>
          <cell r="L1216">
            <v>1.0249999999999999</v>
          </cell>
          <cell r="M1216">
            <v>480.13562499999989</v>
          </cell>
          <cell r="N1216">
            <v>231.4814814814815</v>
          </cell>
          <cell r="O1216">
            <v>2.0741858999999994</v>
          </cell>
          <cell r="Q1216" t="str">
            <v>Disodium EDTA</v>
          </cell>
          <cell r="R1216">
            <v>4000097</v>
          </cell>
          <cell r="S1216">
            <v>1</v>
          </cell>
          <cell r="T1216">
            <v>288.755</v>
          </cell>
        </row>
        <row r="1217">
          <cell r="H1217">
            <v>4000186</v>
          </cell>
          <cell r="I1217">
            <v>2.5</v>
          </cell>
          <cell r="J1217">
            <v>179</v>
          </cell>
          <cell r="K1217">
            <v>2.5000000000000001E-2</v>
          </cell>
          <cell r="L1217">
            <v>1.0249999999999999</v>
          </cell>
          <cell r="M1217">
            <v>470.15468749999991</v>
          </cell>
          <cell r="N1217">
            <v>231.4814814814815</v>
          </cell>
          <cell r="O1217">
            <v>2.0310682499999997</v>
          </cell>
          <cell r="Q1217" t="str">
            <v>GMS</v>
          </cell>
          <cell r="R1217">
            <v>4000186</v>
          </cell>
          <cell r="S1217">
            <v>2.5</v>
          </cell>
          <cell r="T1217">
            <v>173.24</v>
          </cell>
        </row>
        <row r="1218">
          <cell r="H1218">
            <v>4000218</v>
          </cell>
          <cell r="I1218">
            <v>3</v>
          </cell>
          <cell r="J1218">
            <v>758</v>
          </cell>
          <cell r="K1218">
            <v>2.5000000000000001E-2</v>
          </cell>
          <cell r="L1218">
            <v>1.0249999999999999</v>
          </cell>
          <cell r="M1218">
            <v>2389.1212499999997</v>
          </cell>
          <cell r="N1218">
            <v>231.4814814814815</v>
          </cell>
          <cell r="O1218">
            <v>10.321003799999998</v>
          </cell>
          <cell r="Q1218" t="str">
            <v>Carbopol 990</v>
          </cell>
          <cell r="R1218">
            <v>4000218</v>
          </cell>
          <cell r="S1218">
            <v>3</v>
          </cell>
          <cell r="T1218">
            <v>838.74000000000012</v>
          </cell>
        </row>
        <row r="1219">
          <cell r="H1219">
            <v>4000176</v>
          </cell>
          <cell r="I1219">
            <v>0.75</v>
          </cell>
          <cell r="J1219">
            <v>82</v>
          </cell>
          <cell r="K1219">
            <v>2.5000000000000001E-2</v>
          </cell>
          <cell r="L1219">
            <v>1.0249999999999999</v>
          </cell>
          <cell r="M1219">
            <v>64.613437499999989</v>
          </cell>
          <cell r="N1219">
            <v>231.4814814814815</v>
          </cell>
          <cell r="O1219">
            <v>0.27913004999999996</v>
          </cell>
          <cell r="Q1219" t="str">
            <v>Sodium hydroxide</v>
          </cell>
          <cell r="R1219">
            <v>4000176</v>
          </cell>
          <cell r="S1219">
            <v>0.75</v>
          </cell>
          <cell r="T1219">
            <v>83.754999999999995</v>
          </cell>
        </row>
        <row r="1220">
          <cell r="H1220">
            <v>4000225</v>
          </cell>
          <cell r="I1220">
            <v>2</v>
          </cell>
          <cell r="J1220">
            <v>857</v>
          </cell>
          <cell r="K1220">
            <v>2.5000000000000001E-2</v>
          </cell>
          <cell r="L1220">
            <v>1.0249999999999999</v>
          </cell>
          <cell r="M1220">
            <v>1800.7712499999998</v>
          </cell>
          <cell r="N1220">
            <v>231.4814814814815</v>
          </cell>
          <cell r="O1220">
            <v>7.7793317999999987</v>
          </cell>
          <cell r="Q1220" t="str">
            <v>N-hance CG-17</v>
          </cell>
          <cell r="R1220">
            <v>4000225</v>
          </cell>
          <cell r="S1220">
            <v>2</v>
          </cell>
          <cell r="T1220">
            <v>855.79256502601049</v>
          </cell>
        </row>
        <row r="1221">
          <cell r="H1221">
            <v>4000507</v>
          </cell>
          <cell r="I1221">
            <v>0.5</v>
          </cell>
          <cell r="J1221">
            <v>3299.69</v>
          </cell>
          <cell r="K1221">
            <v>2.5000000000000001E-2</v>
          </cell>
          <cell r="L1221">
            <v>1.0249999999999999</v>
          </cell>
          <cell r="M1221">
            <v>1733.3684031249998</v>
          </cell>
          <cell r="N1221">
            <v>231.4814814814815</v>
          </cell>
          <cell r="O1221">
            <v>7.4881515014999982</v>
          </cell>
          <cell r="Q1221" t="str">
            <v>Polyox N-60K</v>
          </cell>
          <cell r="R1221">
            <v>4000507</v>
          </cell>
          <cell r="S1221">
            <v>0.5</v>
          </cell>
          <cell r="T1221">
            <v>3509.6697311107387</v>
          </cell>
        </row>
        <row r="1222">
          <cell r="H1222">
            <v>4000159</v>
          </cell>
          <cell r="I1222">
            <v>2.5</v>
          </cell>
          <cell r="J1222">
            <v>126.8</v>
          </cell>
          <cell r="K1222">
            <v>2.5000000000000001E-2</v>
          </cell>
          <cell r="L1222">
            <v>1.0249999999999999</v>
          </cell>
          <cell r="M1222">
            <v>333.04812499999991</v>
          </cell>
          <cell r="N1222">
            <v>231.4814814814815</v>
          </cell>
          <cell r="O1222">
            <v>1.4387678999999995</v>
          </cell>
          <cell r="Q1222" t="str">
            <v>Glydant</v>
          </cell>
          <cell r="R1222">
            <v>4000159</v>
          </cell>
          <cell r="S1222">
            <v>2.5</v>
          </cell>
          <cell r="T1222">
            <v>137.97450310559006</v>
          </cell>
        </row>
        <row r="1223">
          <cell r="H1223">
            <v>4000369</v>
          </cell>
          <cell r="I1223">
            <v>5</v>
          </cell>
          <cell r="J1223">
            <v>132.5</v>
          </cell>
          <cell r="K1223">
            <v>2.5000000000000001E-2</v>
          </cell>
          <cell r="L1223">
            <v>1.0249999999999999</v>
          </cell>
          <cell r="M1223">
            <v>696.03906249999977</v>
          </cell>
          <cell r="N1223">
            <v>231.4814814814815</v>
          </cell>
          <cell r="O1223">
            <v>3.006888749999999</v>
          </cell>
          <cell r="Q1223" t="str">
            <v>Saurasurf 1200</v>
          </cell>
          <cell r="R1223">
            <v>4000369</v>
          </cell>
          <cell r="S1223">
            <v>5</v>
          </cell>
          <cell r="T1223">
            <v>170.97000000000003</v>
          </cell>
        </row>
        <row r="1224">
          <cell r="H1224" t="str">
            <v>C54</v>
          </cell>
          <cell r="I1224">
            <v>20</v>
          </cell>
          <cell r="J1224">
            <v>156</v>
          </cell>
          <cell r="K1224">
            <v>2.5000000000000001E-2</v>
          </cell>
          <cell r="L1224">
            <v>1.0249999999999999</v>
          </cell>
          <cell r="M1224">
            <v>3277.9499999999994</v>
          </cell>
          <cell r="N1224">
            <v>231.4814814814815</v>
          </cell>
          <cell r="O1224">
            <v>14.160743999999996</v>
          </cell>
          <cell r="Q1224" t="str">
            <v>CE - 1788 POE EMULSION</v>
          </cell>
          <cell r="R1224" t="str">
            <v>C54</v>
          </cell>
          <cell r="S1224">
            <v>20</v>
          </cell>
          <cell r="T1224">
            <v>156</v>
          </cell>
        </row>
        <row r="1225">
          <cell r="H1225" t="str">
            <v>C51</v>
          </cell>
          <cell r="I1225">
            <v>20</v>
          </cell>
          <cell r="J1225">
            <v>141</v>
          </cell>
          <cell r="K1225">
            <v>2.5000000000000001E-2</v>
          </cell>
          <cell r="L1225">
            <v>1.0249999999999999</v>
          </cell>
          <cell r="M1225">
            <v>2962.7624999999994</v>
          </cell>
          <cell r="N1225">
            <v>231.4814814814815</v>
          </cell>
          <cell r="O1225">
            <v>12.799133999999997</v>
          </cell>
          <cell r="Q1225" t="str">
            <v>CK 60012</v>
          </cell>
          <cell r="R1225" t="str">
            <v>C51</v>
          </cell>
          <cell r="S1225">
            <v>20</v>
          </cell>
          <cell r="T1225">
            <v>141</v>
          </cell>
        </row>
        <row r="1226">
          <cell r="H1226">
            <v>4000520</v>
          </cell>
          <cell r="I1226">
            <v>0.2</v>
          </cell>
          <cell r="J1226">
            <v>480</v>
          </cell>
          <cell r="K1226">
            <v>2.5000000000000001E-2</v>
          </cell>
          <cell r="L1226">
            <v>1.0249999999999999</v>
          </cell>
          <cell r="M1226">
            <v>100.85999999999999</v>
          </cell>
          <cell r="N1226">
            <v>231.4814814814815</v>
          </cell>
          <cell r="O1226">
            <v>0.43571519999999991</v>
          </cell>
          <cell r="Q1226" t="str">
            <v>Hydrolysed Egg white protein</v>
          </cell>
          <cell r="R1226">
            <v>4000520</v>
          </cell>
          <cell r="S1226">
            <v>0.2</v>
          </cell>
          <cell r="T1226">
            <v>610.1415384615384</v>
          </cell>
        </row>
        <row r="1227">
          <cell r="H1227">
            <v>4000628</v>
          </cell>
          <cell r="I1227">
            <v>0.125</v>
          </cell>
          <cell r="J1227">
            <v>2273</v>
          </cell>
          <cell r="K1227">
            <v>2.5000000000000001E-2</v>
          </cell>
          <cell r="L1227">
            <v>1.0249999999999999</v>
          </cell>
          <cell r="M1227">
            <v>298.50882812499992</v>
          </cell>
          <cell r="N1227">
            <v>231.4814814814815</v>
          </cell>
          <cell r="O1227">
            <v>1.2895581374999996</v>
          </cell>
          <cell r="Q1227" t="str">
            <v>Shikakai soft aqueous extract</v>
          </cell>
          <cell r="R1227">
            <v>4000628</v>
          </cell>
          <cell r="S1227">
            <v>0.125</v>
          </cell>
          <cell r="T1227">
            <v>4347.9768000000004</v>
          </cell>
        </row>
        <row r="1228">
          <cell r="H1228">
            <v>4000151</v>
          </cell>
          <cell r="I1228">
            <v>0.125</v>
          </cell>
          <cell r="J1228">
            <v>484.5</v>
          </cell>
          <cell r="K1228">
            <v>2.5000000000000001E-2</v>
          </cell>
          <cell r="L1228">
            <v>1.0249999999999999</v>
          </cell>
          <cell r="M1228">
            <v>63.628476562499991</v>
          </cell>
          <cell r="N1228">
            <v>231.4814814814815</v>
          </cell>
          <cell r="O1228">
            <v>0.27487501874999992</v>
          </cell>
          <cell r="Q1228" t="str">
            <v>Reetha Soft exract</v>
          </cell>
          <cell r="R1228">
            <v>4000151</v>
          </cell>
          <cell r="S1228">
            <v>0.125</v>
          </cell>
          <cell r="T1228">
            <v>705.17017142857151</v>
          </cell>
        </row>
        <row r="1229">
          <cell r="H1229">
            <v>4000236</v>
          </cell>
          <cell r="I1229">
            <v>0.01</v>
          </cell>
          <cell r="J1229">
            <v>955</v>
          </cell>
          <cell r="K1229">
            <v>2.5000000000000001E-2</v>
          </cell>
          <cell r="L1229">
            <v>1.0249999999999999</v>
          </cell>
          <cell r="M1229">
            <v>10.033468749999999</v>
          </cell>
          <cell r="N1229">
            <v>231.4814814814815</v>
          </cell>
          <cell r="O1229">
            <v>4.3344584999999991E-2</v>
          </cell>
          <cell r="Q1229" t="str">
            <v>Almond seed</v>
          </cell>
          <cell r="R1229">
            <v>4000236</v>
          </cell>
          <cell r="S1229">
            <v>0.01</v>
          </cell>
          <cell r="T1229">
            <v>941.95652173913027</v>
          </cell>
        </row>
        <row r="1230">
          <cell r="H1230">
            <v>4000096</v>
          </cell>
          <cell r="I1230">
            <v>0.1</v>
          </cell>
          <cell r="J1230">
            <v>222.5</v>
          </cell>
          <cell r="K1230">
            <v>2.5000000000000001E-2</v>
          </cell>
          <cell r="L1230">
            <v>1.0249999999999999</v>
          </cell>
          <cell r="M1230">
            <v>23.376406249999995</v>
          </cell>
          <cell r="N1230">
            <v>231.4814814814815</v>
          </cell>
          <cell r="O1230">
            <v>0.10098607499999997</v>
          </cell>
          <cell r="Q1230" t="str">
            <v>BUTYLATED HYDROXY TOULENE</v>
          </cell>
          <cell r="R1230">
            <v>4000096</v>
          </cell>
          <cell r="S1230">
            <v>0.1</v>
          </cell>
          <cell r="T1230">
            <v>368.24</v>
          </cell>
        </row>
        <row r="1231">
          <cell r="H1231">
            <v>4000166</v>
          </cell>
          <cell r="I1231">
            <v>6.7999999999999991E-2</v>
          </cell>
          <cell r="J1231">
            <v>496</v>
          </cell>
          <cell r="K1231">
            <v>2.5000000000000001E-2</v>
          </cell>
          <cell r="L1231">
            <v>1.0249999999999999</v>
          </cell>
          <cell r="M1231">
            <v>35.435479999999984</v>
          </cell>
          <cell r="N1231">
            <v>231.4814814814815</v>
          </cell>
          <cell r="O1231">
            <v>0.15308127359999993</v>
          </cell>
          <cell r="Q1231" t="str">
            <v>CHOCLATE BROWN</v>
          </cell>
          <cell r="R1231">
            <v>4000166</v>
          </cell>
          <cell r="S1231">
            <v>6.7999999999999991E-2</v>
          </cell>
          <cell r="T1231">
            <v>578.69499999999994</v>
          </cell>
        </row>
        <row r="1232">
          <cell r="H1232">
            <v>4000129</v>
          </cell>
          <cell r="I1232">
            <v>15</v>
          </cell>
          <cell r="J1232">
            <v>60</v>
          </cell>
          <cell r="K1232">
            <v>2.5000000000000001E-2</v>
          </cell>
          <cell r="L1232">
            <v>1.0249999999999999</v>
          </cell>
          <cell r="M1232">
            <v>945.56249999999977</v>
          </cell>
          <cell r="N1232">
            <v>231.4814814814815</v>
          </cell>
          <cell r="O1232">
            <v>4.0848299999999984</v>
          </cell>
          <cell r="Q1232" t="str">
            <v>CAPB</v>
          </cell>
          <cell r="R1232">
            <v>4000129</v>
          </cell>
          <cell r="S1232">
            <v>15</v>
          </cell>
          <cell r="T1232">
            <v>66.625809613658788</v>
          </cell>
        </row>
        <row r="1233">
          <cell r="H1233" t="str">
            <v>C23</v>
          </cell>
          <cell r="I1233">
            <v>5</v>
          </cell>
          <cell r="J1233">
            <v>775</v>
          </cell>
          <cell r="K1233">
            <v>2.5000000000000001E-2</v>
          </cell>
          <cell r="L1233">
            <v>1.0249999999999999</v>
          </cell>
          <cell r="M1233">
            <v>4071.1718749999991</v>
          </cell>
          <cell r="N1233">
            <v>231.4814814814815</v>
          </cell>
          <cell r="O1233">
            <v>17.587462499999994</v>
          </cell>
          <cell r="Q1233" t="str">
            <v>Perfume Fruitys</v>
          </cell>
          <cell r="R1233" t="str">
            <v>C23</v>
          </cell>
          <cell r="S1233">
            <v>5</v>
          </cell>
          <cell r="T1233">
            <v>775</v>
          </cell>
        </row>
        <row r="1234">
          <cell r="H1234">
            <v>4000140</v>
          </cell>
          <cell r="I1234">
            <v>6.875</v>
          </cell>
          <cell r="J1234">
            <v>16.100000000000001</v>
          </cell>
          <cell r="K1234">
            <v>2.5000000000000001E-2</v>
          </cell>
          <cell r="L1234">
            <v>1.0249999999999999</v>
          </cell>
          <cell r="M1234">
            <v>116.29105468749999</v>
          </cell>
          <cell r="N1234">
            <v>231.4814814814815</v>
          </cell>
          <cell r="O1234">
            <v>0.50237735624999991</v>
          </cell>
          <cell r="Q1234" t="str">
            <v>SODIUM  CHLORIDE</v>
          </cell>
          <cell r="R1234">
            <v>4000140</v>
          </cell>
          <cell r="S1234">
            <v>6.875</v>
          </cell>
          <cell r="T1234">
            <v>19.107204081632652</v>
          </cell>
        </row>
        <row r="1235">
          <cell r="H1235" t="str">
            <v>C16</v>
          </cell>
          <cell r="I1235">
            <v>707.72699999999998</v>
          </cell>
          <cell r="J1235">
            <v>0.34</v>
          </cell>
          <cell r="K1235">
            <v>2.5000000000000001E-2</v>
          </cell>
          <cell r="L1235">
            <v>1.0249999999999999</v>
          </cell>
          <cell r="M1235">
            <v>252.80893098749996</v>
          </cell>
          <cell r="N1235">
            <v>231.4814814814815</v>
          </cell>
          <cell r="O1235">
            <v>1.0921345818659998</v>
          </cell>
          <cell r="Q1235" t="str">
            <v xml:space="preserve">DM Water </v>
          </cell>
          <cell r="R1235" t="str">
            <v>C16</v>
          </cell>
          <cell r="S1235">
            <v>707.72699999999998</v>
          </cell>
          <cell r="T1235">
            <v>0.33999695959303466</v>
          </cell>
        </row>
        <row r="1236">
          <cell r="H1236">
            <v>213507</v>
          </cell>
          <cell r="I1236">
            <v>66.898148148148152</v>
          </cell>
          <cell r="J1236">
            <v>238.84</v>
          </cell>
          <cell r="K1236">
            <v>1.7500000000000002E-2</v>
          </cell>
          <cell r="L1236">
            <v>1</v>
          </cell>
          <cell r="M1236">
            <v>16257.567893518521</v>
          </cell>
          <cell r="N1236">
            <v>231.4814814814815</v>
          </cell>
          <cell r="O1236">
            <v>70.232693300000008</v>
          </cell>
          <cell r="Q1236" t="str">
            <v xml:space="preserve">LAM MEERA YEMEN </v>
          </cell>
          <cell r="R1236">
            <v>213507</v>
          </cell>
          <cell r="S1236">
            <v>66.898148148148152</v>
          </cell>
          <cell r="T1236">
            <v>238.84</v>
          </cell>
        </row>
        <row r="1237">
          <cell r="H1237">
            <v>211712</v>
          </cell>
          <cell r="I1237">
            <v>231.4814814814815</v>
          </cell>
          <cell r="J1237">
            <v>59.65</v>
          </cell>
          <cell r="K1237">
            <v>6.0000000000000001E-3</v>
          </cell>
          <cell r="L1237">
            <v>1</v>
          </cell>
          <cell r="M1237">
            <v>13890.717592592593</v>
          </cell>
          <cell r="N1237">
            <v>231.4814814814815</v>
          </cell>
          <cell r="O1237">
            <v>60.007899999999999</v>
          </cell>
          <cell r="Q1237" t="str">
            <v>MEERA YEMEN  CFC</v>
          </cell>
          <cell r="R1237">
            <v>211712</v>
          </cell>
          <cell r="S1237">
            <v>231.4814814814815</v>
          </cell>
          <cell r="T1237">
            <v>59.65</v>
          </cell>
        </row>
        <row r="1238">
          <cell r="H1238" t="str">
            <v>220393A</v>
          </cell>
          <cell r="I1238">
            <v>4.166666666666667</v>
          </cell>
          <cell r="J1238">
            <v>44.99</v>
          </cell>
          <cell r="K1238">
            <v>0.02</v>
          </cell>
          <cell r="L1238">
            <v>1</v>
          </cell>
          <cell r="M1238">
            <v>191.20750000000001</v>
          </cell>
          <cell r="N1238">
            <v>231.4814814814815</v>
          </cell>
          <cell r="O1238">
            <v>0.82601639999999998</v>
          </cell>
          <cell r="Q1238" t="str">
            <v>BOPP Tape</v>
          </cell>
          <cell r="R1238" t="str">
            <v>220393A</v>
          </cell>
          <cell r="S1238">
            <v>4.166666666666667</v>
          </cell>
          <cell r="T1238">
            <v>47.670000000000009</v>
          </cell>
        </row>
        <row r="1239">
          <cell r="H1239" t="str">
            <v>Conversion</v>
          </cell>
          <cell r="M1239">
            <v>7758.4444444444443</v>
          </cell>
          <cell r="N1239">
            <v>231.4814814814815</v>
          </cell>
          <cell r="O1239">
            <v>33.516479999999994</v>
          </cell>
          <cell r="R1239" t="str">
            <v>Conversion</v>
          </cell>
        </row>
        <row r="1240">
          <cell r="H1240" t="str">
            <v>C16</v>
          </cell>
          <cell r="I1240">
            <v>735.65</v>
          </cell>
          <cell r="J1240">
            <v>0.34</v>
          </cell>
          <cell r="K1240">
            <v>2.5000000000000001E-2</v>
          </cell>
          <cell r="L1240">
            <v>1.0249999999999999</v>
          </cell>
          <cell r="M1240">
            <v>262.78337562499996</v>
          </cell>
          <cell r="N1240">
            <v>231.4814814814815</v>
          </cell>
          <cell r="O1240">
            <v>1.1352241826999998</v>
          </cell>
          <cell r="Q1240" t="str">
            <v xml:space="preserve">DM Water </v>
          </cell>
          <cell r="R1240" t="str">
            <v>C16</v>
          </cell>
          <cell r="S1240">
            <v>735.65</v>
          </cell>
          <cell r="T1240">
            <v>0.33999695959303466</v>
          </cell>
        </row>
        <row r="1241">
          <cell r="H1241">
            <v>4000177</v>
          </cell>
          <cell r="I1241">
            <v>185.7</v>
          </cell>
          <cell r="J1241">
            <v>93.36</v>
          </cell>
          <cell r="K1241">
            <v>2.5000000000000001E-2</v>
          </cell>
          <cell r="L1241">
            <v>1.0249999999999999</v>
          </cell>
          <cell r="M1241">
            <v>18214.635194999992</v>
          </cell>
          <cell r="N1241">
            <v>231.4814814814815</v>
          </cell>
          <cell r="O1241">
            <v>78.687224042399961</v>
          </cell>
          <cell r="Q1241" t="str">
            <v>SLES 70%</v>
          </cell>
          <cell r="R1241">
            <v>4000177</v>
          </cell>
          <cell r="S1241">
            <v>185.7</v>
          </cell>
          <cell r="T1241">
            <v>90</v>
          </cell>
        </row>
        <row r="1242">
          <cell r="H1242">
            <v>4000145</v>
          </cell>
          <cell r="I1242">
            <v>10</v>
          </cell>
          <cell r="J1242">
            <v>152.11000000000001</v>
          </cell>
          <cell r="K1242">
            <v>2.5000000000000001E-2</v>
          </cell>
          <cell r="L1242">
            <v>1.0249999999999999</v>
          </cell>
          <cell r="M1242">
            <v>1598.1056874999999</v>
          </cell>
          <cell r="N1242">
            <v>231.4814814814815</v>
          </cell>
          <cell r="O1242">
            <v>6.9038165699999992</v>
          </cell>
          <cell r="Q1242" t="str">
            <v xml:space="preserve"> PKMEA/CMEA</v>
          </cell>
          <cell r="R1242">
            <v>4000145</v>
          </cell>
          <cell r="S1242">
            <v>10</v>
          </cell>
          <cell r="T1242">
            <v>141.47786749862925</v>
          </cell>
        </row>
        <row r="1243">
          <cell r="H1243">
            <v>4000180</v>
          </cell>
          <cell r="I1243">
            <v>5</v>
          </cell>
          <cell r="J1243">
            <v>173</v>
          </cell>
          <cell r="K1243">
            <v>2.5000000000000001E-2</v>
          </cell>
          <cell r="L1243">
            <v>1.0249999999999999</v>
          </cell>
          <cell r="M1243">
            <v>908.79062499999975</v>
          </cell>
          <cell r="N1243">
            <v>231.4814814814815</v>
          </cell>
          <cell r="O1243">
            <v>3.9259754999999985</v>
          </cell>
          <cell r="Q1243" t="str">
            <v>EGDS</v>
          </cell>
          <cell r="R1243">
            <v>4000180</v>
          </cell>
          <cell r="S1243">
            <v>5</v>
          </cell>
          <cell r="T1243">
            <v>148.83631578947367</v>
          </cell>
        </row>
        <row r="1244">
          <cell r="H1244">
            <v>4000207</v>
          </cell>
          <cell r="I1244">
            <v>0.125</v>
          </cell>
          <cell r="J1244">
            <v>152.5</v>
          </cell>
          <cell r="K1244">
            <v>2.5000000000000001E-2</v>
          </cell>
          <cell r="L1244">
            <v>1.0249999999999999</v>
          </cell>
          <cell r="M1244">
            <v>20.027539062499997</v>
          </cell>
          <cell r="N1244">
            <v>231.4814814814815</v>
          </cell>
          <cell r="O1244">
            <v>8.651896874999998E-2</v>
          </cell>
          <cell r="Q1244" t="str">
            <v>CITRIC ACID ANHYDROUS</v>
          </cell>
          <cell r="R1244">
            <v>4000207</v>
          </cell>
          <cell r="S1244">
            <v>0.125</v>
          </cell>
          <cell r="T1244">
            <v>112.87499999999999</v>
          </cell>
        </row>
        <row r="1245">
          <cell r="H1245">
            <v>4000218</v>
          </cell>
          <cell r="I1245">
            <v>2.5</v>
          </cell>
          <cell r="J1245">
            <v>758</v>
          </cell>
          <cell r="K1245">
            <v>2.5000000000000001E-2</v>
          </cell>
          <cell r="L1245">
            <v>1.0249999999999999</v>
          </cell>
          <cell r="M1245">
            <v>1990.9343749999996</v>
          </cell>
          <cell r="N1245">
            <v>231.4814814814815</v>
          </cell>
          <cell r="O1245">
            <v>8.600836499999998</v>
          </cell>
          <cell r="Q1245" t="str">
            <v>CARBOPOL 990</v>
          </cell>
          <cell r="R1245">
            <v>4000218</v>
          </cell>
          <cell r="S1245">
            <v>2.5</v>
          </cell>
          <cell r="T1245">
            <v>838.74000000000012</v>
          </cell>
        </row>
        <row r="1246">
          <cell r="H1246">
            <v>4000225</v>
          </cell>
          <cell r="I1246">
            <v>2</v>
          </cell>
          <cell r="J1246">
            <v>857</v>
          </cell>
          <cell r="K1246">
            <v>2.5000000000000001E-2</v>
          </cell>
          <cell r="L1246">
            <v>1.0249999999999999</v>
          </cell>
          <cell r="M1246">
            <v>1800.7712499999998</v>
          </cell>
          <cell r="N1246">
            <v>231.4814814814815</v>
          </cell>
          <cell r="O1246">
            <v>7.7793317999999987</v>
          </cell>
          <cell r="Q1246" t="str">
            <v>N-hance CG-17</v>
          </cell>
          <cell r="R1246">
            <v>4000225</v>
          </cell>
          <cell r="S1246">
            <v>2</v>
          </cell>
          <cell r="T1246">
            <v>855.79256502601049</v>
          </cell>
        </row>
        <row r="1247">
          <cell r="H1247">
            <v>4000507</v>
          </cell>
          <cell r="I1247">
            <v>0.25</v>
          </cell>
          <cell r="J1247">
            <v>3299.69</v>
          </cell>
          <cell r="K1247">
            <v>2.5000000000000001E-2</v>
          </cell>
          <cell r="L1247">
            <v>1.0249999999999999</v>
          </cell>
          <cell r="M1247">
            <v>866.68420156249988</v>
          </cell>
          <cell r="N1247">
            <v>231.4814814814815</v>
          </cell>
          <cell r="O1247">
            <v>3.7440757507499991</v>
          </cell>
          <cell r="Q1247" t="str">
            <v>Polyox N-60K</v>
          </cell>
          <cell r="R1247">
            <v>4000507</v>
          </cell>
          <cell r="S1247">
            <v>0.25</v>
          </cell>
          <cell r="T1247">
            <v>3509.6697311107387</v>
          </cell>
        </row>
        <row r="1248">
          <cell r="H1248">
            <v>4000159</v>
          </cell>
          <cell r="I1248">
            <v>2.5</v>
          </cell>
          <cell r="J1248">
            <v>126.8</v>
          </cell>
          <cell r="K1248">
            <v>2.5000000000000001E-2</v>
          </cell>
          <cell r="L1248">
            <v>1.0249999999999999</v>
          </cell>
          <cell r="M1248">
            <v>333.04812499999991</v>
          </cell>
          <cell r="N1248">
            <v>231.4814814814815</v>
          </cell>
          <cell r="O1248">
            <v>1.4387678999999995</v>
          </cell>
          <cell r="Q1248" t="str">
            <v>Glydant</v>
          </cell>
          <cell r="R1248">
            <v>4000159</v>
          </cell>
          <cell r="S1248">
            <v>2.5</v>
          </cell>
          <cell r="T1248">
            <v>137.97450310559006</v>
          </cell>
        </row>
        <row r="1249">
          <cell r="H1249">
            <v>4000223</v>
          </cell>
          <cell r="I1249">
            <v>20</v>
          </cell>
          <cell r="J1249">
            <v>220</v>
          </cell>
          <cell r="K1249">
            <v>2.5000000000000001E-2</v>
          </cell>
          <cell r="L1249">
            <v>1.0249999999999999</v>
          </cell>
          <cell r="M1249">
            <v>4622.75</v>
          </cell>
          <cell r="N1249">
            <v>231.4814814814815</v>
          </cell>
          <cell r="O1249">
            <v>19.970279999999999</v>
          </cell>
          <cell r="Q1249" t="str">
            <v>CK 9819</v>
          </cell>
          <cell r="R1249">
            <v>4000223</v>
          </cell>
          <cell r="S1249">
            <v>20</v>
          </cell>
          <cell r="T1249">
            <v>200</v>
          </cell>
        </row>
        <row r="1250">
          <cell r="H1250">
            <v>4000520</v>
          </cell>
          <cell r="I1250">
            <v>0.1</v>
          </cell>
          <cell r="J1250">
            <v>480</v>
          </cell>
          <cell r="K1250">
            <v>2.5000000000000001E-2</v>
          </cell>
          <cell r="L1250">
            <v>1.0249999999999999</v>
          </cell>
          <cell r="M1250">
            <v>50.429999999999993</v>
          </cell>
          <cell r="N1250">
            <v>231.4814814814815</v>
          </cell>
          <cell r="O1250">
            <v>0.21785759999999996</v>
          </cell>
          <cell r="Q1250" t="str">
            <v>Hydrolysed Egg white protein</v>
          </cell>
          <cell r="R1250">
            <v>4000520</v>
          </cell>
          <cell r="S1250">
            <v>0.1</v>
          </cell>
          <cell r="T1250">
            <v>610.1415384615384</v>
          </cell>
        </row>
        <row r="1251">
          <cell r="H1251">
            <v>4000176</v>
          </cell>
          <cell r="I1251">
            <v>0.67500000000000004</v>
          </cell>
          <cell r="J1251">
            <v>71</v>
          </cell>
          <cell r="K1251">
            <v>2.5000000000000001E-2</v>
          </cell>
          <cell r="L1251">
            <v>1.0249999999999999</v>
          </cell>
          <cell r="M1251">
            <v>50.351203124999998</v>
          </cell>
          <cell r="N1251">
            <v>231.4814814814815</v>
          </cell>
          <cell r="O1251">
            <v>0.21751719749999998</v>
          </cell>
          <cell r="Q1251" t="str">
            <v>Sodium hydroxide</v>
          </cell>
          <cell r="R1251">
            <v>4000176</v>
          </cell>
          <cell r="S1251">
            <v>0.67500000000000004</v>
          </cell>
          <cell r="T1251">
            <v>83.754999999999995</v>
          </cell>
        </row>
        <row r="1252">
          <cell r="H1252">
            <v>4000097</v>
          </cell>
          <cell r="I1252">
            <v>1</v>
          </cell>
          <cell r="J1252">
            <v>339</v>
          </cell>
          <cell r="K1252">
            <v>2.5000000000000001E-2</v>
          </cell>
          <cell r="L1252">
            <v>1.0249999999999999</v>
          </cell>
          <cell r="M1252">
            <v>356.16187499999995</v>
          </cell>
          <cell r="N1252">
            <v>231.4814814814815</v>
          </cell>
          <cell r="O1252">
            <v>1.5386192999999997</v>
          </cell>
          <cell r="Q1252" t="str">
            <v>EDTA Disodium</v>
          </cell>
          <cell r="R1252">
            <v>4000097</v>
          </cell>
          <cell r="S1252">
            <v>1</v>
          </cell>
          <cell r="T1252">
            <v>288.755</v>
          </cell>
        </row>
        <row r="1253">
          <cell r="H1253">
            <v>4000370</v>
          </cell>
          <cell r="I1253">
            <v>0.5</v>
          </cell>
          <cell r="J1253">
            <v>798</v>
          </cell>
          <cell r="K1253">
            <v>2.5000000000000001E-2</v>
          </cell>
          <cell r="L1253">
            <v>1.0249999999999999</v>
          </cell>
          <cell r="M1253">
            <v>419.19937499999992</v>
          </cell>
          <cell r="N1253">
            <v>231.4814814814815</v>
          </cell>
          <cell r="O1253">
            <v>1.8109412999999996</v>
          </cell>
          <cell r="Q1253" t="str">
            <v>Sumicos 43149</v>
          </cell>
          <cell r="R1253">
            <v>4000370</v>
          </cell>
          <cell r="S1253">
            <v>0.5</v>
          </cell>
          <cell r="T1253">
            <v>1138.7262896551724</v>
          </cell>
        </row>
        <row r="1254">
          <cell r="H1254">
            <v>4000129</v>
          </cell>
          <cell r="I1254">
            <v>15</v>
          </cell>
          <cell r="J1254">
            <v>60</v>
          </cell>
          <cell r="K1254">
            <v>2.5000000000000001E-2</v>
          </cell>
          <cell r="L1254">
            <v>1.0249999999999999</v>
          </cell>
          <cell r="M1254">
            <v>945.56249999999977</v>
          </cell>
          <cell r="N1254">
            <v>231.4814814814815</v>
          </cell>
          <cell r="O1254">
            <v>4.0848299999999984</v>
          </cell>
          <cell r="Q1254" t="str">
            <v>CAPB</v>
          </cell>
          <cell r="R1254">
            <v>4000129</v>
          </cell>
          <cell r="S1254">
            <v>15</v>
          </cell>
          <cell r="T1254">
            <v>66.625809613658788</v>
          </cell>
        </row>
        <row r="1255">
          <cell r="H1255">
            <v>4000519</v>
          </cell>
          <cell r="I1255">
            <v>5.85</v>
          </cell>
          <cell r="J1255">
            <v>867</v>
          </cell>
          <cell r="K1255">
            <v>2.5000000000000001E-2</v>
          </cell>
          <cell r="L1255">
            <v>1.0249999999999999</v>
          </cell>
          <cell r="M1255">
            <v>5328.7174687499992</v>
          </cell>
          <cell r="N1255">
            <v>231.4814814814815</v>
          </cell>
          <cell r="O1255">
            <v>23.020059464999996</v>
          </cell>
          <cell r="Q1255" t="str">
            <v xml:space="preserve">Fragrance bloom 2 </v>
          </cell>
          <cell r="R1255">
            <v>4000519</v>
          </cell>
          <cell r="S1255">
            <v>5.85</v>
          </cell>
          <cell r="T1255">
            <v>890.39623595505623</v>
          </cell>
        </row>
        <row r="1256">
          <cell r="H1256">
            <v>4000347</v>
          </cell>
          <cell r="I1256">
            <v>0.65</v>
          </cell>
          <cell r="J1256">
            <v>800</v>
          </cell>
          <cell r="K1256">
            <v>2.5000000000000001E-2</v>
          </cell>
          <cell r="L1256">
            <v>1.0249999999999999</v>
          </cell>
          <cell r="M1256">
            <v>546.32499999999993</v>
          </cell>
          <cell r="N1256">
            <v>231.4814814814815</v>
          </cell>
          <cell r="O1256">
            <v>2.3601239999999994</v>
          </cell>
          <cell r="Q1256" t="str">
            <v>Fragrance hair fall defence</v>
          </cell>
          <cell r="R1256">
            <v>4000347</v>
          </cell>
          <cell r="S1256">
            <v>0.65</v>
          </cell>
          <cell r="T1256">
            <v>975.45</v>
          </cell>
        </row>
        <row r="1257">
          <cell r="H1257">
            <v>4000140</v>
          </cell>
          <cell r="I1257">
            <v>12.5</v>
          </cell>
          <cell r="J1257">
            <v>17.11</v>
          </cell>
          <cell r="K1257">
            <v>2.5000000000000001E-2</v>
          </cell>
          <cell r="L1257">
            <v>1.0249999999999999</v>
          </cell>
          <cell r="M1257">
            <v>224.70242187499997</v>
          </cell>
          <cell r="N1257">
            <v>231.4814814814815</v>
          </cell>
          <cell r="O1257">
            <v>0.97071446249999982</v>
          </cell>
          <cell r="Q1257" t="str">
            <v>Sodium Chloride</v>
          </cell>
          <cell r="R1257">
            <v>4000140</v>
          </cell>
          <cell r="S1257">
            <v>12.5</v>
          </cell>
          <cell r="T1257">
            <v>19.107204081632652</v>
          </cell>
        </row>
        <row r="1258">
          <cell r="H1258">
            <v>230151</v>
          </cell>
          <cell r="I1258">
            <v>56.25</v>
          </cell>
          <cell r="J1258">
            <v>213</v>
          </cell>
          <cell r="K1258">
            <v>1.7500000000000002E-2</v>
          </cell>
          <cell r="L1258">
            <v>1</v>
          </cell>
          <cell r="M1258">
            <v>12190.921875</v>
          </cell>
          <cell r="N1258">
            <v>231.4814814814815</v>
          </cell>
          <cell r="O1258">
            <v>52.664782499999994</v>
          </cell>
          <cell r="Q1258" t="str">
            <v>LAM CHIK EGG WHITE PROTEIN 5ML 20% EXTRA 43*80MM</v>
          </cell>
          <cell r="R1258">
            <v>230151</v>
          </cell>
          <cell r="S1258">
            <v>56.25</v>
          </cell>
          <cell r="T1258">
            <v>213</v>
          </cell>
        </row>
        <row r="1259">
          <cell r="H1259">
            <v>212473</v>
          </cell>
          <cell r="I1259">
            <v>231.4814814814815</v>
          </cell>
          <cell r="J1259">
            <v>48.79</v>
          </cell>
          <cell r="K1259">
            <v>6.0000000000000001E-3</v>
          </cell>
          <cell r="L1259">
            <v>1</v>
          </cell>
          <cell r="M1259">
            <v>11361.74537037037</v>
          </cell>
          <cell r="N1259">
            <v>231.4814814814815</v>
          </cell>
          <cell r="O1259">
            <v>49.082739999999994</v>
          </cell>
          <cell r="Q1259" t="str">
            <v>CHIK EGG WHITE 6ML YEMEN</v>
          </cell>
          <cell r="R1259">
            <v>212473</v>
          </cell>
          <cell r="S1259">
            <v>231.4814814814815</v>
          </cell>
          <cell r="T1259">
            <v>65.057400000000001</v>
          </cell>
        </row>
        <row r="1260">
          <cell r="H1260" t="str">
            <v>220393A</v>
          </cell>
          <cell r="I1260">
            <v>4.6296296296296298</v>
          </cell>
          <cell r="J1260">
            <v>44.99</v>
          </cell>
          <cell r="K1260">
            <v>0.02</v>
          </cell>
          <cell r="L1260">
            <v>1</v>
          </cell>
          <cell r="M1260">
            <v>212.45277777777778</v>
          </cell>
          <cell r="N1260">
            <v>231.4814814814815</v>
          </cell>
          <cell r="O1260">
            <v>0.91779599999999995</v>
          </cell>
          <cell r="Q1260" t="str">
            <v>BOPP Tape</v>
          </cell>
          <cell r="R1260" t="str">
            <v>220393A</v>
          </cell>
          <cell r="S1260">
            <v>4.6296296296296298</v>
          </cell>
          <cell r="T1260">
            <v>47.670000000000009</v>
          </cell>
        </row>
        <row r="1261">
          <cell r="H1261" t="str">
            <v>Conversion</v>
          </cell>
          <cell r="M1261">
            <v>6914</v>
          </cell>
          <cell r="N1261">
            <v>231.4814814814815</v>
          </cell>
          <cell r="O1261">
            <v>29.868479999999998</v>
          </cell>
          <cell r="R1261" t="str">
            <v>Conversion</v>
          </cell>
        </row>
        <row r="1262">
          <cell r="H1262" t="str">
            <v>Conversion</v>
          </cell>
          <cell r="M1262">
            <v>2088</v>
          </cell>
          <cell r="N1262">
            <v>231.4814814814815</v>
          </cell>
          <cell r="O1262">
            <v>9.0201599999999988</v>
          </cell>
          <cell r="Q1262" t="str">
            <v>Extra Manpower cost</v>
          </cell>
          <cell r="R1262" t="str">
            <v>Conversion</v>
          </cell>
        </row>
        <row r="1263">
          <cell r="H1263">
            <v>4000177</v>
          </cell>
          <cell r="I1263">
            <v>171.43</v>
          </cell>
          <cell r="J1263">
            <v>93.36</v>
          </cell>
          <cell r="K1263">
            <v>2.5000000000000001E-2</v>
          </cell>
          <cell r="L1263">
            <v>1</v>
          </cell>
          <cell r="M1263">
            <v>16404.82242</v>
          </cell>
          <cell r="N1263">
            <v>56.458897922312559</v>
          </cell>
          <cell r="O1263">
            <v>290.56221470304001</v>
          </cell>
          <cell r="P1263">
            <v>10.457251943040035</v>
          </cell>
          <cell r="Q1263" t="str">
            <v>SLES 70%</v>
          </cell>
          <cell r="R1263">
            <v>4000177</v>
          </cell>
          <cell r="S1263">
            <v>171.43</v>
          </cell>
          <cell r="T1263">
            <v>90</v>
          </cell>
        </row>
        <row r="1264">
          <cell r="H1264">
            <v>4000145</v>
          </cell>
          <cell r="I1264">
            <v>7.5</v>
          </cell>
          <cell r="J1264">
            <v>153.28191883494148</v>
          </cell>
          <cell r="K1264">
            <v>2.5000000000000001E-2</v>
          </cell>
          <cell r="L1264">
            <v>1</v>
          </cell>
          <cell r="M1264">
            <v>1178.3547510436126</v>
          </cell>
          <cell r="N1264">
            <v>56.458897922312559</v>
          </cell>
          <cell r="O1264">
            <v>20.871019350484467</v>
          </cell>
          <cell r="P1264">
            <v>1.6072514340036115</v>
          </cell>
          <cell r="Q1264" t="str">
            <v>PKMEA</v>
          </cell>
          <cell r="R1264">
            <v>4000145</v>
          </cell>
          <cell r="S1264">
            <v>7.5</v>
          </cell>
          <cell r="T1264">
            <v>141.47786749862925</v>
          </cell>
        </row>
        <row r="1265">
          <cell r="H1265">
            <v>4000129</v>
          </cell>
          <cell r="I1265">
            <v>15</v>
          </cell>
          <cell r="J1265">
            <v>60</v>
          </cell>
          <cell r="K1265">
            <v>2.5000000000000001E-2</v>
          </cell>
          <cell r="L1265">
            <v>1</v>
          </cell>
          <cell r="M1265">
            <v>922.49999999999989</v>
          </cell>
          <cell r="N1265">
            <v>56.458897922312559</v>
          </cell>
          <cell r="O1265">
            <v>16.339319999999997</v>
          </cell>
          <cell r="P1265">
            <v>-1.8043537256107882</v>
          </cell>
          <cell r="Q1265" t="str">
            <v>CAPB</v>
          </cell>
          <cell r="R1265">
            <v>4000129</v>
          </cell>
          <cell r="S1265">
            <v>15</v>
          </cell>
          <cell r="T1265">
            <v>66.625809613658788</v>
          </cell>
        </row>
        <row r="1266">
          <cell r="H1266">
            <v>4000143</v>
          </cell>
          <cell r="I1266">
            <v>5</v>
          </cell>
          <cell r="J1266">
            <v>160</v>
          </cell>
          <cell r="K1266">
            <v>2.5000000000000001E-2</v>
          </cell>
          <cell r="L1266">
            <v>1</v>
          </cell>
          <cell r="M1266">
            <v>819.99999999999989</v>
          </cell>
          <cell r="N1266">
            <v>56.458897922312559</v>
          </cell>
          <cell r="O1266">
            <v>14.523839999999998</v>
          </cell>
          <cell r="P1266">
            <v>0.81696600000000075</v>
          </cell>
          <cell r="Q1266" t="str">
            <v>WACKER BELSIL CK 985</v>
          </cell>
          <cell r="R1266">
            <v>4000143</v>
          </cell>
          <cell r="S1266">
            <v>5</v>
          </cell>
          <cell r="T1266">
            <v>151</v>
          </cell>
        </row>
        <row r="1267">
          <cell r="H1267">
            <v>4000139</v>
          </cell>
          <cell r="I1267">
            <v>1</v>
          </cell>
          <cell r="J1267">
            <v>411.27763541477054</v>
          </cell>
          <cell r="K1267">
            <v>2.5000000000000001E-2</v>
          </cell>
          <cell r="L1267">
            <v>1</v>
          </cell>
          <cell r="M1267">
            <v>421.55957630013978</v>
          </cell>
          <cell r="N1267">
            <v>56.458897922312559</v>
          </cell>
          <cell r="O1267">
            <v>7.4666632154280759</v>
          </cell>
          <cell r="P1267">
            <v>-0.31020224881682168</v>
          </cell>
          <cell r="Q1267" t="str">
            <v>SALCARE SUPER 7</v>
          </cell>
          <cell r="R1267">
            <v>4000139</v>
          </cell>
          <cell r="S1267">
            <v>1</v>
          </cell>
          <cell r="T1267">
            <v>428.36414965986398</v>
          </cell>
        </row>
        <row r="1268">
          <cell r="H1268">
            <v>4000176</v>
          </cell>
          <cell r="I1268">
            <v>0.125</v>
          </cell>
          <cell r="J1268">
            <v>82.881472511988648</v>
          </cell>
          <cell r="K1268">
            <v>2.5000000000000001E-2</v>
          </cell>
          <cell r="L1268">
            <v>1</v>
          </cell>
          <cell r="M1268">
            <v>10.619188665598545</v>
          </cell>
          <cell r="N1268">
            <v>56.458897922312559</v>
          </cell>
          <cell r="O1268">
            <v>0.1880870696450814</v>
          </cell>
          <cell r="P1268">
            <v>-1.9823396049185871E-3</v>
          </cell>
          <cell r="Q1268" t="str">
            <v>Sodium Hydroxide</v>
          </cell>
          <cell r="R1268">
            <v>4000176</v>
          </cell>
          <cell r="S1268">
            <v>0.125</v>
          </cell>
          <cell r="T1268">
            <v>83.754999999999995</v>
          </cell>
        </row>
        <row r="1269">
          <cell r="H1269" t="str">
            <v>C10</v>
          </cell>
          <cell r="I1269">
            <v>0.01</v>
          </cell>
          <cell r="J1269">
            <v>661.6665898280902</v>
          </cell>
          <cell r="K1269">
            <v>2.5000000000000001E-2</v>
          </cell>
          <cell r="L1269">
            <v>1</v>
          </cell>
          <cell r="M1269">
            <v>6.7820825457379241</v>
          </cell>
          <cell r="N1269">
            <v>56.458897922312559</v>
          </cell>
          <cell r="O1269">
            <v>0.1201242460501101</v>
          </cell>
          <cell r="P1269">
            <v>0</v>
          </cell>
          <cell r="Q1269" t="str">
            <v>CARMOISINE CI 14720</v>
          </cell>
          <cell r="R1269" t="str">
            <v>C10</v>
          </cell>
          <cell r="S1269">
            <v>0.01</v>
          </cell>
          <cell r="T1269">
            <v>661.6665898280902</v>
          </cell>
        </row>
        <row r="1270">
          <cell r="H1270">
            <v>4000166</v>
          </cell>
          <cell r="I1270">
            <v>4.9000000000000002E-2</v>
          </cell>
          <cell r="J1270">
            <v>549.27282042136164</v>
          </cell>
          <cell r="K1270">
            <v>2.5000000000000001E-2</v>
          </cell>
          <cell r="L1270">
            <v>1</v>
          </cell>
          <cell r="M1270">
            <v>27.587227405662887</v>
          </cell>
          <cell r="N1270">
            <v>56.458897922312559</v>
          </cell>
          <cell r="O1270">
            <v>0.48862497180910103</v>
          </cell>
          <cell r="P1270">
            <v>-2.617353550489887E-2</v>
          </cell>
          <cell r="Q1270" t="str">
            <v>Chocolate brown</v>
          </cell>
          <cell r="R1270">
            <v>4000166</v>
          </cell>
          <cell r="S1270">
            <v>4.9000000000000002E-2</v>
          </cell>
          <cell r="T1270">
            <v>578.69499999999994</v>
          </cell>
        </row>
        <row r="1271">
          <cell r="H1271">
            <v>4000159</v>
          </cell>
          <cell r="I1271">
            <v>2.5</v>
          </cell>
          <cell r="J1271">
            <v>126.8</v>
          </cell>
          <cell r="K1271">
            <v>2.5000000000000001E-2</v>
          </cell>
          <cell r="L1271">
            <v>1</v>
          </cell>
          <cell r="M1271">
            <v>324.92499999999995</v>
          </cell>
          <cell r="N1271">
            <v>56.458897922312559</v>
          </cell>
          <cell r="O1271">
            <v>5.7550715999999991</v>
          </cell>
          <cell r="P1271">
            <v>-0.50717717245341642</v>
          </cell>
          <cell r="Q1271" t="str">
            <v>Glydant</v>
          </cell>
          <cell r="R1271">
            <v>4000159</v>
          </cell>
          <cell r="S1271">
            <v>2.5</v>
          </cell>
          <cell r="T1271">
            <v>137.97450310559006</v>
          </cell>
        </row>
        <row r="1272">
          <cell r="H1272">
            <v>4000206</v>
          </cell>
          <cell r="I1272">
            <v>0.1</v>
          </cell>
          <cell r="J1272">
            <v>494.13931116123302</v>
          </cell>
          <cell r="K1272">
            <v>2.5000000000000001E-2</v>
          </cell>
          <cell r="L1272">
            <v>1</v>
          </cell>
          <cell r="M1272">
            <v>50.649279394026387</v>
          </cell>
          <cell r="N1272">
            <v>56.458897922312559</v>
          </cell>
          <cell r="O1272">
            <v>0.89710003662699533</v>
          </cell>
          <cell r="P1272">
            <v>-7.0323617300449559E-4</v>
          </cell>
          <cell r="Q1272" t="str">
            <v>HIBISCUS PG EXTRACT</v>
          </cell>
          <cell r="R1272">
            <v>4000206</v>
          </cell>
          <cell r="S1272">
            <v>0.1</v>
          </cell>
          <cell r="T1272">
            <v>494.52666666666664</v>
          </cell>
        </row>
        <row r="1273">
          <cell r="H1273">
            <v>4000469</v>
          </cell>
          <cell r="I1273">
            <v>0.1</v>
          </cell>
          <cell r="J1273">
            <v>1283.04</v>
          </cell>
          <cell r="K1273">
            <v>2.5000000000000001E-2</v>
          </cell>
          <cell r="L1273">
            <v>1</v>
          </cell>
          <cell r="M1273">
            <v>131.51159999999999</v>
          </cell>
          <cell r="N1273">
            <v>56.458897922312559</v>
          </cell>
          <cell r="O1273">
            <v>2.3293334591999995</v>
          </cell>
          <cell r="P1273">
            <v>4.9100529935857118E-3</v>
          </cell>
          <cell r="Q1273" t="str">
            <v>Fenugreek PG extract</v>
          </cell>
          <cell r="R1273">
            <v>4000469</v>
          </cell>
          <cell r="S1273">
            <v>0.1</v>
          </cell>
          <cell r="T1273">
            <v>1280.3354518950437</v>
          </cell>
        </row>
        <row r="1274">
          <cell r="H1274">
            <v>4000151</v>
          </cell>
          <cell r="I1274">
            <v>0.1</v>
          </cell>
          <cell r="J1274">
            <v>411.25781249999994</v>
          </cell>
          <cell r="K1274">
            <v>2.5000000000000001E-2</v>
          </cell>
          <cell r="L1274">
            <v>1</v>
          </cell>
          <cell r="M1274">
            <v>42.153925781249995</v>
          </cell>
          <cell r="N1274">
            <v>56.458897922312559</v>
          </cell>
          <cell r="O1274">
            <v>0.74663033343749985</v>
          </cell>
          <cell r="P1274">
            <v>-0.53359200938764306</v>
          </cell>
          <cell r="Q1274" t="str">
            <v>REETHA PG EXTRACT</v>
          </cell>
          <cell r="R1274">
            <v>4000151</v>
          </cell>
          <cell r="S1274">
            <v>0.1</v>
          </cell>
          <cell r="T1274">
            <v>705.17017142857151</v>
          </cell>
        </row>
        <row r="1275">
          <cell r="H1275">
            <v>4000205</v>
          </cell>
          <cell r="I1275">
            <v>0.1</v>
          </cell>
          <cell r="J1275">
            <v>908.04</v>
          </cell>
          <cell r="K1275">
            <v>2.5000000000000001E-2</v>
          </cell>
          <cell r="L1275">
            <v>1</v>
          </cell>
          <cell r="M1275">
            <v>93.074099999999987</v>
          </cell>
          <cell r="N1275">
            <v>56.458897922312559</v>
          </cell>
          <cell r="O1275">
            <v>1.6485284591999998</v>
          </cell>
          <cell r="P1275">
            <v>-3.9314726832297975E-3</v>
          </cell>
          <cell r="Q1275" t="str">
            <v>PG extract Amla</v>
          </cell>
          <cell r="R1275">
            <v>4000205</v>
          </cell>
          <cell r="S1275">
            <v>0.1</v>
          </cell>
          <cell r="T1275">
            <v>910.20552795031051</v>
          </cell>
        </row>
        <row r="1276">
          <cell r="H1276">
            <v>4001667</v>
          </cell>
          <cell r="I1276">
            <v>7</v>
          </cell>
          <cell r="J1276">
            <v>771</v>
          </cell>
          <cell r="K1276">
            <v>2.5000000000000001E-2</v>
          </cell>
          <cell r="L1276">
            <v>1</v>
          </cell>
          <cell r="M1276">
            <v>5531.9249999999993</v>
          </cell>
          <cell r="N1276">
            <v>56.458897922312559</v>
          </cell>
          <cell r="O1276">
            <v>97.981455599999975</v>
          </cell>
          <cell r="P1276">
            <v>-5.8877831880000144</v>
          </cell>
          <cell r="Q1276" t="str">
            <v>Perfume GFA 51674</v>
          </cell>
          <cell r="R1276">
            <v>4001667</v>
          </cell>
          <cell r="S1276">
            <v>7</v>
          </cell>
          <cell r="T1276">
            <v>817.33</v>
          </cell>
        </row>
        <row r="1277">
          <cell r="H1277">
            <v>4000140</v>
          </cell>
          <cell r="I1277">
            <v>15</v>
          </cell>
          <cell r="J1277">
            <v>17.11</v>
          </cell>
          <cell r="K1277">
            <v>2.5000000000000001E-2</v>
          </cell>
          <cell r="L1277">
            <v>1</v>
          </cell>
          <cell r="M1277">
            <v>263.06624999999997</v>
          </cell>
          <cell r="N1277">
            <v>56.458897922312559</v>
          </cell>
          <cell r="O1277">
            <v>4.6594294199999995</v>
          </cell>
          <cell r="P1277">
            <v>-0.54388260991836646</v>
          </cell>
          <cell r="Q1277" t="str">
            <v>Sodium Chloride</v>
          </cell>
          <cell r="R1277">
            <v>4000140</v>
          </cell>
          <cell r="S1277">
            <v>15</v>
          </cell>
          <cell r="T1277">
            <v>19.107204081632652</v>
          </cell>
        </row>
        <row r="1278">
          <cell r="H1278">
            <v>4000218</v>
          </cell>
          <cell r="I1278">
            <v>0.5</v>
          </cell>
          <cell r="J1278">
            <v>760.57945862931263</v>
          </cell>
          <cell r="K1278">
            <v>2.5000000000000001E-2</v>
          </cell>
          <cell r="L1278">
            <v>1</v>
          </cell>
          <cell r="M1278">
            <v>389.79697254752267</v>
          </cell>
          <cell r="N1278">
            <v>56.458897922312559</v>
          </cell>
          <cell r="O1278">
            <v>6.9040839777617213</v>
          </cell>
          <cell r="P1278">
            <v>-0.70949449823827937</v>
          </cell>
          <cell r="Q1278" t="str">
            <v>Carbopol 990</v>
          </cell>
          <cell r="R1278">
            <v>4000218</v>
          </cell>
          <cell r="S1278">
            <v>0.5</v>
          </cell>
          <cell r="T1278">
            <v>838.74000000000012</v>
          </cell>
        </row>
        <row r="1279">
          <cell r="H1279">
            <v>4000520</v>
          </cell>
          <cell r="I1279">
            <v>0.1</v>
          </cell>
          <cell r="J1279">
            <v>550.21486197216825</v>
          </cell>
          <cell r="K1279">
            <v>2.5000000000000001E-2</v>
          </cell>
          <cell r="L1279">
            <v>1</v>
          </cell>
          <cell r="M1279">
            <v>56.397023352147244</v>
          </cell>
          <cell r="N1279">
            <v>56.458897922312559</v>
          </cell>
          <cell r="O1279">
            <v>0.99890407761323197</v>
          </cell>
          <cell r="P1279">
            <v>-0.10879568263292183</v>
          </cell>
          <cell r="Q1279" t="str">
            <v>Hydrolysed Egg protein</v>
          </cell>
          <cell r="R1279">
            <v>4000520</v>
          </cell>
          <cell r="S1279">
            <v>0.1</v>
          </cell>
          <cell r="T1279">
            <v>610.1415384615384</v>
          </cell>
        </row>
        <row r="1280">
          <cell r="H1280" t="str">
            <v>C16</v>
          </cell>
          <cell r="I1280">
            <v>774.41</v>
          </cell>
          <cell r="J1280">
            <v>0.34</v>
          </cell>
          <cell r="K1280">
            <v>2.5000000000000001E-2</v>
          </cell>
          <cell r="L1280">
            <v>1</v>
          </cell>
          <cell r="M1280">
            <v>269.88188499999995</v>
          </cell>
          <cell r="N1280">
            <v>56.458897922312559</v>
          </cell>
          <cell r="O1280">
            <v>4.7801479471199988</v>
          </cell>
          <cell r="P1280">
            <v>4.2745867980364949E-5</v>
          </cell>
          <cell r="Q1280" t="str">
            <v>DM Water</v>
          </cell>
          <cell r="R1280" t="str">
            <v>C16</v>
          </cell>
          <cell r="S1280">
            <v>774.41</v>
          </cell>
          <cell r="T1280">
            <v>0.33999695959303466</v>
          </cell>
        </row>
        <row r="1281">
          <cell r="H1281">
            <v>214977</v>
          </cell>
          <cell r="I1281">
            <v>56.458897922312559</v>
          </cell>
          <cell r="J1281">
            <v>36.700000000000003</v>
          </cell>
          <cell r="K1281">
            <v>6.0000000000000001E-3</v>
          </cell>
          <cell r="L1281">
            <v>1</v>
          </cell>
          <cell r="M1281">
            <v>2084.4738030713643</v>
          </cell>
          <cell r="N1281">
            <v>56.458897922312559</v>
          </cell>
          <cell r="O1281">
            <v>36.920200000000001</v>
          </cell>
          <cell r="P1281">
            <v>-2.1229115000000007</v>
          </cell>
          <cell r="Q1281" t="str">
            <v>KARTHIKA50P 23% OUTER CFC</v>
          </cell>
          <cell r="R1281">
            <v>214977</v>
          </cell>
          <cell r="S1281">
            <v>56.458897922312559</v>
          </cell>
          <cell r="T1281">
            <v>38.810250000000003</v>
          </cell>
        </row>
        <row r="1282">
          <cell r="H1282">
            <v>214978</v>
          </cell>
          <cell r="I1282">
            <v>225.83559168925024</v>
          </cell>
          <cell r="J1282">
            <v>10.53</v>
          </cell>
          <cell r="K1282">
            <v>6.0000000000000001E-3</v>
          </cell>
          <cell r="L1282">
            <v>1</v>
          </cell>
          <cell r="M1282">
            <v>2392.3170731707319</v>
          </cell>
          <cell r="N1282">
            <v>56.458897922312559</v>
          </cell>
          <cell r="O1282">
            <v>42.372720000000001</v>
          </cell>
          <cell r="P1282">
            <v>-2.4364313999999965</v>
          </cell>
          <cell r="Q1282" t="str">
            <v>KARTHIKA50P 23% INNER CFC</v>
          </cell>
          <cell r="R1282">
            <v>214978</v>
          </cell>
          <cell r="S1282">
            <v>225.83559168925024</v>
          </cell>
          <cell r="T1282">
            <v>11.135475</v>
          </cell>
        </row>
        <row r="1283">
          <cell r="H1283">
            <v>214970</v>
          </cell>
          <cell r="I1283">
            <v>60.749774164408315</v>
          </cell>
          <cell r="J1283">
            <v>216.1904507393551</v>
          </cell>
          <cell r="K1283">
            <v>1.7500000000000002E-2</v>
          </cell>
          <cell r="L1283">
            <v>1</v>
          </cell>
          <cell r="M1283">
            <v>13363.357677448519</v>
          </cell>
          <cell r="N1283">
            <v>56.458897922312559</v>
          </cell>
          <cell r="O1283">
            <v>236.69179118296816</v>
          </cell>
          <cell r="P1283">
            <v>0.50411528296811525</v>
          </cell>
          <cell r="Q1283" t="str">
            <v xml:space="preserve">LAM KARTHIKA 50P  3.69G </v>
          </cell>
          <cell r="R1283">
            <v>214970</v>
          </cell>
          <cell r="S1283">
            <v>60.749774164408315</v>
          </cell>
          <cell r="T1283">
            <v>215.73000000000002</v>
          </cell>
        </row>
        <row r="1284">
          <cell r="H1284" t="str">
            <v>220393A</v>
          </cell>
          <cell r="I1284">
            <v>2.3712737127371275</v>
          </cell>
          <cell r="J1284">
            <v>44.99</v>
          </cell>
          <cell r="K1284">
            <v>0.02</v>
          </cell>
          <cell r="L1284">
            <v>1</v>
          </cell>
          <cell r="M1284">
            <v>108.81727642276424</v>
          </cell>
          <cell r="N1284">
            <v>56.458897922312559</v>
          </cell>
          <cell r="O1284">
            <v>1.9273716000000001</v>
          </cell>
          <cell r="P1284">
            <v>-0.11481120000000034</v>
          </cell>
          <cell r="Q1284" t="str">
            <v>BOPP Tape</v>
          </cell>
          <cell r="R1284" t="str">
            <v>220393A</v>
          </cell>
          <cell r="S1284">
            <v>2.3712737127371275</v>
          </cell>
          <cell r="T1284">
            <v>47.670000000000009</v>
          </cell>
        </row>
        <row r="1285">
          <cell r="H1285" t="str">
            <v>Conversion Cost</v>
          </cell>
          <cell r="M1285">
            <v>6180</v>
          </cell>
          <cell r="N1285">
            <v>56.458897922312559</v>
          </cell>
          <cell r="O1285">
            <v>109.46016</v>
          </cell>
          <cell r="R1285" t="str">
            <v>Conversion Cost</v>
          </cell>
        </row>
        <row r="1286">
          <cell r="H1286" t="str">
            <v>C16</v>
          </cell>
          <cell r="I1286">
            <v>741.16</v>
          </cell>
          <cell r="J1286">
            <v>0.34</v>
          </cell>
          <cell r="K1286">
            <v>2.5000000000000001E-2</v>
          </cell>
          <cell r="L1286">
            <v>1.0249999999999999</v>
          </cell>
          <cell r="M1286">
            <v>264.75161650000001</v>
          </cell>
          <cell r="N1286">
            <v>128.2051282051282</v>
          </cell>
          <cell r="O1286">
            <v>2.0650626086999999</v>
          </cell>
          <cell r="Q1286" t="str">
            <v>DM Water</v>
          </cell>
          <cell r="R1286" t="str">
            <v>C16</v>
          </cell>
          <cell r="S1286">
            <v>741.16</v>
          </cell>
          <cell r="T1286">
            <v>0.33999695959303466</v>
          </cell>
        </row>
        <row r="1287">
          <cell r="H1287">
            <v>4000177</v>
          </cell>
          <cell r="I1287">
            <v>185.7</v>
          </cell>
          <cell r="J1287">
            <v>93.36</v>
          </cell>
          <cell r="K1287">
            <v>2.5000000000000001E-2</v>
          </cell>
          <cell r="L1287">
            <v>1.0249999999999999</v>
          </cell>
          <cell r="M1287">
            <v>18214.635194999992</v>
          </cell>
          <cell r="N1287">
            <v>128.2051282051282</v>
          </cell>
          <cell r="O1287">
            <v>142.07415452099994</v>
          </cell>
          <cell r="Q1287" t="str">
            <v>SLES 70%</v>
          </cell>
          <cell r="R1287">
            <v>4000177</v>
          </cell>
          <cell r="S1287">
            <v>185.7</v>
          </cell>
          <cell r="T1287">
            <v>90</v>
          </cell>
        </row>
        <row r="1288">
          <cell r="H1288">
            <v>4000145</v>
          </cell>
          <cell r="I1288">
            <v>10</v>
          </cell>
          <cell r="J1288">
            <v>152.11000000000001</v>
          </cell>
          <cell r="K1288">
            <v>2.5000000000000001E-2</v>
          </cell>
          <cell r="L1288">
            <v>1.0249999999999999</v>
          </cell>
          <cell r="M1288">
            <v>1598.1056874999999</v>
          </cell>
          <cell r="N1288">
            <v>128.2051282051282</v>
          </cell>
          <cell r="O1288">
            <v>12.465224362499999</v>
          </cell>
          <cell r="Q1288" t="str">
            <v>PKMEA/CMEA</v>
          </cell>
          <cell r="R1288">
            <v>4000145</v>
          </cell>
          <cell r="S1288">
            <v>10</v>
          </cell>
          <cell r="T1288">
            <v>141.47786749862925</v>
          </cell>
        </row>
        <row r="1289">
          <cell r="H1289">
            <v>4000207</v>
          </cell>
          <cell r="I1289">
            <v>0.125</v>
          </cell>
          <cell r="J1289">
            <v>152.5</v>
          </cell>
          <cell r="K1289">
            <v>2.5000000000000001E-2</v>
          </cell>
          <cell r="L1289">
            <v>1.0249999999999999</v>
          </cell>
          <cell r="M1289">
            <v>20.027539062499997</v>
          </cell>
          <cell r="N1289">
            <v>128.2051282051282</v>
          </cell>
          <cell r="O1289">
            <v>0.15621480468749999</v>
          </cell>
          <cell r="Q1289" t="str">
            <v>CITRIC ACID ANHYDROUS</v>
          </cell>
          <cell r="R1289">
            <v>4000207</v>
          </cell>
          <cell r="S1289">
            <v>0.125</v>
          </cell>
          <cell r="T1289">
            <v>112.87499999999999</v>
          </cell>
        </row>
        <row r="1290">
          <cell r="H1290">
            <v>4000218</v>
          </cell>
          <cell r="I1290">
            <v>2.5</v>
          </cell>
          <cell r="J1290">
            <v>760.57945862931263</v>
          </cell>
          <cell r="K1290">
            <v>2.5000000000000001E-2</v>
          </cell>
          <cell r="L1290">
            <v>1.0249999999999999</v>
          </cell>
          <cell r="M1290">
            <v>1997.7094843060536</v>
          </cell>
          <cell r="N1290">
            <v>128.2051282051282</v>
          </cell>
          <cell r="O1290">
            <v>15.582133977587217</v>
          </cell>
          <cell r="Q1290" t="str">
            <v>Carbopol 990</v>
          </cell>
          <cell r="R1290">
            <v>4000218</v>
          </cell>
          <cell r="S1290">
            <v>2.5</v>
          </cell>
          <cell r="T1290">
            <v>838.74000000000012</v>
          </cell>
        </row>
        <row r="1291">
          <cell r="H1291">
            <v>4000225</v>
          </cell>
          <cell r="I1291">
            <v>1</v>
          </cell>
          <cell r="J1291">
            <v>835.65591928352012</v>
          </cell>
          <cell r="K1291">
            <v>2.5000000000000001E-2</v>
          </cell>
          <cell r="L1291">
            <v>1.0249999999999999</v>
          </cell>
          <cell r="M1291">
            <v>877.96100019724815</v>
          </cell>
          <cell r="N1291">
            <v>128.2051282051282</v>
          </cell>
          <cell r="O1291">
            <v>6.8480958015385358</v>
          </cell>
          <cell r="Q1291" t="str">
            <v>N-hance CG-17</v>
          </cell>
          <cell r="R1291">
            <v>4000225</v>
          </cell>
          <cell r="S1291">
            <v>1</v>
          </cell>
          <cell r="T1291">
            <v>855.79256502601049</v>
          </cell>
        </row>
        <row r="1292">
          <cell r="H1292">
            <v>4002081</v>
          </cell>
          <cell r="I1292">
            <v>1</v>
          </cell>
          <cell r="J1292">
            <v>453</v>
          </cell>
          <cell r="K1292">
            <v>2.5000000000000001E-2</v>
          </cell>
          <cell r="L1292">
            <v>1.0249999999999999</v>
          </cell>
          <cell r="M1292">
            <v>475.9331249999999</v>
          </cell>
          <cell r="N1292">
            <v>128.2051282051282</v>
          </cell>
          <cell r="O1292">
            <v>3.7122783749999995</v>
          </cell>
          <cell r="Q1292" t="str">
            <v>DABISCO DCG-20</v>
          </cell>
          <cell r="R1292">
            <v>4002081</v>
          </cell>
          <cell r="S1292">
            <v>1</v>
          </cell>
          <cell r="T1292">
            <v>438.38337468982638</v>
          </cell>
        </row>
        <row r="1293">
          <cell r="H1293">
            <v>4000507</v>
          </cell>
          <cell r="I1293">
            <v>0.25</v>
          </cell>
          <cell r="J1293">
            <v>3299.69</v>
          </cell>
          <cell r="K1293">
            <v>2.5000000000000001E-2</v>
          </cell>
          <cell r="L1293">
            <v>1.0249999999999999</v>
          </cell>
          <cell r="M1293">
            <v>866.68420156249988</v>
          </cell>
          <cell r="N1293">
            <v>128.2051282051282</v>
          </cell>
          <cell r="O1293">
            <v>6.760136772187499</v>
          </cell>
          <cell r="Q1293" t="str">
            <v>Polyox N-60K</v>
          </cell>
          <cell r="R1293">
            <v>4000507</v>
          </cell>
          <cell r="S1293">
            <v>0.25</v>
          </cell>
          <cell r="T1293">
            <v>3509.6697311107387</v>
          </cell>
        </row>
        <row r="1294">
          <cell r="H1294">
            <v>4000159</v>
          </cell>
          <cell r="I1294">
            <v>2.5</v>
          </cell>
          <cell r="J1294">
            <v>126.8</v>
          </cell>
          <cell r="K1294">
            <v>2.5000000000000001E-2</v>
          </cell>
          <cell r="L1294">
            <v>1.0249999999999999</v>
          </cell>
          <cell r="M1294">
            <v>333.04812499999991</v>
          </cell>
          <cell r="N1294">
            <v>128.2051282051282</v>
          </cell>
          <cell r="O1294">
            <v>2.5977753749999994</v>
          </cell>
          <cell r="Q1294" t="str">
            <v>Glydant</v>
          </cell>
          <cell r="R1294">
            <v>4000159</v>
          </cell>
          <cell r="S1294">
            <v>2.5</v>
          </cell>
          <cell r="T1294">
            <v>137.97450310559006</v>
          </cell>
        </row>
        <row r="1295">
          <cell r="H1295">
            <v>4000223</v>
          </cell>
          <cell r="I1295">
            <v>20</v>
          </cell>
          <cell r="J1295">
            <v>220</v>
          </cell>
          <cell r="K1295">
            <v>2.5000000000000001E-2</v>
          </cell>
          <cell r="L1295">
            <v>1.0249999999999999</v>
          </cell>
          <cell r="M1295">
            <v>4622.75</v>
          </cell>
          <cell r="N1295">
            <v>128.2051282051282</v>
          </cell>
          <cell r="O1295">
            <v>36.057450000000003</v>
          </cell>
          <cell r="Q1295" t="str">
            <v>CK 9819</v>
          </cell>
          <cell r="R1295">
            <v>4000223</v>
          </cell>
          <cell r="S1295">
            <v>20</v>
          </cell>
          <cell r="T1295">
            <v>200</v>
          </cell>
        </row>
        <row r="1296">
          <cell r="H1296">
            <v>4000176</v>
          </cell>
          <cell r="I1296">
            <v>0.75</v>
          </cell>
          <cell r="J1296">
            <v>82.881472511988648</v>
          </cell>
          <cell r="K1296">
            <v>2.5000000000000001E-2</v>
          </cell>
          <cell r="L1296">
            <v>1.0249999999999999</v>
          </cell>
          <cell r="M1296">
            <v>65.308010293431039</v>
          </cell>
          <cell r="N1296">
            <v>128.2051282051282</v>
          </cell>
          <cell r="O1296">
            <v>0.50940248028876212</v>
          </cell>
          <cell r="Q1296" t="str">
            <v>Sodium hydroxide</v>
          </cell>
          <cell r="R1296">
            <v>4000176</v>
          </cell>
          <cell r="S1296">
            <v>0.75</v>
          </cell>
          <cell r="T1296">
            <v>83.754999999999995</v>
          </cell>
        </row>
        <row r="1297">
          <cell r="H1297">
            <v>4000097</v>
          </cell>
          <cell r="I1297">
            <v>1</v>
          </cell>
          <cell r="J1297">
            <v>339</v>
          </cell>
          <cell r="K1297">
            <v>2.5000000000000001E-2</v>
          </cell>
          <cell r="L1297">
            <v>1.0249999999999999</v>
          </cell>
          <cell r="M1297">
            <v>356.16187499999995</v>
          </cell>
          <cell r="N1297">
            <v>128.2051282051282</v>
          </cell>
          <cell r="O1297">
            <v>2.7780626249999996</v>
          </cell>
          <cell r="Q1297" t="str">
            <v>EDTA Disodium</v>
          </cell>
          <cell r="R1297">
            <v>4000097</v>
          </cell>
          <cell r="S1297">
            <v>1</v>
          </cell>
          <cell r="T1297">
            <v>288.755</v>
          </cell>
        </row>
        <row r="1298">
          <cell r="H1298">
            <v>4000469</v>
          </cell>
          <cell r="I1298">
            <v>0.1</v>
          </cell>
          <cell r="J1298">
            <v>1283.04</v>
          </cell>
          <cell r="K1298">
            <v>2.5000000000000001E-2</v>
          </cell>
          <cell r="L1298">
            <v>1.0249999999999999</v>
          </cell>
          <cell r="M1298">
            <v>134.79938999999999</v>
          </cell>
          <cell r="N1298">
            <v>128.2051282051282</v>
          </cell>
          <cell r="O1298">
            <v>1.0514352419999999</v>
          </cell>
          <cell r="Q1298" t="str">
            <v>Fenugreek PG extract</v>
          </cell>
          <cell r="R1298">
            <v>4000469</v>
          </cell>
          <cell r="S1298">
            <v>0.1</v>
          </cell>
          <cell r="T1298">
            <v>1280.3354518950437</v>
          </cell>
        </row>
        <row r="1299">
          <cell r="H1299">
            <v>4000151</v>
          </cell>
          <cell r="I1299">
            <v>0.09</v>
          </cell>
          <cell r="J1299">
            <v>708.04</v>
          </cell>
          <cell r="K1299">
            <v>2.5000000000000001E-2</v>
          </cell>
          <cell r="L1299">
            <v>1.0249999999999999</v>
          </cell>
          <cell r="M1299">
            <v>66.949607249999985</v>
          </cell>
          <cell r="N1299">
            <v>128.2051282051282</v>
          </cell>
          <cell r="O1299">
            <v>0.52220693654999994</v>
          </cell>
          <cell r="Q1299" t="str">
            <v>PG Extract Reetha</v>
          </cell>
          <cell r="R1299">
            <v>4000151</v>
          </cell>
          <cell r="S1299">
            <v>0.09</v>
          </cell>
          <cell r="T1299">
            <v>705.17017142857151</v>
          </cell>
        </row>
        <row r="1300">
          <cell r="H1300">
            <v>4000150</v>
          </cell>
          <cell r="I1300">
            <v>0.09</v>
          </cell>
          <cell r="J1300">
            <v>558.04</v>
          </cell>
          <cell r="K1300">
            <v>2.5000000000000001E-2</v>
          </cell>
          <cell r="L1300">
            <v>1.0249999999999999</v>
          </cell>
          <cell r="M1300">
            <v>52.766169749999989</v>
          </cell>
          <cell r="N1300">
            <v>128.2051282051282</v>
          </cell>
          <cell r="O1300">
            <v>0.41157612404999994</v>
          </cell>
          <cell r="Q1300" t="str">
            <v>PG Extract shikakai</v>
          </cell>
          <cell r="R1300">
            <v>4000150</v>
          </cell>
          <cell r="S1300">
            <v>0.09</v>
          </cell>
          <cell r="T1300">
            <v>778.5104</v>
          </cell>
        </row>
        <row r="1301">
          <cell r="H1301">
            <v>4000205</v>
          </cell>
          <cell r="I1301">
            <v>0.1</v>
          </cell>
          <cell r="J1301">
            <v>908.04</v>
          </cell>
          <cell r="K1301">
            <v>2.5000000000000001E-2</v>
          </cell>
          <cell r="L1301">
            <v>1.0249999999999999</v>
          </cell>
          <cell r="M1301">
            <v>95.400952499999974</v>
          </cell>
          <cell r="N1301">
            <v>128.2051282051282</v>
          </cell>
          <cell r="O1301">
            <v>0.74412742949999977</v>
          </cell>
          <cell r="Q1301" t="str">
            <v>PG extract Amla</v>
          </cell>
          <cell r="R1301">
            <v>4000205</v>
          </cell>
          <cell r="S1301">
            <v>0.1</v>
          </cell>
          <cell r="T1301">
            <v>910.20552795031051</v>
          </cell>
        </row>
        <row r="1302">
          <cell r="H1302">
            <v>4000129</v>
          </cell>
          <cell r="I1302">
            <v>15</v>
          </cell>
          <cell r="J1302">
            <v>60</v>
          </cell>
          <cell r="K1302">
            <v>2.5000000000000001E-2</v>
          </cell>
          <cell r="L1302">
            <v>1.0249999999999999</v>
          </cell>
          <cell r="M1302">
            <v>945.56249999999977</v>
          </cell>
          <cell r="N1302">
            <v>128.2051282051282</v>
          </cell>
          <cell r="O1302">
            <v>7.3753874999999987</v>
          </cell>
          <cell r="Q1302" t="str">
            <v>CAPB</v>
          </cell>
          <cell r="R1302">
            <v>4000129</v>
          </cell>
          <cell r="S1302">
            <v>15</v>
          </cell>
          <cell r="T1302">
            <v>66.625809613658788</v>
          </cell>
        </row>
        <row r="1303">
          <cell r="H1303">
            <v>4000166</v>
          </cell>
          <cell r="I1303">
            <v>2.5000000000000001E-2</v>
          </cell>
          <cell r="J1303">
            <v>549.27282042136164</v>
          </cell>
          <cell r="K1303">
            <v>2.5000000000000001E-2</v>
          </cell>
          <cell r="L1303">
            <v>1.0249999999999999</v>
          </cell>
          <cell r="M1303">
            <v>14.426993923879825</v>
          </cell>
          <cell r="N1303">
            <v>128.2051282051282</v>
          </cell>
          <cell r="O1303">
            <v>0.11253055260626264</v>
          </cell>
          <cell r="Q1303" t="str">
            <v>Chocolate brown</v>
          </cell>
          <cell r="R1303">
            <v>4000166</v>
          </cell>
          <cell r="S1303">
            <v>2.5000000000000001E-2</v>
          </cell>
          <cell r="T1303">
            <v>578.69499999999994</v>
          </cell>
        </row>
        <row r="1304">
          <cell r="H1304">
            <v>4000206</v>
          </cell>
          <cell r="I1304">
            <v>0.1</v>
          </cell>
          <cell r="J1304">
            <v>494.13931116123302</v>
          </cell>
          <cell r="K1304">
            <v>2.5000000000000001E-2</v>
          </cell>
          <cell r="L1304">
            <v>1.0249999999999999</v>
          </cell>
          <cell r="M1304">
            <v>51.915511378877042</v>
          </cell>
          <cell r="N1304">
            <v>128.2051282051282</v>
          </cell>
          <cell r="O1304">
            <v>0.40494098875524093</v>
          </cell>
          <cell r="Q1304" t="str">
            <v>Hibiscus AE PG extract</v>
          </cell>
          <cell r="R1304">
            <v>4000206</v>
          </cell>
          <cell r="S1304">
            <v>0.1</v>
          </cell>
          <cell r="T1304">
            <v>494.52666666666664</v>
          </cell>
        </row>
        <row r="1305">
          <cell r="H1305" t="str">
            <v>C10</v>
          </cell>
          <cell r="I1305">
            <v>0.01</v>
          </cell>
          <cell r="J1305">
            <v>661.6665898280902</v>
          </cell>
          <cell r="K1305">
            <v>2.5000000000000001E-2</v>
          </cell>
          <cell r="L1305">
            <v>1.0249999999999999</v>
          </cell>
          <cell r="M1305">
            <v>6.9516346093813715</v>
          </cell>
          <cell r="N1305">
            <v>128.2051282051282</v>
          </cell>
          <cell r="O1305">
            <v>5.42227499531747E-2</v>
          </cell>
          <cell r="Q1305" t="str">
            <v>Carmoisine CI 14720</v>
          </cell>
          <cell r="R1305" t="str">
            <v>C10</v>
          </cell>
          <cell r="S1305">
            <v>0.01</v>
          </cell>
          <cell r="T1305">
            <v>661.6665898280902</v>
          </cell>
        </row>
        <row r="1306">
          <cell r="H1306">
            <v>4001667</v>
          </cell>
          <cell r="I1306">
            <v>6</v>
          </cell>
          <cell r="J1306">
            <v>771</v>
          </cell>
          <cell r="K1306">
            <v>2.5000000000000001E-2</v>
          </cell>
          <cell r="L1306">
            <v>1.0249999999999999</v>
          </cell>
          <cell r="M1306">
            <v>4860.1912499999989</v>
          </cell>
          <cell r="N1306">
            <v>128.2051282051282</v>
          </cell>
          <cell r="O1306">
            <v>37.909491749999994</v>
          </cell>
          <cell r="Q1306" t="str">
            <v>Perfume GFA 51674</v>
          </cell>
          <cell r="R1306">
            <v>4001667</v>
          </cell>
          <cell r="S1306">
            <v>6</v>
          </cell>
          <cell r="T1306">
            <v>817.33</v>
          </cell>
        </row>
        <row r="1307">
          <cell r="H1307">
            <v>4000140</v>
          </cell>
          <cell r="I1307">
            <v>12.5</v>
          </cell>
          <cell r="J1307">
            <v>17.11</v>
          </cell>
          <cell r="K1307">
            <v>2.5000000000000001E-2</v>
          </cell>
          <cell r="L1307">
            <v>1.0249999999999999</v>
          </cell>
          <cell r="M1307">
            <v>224.70242187499997</v>
          </cell>
          <cell r="N1307">
            <v>128.2051282051282</v>
          </cell>
          <cell r="O1307">
            <v>1.7526788906249997</v>
          </cell>
          <cell r="Q1307" t="str">
            <v>Sodium Chloride</v>
          </cell>
          <cell r="R1307">
            <v>4000140</v>
          </cell>
          <cell r="S1307">
            <v>12.5</v>
          </cell>
          <cell r="T1307">
            <v>19.107204081632652</v>
          </cell>
        </row>
        <row r="1308">
          <cell r="H1308">
            <v>214932</v>
          </cell>
          <cell r="I1308">
            <v>128.2051282051282</v>
          </cell>
          <cell r="J1308">
            <v>147.05000000000001</v>
          </cell>
          <cell r="K1308">
            <v>6.0000000000000001E-3</v>
          </cell>
          <cell r="L1308">
            <v>1</v>
          </cell>
          <cell r="M1308">
            <v>18965.679487179488</v>
          </cell>
          <cell r="N1308">
            <v>128.2051282051282</v>
          </cell>
          <cell r="O1308">
            <v>147.9323</v>
          </cell>
          <cell r="Q1308" t="str">
            <v>KARTHIKA HFS 650ML +BLACK SHIELD OFFER CFC</v>
          </cell>
          <cell r="R1308">
            <v>214932</v>
          </cell>
          <cell r="S1308">
            <v>128.2051282051282</v>
          </cell>
          <cell r="T1308">
            <v>155.50537500000002</v>
          </cell>
        </row>
        <row r="1309">
          <cell r="H1309">
            <v>214808</v>
          </cell>
          <cell r="I1309">
            <v>1538.4615384615383</v>
          </cell>
          <cell r="J1309">
            <v>15.672680173741485</v>
          </cell>
          <cell r="K1309">
            <v>6.0000000000000001E-3</v>
          </cell>
          <cell r="L1309">
            <v>1</v>
          </cell>
          <cell r="M1309">
            <v>24256.486545821437</v>
          </cell>
          <cell r="N1309">
            <v>128.2051282051282</v>
          </cell>
          <cell r="O1309">
            <v>189.20059505740721</v>
          </cell>
          <cell r="Q1309" t="str">
            <v>CONTAINER KARTHIKA HFS SHAMPOO 650ML-RED</v>
          </cell>
          <cell r="R1309">
            <v>214808</v>
          </cell>
          <cell r="S1309">
            <v>1538.4615384615383</v>
          </cell>
          <cell r="T1309">
            <v>16.004421392677017</v>
          </cell>
        </row>
        <row r="1310">
          <cell r="H1310">
            <v>214727</v>
          </cell>
          <cell r="I1310">
            <v>1538.4615384615383</v>
          </cell>
          <cell r="J1310">
            <v>12.95003300330033</v>
          </cell>
          <cell r="K1310">
            <v>6.0000000000000001E-3</v>
          </cell>
          <cell r="L1310">
            <v>1</v>
          </cell>
          <cell r="M1310">
            <v>20042.666463569432</v>
          </cell>
          <cell r="N1310">
            <v>128.2051282051282</v>
          </cell>
          <cell r="O1310">
            <v>156.33279841584158</v>
          </cell>
          <cell r="Q1310" t="str">
            <v>KARTHIKA HFS 650ML PUMP</v>
          </cell>
          <cell r="R1310">
            <v>214727</v>
          </cell>
          <cell r="S1310">
            <v>1538.4615384615383</v>
          </cell>
          <cell r="T1310">
            <v>13.907200000000001</v>
          </cell>
        </row>
        <row r="1311">
          <cell r="H1311">
            <v>214669</v>
          </cell>
          <cell r="I1311">
            <v>1538.4615384615383</v>
          </cell>
          <cell r="J1311">
            <v>2.7186111111111111</v>
          </cell>
          <cell r="K1311">
            <v>0.02</v>
          </cell>
          <cell r="L1311">
            <v>1</v>
          </cell>
          <cell r="M1311">
            <v>4266.1282051282042</v>
          </cell>
          <cell r="N1311">
            <v>128.2051282051282</v>
          </cell>
          <cell r="O1311">
            <v>33.27579999999999</v>
          </cell>
          <cell r="Q1311" t="str">
            <v>LAB BK KARTHIKA HAIRFALLSHIELD SH 650ML</v>
          </cell>
          <cell r="R1311">
            <v>214669</v>
          </cell>
          <cell r="S1311">
            <v>1538.4615384615383</v>
          </cell>
          <cell r="T1311">
            <v>2.3534833333333336</v>
          </cell>
        </row>
        <row r="1312">
          <cell r="H1312">
            <v>214668</v>
          </cell>
          <cell r="I1312">
            <v>1538.4615384615383</v>
          </cell>
          <cell r="J1312">
            <v>3.2835304054054055</v>
          </cell>
          <cell r="K1312">
            <v>0.02</v>
          </cell>
          <cell r="L1312">
            <v>1</v>
          </cell>
          <cell r="M1312">
            <v>5152.616943866944</v>
          </cell>
          <cell r="N1312">
            <v>128.2051282051282</v>
          </cell>
          <cell r="O1312">
            <v>40.190412162162161</v>
          </cell>
          <cell r="Q1312" t="str">
            <v>LAB FR KARTHIKA HAIRFALLSHIELD SH 650ML</v>
          </cell>
          <cell r="R1312">
            <v>214668</v>
          </cell>
          <cell r="S1312">
            <v>1538.4615384615383</v>
          </cell>
          <cell r="T1312">
            <v>2.9139583333333334</v>
          </cell>
        </row>
        <row r="1313">
          <cell r="H1313">
            <v>214951</v>
          </cell>
          <cell r="I1313">
            <v>1538.4615384615383</v>
          </cell>
          <cell r="J1313">
            <v>9.1999999999999993</v>
          </cell>
          <cell r="K1313">
            <v>0.01</v>
          </cell>
          <cell r="L1313">
            <v>1</v>
          </cell>
          <cell r="M1313">
            <v>14295.384615384613</v>
          </cell>
          <cell r="N1313">
            <v>128.2051282051282</v>
          </cell>
          <cell r="O1313">
            <v>111.50399999999999</v>
          </cell>
          <cell r="Q1313" t="str">
            <v>KARTHIKA SHAMPOO 650ML + KARTHIKA SHAMPOO 175ML</v>
          </cell>
          <cell r="R1313">
            <v>214951</v>
          </cell>
          <cell r="S1313">
            <v>1538.4615384615383</v>
          </cell>
          <cell r="T1313">
            <v>9.5495999999999999</v>
          </cell>
        </row>
        <row r="1314">
          <cell r="H1314">
            <v>344557</v>
          </cell>
          <cell r="I1314">
            <v>1538.4615384615383</v>
          </cell>
          <cell r="J1314">
            <v>1</v>
          </cell>
          <cell r="K1314">
            <v>0.01</v>
          </cell>
          <cell r="L1314">
            <v>1</v>
          </cell>
          <cell r="M1314">
            <v>1553.8461538461538</v>
          </cell>
          <cell r="N1314">
            <v>128.2051282051282</v>
          </cell>
          <cell r="O1314">
            <v>12.12</v>
          </cell>
          <cell r="Q1314" t="str">
            <v>tag</v>
          </cell>
          <cell r="R1314">
            <v>344557</v>
          </cell>
          <cell r="S1314">
            <v>1538.4615384615383</v>
          </cell>
          <cell r="T1314">
            <v>1.052</v>
          </cell>
        </row>
        <row r="1315">
          <cell r="H1315" t="str">
            <v>220393A</v>
          </cell>
          <cell r="I1315">
            <v>2.8205128205128203</v>
          </cell>
          <cell r="J1315">
            <v>44.99</v>
          </cell>
          <cell r="K1315">
            <v>0.02</v>
          </cell>
          <cell r="L1315">
            <v>1</v>
          </cell>
          <cell r="M1315">
            <v>129.43276923076922</v>
          </cell>
          <cell r="N1315">
            <v>128.2051282051282</v>
          </cell>
          <cell r="O1315">
            <v>1.0095756</v>
          </cell>
          <cell r="Q1315" t="str">
            <v>BOPP Tape</v>
          </cell>
          <cell r="R1315" t="str">
            <v>220393A</v>
          </cell>
          <cell r="S1315">
            <v>2.8205128205128203</v>
          </cell>
          <cell r="T1315">
            <v>47.670000000000009</v>
          </cell>
        </row>
        <row r="1316">
          <cell r="H1316" t="str">
            <v>KS0175CUL01R</v>
          </cell>
          <cell r="I1316">
            <v>1538.4615384615383</v>
          </cell>
          <cell r="J1316">
            <v>20.468872738757934</v>
          </cell>
          <cell r="L1316">
            <v>1</v>
          </cell>
          <cell r="M1316">
            <v>31490.573444242975</v>
          </cell>
          <cell r="N1316">
            <v>128.2051282051282</v>
          </cell>
          <cell r="O1316">
            <v>245.6264728650952</v>
          </cell>
          <cell r="Q1316" t="str">
            <v>KARTHIKA CURRY LEAF SH 175 ML 48 PCS</v>
          </cell>
          <cell r="R1316" t="str">
            <v>KS0175CUL01R</v>
          </cell>
          <cell r="S1316">
            <v>1538.4615384615383</v>
          </cell>
          <cell r="T1316">
            <v>20.468872738757934</v>
          </cell>
        </row>
        <row r="1317">
          <cell r="H1317" t="str">
            <v>labelling charges</v>
          </cell>
          <cell r="I1317">
            <v>1538.4615384615383</v>
          </cell>
          <cell r="J1317">
            <v>0.04</v>
          </cell>
          <cell r="L1317">
            <v>1</v>
          </cell>
          <cell r="M1317">
            <v>61.538461538461533</v>
          </cell>
          <cell r="N1317">
            <v>128.2051282051282</v>
          </cell>
          <cell r="O1317">
            <v>0.48</v>
          </cell>
          <cell r="R1317" t="str">
            <v>labelling charges</v>
          </cell>
          <cell r="S1317">
            <v>1538.4615384615383</v>
          </cell>
          <cell r="T1317">
            <v>0.04</v>
          </cell>
        </row>
        <row r="1318">
          <cell r="H1318" t="str">
            <v>Inkjet Coding</v>
          </cell>
          <cell r="I1318">
            <v>67692.307692307688</v>
          </cell>
          <cell r="J1318">
            <v>1.6999999999999999E-3</v>
          </cell>
          <cell r="L1318">
            <v>1</v>
          </cell>
          <cell r="M1318">
            <v>115.07692307692307</v>
          </cell>
          <cell r="N1318">
            <v>128.2051282051282</v>
          </cell>
          <cell r="O1318">
            <v>0.89759999999999995</v>
          </cell>
          <cell r="R1318" t="str">
            <v>Inkjet Coding</v>
          </cell>
          <cell r="S1318">
            <v>67692.307692307688</v>
          </cell>
          <cell r="T1318">
            <v>1.6999999999999999E-3</v>
          </cell>
        </row>
        <row r="1319">
          <cell r="H1319" t="str">
            <v>Conversion Cost</v>
          </cell>
          <cell r="M1319">
            <v>9000</v>
          </cell>
          <cell r="N1319">
            <v>128.2051282051282</v>
          </cell>
          <cell r="O1319">
            <v>70.2</v>
          </cell>
          <cell r="R1319" t="str">
            <v>Conversion Cost</v>
          </cell>
        </row>
        <row r="1320">
          <cell r="H1320" t="str">
            <v>Extra Manpower</v>
          </cell>
          <cell r="M1320">
            <v>5769</v>
          </cell>
          <cell r="N1320">
            <v>128.2051282051282</v>
          </cell>
          <cell r="O1320">
            <v>44.998199999999997</v>
          </cell>
          <cell r="R1320" t="str">
            <v>Extra Manpower</v>
          </cell>
        </row>
        <row r="1321">
          <cell r="H1321">
            <v>4000177</v>
          </cell>
          <cell r="I1321">
            <v>171.43</v>
          </cell>
          <cell r="J1321">
            <v>92.343999999999994</v>
          </cell>
          <cell r="K1321">
            <v>2.5000000000000001E-2</v>
          </cell>
          <cell r="L1321">
            <v>1</v>
          </cell>
          <cell r="M1321">
            <v>16226.295217999997</v>
          </cell>
          <cell r="N1321">
            <v>49.603174603174601</v>
          </cell>
          <cell r="O1321">
            <v>327.12211159487998</v>
          </cell>
          <cell r="Q1321" t="str">
            <v>SLES 70%</v>
          </cell>
          <cell r="R1321">
            <v>4000177</v>
          </cell>
          <cell r="S1321">
            <v>171.43</v>
          </cell>
          <cell r="T1321">
            <v>90</v>
          </cell>
        </row>
        <row r="1322">
          <cell r="H1322">
            <v>4000145</v>
          </cell>
          <cell r="I1322">
            <v>5</v>
          </cell>
          <cell r="J1322">
            <v>147.46</v>
          </cell>
          <cell r="K1322">
            <v>2.5000000000000001E-2</v>
          </cell>
          <cell r="L1322">
            <v>1</v>
          </cell>
          <cell r="M1322">
            <v>755.73249999999996</v>
          </cell>
          <cell r="N1322">
            <v>49.603174603174601</v>
          </cell>
          <cell r="O1322">
            <v>15.2355672</v>
          </cell>
          <cell r="Q1322" t="str">
            <v>PKMEA/CMEA</v>
          </cell>
          <cell r="R1322">
            <v>4000145</v>
          </cell>
          <cell r="S1322">
            <v>5</v>
          </cell>
          <cell r="T1322">
            <v>141.47786749862925</v>
          </cell>
        </row>
        <row r="1323">
          <cell r="H1323">
            <v>4000129</v>
          </cell>
          <cell r="I1323">
            <v>15</v>
          </cell>
          <cell r="J1323">
            <v>65.900999999999996</v>
          </cell>
          <cell r="K1323">
            <v>2.5000000000000001E-2</v>
          </cell>
          <cell r="L1323">
            <v>1</v>
          </cell>
          <cell r="M1323">
            <v>1013.2278749999999</v>
          </cell>
          <cell r="N1323">
            <v>49.603174603174601</v>
          </cell>
          <cell r="O1323">
            <v>20.426673959999999</v>
          </cell>
          <cell r="Q1323" t="str">
            <v>CAPB</v>
          </cell>
          <cell r="R1323">
            <v>4000129</v>
          </cell>
          <cell r="S1323">
            <v>15</v>
          </cell>
          <cell r="T1323">
            <v>66.625809613658788</v>
          </cell>
        </row>
        <row r="1324">
          <cell r="H1324">
            <v>4000143</v>
          </cell>
          <cell r="I1324">
            <v>5</v>
          </cell>
          <cell r="J1324">
            <v>151</v>
          </cell>
          <cell r="K1324">
            <v>2.5000000000000001E-2</v>
          </cell>
          <cell r="L1324">
            <v>1</v>
          </cell>
          <cell r="M1324">
            <v>773.87499999999989</v>
          </cell>
          <cell r="N1324">
            <v>49.603174603174601</v>
          </cell>
          <cell r="O1324">
            <v>15.601319999999998</v>
          </cell>
          <cell r="Q1324" t="str">
            <v>WACKER BELSIL CK 985</v>
          </cell>
          <cell r="R1324">
            <v>4000143</v>
          </cell>
          <cell r="S1324">
            <v>5</v>
          </cell>
          <cell r="T1324">
            <v>151</v>
          </cell>
        </row>
        <row r="1325">
          <cell r="H1325">
            <v>4000139</v>
          </cell>
          <cell r="I1325">
            <v>1</v>
          </cell>
          <cell r="J1325">
            <v>429</v>
          </cell>
          <cell r="K1325">
            <v>2.5000000000000001E-2</v>
          </cell>
          <cell r="L1325">
            <v>1</v>
          </cell>
          <cell r="M1325">
            <v>439.72499999999997</v>
          </cell>
          <cell r="N1325">
            <v>49.603174603174601</v>
          </cell>
          <cell r="O1325">
            <v>8.8648559999999996</v>
          </cell>
          <cell r="Q1325" t="str">
            <v>SALCARE SUPER 7</v>
          </cell>
          <cell r="R1325">
            <v>4000139</v>
          </cell>
          <cell r="S1325">
            <v>1</v>
          </cell>
          <cell r="T1325">
            <v>428.36414965986398</v>
          </cell>
        </row>
        <row r="1326">
          <cell r="H1326">
            <v>4000176</v>
          </cell>
          <cell r="I1326">
            <v>0.125</v>
          </cell>
          <cell r="J1326">
            <v>82</v>
          </cell>
          <cell r="K1326">
            <v>2.5000000000000001E-2</v>
          </cell>
          <cell r="L1326">
            <v>1</v>
          </cell>
          <cell r="M1326">
            <v>10.50625</v>
          </cell>
          <cell r="N1326">
            <v>49.603174603174601</v>
          </cell>
          <cell r="O1326">
            <v>0.21180599999999999</v>
          </cell>
          <cell r="Q1326" t="str">
            <v>Sodium Hydroxide</v>
          </cell>
          <cell r="R1326">
            <v>4000176</v>
          </cell>
          <cell r="S1326">
            <v>0.125</v>
          </cell>
          <cell r="T1326">
            <v>83.754999999999995</v>
          </cell>
        </row>
        <row r="1327">
          <cell r="H1327">
            <v>4001923</v>
          </cell>
          <cell r="I1327">
            <v>0.5</v>
          </cell>
          <cell r="J1327">
            <v>195</v>
          </cell>
          <cell r="K1327">
            <v>2.5000000000000001E-2</v>
          </cell>
          <cell r="L1327">
            <v>1</v>
          </cell>
          <cell r="M1327">
            <v>99.937499999999986</v>
          </cell>
          <cell r="N1327">
            <v>49.603174603174601</v>
          </cell>
          <cell r="O1327">
            <v>2.0147399999999998</v>
          </cell>
          <cell r="Q1327" t="str">
            <v>AURATONE BLACK</v>
          </cell>
          <cell r="R1327">
            <v>4001923</v>
          </cell>
          <cell r="S1327">
            <v>0.5</v>
          </cell>
          <cell r="T1327">
            <v>210.43453061224494</v>
          </cell>
        </row>
        <row r="1328">
          <cell r="H1328">
            <v>4000218</v>
          </cell>
          <cell r="I1328">
            <v>0.5</v>
          </cell>
          <cell r="J1328">
            <v>763</v>
          </cell>
          <cell r="K1328">
            <v>2.5000000000000001E-2</v>
          </cell>
          <cell r="L1328">
            <v>1</v>
          </cell>
          <cell r="M1328">
            <v>391.03749999999997</v>
          </cell>
          <cell r="N1328">
            <v>49.603174603174601</v>
          </cell>
          <cell r="O1328">
            <v>7.8833159999999998</v>
          </cell>
          <cell r="Q1328" t="str">
            <v>Carbopol 990</v>
          </cell>
          <cell r="R1328">
            <v>4000218</v>
          </cell>
          <cell r="S1328">
            <v>0.5</v>
          </cell>
          <cell r="T1328">
            <v>838.74000000000012</v>
          </cell>
        </row>
        <row r="1329">
          <cell r="H1329">
            <v>4000159</v>
          </cell>
          <cell r="I1329">
            <v>2.5</v>
          </cell>
          <cell r="J1329">
            <v>127.5</v>
          </cell>
          <cell r="K1329">
            <v>2.5000000000000001E-2</v>
          </cell>
          <cell r="L1329">
            <v>1</v>
          </cell>
          <cell r="M1329">
            <v>326.71875</v>
          </cell>
          <cell r="N1329">
            <v>49.603174603174601</v>
          </cell>
          <cell r="O1329">
            <v>6.5866500000000006</v>
          </cell>
          <cell r="Q1329" t="str">
            <v>Glydant</v>
          </cell>
          <cell r="R1329">
            <v>4000159</v>
          </cell>
          <cell r="S1329">
            <v>2.5</v>
          </cell>
          <cell r="T1329">
            <v>137.97450310559006</v>
          </cell>
        </row>
        <row r="1330">
          <cell r="H1330">
            <v>4000236</v>
          </cell>
          <cell r="I1330">
            <v>0.01</v>
          </cell>
          <cell r="J1330">
            <v>865</v>
          </cell>
          <cell r="K1330">
            <v>2.5000000000000001E-2</v>
          </cell>
          <cell r="L1330">
            <v>1</v>
          </cell>
          <cell r="M1330">
            <v>8.8662499999999991</v>
          </cell>
          <cell r="N1330">
            <v>49.603174603174601</v>
          </cell>
          <cell r="O1330">
            <v>0.1787436</v>
          </cell>
          <cell r="Q1330" t="str">
            <v>Almond Oil</v>
          </cell>
          <cell r="R1330">
            <v>4000236</v>
          </cell>
          <cell r="S1330">
            <v>0.01</v>
          </cell>
          <cell r="T1330">
            <v>941.95652173913027</v>
          </cell>
        </row>
        <row r="1331">
          <cell r="H1331">
            <v>4000368</v>
          </cell>
          <cell r="I1331">
            <v>0.01</v>
          </cell>
          <cell r="J1331">
            <v>900</v>
          </cell>
          <cell r="K1331">
            <v>2.5000000000000001E-2</v>
          </cell>
          <cell r="L1331">
            <v>1</v>
          </cell>
          <cell r="M1331">
            <v>9.2249999999999996</v>
          </cell>
          <cell r="N1331">
            <v>49.603174603174601</v>
          </cell>
          <cell r="O1331">
            <v>0.185976</v>
          </cell>
          <cell r="Q1331" t="str">
            <v>AMLA OIL EXTRACT</v>
          </cell>
          <cell r="R1331">
            <v>4000368</v>
          </cell>
          <cell r="S1331">
            <v>0.01</v>
          </cell>
          <cell r="T1331">
            <v>1530.2941176470586</v>
          </cell>
        </row>
        <row r="1332">
          <cell r="H1332">
            <v>4000657</v>
          </cell>
          <cell r="I1332">
            <v>6</v>
          </cell>
          <cell r="J1332">
            <v>769</v>
          </cell>
          <cell r="K1332">
            <v>2.5000000000000001E-2</v>
          </cell>
          <cell r="L1332">
            <v>1</v>
          </cell>
          <cell r="M1332">
            <v>4729.3499999999995</v>
          </cell>
          <cell r="N1332">
            <v>49.603174603174601</v>
          </cell>
          <cell r="O1332">
            <v>95.343695999999994</v>
          </cell>
          <cell r="Q1332" t="str">
            <v xml:space="preserve">Magic legend excel </v>
          </cell>
          <cell r="R1332">
            <v>4000657</v>
          </cell>
          <cell r="S1332">
            <v>6</v>
          </cell>
          <cell r="T1332">
            <v>769</v>
          </cell>
        </row>
        <row r="1333">
          <cell r="H1333">
            <v>4000140</v>
          </cell>
          <cell r="I1333">
            <v>15</v>
          </cell>
          <cell r="J1333">
            <v>17.100000000000001</v>
          </cell>
          <cell r="K1333">
            <v>2.5000000000000001E-2</v>
          </cell>
          <cell r="L1333">
            <v>1</v>
          </cell>
          <cell r="M1333">
            <v>262.91249999999997</v>
          </cell>
          <cell r="N1333">
            <v>49.603174603174601</v>
          </cell>
          <cell r="O1333">
            <v>5.3003159999999996</v>
          </cell>
          <cell r="Q1333" t="str">
            <v>Sodium Chloride</v>
          </cell>
          <cell r="R1333">
            <v>4000140</v>
          </cell>
          <cell r="S1333">
            <v>15</v>
          </cell>
          <cell r="T1333">
            <v>19.107204081632652</v>
          </cell>
        </row>
        <row r="1334">
          <cell r="H1334">
            <v>4000520</v>
          </cell>
          <cell r="I1334">
            <v>0.1</v>
          </cell>
          <cell r="J1334">
            <v>560</v>
          </cell>
          <cell r="K1334">
            <v>2.5000000000000001E-2</v>
          </cell>
          <cell r="L1334">
            <v>1</v>
          </cell>
          <cell r="M1334">
            <v>57.399999999999991</v>
          </cell>
          <cell r="N1334">
            <v>49.603174603174601</v>
          </cell>
          <cell r="O1334">
            <v>1.1571839999999998</v>
          </cell>
          <cell r="Q1334" t="str">
            <v>Hydrolysed Egg white protein</v>
          </cell>
          <cell r="R1334">
            <v>4000520</v>
          </cell>
          <cell r="S1334">
            <v>0.1</v>
          </cell>
          <cell r="T1334">
            <v>610.1415384615384</v>
          </cell>
        </row>
        <row r="1335">
          <cell r="H1335" t="str">
            <v>C16</v>
          </cell>
          <cell r="I1335">
            <v>777.82</v>
          </cell>
          <cell r="J1335">
            <v>0.34</v>
          </cell>
          <cell r="K1335">
            <v>2.5000000000000001E-2</v>
          </cell>
          <cell r="L1335">
            <v>1</v>
          </cell>
          <cell r="M1335">
            <v>271.07027000000005</v>
          </cell>
          <cell r="N1335">
            <v>49.603174603174601</v>
          </cell>
          <cell r="O1335">
            <v>5.4647766432000013</v>
          </cell>
          <cell r="Q1335" t="str">
            <v>DM Water</v>
          </cell>
          <cell r="R1335" t="str">
            <v>C16</v>
          </cell>
          <cell r="S1335">
            <v>777.82</v>
          </cell>
          <cell r="T1335">
            <v>0.33999695959303466</v>
          </cell>
        </row>
        <row r="1336">
          <cell r="H1336">
            <v>214083</v>
          </cell>
          <cell r="I1336">
            <v>49.603174603174601</v>
          </cell>
          <cell r="J1336">
            <v>36.700000000000003</v>
          </cell>
          <cell r="K1336">
            <v>6.0000000000000001E-3</v>
          </cell>
          <cell r="L1336">
            <v>1</v>
          </cell>
          <cell r="M1336">
            <v>1831.359126984127</v>
          </cell>
          <cell r="N1336">
            <v>49.603174603174601</v>
          </cell>
          <cell r="O1336">
            <v>36.920200000000001</v>
          </cell>
          <cell r="Q1336" t="str">
            <v>CHIK BURMESE 4.2GM OUTTER</v>
          </cell>
          <cell r="R1336">
            <v>214083</v>
          </cell>
          <cell r="S1336">
            <v>49.603174603174601</v>
          </cell>
          <cell r="T1336">
            <v>38.810250000000003</v>
          </cell>
        </row>
        <row r="1337">
          <cell r="H1337">
            <v>214082</v>
          </cell>
          <cell r="I1337">
            <v>198.4126984126984</v>
          </cell>
          <cell r="J1337">
            <v>10.5</v>
          </cell>
          <cell r="K1337">
            <v>6.0000000000000001E-3</v>
          </cell>
          <cell r="L1337">
            <v>1</v>
          </cell>
          <cell r="M1337">
            <v>2095.833333333333</v>
          </cell>
          <cell r="N1337">
            <v>49.603174603174601</v>
          </cell>
          <cell r="O1337">
            <v>42.251999999999995</v>
          </cell>
          <cell r="Q1337" t="str">
            <v>CHIK BURMESE 4.2GM INNER</v>
          </cell>
          <cell r="R1337">
            <v>214082</v>
          </cell>
          <cell r="S1337">
            <v>198.4126984126984</v>
          </cell>
          <cell r="T1337">
            <v>11.135475</v>
          </cell>
        </row>
        <row r="1338">
          <cell r="H1338">
            <v>214044</v>
          </cell>
          <cell r="I1338">
            <v>58.978174603174601</v>
          </cell>
          <cell r="J1338">
            <v>204</v>
          </cell>
          <cell r="K1338">
            <v>1.7500000000000002E-2</v>
          </cell>
          <cell r="L1338">
            <v>1</v>
          </cell>
          <cell r="M1338">
            <v>12242.099702380952</v>
          </cell>
          <cell r="N1338">
            <v>49.603174603174601</v>
          </cell>
          <cell r="O1338">
            <v>246.80073000000002</v>
          </cell>
          <cell r="Q1338" t="str">
            <v>LAM 5OP BLACK &amp; WHITE 4.2GM BURMESE</v>
          </cell>
          <cell r="R1338">
            <v>214044</v>
          </cell>
          <cell r="S1338">
            <v>58.978174603174601</v>
          </cell>
          <cell r="T1338">
            <v>215.73000000000002</v>
          </cell>
        </row>
        <row r="1339">
          <cell r="H1339" t="str">
            <v>220393A</v>
          </cell>
          <cell r="I1339">
            <v>2.0833333333333335</v>
          </cell>
          <cell r="J1339">
            <v>45</v>
          </cell>
          <cell r="K1339">
            <v>0.02</v>
          </cell>
          <cell r="L1339">
            <v>1</v>
          </cell>
          <cell r="M1339">
            <v>95.625</v>
          </cell>
          <cell r="N1339">
            <v>49.603174603174601</v>
          </cell>
          <cell r="O1339">
            <v>1.9278000000000002</v>
          </cell>
          <cell r="Q1339" t="str">
            <v>BOPP Tape</v>
          </cell>
          <cell r="R1339" t="str">
            <v>220393A</v>
          </cell>
          <cell r="S1339">
            <v>2.0833333333333335</v>
          </cell>
          <cell r="T1339">
            <v>47.670000000000009</v>
          </cell>
        </row>
        <row r="1340">
          <cell r="H1340" t="str">
            <v>Conversion Cost</v>
          </cell>
          <cell r="M1340">
            <v>6180</v>
          </cell>
          <cell r="N1340">
            <v>49.603174603174601</v>
          </cell>
          <cell r="O1340">
            <v>124.58880000000001</v>
          </cell>
          <cell r="R1340" t="str">
            <v>Conversion Cost</v>
          </cell>
        </row>
        <row r="1341">
          <cell r="H1341" t="str">
            <v>C16</v>
          </cell>
          <cell r="I1341">
            <v>763.75</v>
          </cell>
          <cell r="J1341">
            <v>0.34</v>
          </cell>
          <cell r="K1341">
            <v>2.5000000000000001E-2</v>
          </cell>
          <cell r="L1341">
            <v>1.0249999999999999</v>
          </cell>
          <cell r="M1341">
            <v>272.82104687499998</v>
          </cell>
          <cell r="N1341">
            <v>83.333333333333329</v>
          </cell>
          <cell r="O1341">
            <v>3.2738525625000001</v>
          </cell>
          <cell r="Q1341" t="str">
            <v xml:space="preserve">DM Water </v>
          </cell>
          <cell r="R1341" t="str">
            <v>C16</v>
          </cell>
          <cell r="S1341">
            <v>763.75</v>
          </cell>
          <cell r="T1341">
            <v>0.33999695959303466</v>
          </cell>
        </row>
        <row r="1342">
          <cell r="H1342">
            <v>4000177</v>
          </cell>
          <cell r="I1342">
            <v>157.19999999999999</v>
          </cell>
          <cell r="J1342">
            <v>92.343999999999994</v>
          </cell>
          <cell r="K1342">
            <v>2.5000000000000001E-2</v>
          </cell>
          <cell r="L1342">
            <v>1.0249999999999999</v>
          </cell>
          <cell r="M1342">
            <v>15251.373437999995</v>
          </cell>
          <cell r="N1342">
            <v>83.333333333333329</v>
          </cell>
          <cell r="O1342">
            <v>183.01648125599996</v>
          </cell>
          <cell r="Q1342" t="str">
            <v>SLES 70%</v>
          </cell>
          <cell r="R1342">
            <v>4000177</v>
          </cell>
          <cell r="S1342">
            <v>157.19999999999999</v>
          </cell>
          <cell r="T1342">
            <v>90</v>
          </cell>
        </row>
        <row r="1343">
          <cell r="H1343">
            <v>4000145</v>
          </cell>
          <cell r="I1343">
            <v>15</v>
          </cell>
          <cell r="J1343">
            <v>144.82</v>
          </cell>
          <cell r="K1343">
            <v>2.5000000000000001E-2</v>
          </cell>
          <cell r="L1343">
            <v>1.0249999999999999</v>
          </cell>
          <cell r="M1343">
            <v>2282.2726874999994</v>
          </cell>
          <cell r="N1343">
            <v>83.333333333333329</v>
          </cell>
          <cell r="O1343">
            <v>27.387272249999995</v>
          </cell>
          <cell r="Q1343" t="str">
            <v xml:space="preserve"> PKMEA/CMEA</v>
          </cell>
          <cell r="R1343">
            <v>4000145</v>
          </cell>
          <cell r="S1343">
            <v>15</v>
          </cell>
          <cell r="T1343">
            <v>141.47786749862925</v>
          </cell>
        </row>
        <row r="1344">
          <cell r="H1344">
            <v>4000180</v>
          </cell>
          <cell r="I1344">
            <v>5</v>
          </cell>
          <cell r="J1344">
            <v>182.5</v>
          </cell>
          <cell r="K1344">
            <v>2.5000000000000001E-2</v>
          </cell>
          <cell r="L1344">
            <v>1.0249999999999999</v>
          </cell>
          <cell r="M1344">
            <v>958.69531249999977</v>
          </cell>
          <cell r="N1344">
            <v>83.333333333333329</v>
          </cell>
          <cell r="O1344">
            <v>11.504343749999999</v>
          </cell>
          <cell r="Q1344" t="str">
            <v>EGDS</v>
          </cell>
          <cell r="R1344">
            <v>4000180</v>
          </cell>
          <cell r="S1344">
            <v>5</v>
          </cell>
          <cell r="T1344">
            <v>148.83631578947367</v>
          </cell>
        </row>
        <row r="1345">
          <cell r="H1345">
            <v>4000207</v>
          </cell>
          <cell r="I1345">
            <v>0.15</v>
          </cell>
          <cell r="J1345">
            <v>145</v>
          </cell>
          <cell r="K1345">
            <v>2.5000000000000001E-2</v>
          </cell>
          <cell r="L1345">
            <v>1.0249999999999999</v>
          </cell>
          <cell r="M1345">
            <v>22.851093749999997</v>
          </cell>
          <cell r="N1345">
            <v>83.333333333333329</v>
          </cell>
          <cell r="O1345">
            <v>0.274213125</v>
          </cell>
          <cell r="Q1345" t="str">
            <v>CITRIC ACID ANHYDROUS</v>
          </cell>
          <cell r="R1345">
            <v>4000207</v>
          </cell>
          <cell r="S1345">
            <v>0.15</v>
          </cell>
          <cell r="T1345">
            <v>112.87499999999999</v>
          </cell>
        </row>
        <row r="1346">
          <cell r="H1346">
            <v>4000218</v>
          </cell>
          <cell r="I1346">
            <v>2.75</v>
          </cell>
          <cell r="J1346">
            <v>758</v>
          </cell>
          <cell r="K1346">
            <v>2.5000000000000001E-2</v>
          </cell>
          <cell r="L1346">
            <v>1.0249999999999999</v>
          </cell>
          <cell r="M1346">
            <v>2190.0278124999995</v>
          </cell>
          <cell r="N1346">
            <v>83.333333333333329</v>
          </cell>
          <cell r="O1346">
            <v>26.280333749999997</v>
          </cell>
          <cell r="Q1346" t="str">
            <v>CARBOPOL 990</v>
          </cell>
          <cell r="R1346">
            <v>4000218</v>
          </cell>
          <cell r="S1346">
            <v>2.75</v>
          </cell>
          <cell r="T1346">
            <v>838.74000000000012</v>
          </cell>
        </row>
        <row r="1347">
          <cell r="H1347">
            <v>4000225</v>
          </cell>
          <cell r="I1347">
            <v>0.875</v>
          </cell>
          <cell r="J1347">
            <v>823</v>
          </cell>
          <cell r="K1347">
            <v>2.5000000000000001E-2</v>
          </cell>
          <cell r="L1347">
            <v>1.0249999999999999</v>
          </cell>
          <cell r="M1347">
            <v>756.58132812499991</v>
          </cell>
          <cell r="N1347">
            <v>83.333333333333329</v>
          </cell>
          <cell r="O1347">
            <v>9.0789759374999992</v>
          </cell>
          <cell r="Q1347" t="str">
            <v>N-hance CG-17</v>
          </cell>
          <cell r="R1347">
            <v>4000225</v>
          </cell>
          <cell r="S1347">
            <v>0.875</v>
          </cell>
          <cell r="T1347">
            <v>855.79256502601049</v>
          </cell>
        </row>
        <row r="1348">
          <cell r="H1348">
            <v>4002081</v>
          </cell>
          <cell r="I1348">
            <v>0.875</v>
          </cell>
          <cell r="J1348">
            <v>453</v>
          </cell>
          <cell r="K1348">
            <v>2.5000000000000001E-2</v>
          </cell>
          <cell r="L1348">
            <v>1.0249999999999999</v>
          </cell>
          <cell r="M1348">
            <v>416.4414843749999</v>
          </cell>
          <cell r="N1348">
            <v>83.333333333333329</v>
          </cell>
          <cell r="O1348">
            <v>4.9972978124999994</v>
          </cell>
          <cell r="Q1348" t="str">
            <v>DABISCO DCG-20</v>
          </cell>
          <cell r="R1348">
            <v>4002081</v>
          </cell>
          <cell r="S1348">
            <v>0.875</v>
          </cell>
          <cell r="T1348">
            <v>438.38337468982638</v>
          </cell>
        </row>
        <row r="1349">
          <cell r="H1349">
            <v>4000507</v>
          </cell>
          <cell r="I1349">
            <v>0.3</v>
          </cell>
          <cell r="J1349">
            <v>3287.5</v>
          </cell>
          <cell r="K1349">
            <v>2.5000000000000001E-2</v>
          </cell>
          <cell r="L1349">
            <v>1.0249999999999999</v>
          </cell>
          <cell r="M1349">
            <v>1036.1789062499997</v>
          </cell>
          <cell r="N1349">
            <v>83.333333333333329</v>
          </cell>
          <cell r="O1349">
            <v>12.434146874999998</v>
          </cell>
          <cell r="Q1349" t="str">
            <v>Polyox N-60K</v>
          </cell>
          <cell r="R1349">
            <v>4000507</v>
          </cell>
          <cell r="S1349">
            <v>0.3</v>
          </cell>
          <cell r="T1349">
            <v>3509.6697311107387</v>
          </cell>
        </row>
        <row r="1350">
          <cell r="H1350">
            <v>4000159</v>
          </cell>
          <cell r="I1350">
            <v>2.5</v>
          </cell>
          <cell r="J1350">
            <v>128</v>
          </cell>
          <cell r="K1350">
            <v>2.5000000000000001E-2</v>
          </cell>
          <cell r="L1350">
            <v>1.0249999999999999</v>
          </cell>
          <cell r="M1350">
            <v>336.2</v>
          </cell>
          <cell r="N1350">
            <v>83.333333333333329</v>
          </cell>
          <cell r="O1350">
            <v>4.0343999999999998</v>
          </cell>
          <cell r="Q1350" t="str">
            <v>Glydant</v>
          </cell>
          <cell r="R1350">
            <v>4000159</v>
          </cell>
          <cell r="S1350">
            <v>2.5</v>
          </cell>
          <cell r="T1350">
            <v>137.97450310559006</v>
          </cell>
        </row>
        <row r="1351">
          <cell r="H1351">
            <v>4000223</v>
          </cell>
          <cell r="I1351">
            <v>20</v>
          </cell>
          <cell r="J1351">
            <v>200</v>
          </cell>
          <cell r="K1351">
            <v>2.5000000000000001E-2</v>
          </cell>
          <cell r="L1351">
            <v>1.0249999999999999</v>
          </cell>
          <cell r="M1351">
            <v>4202.5</v>
          </cell>
          <cell r="N1351">
            <v>83.333333333333329</v>
          </cell>
          <cell r="O1351">
            <v>50.43</v>
          </cell>
          <cell r="Q1351" t="str">
            <v>CK 9819</v>
          </cell>
          <cell r="R1351">
            <v>4000223</v>
          </cell>
          <cell r="S1351">
            <v>20</v>
          </cell>
          <cell r="T1351">
            <v>200</v>
          </cell>
        </row>
        <row r="1352">
          <cell r="H1352">
            <v>4000520</v>
          </cell>
          <cell r="I1352">
            <v>0.1</v>
          </cell>
          <cell r="J1352">
            <v>560</v>
          </cell>
          <cell r="K1352">
            <v>2.5000000000000001E-2</v>
          </cell>
          <cell r="L1352">
            <v>1.0249999999999999</v>
          </cell>
          <cell r="M1352">
            <v>58.834999999999987</v>
          </cell>
          <cell r="N1352">
            <v>83.333333333333329</v>
          </cell>
          <cell r="O1352">
            <v>0.70601999999999987</v>
          </cell>
          <cell r="Q1352" t="str">
            <v>Hydrolysed Egg white protein</v>
          </cell>
          <cell r="R1352">
            <v>4000520</v>
          </cell>
          <cell r="S1352">
            <v>0.1</v>
          </cell>
          <cell r="T1352">
            <v>610.1415384615384</v>
          </cell>
        </row>
        <row r="1353">
          <cell r="H1353">
            <v>4000176</v>
          </cell>
          <cell r="I1353">
            <v>1</v>
          </cell>
          <cell r="J1353">
            <v>82</v>
          </cell>
          <cell r="K1353">
            <v>2.5000000000000001E-2</v>
          </cell>
          <cell r="L1353">
            <v>1.0249999999999999</v>
          </cell>
          <cell r="M1353">
            <v>86.15124999999999</v>
          </cell>
          <cell r="N1353">
            <v>83.333333333333329</v>
          </cell>
          <cell r="O1353">
            <v>1.0338149999999999</v>
          </cell>
          <cell r="Q1353" t="str">
            <v>Sodium hydroxide</v>
          </cell>
          <cell r="R1353">
            <v>4000176</v>
          </cell>
          <cell r="S1353">
            <v>1</v>
          </cell>
          <cell r="T1353">
            <v>83.754999999999995</v>
          </cell>
        </row>
        <row r="1354">
          <cell r="H1354">
            <v>4000097</v>
          </cell>
          <cell r="I1354">
            <v>1</v>
          </cell>
          <cell r="J1354">
            <v>288</v>
          </cell>
          <cell r="K1354">
            <v>2.5000000000000001E-2</v>
          </cell>
          <cell r="L1354">
            <v>1.0249999999999999</v>
          </cell>
          <cell r="M1354">
            <v>302.58</v>
          </cell>
          <cell r="N1354">
            <v>83.333333333333329</v>
          </cell>
          <cell r="O1354">
            <v>3.63096</v>
          </cell>
          <cell r="Q1354" t="str">
            <v>EDTA Disodium</v>
          </cell>
          <cell r="R1354">
            <v>4000097</v>
          </cell>
          <cell r="S1354">
            <v>1</v>
          </cell>
          <cell r="T1354">
            <v>288.755</v>
          </cell>
        </row>
        <row r="1355">
          <cell r="H1355">
            <v>4000370</v>
          </cell>
          <cell r="I1355">
            <v>0.5</v>
          </cell>
          <cell r="J1355">
            <v>895</v>
          </cell>
          <cell r="K1355">
            <v>2.5000000000000001E-2</v>
          </cell>
          <cell r="L1355">
            <v>1.0249999999999999</v>
          </cell>
          <cell r="M1355">
            <v>470.15468749999991</v>
          </cell>
          <cell r="N1355">
            <v>83.333333333333329</v>
          </cell>
          <cell r="O1355">
            <v>5.6418562499999991</v>
          </cell>
          <cell r="Q1355" t="str">
            <v>Sumicos 43149</v>
          </cell>
          <cell r="R1355">
            <v>4000370</v>
          </cell>
          <cell r="S1355">
            <v>0.5</v>
          </cell>
          <cell r="T1355">
            <v>1138.7262896551724</v>
          </cell>
        </row>
        <row r="1356">
          <cell r="H1356">
            <v>4000129</v>
          </cell>
          <cell r="I1356">
            <v>10</v>
          </cell>
          <cell r="J1356">
            <v>67.221999999999994</v>
          </cell>
          <cell r="K1356">
            <v>2.5000000000000001E-2</v>
          </cell>
          <cell r="L1356">
            <v>1.0249999999999999</v>
          </cell>
          <cell r="M1356">
            <v>706.2511374999998</v>
          </cell>
          <cell r="N1356">
            <v>83.333333333333329</v>
          </cell>
          <cell r="O1356">
            <v>8.4750136499999975</v>
          </cell>
          <cell r="Q1356" t="str">
            <v>CAPB</v>
          </cell>
          <cell r="R1356">
            <v>4000129</v>
          </cell>
          <cell r="S1356">
            <v>10</v>
          </cell>
          <cell r="T1356">
            <v>66.625809613658788</v>
          </cell>
        </row>
        <row r="1357">
          <cell r="H1357">
            <v>4000519</v>
          </cell>
          <cell r="I1357">
            <v>5.85</v>
          </cell>
          <cell r="J1357">
            <v>890</v>
          </cell>
          <cell r="K1357">
            <v>2.5000000000000001E-2</v>
          </cell>
          <cell r="L1357">
            <v>1.0249999999999999</v>
          </cell>
          <cell r="M1357">
            <v>5470.0790624999991</v>
          </cell>
          <cell r="N1357">
            <v>83.333333333333329</v>
          </cell>
          <cell r="O1357">
            <v>65.640948749999993</v>
          </cell>
          <cell r="Q1357" t="str">
            <v xml:space="preserve">Fragrance bloom 2 </v>
          </cell>
          <cell r="R1357">
            <v>4000519</v>
          </cell>
          <cell r="S1357">
            <v>5.85</v>
          </cell>
          <cell r="T1357">
            <v>890.39623595505623</v>
          </cell>
        </row>
        <row r="1358">
          <cell r="H1358">
            <v>4000347</v>
          </cell>
          <cell r="I1358">
            <v>0.65</v>
          </cell>
          <cell r="J1358">
            <v>929</v>
          </cell>
          <cell r="K1358">
            <v>2.5000000000000001E-2</v>
          </cell>
          <cell r="L1358">
            <v>1.0249999999999999</v>
          </cell>
          <cell r="M1358">
            <v>634.41990624999994</v>
          </cell>
          <cell r="N1358">
            <v>83.333333333333329</v>
          </cell>
          <cell r="O1358">
            <v>7.613038875</v>
          </cell>
          <cell r="Q1358" t="str">
            <v>Fragrance hair fall defence</v>
          </cell>
          <cell r="R1358">
            <v>4000347</v>
          </cell>
          <cell r="S1358">
            <v>0.65</v>
          </cell>
          <cell r="T1358">
            <v>975.45</v>
          </cell>
        </row>
        <row r="1359">
          <cell r="H1359">
            <v>4000140</v>
          </cell>
          <cell r="I1359">
            <v>12.5</v>
          </cell>
          <cell r="J1359">
            <v>17.100000000000001</v>
          </cell>
          <cell r="K1359">
            <v>2.5000000000000001E-2</v>
          </cell>
          <cell r="L1359">
            <v>1.0249999999999999</v>
          </cell>
          <cell r="M1359">
            <v>224.57109374999999</v>
          </cell>
          <cell r="N1359">
            <v>83.333333333333329</v>
          </cell>
          <cell r="O1359">
            <v>2.6948531249999998</v>
          </cell>
          <cell r="Q1359" t="str">
            <v>Sodium Chloride</v>
          </cell>
          <cell r="R1359">
            <v>4000140</v>
          </cell>
          <cell r="S1359">
            <v>12.5</v>
          </cell>
          <cell r="T1359">
            <v>19.107204081632652</v>
          </cell>
        </row>
        <row r="1360">
          <cell r="H1360">
            <v>214258</v>
          </cell>
          <cell r="I1360">
            <v>51.583333333333329</v>
          </cell>
          <cell r="J1360">
            <v>232.82</v>
          </cell>
          <cell r="K1360">
            <v>1.7500000000000002E-2</v>
          </cell>
          <cell r="L1360">
            <v>1</v>
          </cell>
          <cell r="M1360">
            <v>12219.800220833331</v>
          </cell>
          <cell r="N1360">
            <v>83.333333333333329</v>
          </cell>
          <cell r="O1360">
            <v>146.63760264999999</v>
          </cell>
          <cell r="Q1360" t="str">
            <v>LAM CHIK EGG HFPSH SCH 4ML+2ML EX -NEW AW(8/8/25)</v>
          </cell>
          <cell r="R1360">
            <v>214258</v>
          </cell>
          <cell r="S1360">
            <v>51.583333333333329</v>
          </cell>
          <cell r="T1360">
            <v>247.45500000000001</v>
          </cell>
        </row>
        <row r="1361">
          <cell r="H1361" t="str">
            <v>214959A</v>
          </cell>
          <cell r="I1361">
            <v>83.333333333333329</v>
          </cell>
          <cell r="J1361">
            <v>40.69</v>
          </cell>
          <cell r="K1361">
            <v>6.0000000000000001E-3</v>
          </cell>
          <cell r="L1361">
            <v>1</v>
          </cell>
          <cell r="M1361">
            <v>3411.1783333333328</v>
          </cell>
          <cell r="N1361">
            <v>83.333333333333329</v>
          </cell>
          <cell r="O1361">
            <v>40.934139999999999</v>
          </cell>
          <cell r="Q1361" t="str">
            <v>CHIK EGG RE.1 OEER CFC</v>
          </cell>
          <cell r="R1361" t="str">
            <v>214959A</v>
          </cell>
          <cell r="S1361">
            <v>83.333333333333329</v>
          </cell>
          <cell r="T1361">
            <v>43.368074999999997</v>
          </cell>
        </row>
        <row r="1362">
          <cell r="H1362" t="str">
            <v>220393A</v>
          </cell>
          <cell r="I1362">
            <v>1.833333333333333</v>
          </cell>
          <cell r="J1362">
            <v>45</v>
          </cell>
          <cell r="K1362">
            <v>0.02</v>
          </cell>
          <cell r="L1362">
            <v>1</v>
          </cell>
          <cell r="M1362">
            <v>84.149999999999991</v>
          </cell>
          <cell r="N1362">
            <v>83.333333333333329</v>
          </cell>
          <cell r="O1362">
            <v>1.0098</v>
          </cell>
          <cell r="Q1362" t="str">
            <v>BOPP Tape</v>
          </cell>
          <cell r="R1362" t="str">
            <v>220393A</v>
          </cell>
          <cell r="S1362">
            <v>1.833333333333333</v>
          </cell>
          <cell r="T1362">
            <v>47.670000000000009</v>
          </cell>
        </row>
        <row r="1363">
          <cell r="H1363" t="str">
            <v>Conversion</v>
          </cell>
          <cell r="M1363">
            <v>6180</v>
          </cell>
          <cell r="N1363">
            <v>83.333333333333329</v>
          </cell>
          <cell r="O1363">
            <v>74.160000000000011</v>
          </cell>
          <cell r="R1363" t="str">
            <v>Conversion</v>
          </cell>
        </row>
        <row r="1364">
          <cell r="H1364">
            <v>4000177</v>
          </cell>
          <cell r="I1364">
            <v>157.19999999999999</v>
          </cell>
          <cell r="J1364">
            <v>92.343999999999994</v>
          </cell>
          <cell r="K1364">
            <v>2.5000000000000001E-2</v>
          </cell>
          <cell r="L1364">
            <v>1.0249999999999999</v>
          </cell>
          <cell r="M1364">
            <v>15251.373437999995</v>
          </cell>
          <cell r="N1364">
            <v>83.333333333333329</v>
          </cell>
          <cell r="O1364">
            <v>183.01648125599996</v>
          </cell>
          <cell r="Q1364" t="str">
            <v>SLES 70%</v>
          </cell>
          <cell r="R1364">
            <v>4000177</v>
          </cell>
          <cell r="S1364">
            <v>157.19999999999999</v>
          </cell>
          <cell r="T1364">
            <v>90</v>
          </cell>
        </row>
        <row r="1365">
          <cell r="H1365">
            <v>4000145</v>
          </cell>
          <cell r="I1365">
            <v>15</v>
          </cell>
          <cell r="J1365">
            <v>144.82</v>
          </cell>
          <cell r="K1365">
            <v>2.5000000000000001E-2</v>
          </cell>
          <cell r="L1365">
            <v>1.0249999999999999</v>
          </cell>
          <cell r="M1365">
            <v>2282.2726874999994</v>
          </cell>
          <cell r="N1365">
            <v>83.333333333333329</v>
          </cell>
          <cell r="O1365">
            <v>27.387272249999995</v>
          </cell>
          <cell r="Q1365" t="str">
            <v xml:space="preserve"> PKMEA/CMEA</v>
          </cell>
          <cell r="R1365">
            <v>4000145</v>
          </cell>
          <cell r="S1365">
            <v>15</v>
          </cell>
          <cell r="T1365">
            <v>141.47786749862925</v>
          </cell>
        </row>
        <row r="1366">
          <cell r="H1366" t="str">
            <v>C55</v>
          </cell>
          <cell r="I1366">
            <v>1E-3</v>
          </cell>
          <cell r="J1366">
            <v>221</v>
          </cell>
          <cell r="K1366">
            <v>2.5000000000000001E-2</v>
          </cell>
          <cell r="L1366">
            <v>1.0249999999999999</v>
          </cell>
          <cell r="M1366">
            <v>0.23218812499999997</v>
          </cell>
          <cell r="N1366">
            <v>83.333333333333329</v>
          </cell>
          <cell r="O1366">
            <v>2.7862574999999996E-3</v>
          </cell>
          <cell r="Q1366" t="str">
            <v>Bringhraj Oil Extract</v>
          </cell>
          <cell r="R1366" t="str">
            <v>C55</v>
          </cell>
          <cell r="S1366">
            <v>1E-3</v>
          </cell>
          <cell r="T1366">
            <v>191.48666666666665</v>
          </cell>
        </row>
        <row r="1367">
          <cell r="H1367">
            <v>4000207</v>
          </cell>
          <cell r="I1367">
            <v>0.15</v>
          </cell>
          <cell r="J1367">
            <v>145</v>
          </cell>
          <cell r="K1367">
            <v>2.5000000000000001E-2</v>
          </cell>
          <cell r="L1367">
            <v>1.0249999999999999</v>
          </cell>
          <cell r="M1367">
            <v>22.851093749999997</v>
          </cell>
          <cell r="N1367">
            <v>83.333333333333329</v>
          </cell>
          <cell r="O1367">
            <v>0.274213125</v>
          </cell>
          <cell r="Q1367" t="str">
            <v>CITRIC ACID ANHYDROUS</v>
          </cell>
          <cell r="R1367">
            <v>4000207</v>
          </cell>
          <cell r="S1367">
            <v>0.15</v>
          </cell>
          <cell r="T1367">
            <v>112.87499999999999</v>
          </cell>
        </row>
        <row r="1368">
          <cell r="H1368">
            <v>4000218</v>
          </cell>
          <cell r="I1368">
            <v>2.75</v>
          </cell>
          <cell r="J1368">
            <v>758</v>
          </cell>
          <cell r="K1368">
            <v>2.5000000000000001E-2</v>
          </cell>
          <cell r="L1368">
            <v>1.0249999999999999</v>
          </cell>
          <cell r="M1368">
            <v>2190.0278124999995</v>
          </cell>
          <cell r="N1368">
            <v>83.333333333333329</v>
          </cell>
          <cell r="O1368">
            <v>26.280333749999997</v>
          </cell>
          <cell r="Q1368" t="str">
            <v>CARBOPOL 990</v>
          </cell>
          <cell r="R1368">
            <v>4000218</v>
          </cell>
          <cell r="S1368">
            <v>2.75</v>
          </cell>
          <cell r="T1368">
            <v>838.74000000000012</v>
          </cell>
        </row>
        <row r="1369">
          <cell r="H1369">
            <v>4000176</v>
          </cell>
          <cell r="I1369">
            <v>1</v>
          </cell>
          <cell r="J1369">
            <v>82</v>
          </cell>
          <cell r="K1369">
            <v>2.5000000000000001E-2</v>
          </cell>
          <cell r="L1369">
            <v>1.0249999999999999</v>
          </cell>
          <cell r="M1369">
            <v>86.15124999999999</v>
          </cell>
          <cell r="N1369">
            <v>83.333333333333329</v>
          </cell>
          <cell r="O1369">
            <v>1.0338149999999999</v>
          </cell>
          <cell r="Q1369" t="str">
            <v>Sodium Hydroxide</v>
          </cell>
          <cell r="R1369">
            <v>4000176</v>
          </cell>
          <cell r="S1369">
            <v>1</v>
          </cell>
          <cell r="T1369">
            <v>83.754999999999995</v>
          </cell>
        </row>
        <row r="1370">
          <cell r="H1370">
            <v>4000129</v>
          </cell>
          <cell r="I1370">
            <v>10</v>
          </cell>
          <cell r="J1370">
            <v>67.221999999999994</v>
          </cell>
          <cell r="K1370">
            <v>2.5000000000000001E-2</v>
          </cell>
          <cell r="L1370">
            <v>1.0249999999999999</v>
          </cell>
          <cell r="M1370">
            <v>706.2511374999998</v>
          </cell>
          <cell r="N1370">
            <v>83.333333333333329</v>
          </cell>
          <cell r="O1370">
            <v>8.4750136499999975</v>
          </cell>
          <cell r="Q1370" t="str">
            <v>CAPB</v>
          </cell>
          <cell r="R1370">
            <v>4000129</v>
          </cell>
          <cell r="S1370">
            <v>10</v>
          </cell>
          <cell r="T1370">
            <v>66.625809613658788</v>
          </cell>
        </row>
        <row r="1371">
          <cell r="H1371">
            <v>4000225</v>
          </cell>
          <cell r="I1371">
            <v>0.875</v>
          </cell>
          <cell r="J1371">
            <v>823</v>
          </cell>
          <cell r="K1371">
            <v>2.5000000000000001E-2</v>
          </cell>
          <cell r="L1371">
            <v>1.0249999999999999</v>
          </cell>
          <cell r="M1371">
            <v>756.58132812499991</v>
          </cell>
          <cell r="N1371">
            <v>83.333333333333329</v>
          </cell>
          <cell r="O1371">
            <v>9.0789759374999992</v>
          </cell>
          <cell r="Q1371" t="str">
            <v>N-Hance CG-17</v>
          </cell>
          <cell r="R1371">
            <v>4000225</v>
          </cell>
          <cell r="S1371">
            <v>0.875</v>
          </cell>
          <cell r="T1371">
            <v>855.79256502601049</v>
          </cell>
        </row>
        <row r="1372">
          <cell r="H1372">
            <v>4002081</v>
          </cell>
          <cell r="I1372">
            <v>0.875</v>
          </cell>
          <cell r="J1372">
            <v>453</v>
          </cell>
          <cell r="K1372">
            <v>2.5000000000000001E-2</v>
          </cell>
          <cell r="L1372">
            <v>1.0249999999999999</v>
          </cell>
          <cell r="M1372">
            <v>416.4414843749999</v>
          </cell>
          <cell r="N1372">
            <v>83.333333333333329</v>
          </cell>
          <cell r="O1372">
            <v>4.9972978124999994</v>
          </cell>
          <cell r="Q1372" t="str">
            <v>DABISCO DCG-20</v>
          </cell>
          <cell r="R1372">
            <v>4002081</v>
          </cell>
          <cell r="S1372">
            <v>0.875</v>
          </cell>
          <cell r="T1372">
            <v>438.38337468982638</v>
          </cell>
        </row>
        <row r="1373">
          <cell r="H1373">
            <v>4000507</v>
          </cell>
          <cell r="I1373">
            <v>0.3</v>
          </cell>
          <cell r="J1373">
            <v>3287.5</v>
          </cell>
          <cell r="K1373">
            <v>2.5000000000000001E-2</v>
          </cell>
          <cell r="L1373">
            <v>1.0249999999999999</v>
          </cell>
          <cell r="M1373">
            <v>1036.1789062499997</v>
          </cell>
          <cell r="N1373">
            <v>83.333333333333329</v>
          </cell>
          <cell r="O1373">
            <v>12.434146874999998</v>
          </cell>
          <cell r="Q1373" t="str">
            <v>Polyox N-60K</v>
          </cell>
          <cell r="R1373">
            <v>4000507</v>
          </cell>
          <cell r="S1373">
            <v>0.3</v>
          </cell>
          <cell r="T1373">
            <v>3509.6697311107387</v>
          </cell>
        </row>
        <row r="1374">
          <cell r="H1374">
            <v>4000097</v>
          </cell>
          <cell r="I1374">
            <v>0.5</v>
          </cell>
          <cell r="J1374">
            <v>288</v>
          </cell>
          <cell r="K1374">
            <v>2.5000000000000001E-2</v>
          </cell>
          <cell r="L1374">
            <v>1.0249999999999999</v>
          </cell>
          <cell r="M1374">
            <v>151.29</v>
          </cell>
          <cell r="N1374">
            <v>83.333333333333329</v>
          </cell>
          <cell r="O1374">
            <v>1.81548</v>
          </cell>
          <cell r="Q1374" t="str">
            <v>EDTA Disodium</v>
          </cell>
          <cell r="R1374">
            <v>4000097</v>
          </cell>
          <cell r="S1374">
            <v>0.5</v>
          </cell>
          <cell r="T1374">
            <v>288.755</v>
          </cell>
        </row>
        <row r="1375">
          <cell r="H1375">
            <v>4001923</v>
          </cell>
          <cell r="I1375">
            <v>0.6</v>
          </cell>
          <cell r="J1375">
            <v>195</v>
          </cell>
          <cell r="K1375">
            <v>2.5000000000000001E-2</v>
          </cell>
          <cell r="L1375">
            <v>1.0249999999999999</v>
          </cell>
          <cell r="M1375">
            <v>122.92312499999997</v>
          </cell>
          <cell r="N1375">
            <v>83.333333333333329</v>
          </cell>
          <cell r="O1375">
            <v>1.4750774999999998</v>
          </cell>
          <cell r="Q1375" t="str">
            <v>AURATONE BLACK</v>
          </cell>
          <cell r="R1375">
            <v>4001923</v>
          </cell>
          <cell r="S1375">
            <v>0.6</v>
          </cell>
          <cell r="T1375">
            <v>210.43453061224494</v>
          </cell>
        </row>
        <row r="1376">
          <cell r="H1376">
            <v>4000159</v>
          </cell>
          <cell r="I1376">
            <v>2.5</v>
          </cell>
          <cell r="J1376">
            <v>128</v>
          </cell>
          <cell r="K1376">
            <v>2.5000000000000001E-2</v>
          </cell>
          <cell r="L1376">
            <v>1.0249999999999999</v>
          </cell>
          <cell r="M1376">
            <v>336.2</v>
          </cell>
          <cell r="N1376">
            <v>83.333333333333329</v>
          </cell>
          <cell r="O1376">
            <v>4.0343999999999998</v>
          </cell>
          <cell r="Q1376" t="str">
            <v>Glydant</v>
          </cell>
          <cell r="R1376">
            <v>4000159</v>
          </cell>
          <cell r="S1376">
            <v>2.5</v>
          </cell>
          <cell r="T1376">
            <v>137.97450310559006</v>
          </cell>
        </row>
        <row r="1377">
          <cell r="H1377">
            <v>4000223</v>
          </cell>
          <cell r="I1377">
            <v>20</v>
          </cell>
          <cell r="J1377">
            <v>200</v>
          </cell>
          <cell r="K1377">
            <v>2.5000000000000001E-2</v>
          </cell>
          <cell r="L1377">
            <v>1.0249999999999999</v>
          </cell>
          <cell r="M1377">
            <v>4202.5</v>
          </cell>
          <cell r="N1377">
            <v>83.333333333333329</v>
          </cell>
          <cell r="O1377">
            <v>50.43</v>
          </cell>
          <cell r="Q1377" t="str">
            <v>CK 9819</v>
          </cell>
          <cell r="R1377">
            <v>4000223</v>
          </cell>
          <cell r="S1377">
            <v>20</v>
          </cell>
          <cell r="T1377">
            <v>200</v>
          </cell>
        </row>
        <row r="1378">
          <cell r="H1378">
            <v>4000327</v>
          </cell>
          <cell r="I1378">
            <v>0.01</v>
          </cell>
          <cell r="J1378">
            <v>3004</v>
          </cell>
          <cell r="K1378">
            <v>2.5000000000000001E-2</v>
          </cell>
          <cell r="L1378">
            <v>1.0249999999999999</v>
          </cell>
          <cell r="M1378">
            <v>31.560774999999992</v>
          </cell>
          <cell r="N1378">
            <v>83.333333333333329</v>
          </cell>
          <cell r="O1378">
            <v>0.37872929999999994</v>
          </cell>
          <cell r="Q1378" t="str">
            <v>GLUADIN ALMOND BENZ</v>
          </cell>
          <cell r="R1378">
            <v>4000327</v>
          </cell>
          <cell r="S1378">
            <v>0.01</v>
          </cell>
          <cell r="T1378">
            <v>3304.2100000000005</v>
          </cell>
        </row>
        <row r="1379">
          <cell r="H1379" t="str">
            <v>C56</v>
          </cell>
          <cell r="I1379">
            <v>0.01</v>
          </cell>
          <cell r="J1379">
            <v>248.09</v>
          </cell>
          <cell r="K1379">
            <v>2.5000000000000001E-2</v>
          </cell>
          <cell r="L1379">
            <v>1.0249999999999999</v>
          </cell>
          <cell r="M1379">
            <v>2.6064955624999997</v>
          </cell>
          <cell r="N1379">
            <v>83.333333333333329</v>
          </cell>
          <cell r="O1379">
            <v>3.1277946750000001E-2</v>
          </cell>
          <cell r="Q1379" t="str">
            <v>Black tea Extract</v>
          </cell>
          <cell r="R1379" t="str">
            <v>C56</v>
          </cell>
          <cell r="S1379">
            <v>0.01</v>
          </cell>
          <cell r="T1379">
            <v>257.60769230769233</v>
          </cell>
        </row>
        <row r="1380">
          <cell r="H1380">
            <v>4000519</v>
          </cell>
          <cell r="I1380">
            <v>5.85</v>
          </cell>
          <cell r="J1380">
            <v>890</v>
          </cell>
          <cell r="K1380">
            <v>2.5000000000000001E-2</v>
          </cell>
          <cell r="L1380">
            <v>1.0249999999999999</v>
          </cell>
          <cell r="M1380">
            <v>5470.0790624999991</v>
          </cell>
          <cell r="N1380">
            <v>83.333333333333329</v>
          </cell>
          <cell r="O1380">
            <v>65.640948749999993</v>
          </cell>
          <cell r="Q1380" t="str">
            <v xml:space="preserve">FRAGRANCE Bloom 2 </v>
          </cell>
          <cell r="R1380">
            <v>4000519</v>
          </cell>
          <cell r="S1380">
            <v>5.85</v>
          </cell>
          <cell r="T1380">
            <v>890.39623595505623</v>
          </cell>
        </row>
        <row r="1381">
          <cell r="H1381">
            <v>4000347</v>
          </cell>
          <cell r="I1381">
            <v>0.65</v>
          </cell>
          <cell r="J1381">
            <v>929</v>
          </cell>
          <cell r="K1381">
            <v>2.5000000000000001E-2</v>
          </cell>
          <cell r="L1381">
            <v>1.0249999999999999</v>
          </cell>
          <cell r="M1381">
            <v>634.41990624999994</v>
          </cell>
          <cell r="N1381">
            <v>83.333333333333329</v>
          </cell>
          <cell r="O1381">
            <v>7.613038875</v>
          </cell>
          <cell r="Q1381" t="str">
            <v>FRAGRANCE Hair fall defence</v>
          </cell>
          <cell r="R1381">
            <v>4000347</v>
          </cell>
          <cell r="S1381">
            <v>0.65</v>
          </cell>
          <cell r="T1381">
            <v>975.45</v>
          </cell>
        </row>
        <row r="1382">
          <cell r="H1382">
            <v>4000520</v>
          </cell>
          <cell r="I1382">
            <v>0.1</v>
          </cell>
          <cell r="J1382">
            <v>560</v>
          </cell>
          <cell r="K1382">
            <v>2.5000000000000001E-2</v>
          </cell>
          <cell r="L1382">
            <v>1.0249999999999999</v>
          </cell>
          <cell r="M1382">
            <v>58.834999999999987</v>
          </cell>
          <cell r="N1382">
            <v>83.333333333333329</v>
          </cell>
          <cell r="O1382">
            <v>0.70601999999999987</v>
          </cell>
          <cell r="Q1382" t="str">
            <v>Hydrolysed Egg white protein</v>
          </cell>
          <cell r="R1382">
            <v>4000520</v>
          </cell>
          <cell r="S1382">
            <v>0.1</v>
          </cell>
          <cell r="T1382">
            <v>610.1415384615384</v>
          </cell>
        </row>
        <row r="1383">
          <cell r="H1383">
            <v>4000140</v>
          </cell>
          <cell r="I1383">
            <v>12.5</v>
          </cell>
          <cell r="J1383">
            <v>17.100000000000001</v>
          </cell>
          <cell r="K1383">
            <v>2.5000000000000001E-2</v>
          </cell>
          <cell r="L1383">
            <v>1.0249999999999999</v>
          </cell>
          <cell r="M1383">
            <v>224.57109374999999</v>
          </cell>
          <cell r="N1383">
            <v>83.333333333333329</v>
          </cell>
          <cell r="O1383">
            <v>2.6948531249999998</v>
          </cell>
          <cell r="Q1383" t="str">
            <v>Sodium Chloride</v>
          </cell>
          <cell r="R1383">
            <v>4000140</v>
          </cell>
          <cell r="S1383">
            <v>12.5</v>
          </cell>
          <cell r="T1383">
            <v>19.107204081632652</v>
          </cell>
        </row>
        <row r="1384">
          <cell r="H1384" t="str">
            <v>C16</v>
          </cell>
          <cell r="I1384">
            <v>769.12</v>
          </cell>
          <cell r="J1384">
            <v>0.34</v>
          </cell>
          <cell r="K1384">
            <v>2.5000000000000001E-2</v>
          </cell>
          <cell r="L1384">
            <v>1.0249999999999999</v>
          </cell>
          <cell r="M1384">
            <v>274.73927799999996</v>
          </cell>
          <cell r="N1384">
            <v>83.333333333333329</v>
          </cell>
          <cell r="O1384">
            <v>3.2968713359999997</v>
          </cell>
          <cell r="Q1384" t="str">
            <v xml:space="preserve">DM Water </v>
          </cell>
          <cell r="R1384" t="str">
            <v>C16</v>
          </cell>
          <cell r="S1384">
            <v>769.12</v>
          </cell>
          <cell r="T1384">
            <v>0.33999695959303466</v>
          </cell>
        </row>
        <row r="1385">
          <cell r="H1385">
            <v>4000298</v>
          </cell>
          <cell r="I1385">
            <v>8.9999999999999993E-3</v>
          </cell>
          <cell r="J1385">
            <v>202</v>
          </cell>
          <cell r="K1385">
            <v>2.5000000000000001E-2</v>
          </cell>
          <cell r="L1385">
            <v>1.0249999999999999</v>
          </cell>
          <cell r="M1385">
            <v>1.9100362499999994</v>
          </cell>
          <cell r="N1385">
            <v>83.333333333333329</v>
          </cell>
          <cell r="O1385">
            <v>2.2920434999999996E-2</v>
          </cell>
          <cell r="Q1385" t="str">
            <v>SUN FLOWER OIL</v>
          </cell>
          <cell r="R1385">
            <v>4000298</v>
          </cell>
          <cell r="S1385">
            <v>8.9999999999999993E-3</v>
          </cell>
          <cell r="T1385">
            <v>203.75500000000002</v>
          </cell>
        </row>
        <row r="1386">
          <cell r="H1386" t="str">
            <v>214255A</v>
          </cell>
          <cell r="I1386">
            <v>51.583333333333329</v>
          </cell>
          <cell r="J1386">
            <v>245</v>
          </cell>
          <cell r="K1386">
            <v>1.7500000000000002E-2</v>
          </cell>
          <cell r="L1386">
            <v>1</v>
          </cell>
          <cell r="M1386">
            <v>12859.080208333333</v>
          </cell>
          <cell r="N1386">
            <v>83.333333333333329</v>
          </cell>
          <cell r="O1386">
            <v>154.30896250000001</v>
          </cell>
          <cell r="Q1386" t="str">
            <v>LAM CHIK BLK PROSOL THK&amp;GLY4ML+2ML 50%EX-NEW AW(8/8/25)</v>
          </cell>
          <cell r="R1386" t="str">
            <v>214255A</v>
          </cell>
          <cell r="S1386">
            <v>51.583333333333329</v>
          </cell>
          <cell r="T1386">
            <v>274.95</v>
          </cell>
        </row>
        <row r="1387">
          <cell r="H1387">
            <v>214961</v>
          </cell>
          <cell r="I1387">
            <v>83.333333333333329</v>
          </cell>
          <cell r="J1387">
            <v>30.12</v>
          </cell>
          <cell r="K1387">
            <v>6.0000000000000001E-3</v>
          </cell>
          <cell r="L1387">
            <v>1</v>
          </cell>
          <cell r="M1387">
            <v>2525.06</v>
          </cell>
          <cell r="N1387">
            <v>83.333333333333329</v>
          </cell>
          <cell r="O1387">
            <v>30.300720000000002</v>
          </cell>
          <cell r="Q1387" t="str">
            <v xml:space="preserve">CHIK BLACK 4ML 50% EXTRA  OFFER OUTER CFC </v>
          </cell>
          <cell r="R1387">
            <v>214961</v>
          </cell>
          <cell r="S1387">
            <v>83.333333333333329</v>
          </cell>
          <cell r="T1387">
            <v>31.851900000000001</v>
          </cell>
        </row>
        <row r="1388">
          <cell r="H1388">
            <v>214962</v>
          </cell>
          <cell r="I1388">
            <v>166.66666666666666</v>
          </cell>
          <cell r="J1388">
            <v>14.3</v>
          </cell>
          <cell r="K1388">
            <v>6.0000000000000001E-3</v>
          </cell>
          <cell r="L1388">
            <v>1</v>
          </cell>
          <cell r="M1388">
            <v>2397.6333333333337</v>
          </cell>
          <cell r="N1388">
            <v>83.333333333333329</v>
          </cell>
          <cell r="O1388">
            <v>28.771600000000007</v>
          </cell>
          <cell r="Q1388" t="str">
            <v xml:space="preserve">CHIK BLACK 4ML 50% EXTRA  OFFER INNER CFC </v>
          </cell>
          <cell r="R1388">
            <v>214962</v>
          </cell>
          <cell r="S1388">
            <v>166.66666666666666</v>
          </cell>
          <cell r="T1388">
            <v>15.122250000000003</v>
          </cell>
        </row>
        <row r="1389">
          <cell r="H1389" t="str">
            <v>220393A</v>
          </cell>
          <cell r="I1389">
            <v>6.6666666666666661</v>
          </cell>
          <cell r="J1389">
            <v>45</v>
          </cell>
          <cell r="K1389">
            <v>0.02</v>
          </cell>
          <cell r="L1389">
            <v>1</v>
          </cell>
          <cell r="M1389">
            <v>306</v>
          </cell>
          <cell r="N1389">
            <v>83.333333333333329</v>
          </cell>
          <cell r="O1389">
            <v>3.6720000000000002</v>
          </cell>
          <cell r="Q1389" t="str">
            <v>BOPP Tape</v>
          </cell>
          <cell r="R1389" t="str">
            <v>220393A</v>
          </cell>
          <cell r="S1389">
            <v>6.6666666666666661</v>
          </cell>
          <cell r="T1389">
            <v>47.670000000000009</v>
          </cell>
        </row>
        <row r="1390">
          <cell r="H1390" t="str">
            <v>Conversion</v>
          </cell>
          <cell r="J1390">
            <v>0</v>
          </cell>
          <cell r="M1390">
            <v>6180</v>
          </cell>
          <cell r="N1390">
            <v>83.333333333333329</v>
          </cell>
          <cell r="O1390">
            <v>74.160000000000011</v>
          </cell>
          <cell r="R1390" t="str">
            <v>Conversion</v>
          </cell>
          <cell r="T1390">
            <v>0</v>
          </cell>
        </row>
        <row r="1391">
          <cell r="H1391" t="str">
            <v>Total Cost/ Ton</v>
          </cell>
          <cell r="J1391">
            <v>0</v>
          </cell>
          <cell r="M1391">
            <v>221.25</v>
          </cell>
          <cell r="N1391">
            <v>83.333333333333329</v>
          </cell>
          <cell r="O1391">
            <v>2.6550000000000002</v>
          </cell>
          <cell r="Q1391" t="str">
            <v>EXTRA MANPOWER</v>
          </cell>
          <cell r="R1391" t="str">
            <v>Total Cost/ Ton</v>
          </cell>
          <cell r="T1391">
            <v>0</v>
          </cell>
        </row>
        <row r="1392">
          <cell r="H1392">
            <v>4000177</v>
          </cell>
          <cell r="I1392">
            <v>157.19999999999999</v>
          </cell>
          <cell r="J1392">
            <v>92.343999999999994</v>
          </cell>
          <cell r="K1392">
            <v>2.5000000000000001E-2</v>
          </cell>
          <cell r="L1392">
            <v>1.0249999999999999</v>
          </cell>
          <cell r="M1392">
            <v>15251.373437999995</v>
          </cell>
          <cell r="N1392">
            <v>86.805555555555557</v>
          </cell>
          <cell r="O1392">
            <v>175.69582200575994</v>
          </cell>
          <cell r="P1392">
            <v>4.1807453183999996</v>
          </cell>
          <cell r="Q1392" t="str">
            <v>SLES 70%</v>
          </cell>
          <cell r="R1392">
            <v>4000177</v>
          </cell>
          <cell r="S1392">
            <v>157.19999999999999</v>
          </cell>
          <cell r="T1392">
            <v>90</v>
          </cell>
        </row>
        <row r="1393">
          <cell r="H1393">
            <v>4000145</v>
          </cell>
          <cell r="I1393">
            <v>15</v>
          </cell>
          <cell r="J1393">
            <v>144.82</v>
          </cell>
          <cell r="K1393">
            <v>2.5000000000000001E-2</v>
          </cell>
          <cell r="L1393">
            <v>1.0249999999999999</v>
          </cell>
          <cell r="M1393">
            <v>2282.2726874999994</v>
          </cell>
          <cell r="N1393">
            <v>86.805555555555557</v>
          </cell>
          <cell r="O1393">
            <v>26.291781359999991</v>
          </cell>
          <cell r="P1393">
            <v>0.62562239999999991</v>
          </cell>
          <cell r="Q1393" t="str">
            <v xml:space="preserve"> PKMEA/CMEA</v>
          </cell>
          <cell r="R1393">
            <v>4000145</v>
          </cell>
          <cell r="S1393">
            <v>15</v>
          </cell>
          <cell r="T1393">
            <v>141.47786749862925</v>
          </cell>
        </row>
        <row r="1394">
          <cell r="H1394">
            <v>4000207</v>
          </cell>
          <cell r="I1394">
            <v>0.125</v>
          </cell>
          <cell r="J1394">
            <v>145</v>
          </cell>
          <cell r="K1394">
            <v>2.5000000000000001E-2</v>
          </cell>
          <cell r="L1394">
            <v>1.0249999999999999</v>
          </cell>
          <cell r="M1394">
            <v>19.042578124999999</v>
          </cell>
          <cell r="N1394">
            <v>86.805555555555557</v>
          </cell>
          <cell r="O1394">
            <v>0.21937049999999997</v>
          </cell>
          <cell r="P1394">
            <v>5.2199999999999998E-3</v>
          </cell>
          <cell r="Q1394" t="str">
            <v>CITRIC ACID ANHYDROUS</v>
          </cell>
          <cell r="R1394">
            <v>4000207</v>
          </cell>
          <cell r="S1394">
            <v>0.125</v>
          </cell>
          <cell r="T1394">
            <v>112.87499999999999</v>
          </cell>
        </row>
        <row r="1395">
          <cell r="H1395">
            <v>4000218</v>
          </cell>
          <cell r="I1395">
            <v>2.75</v>
          </cell>
          <cell r="J1395">
            <v>758</v>
          </cell>
          <cell r="K1395">
            <v>2.5000000000000001E-2</v>
          </cell>
          <cell r="L1395">
            <v>1.0249999999999999</v>
          </cell>
          <cell r="M1395">
            <v>2190.0278124999995</v>
          </cell>
          <cell r="N1395">
            <v>86.805555555555557</v>
          </cell>
          <cell r="O1395">
            <v>25.229120399999996</v>
          </cell>
          <cell r="P1395">
            <v>0.60033600000000009</v>
          </cell>
          <cell r="Q1395" t="str">
            <v>CARBOPOL 990</v>
          </cell>
          <cell r="R1395">
            <v>4000218</v>
          </cell>
          <cell r="S1395">
            <v>2.75</v>
          </cell>
          <cell r="T1395">
            <v>838.74000000000012</v>
          </cell>
        </row>
        <row r="1396">
          <cell r="H1396">
            <v>4000225</v>
          </cell>
          <cell r="I1396">
            <v>0.875</v>
          </cell>
          <cell r="J1396">
            <v>823</v>
          </cell>
          <cell r="K1396">
            <v>2.5000000000000001E-2</v>
          </cell>
          <cell r="L1396">
            <v>1.0249999999999999</v>
          </cell>
          <cell r="M1396">
            <v>756.58132812499991</v>
          </cell>
          <cell r="N1396">
            <v>86.805555555555557</v>
          </cell>
          <cell r="O1396">
            <v>8.7158168999999983</v>
          </cell>
          <cell r="P1396">
            <v>0.207396</v>
          </cell>
          <cell r="Q1396" t="str">
            <v>N-hance CG-17</v>
          </cell>
          <cell r="R1396">
            <v>4000225</v>
          </cell>
          <cell r="S1396">
            <v>0.875</v>
          </cell>
          <cell r="T1396">
            <v>855.79256502601049</v>
          </cell>
        </row>
        <row r="1397">
          <cell r="H1397">
            <v>4002081</v>
          </cell>
          <cell r="I1397">
            <v>0.875</v>
          </cell>
          <cell r="J1397">
            <v>453</v>
          </cell>
          <cell r="K1397">
            <v>2.5000000000000001E-2</v>
          </cell>
          <cell r="L1397">
            <v>1.0249999999999999</v>
          </cell>
          <cell r="M1397">
            <v>416.4414843749999</v>
          </cell>
          <cell r="N1397">
            <v>86.805555555555557</v>
          </cell>
          <cell r="O1397">
            <v>4.7974058999999984</v>
          </cell>
          <cell r="P1397">
            <v>0.11415600000000001</v>
          </cell>
          <cell r="Q1397" t="str">
            <v>DABISCO DCG-20</v>
          </cell>
          <cell r="R1397">
            <v>4002081</v>
          </cell>
          <cell r="S1397">
            <v>0.875</v>
          </cell>
          <cell r="T1397">
            <v>438.38337468982638</v>
          </cell>
        </row>
        <row r="1398">
          <cell r="H1398">
            <v>4000507</v>
          </cell>
          <cell r="I1398">
            <v>0.3</v>
          </cell>
          <cell r="J1398">
            <v>3287.5</v>
          </cell>
          <cell r="K1398">
            <v>2.5000000000000001E-2</v>
          </cell>
          <cell r="L1398">
            <v>1.0249999999999999</v>
          </cell>
          <cell r="M1398">
            <v>1036.1789062499997</v>
          </cell>
          <cell r="N1398">
            <v>86.805555555555557</v>
          </cell>
          <cell r="O1398">
            <v>11.936780999999996</v>
          </cell>
          <cell r="P1398">
            <v>0.28404000000000001</v>
          </cell>
          <cell r="Q1398" t="str">
            <v>Polyox N-60K</v>
          </cell>
          <cell r="R1398">
            <v>4000507</v>
          </cell>
          <cell r="S1398">
            <v>0.3</v>
          </cell>
          <cell r="T1398">
            <v>3509.6697311107387</v>
          </cell>
        </row>
        <row r="1399">
          <cell r="H1399">
            <v>4000159</v>
          </cell>
          <cell r="I1399">
            <v>2.5</v>
          </cell>
          <cell r="J1399">
            <v>128</v>
          </cell>
          <cell r="K1399">
            <v>2.5000000000000001E-2</v>
          </cell>
          <cell r="L1399">
            <v>1.0249999999999999</v>
          </cell>
          <cell r="M1399">
            <v>336.2</v>
          </cell>
          <cell r="N1399">
            <v>86.805555555555557</v>
          </cell>
          <cell r="O1399">
            <v>3.8730239999999996</v>
          </cell>
          <cell r="P1399">
            <v>9.2159999999999992E-2</v>
          </cell>
          <cell r="Q1399" t="str">
            <v>Glydant</v>
          </cell>
          <cell r="R1399">
            <v>4000159</v>
          </cell>
          <cell r="S1399">
            <v>2.5</v>
          </cell>
          <cell r="T1399">
            <v>137.97450310559006</v>
          </cell>
        </row>
        <row r="1400">
          <cell r="H1400">
            <v>4000129</v>
          </cell>
          <cell r="I1400">
            <v>10</v>
          </cell>
          <cell r="J1400">
            <v>67.221999999999994</v>
          </cell>
          <cell r="K1400">
            <v>2.5000000000000001E-2</v>
          </cell>
          <cell r="L1400">
            <v>1.0249999999999999</v>
          </cell>
          <cell r="M1400">
            <v>706.2511374999998</v>
          </cell>
          <cell r="N1400">
            <v>86.805555555555557</v>
          </cell>
          <cell r="O1400">
            <v>8.1360131039999981</v>
          </cell>
          <cell r="P1400">
            <v>0.19359935999999997</v>
          </cell>
          <cell r="Q1400" t="str">
            <v>CAPB</v>
          </cell>
          <cell r="R1400">
            <v>4000129</v>
          </cell>
          <cell r="S1400">
            <v>10</v>
          </cell>
          <cell r="T1400">
            <v>66.625809613658788</v>
          </cell>
        </row>
        <row r="1401">
          <cell r="H1401">
            <v>4000223</v>
          </cell>
          <cell r="I1401">
            <v>20</v>
          </cell>
          <cell r="J1401">
            <v>200</v>
          </cell>
          <cell r="K1401">
            <v>2.5000000000000001E-2</v>
          </cell>
          <cell r="L1401">
            <v>1.0249999999999999</v>
          </cell>
          <cell r="M1401">
            <v>4202.5</v>
          </cell>
          <cell r="N1401">
            <v>86.805555555555557</v>
          </cell>
          <cell r="O1401">
            <v>48.412799999999997</v>
          </cell>
          <cell r="P1401">
            <v>1.1519999999999999</v>
          </cell>
          <cell r="Q1401" t="str">
            <v>CK 9819</v>
          </cell>
          <cell r="R1401">
            <v>4000223</v>
          </cell>
          <cell r="S1401">
            <v>20</v>
          </cell>
          <cell r="T1401">
            <v>200</v>
          </cell>
        </row>
        <row r="1402">
          <cell r="H1402" t="str">
            <v>C53</v>
          </cell>
          <cell r="I1402">
            <v>0.1</v>
          </cell>
          <cell r="J1402">
            <v>1754</v>
          </cell>
          <cell r="K1402">
            <v>2.5000000000000001E-2</v>
          </cell>
          <cell r="L1402">
            <v>1.0249999999999999</v>
          </cell>
          <cell r="M1402">
            <v>184.27962499999998</v>
          </cell>
          <cell r="N1402">
            <v>86.805555555555557</v>
          </cell>
          <cell r="O1402">
            <v>2.1229012799999998</v>
          </cell>
          <cell r="P1402">
            <v>5.051520000000001E-2</v>
          </cell>
          <cell r="Q1402" t="str">
            <v>Gluvadin Soya benz</v>
          </cell>
          <cell r="R1402" t="str">
            <v>C53</v>
          </cell>
          <cell r="S1402">
            <v>0.1</v>
          </cell>
          <cell r="T1402">
            <v>1754</v>
          </cell>
        </row>
        <row r="1403">
          <cell r="H1403">
            <v>4000147</v>
          </cell>
          <cell r="I1403">
            <v>0.1</v>
          </cell>
          <cell r="J1403">
            <v>200</v>
          </cell>
          <cell r="K1403">
            <v>2.5000000000000001E-2</v>
          </cell>
          <cell r="L1403">
            <v>1.0249999999999999</v>
          </cell>
          <cell r="M1403">
            <v>21.012499999999999</v>
          </cell>
          <cell r="N1403">
            <v>86.805555555555557</v>
          </cell>
          <cell r="O1403">
            <v>0.24206399999999997</v>
          </cell>
          <cell r="P1403">
            <v>5.7599999999999995E-3</v>
          </cell>
          <cell r="Q1403" t="str">
            <v>Alovera Juice</v>
          </cell>
          <cell r="R1403">
            <v>4000147</v>
          </cell>
          <cell r="S1403">
            <v>0.1</v>
          </cell>
          <cell r="T1403">
            <v>191.2</v>
          </cell>
        </row>
        <row r="1404">
          <cell r="H1404">
            <v>4000520</v>
          </cell>
          <cell r="I1404">
            <v>0.1</v>
          </cell>
          <cell r="J1404">
            <v>560</v>
          </cell>
          <cell r="K1404">
            <v>2.5000000000000001E-2</v>
          </cell>
          <cell r="L1404">
            <v>1.0249999999999999</v>
          </cell>
          <cell r="M1404">
            <v>58.834999999999987</v>
          </cell>
          <cell r="N1404">
            <v>86.805555555555557</v>
          </cell>
          <cell r="O1404">
            <v>0.6777791999999998</v>
          </cell>
          <cell r="P1404">
            <v>1.6128E-2</v>
          </cell>
          <cell r="Q1404" t="str">
            <v>Hydrolysed Egg white protein</v>
          </cell>
          <cell r="R1404">
            <v>4000520</v>
          </cell>
          <cell r="S1404">
            <v>0.1</v>
          </cell>
          <cell r="T1404">
            <v>610.1415384615384</v>
          </cell>
        </row>
        <row r="1405">
          <cell r="H1405">
            <v>4001666</v>
          </cell>
          <cell r="I1405">
            <v>6</v>
          </cell>
          <cell r="J1405">
            <v>740</v>
          </cell>
          <cell r="K1405">
            <v>2.5000000000000001E-2</v>
          </cell>
          <cell r="L1405">
            <v>1.0249999999999999</v>
          </cell>
          <cell r="M1405">
            <v>4664.7749999999996</v>
          </cell>
          <cell r="N1405">
            <v>86.805555555555557</v>
          </cell>
          <cell r="O1405">
            <v>53.738207999999993</v>
          </cell>
          <cell r="P1405">
            <v>1.2787200000000001</v>
          </cell>
          <cell r="Q1405" t="str">
            <v>FRAGRANCE JASMINE ROYALE NP 2191</v>
          </cell>
          <cell r="R1405">
            <v>4001666</v>
          </cell>
          <cell r="S1405">
            <v>6</v>
          </cell>
          <cell r="T1405">
            <v>784</v>
          </cell>
        </row>
        <row r="1406">
          <cell r="H1406">
            <v>4000176</v>
          </cell>
          <cell r="I1406">
            <v>1</v>
          </cell>
          <cell r="J1406">
            <v>82</v>
          </cell>
          <cell r="K1406">
            <v>2.5000000000000001E-2</v>
          </cell>
          <cell r="L1406">
            <v>1.0249999999999999</v>
          </cell>
          <cell r="M1406">
            <v>86.15124999999999</v>
          </cell>
          <cell r="N1406">
            <v>86.805555555555557</v>
          </cell>
          <cell r="O1406">
            <v>0.99246239999999986</v>
          </cell>
          <cell r="P1406">
            <v>2.3616000000000002E-2</v>
          </cell>
          <cell r="Q1406" t="str">
            <v>SODIUM HYDROXIDE</v>
          </cell>
          <cell r="R1406">
            <v>4000176</v>
          </cell>
          <cell r="S1406">
            <v>1</v>
          </cell>
          <cell r="T1406">
            <v>83.754999999999995</v>
          </cell>
        </row>
        <row r="1407">
          <cell r="H1407" t="str">
            <v>C8</v>
          </cell>
          <cell r="I1407">
            <v>3.5000000000000005E-3</v>
          </cell>
          <cell r="J1407">
            <v>1705</v>
          </cell>
          <cell r="K1407">
            <v>2.5000000000000001E-2</v>
          </cell>
          <cell r="L1407">
            <v>1.0249999999999999</v>
          </cell>
          <cell r="M1407">
            <v>6.2696046874999993</v>
          </cell>
          <cell r="N1407">
            <v>86.805555555555557</v>
          </cell>
          <cell r="O1407">
            <v>7.2225845999999996E-2</v>
          </cell>
          <cell r="P1407">
            <v>1.7186400000000002E-3</v>
          </cell>
          <cell r="Q1407" t="str">
            <v>BRILLIANT BLUE CL.NO.42090</v>
          </cell>
          <cell r="R1407" t="str">
            <v>C8</v>
          </cell>
          <cell r="S1407">
            <v>3.5000000000000005E-3</v>
          </cell>
          <cell r="T1407">
            <v>1939</v>
          </cell>
        </row>
        <row r="1408">
          <cell r="H1408" t="str">
            <v>C45</v>
          </cell>
          <cell r="I1408">
            <v>0.04</v>
          </cell>
          <cell r="J1408">
            <v>359</v>
          </cell>
          <cell r="K1408">
            <v>2.5000000000000001E-2</v>
          </cell>
          <cell r="L1408">
            <v>1.0249999999999999</v>
          </cell>
          <cell r="M1408">
            <v>15.086974999999997</v>
          </cell>
          <cell r="N1408">
            <v>86.805555555555557</v>
          </cell>
          <cell r="O1408">
            <v>0.17380195199999995</v>
          </cell>
          <cell r="P1408">
            <v>4.1356800000000001E-3</v>
          </cell>
          <cell r="Q1408" t="str">
            <v>TARTRAZINE CI NO 19140</v>
          </cell>
          <cell r="R1408" t="str">
            <v>C45</v>
          </cell>
          <cell r="S1408">
            <v>0.04</v>
          </cell>
          <cell r="T1408">
            <v>359</v>
          </cell>
        </row>
        <row r="1409">
          <cell r="H1409">
            <v>4000180</v>
          </cell>
          <cell r="I1409">
            <v>5</v>
          </cell>
          <cell r="J1409">
            <v>182.5</v>
          </cell>
          <cell r="K1409">
            <v>2.5000000000000001E-2</v>
          </cell>
          <cell r="L1409">
            <v>1.0249999999999999</v>
          </cell>
          <cell r="M1409">
            <v>958.69531249999977</v>
          </cell>
          <cell r="N1409">
            <v>86.805555555555557</v>
          </cell>
          <cell r="O1409">
            <v>11.044169999999998</v>
          </cell>
          <cell r="P1409">
            <v>0.26279999999999998</v>
          </cell>
          <cell r="Q1409" t="str">
            <v>EGDS</v>
          </cell>
          <cell r="R1409">
            <v>4000180</v>
          </cell>
          <cell r="S1409">
            <v>5</v>
          </cell>
          <cell r="T1409">
            <v>148.83631578947367</v>
          </cell>
        </row>
        <row r="1410">
          <cell r="H1410">
            <v>4000097</v>
          </cell>
          <cell r="I1410">
            <v>1</v>
          </cell>
          <cell r="J1410">
            <v>288</v>
          </cell>
          <cell r="K1410">
            <v>2.5000000000000001E-2</v>
          </cell>
          <cell r="L1410">
            <v>1.0249999999999999</v>
          </cell>
          <cell r="M1410">
            <v>302.58</v>
          </cell>
          <cell r="N1410">
            <v>86.805555555555557</v>
          </cell>
          <cell r="O1410">
            <v>3.4857215999999998</v>
          </cell>
          <cell r="P1410">
            <v>8.2944000000000004E-2</v>
          </cell>
          <cell r="Q1410" t="str">
            <v>EDTA Disodium</v>
          </cell>
          <cell r="R1410">
            <v>4000097</v>
          </cell>
          <cell r="S1410">
            <v>1</v>
          </cell>
          <cell r="T1410">
            <v>288.755</v>
          </cell>
        </row>
        <row r="1411">
          <cell r="H1411">
            <v>4000370</v>
          </cell>
          <cell r="I1411">
            <v>0.5</v>
          </cell>
          <cell r="J1411">
            <v>895</v>
          </cell>
          <cell r="K1411">
            <v>2.5000000000000001E-2</v>
          </cell>
          <cell r="L1411">
            <v>1.0249999999999999</v>
          </cell>
          <cell r="M1411">
            <v>470.15468749999991</v>
          </cell>
          <cell r="N1411">
            <v>86.805555555555557</v>
          </cell>
          <cell r="O1411">
            <v>5.4161819999999992</v>
          </cell>
          <cell r="P1411">
            <v>0.12887999999999999</v>
          </cell>
          <cell r="Q1411" t="str">
            <v>Sumicos 43149</v>
          </cell>
          <cell r="R1411">
            <v>4000370</v>
          </cell>
          <cell r="S1411">
            <v>0.5</v>
          </cell>
          <cell r="T1411">
            <v>1138.7262896551724</v>
          </cell>
        </row>
        <row r="1412">
          <cell r="H1412">
            <v>4000140</v>
          </cell>
          <cell r="I1412">
            <v>12.5</v>
          </cell>
          <cell r="J1412">
            <v>17.100000000000001</v>
          </cell>
          <cell r="K1412">
            <v>2.5000000000000001E-2</v>
          </cell>
          <cell r="L1412">
            <v>1.0249999999999999</v>
          </cell>
          <cell r="M1412">
            <v>224.57109374999999</v>
          </cell>
          <cell r="N1412">
            <v>86.805555555555557</v>
          </cell>
          <cell r="O1412">
            <v>2.587059</v>
          </cell>
          <cell r="P1412">
            <v>6.1560000000000011E-2</v>
          </cell>
          <cell r="Q1412" t="str">
            <v>Sodium Chloride</v>
          </cell>
          <cell r="R1412">
            <v>4000140</v>
          </cell>
          <cell r="S1412">
            <v>12.5</v>
          </cell>
          <cell r="T1412">
            <v>19.107204081632652</v>
          </cell>
        </row>
        <row r="1413">
          <cell r="H1413" t="str">
            <v>C16</v>
          </cell>
          <cell r="I1413">
            <v>764.03150000000005</v>
          </cell>
          <cell r="J1413">
            <v>0.34</v>
          </cell>
          <cell r="K1413">
            <v>2.5000000000000001E-2</v>
          </cell>
          <cell r="L1413">
            <v>1.0249999999999999</v>
          </cell>
          <cell r="M1413">
            <v>272.92160219374995</v>
          </cell>
          <cell r="N1413">
            <v>86.805555555555557</v>
          </cell>
          <cell r="O1413">
            <v>3.1440568572719991</v>
          </cell>
          <cell r="P1413">
            <v>7.4813964480000009E-2</v>
          </cell>
          <cell r="Q1413" t="str">
            <v xml:space="preserve">DM Water </v>
          </cell>
          <cell r="R1413" t="str">
            <v>C16</v>
          </cell>
          <cell r="S1413">
            <v>764.03150000000005</v>
          </cell>
          <cell r="T1413">
            <v>0.33999695959303466</v>
          </cell>
        </row>
        <row r="1414">
          <cell r="H1414" t="str">
            <v>214256B</v>
          </cell>
          <cell r="I1414">
            <v>51.5625</v>
          </cell>
          <cell r="J1414">
            <v>232.82</v>
          </cell>
          <cell r="K1414">
            <v>1.7500000000000002E-2</v>
          </cell>
          <cell r="L1414">
            <v>1</v>
          </cell>
          <cell r="M1414">
            <v>12214.864921875002</v>
          </cell>
          <cell r="N1414">
            <v>86.805555555555557</v>
          </cell>
          <cell r="O1414">
            <v>140.71524390000002</v>
          </cell>
          <cell r="P1414">
            <v>2.4201639000000004</v>
          </cell>
          <cell r="Q1414" t="str">
            <v>LAM CHIK JAS PROSOL SCH 4ML+2ML EX-NEW AW(8/8/25)</v>
          </cell>
          <cell r="R1414" t="str">
            <v>214256B</v>
          </cell>
          <cell r="S1414">
            <v>51.5625</v>
          </cell>
          <cell r="T1414">
            <v>247.45500000000001</v>
          </cell>
        </row>
        <row r="1415">
          <cell r="H1415">
            <v>214378</v>
          </cell>
          <cell r="I1415">
            <v>86.805555555555557</v>
          </cell>
          <cell r="J1415">
            <v>41.2</v>
          </cell>
          <cell r="K1415">
            <v>6.0000000000000001E-3</v>
          </cell>
          <cell r="L1415">
            <v>1</v>
          </cell>
          <cell r="M1415">
            <v>3597.8472222222226</v>
          </cell>
          <cell r="N1415">
            <v>86.805555555555557</v>
          </cell>
          <cell r="O1415">
            <v>41.447200000000002</v>
          </cell>
          <cell r="P1415">
            <v>0.24720000000000003</v>
          </cell>
          <cell r="Q1415" t="str">
            <v>CHIK JASMINE 4ML 50% EXTRA CFC</v>
          </cell>
          <cell r="R1415">
            <v>214378</v>
          </cell>
          <cell r="S1415">
            <v>86.805555555555557</v>
          </cell>
          <cell r="T1415">
            <v>43.029675000000005</v>
          </cell>
        </row>
        <row r="1416">
          <cell r="H1416" t="str">
            <v>220393A</v>
          </cell>
          <cell r="I1416">
            <v>3.4722222222222223</v>
          </cell>
          <cell r="J1416">
            <v>45</v>
          </cell>
          <cell r="K1416">
            <v>0.02</v>
          </cell>
          <cell r="L1416">
            <v>1</v>
          </cell>
          <cell r="M1416">
            <v>159.375</v>
          </cell>
          <cell r="N1416">
            <v>86.805555555555557</v>
          </cell>
          <cell r="O1416">
            <v>1.8360000000000001</v>
          </cell>
          <cell r="P1416">
            <v>3.5999999999999997E-2</v>
          </cell>
          <cell r="Q1416" t="str">
            <v>BOPP Tape</v>
          </cell>
          <cell r="R1416" t="str">
            <v>220393A</v>
          </cell>
          <cell r="S1416">
            <v>3.4722222222222223</v>
          </cell>
          <cell r="T1416">
            <v>47.670000000000009</v>
          </cell>
        </row>
        <row r="1417">
          <cell r="H1417" t="str">
            <v>Conversion</v>
          </cell>
          <cell r="M1417">
            <v>6180</v>
          </cell>
          <cell r="N1417">
            <v>86.805555555555557</v>
          </cell>
          <cell r="O1417">
            <v>71.193600000000004</v>
          </cell>
          <cell r="R1417" t="str">
            <v>Conversion</v>
          </cell>
        </row>
        <row r="1418">
          <cell r="H1418" t="str">
            <v>C16</v>
          </cell>
          <cell r="I1418">
            <v>741.16</v>
          </cell>
          <cell r="J1418">
            <v>0.34</v>
          </cell>
          <cell r="K1418">
            <v>2.5000000000000001E-2</v>
          </cell>
          <cell r="L1418">
            <v>1.0249999999999999</v>
          </cell>
          <cell r="M1418">
            <v>264.75161650000001</v>
          </cell>
          <cell r="N1418">
            <v>86.805555555555557</v>
          </cell>
          <cell r="O1418">
            <v>3.04993862208</v>
          </cell>
          <cell r="Q1418" t="str">
            <v>DM Water</v>
          </cell>
          <cell r="R1418" t="str">
            <v>C16</v>
          </cell>
          <cell r="S1418">
            <v>741.16</v>
          </cell>
          <cell r="T1418">
            <v>0.33999695959303466</v>
          </cell>
        </row>
        <row r="1419">
          <cell r="H1419">
            <v>4000177</v>
          </cell>
          <cell r="I1419">
            <v>185.7</v>
          </cell>
          <cell r="J1419">
            <v>92.343999999999994</v>
          </cell>
          <cell r="K1419">
            <v>2.5000000000000001E-2</v>
          </cell>
          <cell r="L1419">
            <v>1.0249999999999999</v>
          </cell>
          <cell r="M1419">
            <v>18016.412515499993</v>
          </cell>
          <cell r="N1419">
            <v>86.805555555555557</v>
          </cell>
          <cell r="O1419">
            <v>207.54907217855992</v>
          </cell>
          <cell r="Q1419" t="str">
            <v>SLES 70%</v>
          </cell>
          <cell r="R1419">
            <v>4000177</v>
          </cell>
          <cell r="S1419">
            <v>185.7</v>
          </cell>
          <cell r="T1419">
            <v>90</v>
          </cell>
        </row>
        <row r="1420">
          <cell r="H1420">
            <v>4000145</v>
          </cell>
          <cell r="I1420">
            <v>10</v>
          </cell>
          <cell r="J1420">
            <v>144.82</v>
          </cell>
          <cell r="K1420">
            <v>2.5000000000000001E-2</v>
          </cell>
          <cell r="L1420">
            <v>1.0249999999999999</v>
          </cell>
          <cell r="M1420">
            <v>1521.5151249999997</v>
          </cell>
          <cell r="N1420">
            <v>86.805555555555557</v>
          </cell>
          <cell r="O1420">
            <v>17.527854239999996</v>
          </cell>
          <cell r="Q1420" t="str">
            <v>PKMEA/CMEA</v>
          </cell>
          <cell r="R1420">
            <v>4000145</v>
          </cell>
          <cell r="S1420">
            <v>10</v>
          </cell>
          <cell r="T1420">
            <v>141.47786749862925</v>
          </cell>
        </row>
        <row r="1421">
          <cell r="H1421">
            <v>4000207</v>
          </cell>
          <cell r="I1421">
            <v>0.125</v>
          </cell>
          <cell r="J1421">
            <v>145</v>
          </cell>
          <cell r="K1421">
            <v>2.5000000000000001E-2</v>
          </cell>
          <cell r="L1421">
            <v>1.0249999999999999</v>
          </cell>
          <cell r="M1421">
            <v>19.042578124999999</v>
          </cell>
          <cell r="N1421">
            <v>86.805555555555557</v>
          </cell>
          <cell r="O1421">
            <v>0.21937049999999997</v>
          </cell>
          <cell r="Q1421" t="str">
            <v>Citric acid</v>
          </cell>
          <cell r="R1421">
            <v>4000207</v>
          </cell>
          <cell r="S1421">
            <v>0.125</v>
          </cell>
          <cell r="T1421">
            <v>112.87499999999999</v>
          </cell>
        </row>
        <row r="1422">
          <cell r="H1422">
            <v>4000218</v>
          </cell>
          <cell r="I1422">
            <v>2.5</v>
          </cell>
          <cell r="J1422">
            <v>758</v>
          </cell>
          <cell r="K1422">
            <v>2.5000000000000001E-2</v>
          </cell>
          <cell r="L1422">
            <v>1.0249999999999999</v>
          </cell>
          <cell r="M1422">
            <v>1990.9343749999996</v>
          </cell>
          <cell r="N1422">
            <v>86.805555555555557</v>
          </cell>
          <cell r="O1422">
            <v>22.935563999999996</v>
          </cell>
          <cell r="Q1422" t="str">
            <v>Carbopol 990</v>
          </cell>
          <cell r="R1422">
            <v>4000218</v>
          </cell>
          <cell r="S1422">
            <v>2.5</v>
          </cell>
          <cell r="T1422">
            <v>838.74000000000012</v>
          </cell>
        </row>
        <row r="1423">
          <cell r="H1423">
            <v>4000225</v>
          </cell>
          <cell r="I1423">
            <v>1</v>
          </cell>
          <cell r="J1423">
            <v>823</v>
          </cell>
          <cell r="K1423">
            <v>2.5000000000000001E-2</v>
          </cell>
          <cell r="L1423">
            <v>1.0249999999999999</v>
          </cell>
          <cell r="M1423">
            <v>864.66437499999984</v>
          </cell>
          <cell r="N1423">
            <v>86.805555555555557</v>
          </cell>
          <cell r="O1423">
            <v>9.9609335999999971</v>
          </cell>
          <cell r="Q1423" t="str">
            <v>N-hance CG-17</v>
          </cell>
          <cell r="R1423">
            <v>4000225</v>
          </cell>
          <cell r="S1423">
            <v>1</v>
          </cell>
          <cell r="T1423">
            <v>855.79256502601049</v>
          </cell>
        </row>
        <row r="1424">
          <cell r="H1424">
            <v>4002081</v>
          </cell>
          <cell r="I1424">
            <v>1</v>
          </cell>
          <cell r="J1424">
            <v>460</v>
          </cell>
          <cell r="K1424">
            <v>2.5000000000000001E-2</v>
          </cell>
          <cell r="L1424">
            <v>1.0249999999999999</v>
          </cell>
          <cell r="M1424">
            <v>483.28749999999991</v>
          </cell>
          <cell r="N1424">
            <v>86.805555555555557</v>
          </cell>
          <cell r="O1424">
            <v>5.5674719999999986</v>
          </cell>
          <cell r="Q1424" t="str">
            <v>DABISCO DCG-20</v>
          </cell>
          <cell r="R1424">
            <v>4002081</v>
          </cell>
          <cell r="S1424">
            <v>1</v>
          </cell>
          <cell r="T1424">
            <v>438.38337468982638</v>
          </cell>
        </row>
        <row r="1425">
          <cell r="H1425">
            <v>4000507</v>
          </cell>
          <cell r="I1425">
            <v>0.25</v>
          </cell>
          <cell r="J1425">
            <v>3287.5</v>
          </cell>
          <cell r="K1425">
            <v>2.5000000000000001E-2</v>
          </cell>
          <cell r="L1425">
            <v>1.0249999999999999</v>
          </cell>
          <cell r="M1425">
            <v>863.48242187499977</v>
          </cell>
          <cell r="N1425">
            <v>86.805555555555557</v>
          </cell>
          <cell r="O1425">
            <v>9.9473174999999969</v>
          </cell>
          <cell r="Q1425" t="str">
            <v>Polyox N-60K</v>
          </cell>
          <cell r="R1425">
            <v>4000507</v>
          </cell>
          <cell r="S1425">
            <v>0.25</v>
          </cell>
          <cell r="T1425">
            <v>3509.6697311107387</v>
          </cell>
        </row>
        <row r="1426">
          <cell r="H1426">
            <v>4000159</v>
          </cell>
          <cell r="I1426">
            <v>2.5</v>
          </cell>
          <cell r="J1426">
            <v>128</v>
          </cell>
          <cell r="K1426">
            <v>2.5000000000000001E-2</v>
          </cell>
          <cell r="L1426">
            <v>1.0249999999999999</v>
          </cell>
          <cell r="M1426">
            <v>336.2</v>
          </cell>
          <cell r="N1426">
            <v>86.805555555555557</v>
          </cell>
          <cell r="O1426">
            <v>3.8730239999999996</v>
          </cell>
          <cell r="Q1426" t="str">
            <v>Glydant</v>
          </cell>
          <cell r="R1426">
            <v>4000159</v>
          </cell>
          <cell r="S1426">
            <v>2.5</v>
          </cell>
          <cell r="T1426">
            <v>137.97450310559006</v>
          </cell>
        </row>
        <row r="1427">
          <cell r="H1427">
            <v>4000223</v>
          </cell>
          <cell r="I1427">
            <v>20</v>
          </cell>
          <cell r="J1427">
            <v>200</v>
          </cell>
          <cell r="K1427">
            <v>2.5000000000000001E-2</v>
          </cell>
          <cell r="L1427">
            <v>1.0249999999999999</v>
          </cell>
          <cell r="M1427">
            <v>4202.5</v>
          </cell>
          <cell r="N1427">
            <v>86.805555555555557</v>
          </cell>
          <cell r="O1427">
            <v>48.412799999999997</v>
          </cell>
          <cell r="Q1427" t="str">
            <v>CK 9819</v>
          </cell>
          <cell r="R1427">
            <v>4000223</v>
          </cell>
          <cell r="S1427">
            <v>20</v>
          </cell>
          <cell r="T1427">
            <v>200</v>
          </cell>
        </row>
        <row r="1428">
          <cell r="H1428">
            <v>4000176</v>
          </cell>
          <cell r="I1428">
            <v>0.75</v>
          </cell>
          <cell r="J1428">
            <v>82</v>
          </cell>
          <cell r="K1428">
            <v>2.5000000000000001E-2</v>
          </cell>
          <cell r="L1428">
            <v>1.0249999999999999</v>
          </cell>
          <cell r="M1428">
            <v>64.613437499999989</v>
          </cell>
          <cell r="N1428">
            <v>86.805555555555557</v>
          </cell>
          <cell r="O1428">
            <v>0.74434679999999986</v>
          </cell>
          <cell r="Q1428" t="str">
            <v>Sodium hydroxide</v>
          </cell>
          <cell r="R1428">
            <v>4000176</v>
          </cell>
          <cell r="S1428">
            <v>0.75</v>
          </cell>
          <cell r="T1428">
            <v>83.754999999999995</v>
          </cell>
        </row>
        <row r="1429">
          <cell r="H1429">
            <v>4000097</v>
          </cell>
          <cell r="I1429">
            <v>1</v>
          </cell>
          <cell r="J1429">
            <v>288</v>
          </cell>
          <cell r="K1429">
            <v>2.5000000000000001E-2</v>
          </cell>
          <cell r="L1429">
            <v>1.0249999999999999</v>
          </cell>
          <cell r="M1429">
            <v>302.58</v>
          </cell>
          <cell r="N1429">
            <v>86.805555555555557</v>
          </cell>
          <cell r="O1429">
            <v>3.4857215999999998</v>
          </cell>
          <cell r="Q1429" t="str">
            <v>EDTA Disodium</v>
          </cell>
          <cell r="R1429">
            <v>4000097</v>
          </cell>
          <cell r="S1429">
            <v>1</v>
          </cell>
          <cell r="T1429">
            <v>288.755</v>
          </cell>
        </row>
        <row r="1430">
          <cell r="H1430">
            <v>4000469</v>
          </cell>
          <cell r="I1430">
            <v>0.1</v>
          </cell>
          <cell r="J1430">
            <v>1275</v>
          </cell>
          <cell r="K1430">
            <v>2.5000000000000001E-2</v>
          </cell>
          <cell r="L1430">
            <v>1.0249999999999999</v>
          </cell>
          <cell r="M1430">
            <v>133.95468749999998</v>
          </cell>
          <cell r="N1430">
            <v>86.805555555555557</v>
          </cell>
          <cell r="O1430">
            <v>1.5431579999999998</v>
          </cell>
          <cell r="Q1430" t="str">
            <v>Fenugreek PG extract</v>
          </cell>
          <cell r="R1430">
            <v>4000469</v>
          </cell>
          <cell r="S1430">
            <v>0.1</v>
          </cell>
          <cell r="T1430">
            <v>1280.3354518950437</v>
          </cell>
        </row>
        <row r="1431">
          <cell r="H1431">
            <v>4000151</v>
          </cell>
          <cell r="I1431">
            <v>0.09</v>
          </cell>
          <cell r="J1431">
            <v>700</v>
          </cell>
          <cell r="K1431">
            <v>2.5000000000000001E-2</v>
          </cell>
          <cell r="L1431">
            <v>1.0249999999999999</v>
          </cell>
          <cell r="M1431">
            <v>66.189374999999984</v>
          </cell>
          <cell r="N1431">
            <v>86.805555555555557</v>
          </cell>
          <cell r="O1431">
            <v>0.76250159999999978</v>
          </cell>
          <cell r="Q1431" t="str">
            <v>PG Extract Reetha</v>
          </cell>
          <cell r="R1431">
            <v>4000151</v>
          </cell>
          <cell r="S1431">
            <v>0.09</v>
          </cell>
          <cell r="T1431">
            <v>705.17017142857151</v>
          </cell>
        </row>
        <row r="1432">
          <cell r="H1432">
            <v>4000150</v>
          </cell>
          <cell r="I1432">
            <v>0.09</v>
          </cell>
          <cell r="J1432">
            <v>550</v>
          </cell>
          <cell r="K1432">
            <v>2.5000000000000001E-2</v>
          </cell>
          <cell r="L1432">
            <v>1.0249999999999999</v>
          </cell>
          <cell r="M1432">
            <v>52.005937499999995</v>
          </cell>
          <cell r="N1432">
            <v>86.805555555555557</v>
          </cell>
          <cell r="O1432">
            <v>0.59910839999999987</v>
          </cell>
          <cell r="Q1432" t="str">
            <v>PG Extract shikakai</v>
          </cell>
          <cell r="R1432">
            <v>4000150</v>
          </cell>
          <cell r="S1432">
            <v>0.09</v>
          </cell>
          <cell r="T1432">
            <v>778.5104</v>
          </cell>
        </row>
        <row r="1433">
          <cell r="H1433">
            <v>4000205</v>
          </cell>
          <cell r="I1433">
            <v>0.1</v>
          </cell>
          <cell r="J1433">
            <v>900</v>
          </cell>
          <cell r="K1433">
            <v>2.5000000000000001E-2</v>
          </cell>
          <cell r="L1433">
            <v>1.0249999999999999</v>
          </cell>
          <cell r="M1433">
            <v>94.556249999999977</v>
          </cell>
          <cell r="N1433">
            <v>86.805555555555557</v>
          </cell>
          <cell r="O1433">
            <v>1.0892879999999998</v>
          </cell>
          <cell r="Q1433" t="str">
            <v>PG extract Amla</v>
          </cell>
          <cell r="R1433">
            <v>4000205</v>
          </cell>
          <cell r="S1433">
            <v>0.1</v>
          </cell>
          <cell r="T1433">
            <v>910.20552795031051</v>
          </cell>
        </row>
        <row r="1434">
          <cell r="H1434">
            <v>4000129</v>
          </cell>
          <cell r="I1434">
            <v>15</v>
          </cell>
          <cell r="J1434">
            <v>67.221999999999994</v>
          </cell>
          <cell r="K1434">
            <v>2.5000000000000001E-2</v>
          </cell>
          <cell r="L1434">
            <v>1.0249999999999999</v>
          </cell>
          <cell r="M1434">
            <v>1059.3767062499996</v>
          </cell>
          <cell r="N1434">
            <v>86.805555555555557</v>
          </cell>
          <cell r="O1434">
            <v>12.204019655999996</v>
          </cell>
          <cell r="Q1434" t="str">
            <v>CAPB</v>
          </cell>
          <cell r="R1434">
            <v>4000129</v>
          </cell>
          <cell r="S1434">
            <v>15</v>
          </cell>
          <cell r="T1434">
            <v>66.625809613658788</v>
          </cell>
        </row>
        <row r="1435">
          <cell r="H1435">
            <v>4000166</v>
          </cell>
          <cell r="I1435">
            <v>2.5000000000000001E-2</v>
          </cell>
          <cell r="J1435">
            <v>496</v>
          </cell>
          <cell r="K1435">
            <v>2.5000000000000001E-2</v>
          </cell>
          <cell r="L1435">
            <v>1.0249999999999999</v>
          </cell>
          <cell r="M1435">
            <v>13.027749999999997</v>
          </cell>
          <cell r="N1435">
            <v>86.805555555555557</v>
          </cell>
          <cell r="O1435">
            <v>0.15007967999999997</v>
          </cell>
          <cell r="Q1435" t="str">
            <v>Chocolate brown</v>
          </cell>
          <cell r="R1435">
            <v>4000166</v>
          </cell>
          <cell r="S1435">
            <v>2.5000000000000001E-2</v>
          </cell>
          <cell r="T1435">
            <v>578.69499999999994</v>
          </cell>
        </row>
        <row r="1436">
          <cell r="H1436">
            <v>4000206</v>
          </cell>
          <cell r="I1436">
            <v>0.1</v>
          </cell>
          <cell r="J1436">
            <v>490</v>
          </cell>
          <cell r="K1436">
            <v>2.5000000000000001E-2</v>
          </cell>
          <cell r="L1436">
            <v>1.0249999999999999</v>
          </cell>
          <cell r="M1436">
            <v>51.480624999999989</v>
          </cell>
          <cell r="N1436">
            <v>86.805555555555557</v>
          </cell>
          <cell r="O1436">
            <v>0.59305679999999983</v>
          </cell>
          <cell r="Q1436" t="str">
            <v>Hibiscus AE PG extract</v>
          </cell>
          <cell r="R1436">
            <v>4000206</v>
          </cell>
          <cell r="S1436">
            <v>0.1</v>
          </cell>
          <cell r="T1436">
            <v>494.52666666666664</v>
          </cell>
        </row>
        <row r="1437">
          <cell r="H1437" t="str">
            <v>C10</v>
          </cell>
          <cell r="I1437">
            <v>0.01</v>
          </cell>
          <cell r="J1437">
            <v>607</v>
          </cell>
          <cell r="K1437">
            <v>2.5000000000000001E-2</v>
          </cell>
          <cell r="L1437">
            <v>1.0249999999999999</v>
          </cell>
          <cell r="M1437">
            <v>6.3772937499999998</v>
          </cell>
          <cell r="N1437">
            <v>86.805555555555557</v>
          </cell>
          <cell r="O1437">
            <v>7.3466424000000002E-2</v>
          </cell>
          <cell r="Q1437" t="str">
            <v>Carmoisine CI 14720</v>
          </cell>
          <cell r="R1437" t="str">
            <v>C10</v>
          </cell>
          <cell r="S1437">
            <v>0.01</v>
          </cell>
          <cell r="T1437">
            <v>661.6665898280902</v>
          </cell>
        </row>
        <row r="1438">
          <cell r="H1438">
            <v>4001667</v>
          </cell>
          <cell r="I1438">
            <v>6</v>
          </cell>
          <cell r="J1438">
            <v>771</v>
          </cell>
          <cell r="K1438">
            <v>2.5000000000000001E-2</v>
          </cell>
          <cell r="L1438">
            <v>1.0249999999999999</v>
          </cell>
          <cell r="M1438">
            <v>4860.1912499999989</v>
          </cell>
          <cell r="N1438">
            <v>86.805555555555557</v>
          </cell>
          <cell r="O1438">
            <v>55.989403199999984</v>
          </cell>
          <cell r="Q1438" t="str">
            <v>Perfume GFA 51674</v>
          </cell>
          <cell r="R1438">
            <v>4001667</v>
          </cell>
          <cell r="S1438">
            <v>6</v>
          </cell>
          <cell r="T1438">
            <v>817.33</v>
          </cell>
        </row>
        <row r="1439">
          <cell r="H1439">
            <v>4000140</v>
          </cell>
          <cell r="I1439">
            <v>12.5</v>
          </cell>
          <cell r="J1439">
            <v>17.100000000000001</v>
          </cell>
          <cell r="K1439">
            <v>2.5000000000000001E-2</v>
          </cell>
          <cell r="L1439">
            <v>1.0249999999999999</v>
          </cell>
          <cell r="M1439">
            <v>224.57109374999999</v>
          </cell>
          <cell r="N1439">
            <v>86.805555555555557</v>
          </cell>
          <cell r="O1439">
            <v>2.587059</v>
          </cell>
          <cell r="Q1439" t="str">
            <v>Sodium Chloride</v>
          </cell>
          <cell r="R1439">
            <v>4000140</v>
          </cell>
          <cell r="S1439">
            <v>12.5</v>
          </cell>
          <cell r="T1439">
            <v>19.107204081632652</v>
          </cell>
        </row>
        <row r="1440">
          <cell r="H1440" t="str">
            <v>214990A</v>
          </cell>
          <cell r="I1440">
            <v>51.5625</v>
          </cell>
          <cell r="J1440">
            <v>245</v>
          </cell>
          <cell r="K1440">
            <v>1.7500000000000002E-2</v>
          </cell>
          <cell r="L1440">
            <v>1</v>
          </cell>
          <cell r="M1440">
            <v>12853.88671875</v>
          </cell>
          <cell r="N1440">
            <v>86.805555555555557</v>
          </cell>
          <cell r="O1440">
            <v>148.076775</v>
          </cell>
          <cell r="Q1440" t="str">
            <v xml:space="preserve">LAM KARTHIKA HAIRFALLSHIELD 4ML +1.4ML 35% EXTRA </v>
          </cell>
          <cell r="R1440" t="str">
            <v>214990A</v>
          </cell>
          <cell r="S1440">
            <v>51.5625</v>
          </cell>
          <cell r="T1440">
            <v>252.96457500000002</v>
          </cell>
        </row>
        <row r="1441">
          <cell r="H1441" t="str">
            <v>215015A</v>
          </cell>
          <cell r="I1441">
            <v>86.805555555555557</v>
          </cell>
          <cell r="J1441">
            <v>40.69</v>
          </cell>
          <cell r="K1441">
            <v>6.0000000000000001E-3</v>
          </cell>
          <cell r="L1441">
            <v>1</v>
          </cell>
          <cell r="M1441">
            <v>3553.3107638888887</v>
          </cell>
          <cell r="N1441">
            <v>86.805555555555557</v>
          </cell>
          <cell r="O1441">
            <v>40.934139999999999</v>
          </cell>
          <cell r="Q1441" t="str">
            <v>KARTHIKA HAIRFALLSHIELD 4ML +14.ML 35% EXTRA CFC</v>
          </cell>
          <cell r="R1441" t="str">
            <v>215015A</v>
          </cell>
          <cell r="S1441">
            <v>86.805555555555557</v>
          </cell>
          <cell r="T1441">
            <v>43.029675000000005</v>
          </cell>
        </row>
        <row r="1442">
          <cell r="H1442" t="str">
            <v>220393A</v>
          </cell>
          <cell r="I1442">
            <v>1.7361111111111112</v>
          </cell>
          <cell r="J1442">
            <v>44.985184600082377</v>
          </cell>
          <cell r="K1442">
            <v>0.02</v>
          </cell>
          <cell r="L1442">
            <v>1</v>
          </cell>
          <cell r="M1442">
            <v>79.661264395979217</v>
          </cell>
          <cell r="N1442">
            <v>86.805555555555557</v>
          </cell>
          <cell r="O1442">
            <v>0.91769776584168061</v>
          </cell>
          <cell r="Q1442" t="str">
            <v>BOPP Tape</v>
          </cell>
          <cell r="R1442" t="str">
            <v>220393A</v>
          </cell>
          <cell r="S1442">
            <v>1.7361111111111112</v>
          </cell>
          <cell r="T1442">
            <v>47.670000000000009</v>
          </cell>
        </row>
        <row r="1443">
          <cell r="H1443" t="str">
            <v>Conversion Cost</v>
          </cell>
          <cell r="M1443">
            <v>6180</v>
          </cell>
          <cell r="N1443">
            <v>86.805555555555557</v>
          </cell>
          <cell r="O1443">
            <v>71.193600000000004</v>
          </cell>
          <cell r="R1443" t="str">
            <v>Conversion Cost</v>
          </cell>
        </row>
        <row r="1444">
          <cell r="H1444" t="str">
            <v>C16</v>
          </cell>
          <cell r="I1444">
            <v>764.3900000000001</v>
          </cell>
          <cell r="J1444">
            <v>0.34</v>
          </cell>
          <cell r="K1444">
            <v>2.5000000000000001E-2</v>
          </cell>
          <cell r="L1444">
            <v>1.0249999999999999</v>
          </cell>
          <cell r="M1444">
            <v>273.04966287500002</v>
          </cell>
          <cell r="N1444">
            <v>86.805555555555557</v>
          </cell>
          <cell r="O1444">
            <v>3.1455321163200001</v>
          </cell>
          <cell r="Q1444" t="str">
            <v>DM WATER</v>
          </cell>
          <cell r="R1444" t="str">
            <v>C16</v>
          </cell>
          <cell r="S1444">
            <v>764.3900000000001</v>
          </cell>
          <cell r="T1444">
            <v>0.33999695959303466</v>
          </cell>
        </row>
        <row r="1445">
          <cell r="H1445">
            <v>4000177</v>
          </cell>
          <cell r="I1445">
            <v>157.19999999999999</v>
          </cell>
          <cell r="J1445">
            <v>92.343999999999994</v>
          </cell>
          <cell r="K1445">
            <v>2.5000000000000001E-2</v>
          </cell>
          <cell r="L1445">
            <v>1.0249999999999999</v>
          </cell>
          <cell r="M1445">
            <v>15251.373437999995</v>
          </cell>
          <cell r="N1445">
            <v>86.805555555555557</v>
          </cell>
          <cell r="O1445">
            <v>175.69582200575994</v>
          </cell>
          <cell r="Q1445" t="str">
            <v>SLES 70%</v>
          </cell>
          <cell r="R1445">
            <v>4000177</v>
          </cell>
          <cell r="S1445">
            <v>157.19999999999999</v>
          </cell>
          <cell r="T1445">
            <v>90</v>
          </cell>
        </row>
        <row r="1446">
          <cell r="H1446">
            <v>4000145</v>
          </cell>
          <cell r="I1446">
            <v>15</v>
          </cell>
          <cell r="J1446">
            <v>144.82</v>
          </cell>
          <cell r="K1446">
            <v>2.5000000000000001E-2</v>
          </cell>
          <cell r="L1446">
            <v>1.0249999999999999</v>
          </cell>
          <cell r="M1446">
            <v>2282.2726874999994</v>
          </cell>
          <cell r="N1446">
            <v>86.805555555555557</v>
          </cell>
          <cell r="O1446">
            <v>26.291781359999991</v>
          </cell>
          <cell r="Q1446" t="str">
            <v>PKMEA/CMEA</v>
          </cell>
          <cell r="R1446">
            <v>4000145</v>
          </cell>
          <cell r="S1446">
            <v>15</v>
          </cell>
          <cell r="T1446">
            <v>141.47786749862925</v>
          </cell>
        </row>
        <row r="1447">
          <cell r="H1447">
            <v>4000207</v>
          </cell>
          <cell r="I1447">
            <v>0.15</v>
          </cell>
          <cell r="J1447">
            <v>145</v>
          </cell>
          <cell r="K1447">
            <v>2.5000000000000001E-2</v>
          </cell>
          <cell r="L1447">
            <v>1.0249999999999999</v>
          </cell>
          <cell r="M1447">
            <v>22.851093749999997</v>
          </cell>
          <cell r="N1447">
            <v>86.805555555555557</v>
          </cell>
          <cell r="O1447">
            <v>0.26324459999999994</v>
          </cell>
          <cell r="Q1447" t="str">
            <v>CITRIC ACID ANHYDROUS</v>
          </cell>
          <cell r="R1447">
            <v>4000207</v>
          </cell>
          <cell r="S1447">
            <v>0.15</v>
          </cell>
          <cell r="T1447">
            <v>112.87499999999999</v>
          </cell>
        </row>
        <row r="1448">
          <cell r="H1448">
            <v>4000218</v>
          </cell>
          <cell r="I1448">
            <v>2.75</v>
          </cell>
          <cell r="J1448">
            <v>758</v>
          </cell>
          <cell r="K1448">
            <v>2.5000000000000001E-2</v>
          </cell>
          <cell r="L1448">
            <v>1.0249999999999999</v>
          </cell>
          <cell r="M1448">
            <v>2190.0278124999995</v>
          </cell>
          <cell r="N1448">
            <v>86.805555555555557</v>
          </cell>
          <cell r="O1448">
            <v>25.229120399999996</v>
          </cell>
          <cell r="Q1448" t="str">
            <v>CARBOPOL 990</v>
          </cell>
          <cell r="R1448">
            <v>4000218</v>
          </cell>
          <cell r="S1448">
            <v>2.75</v>
          </cell>
          <cell r="T1448">
            <v>838.74000000000012</v>
          </cell>
        </row>
        <row r="1449">
          <cell r="H1449">
            <v>4000225</v>
          </cell>
          <cell r="I1449">
            <v>0.875</v>
          </cell>
          <cell r="J1449">
            <v>823</v>
          </cell>
          <cell r="K1449">
            <v>2.5000000000000001E-2</v>
          </cell>
          <cell r="L1449">
            <v>1.0249999999999999</v>
          </cell>
          <cell r="M1449">
            <v>756.58132812499991</v>
          </cell>
          <cell r="N1449">
            <v>86.805555555555557</v>
          </cell>
          <cell r="O1449">
            <v>8.7158168999999983</v>
          </cell>
          <cell r="Q1449" t="str">
            <v>N-hance CG-17</v>
          </cell>
          <cell r="R1449">
            <v>4000225</v>
          </cell>
          <cell r="S1449">
            <v>0.875</v>
          </cell>
          <cell r="T1449">
            <v>855.79256502601049</v>
          </cell>
        </row>
        <row r="1450">
          <cell r="H1450">
            <v>4002081</v>
          </cell>
          <cell r="I1450">
            <v>0.875</v>
          </cell>
          <cell r="J1450">
            <v>460</v>
          </cell>
          <cell r="K1450">
            <v>2.5000000000000001E-2</v>
          </cell>
          <cell r="L1450">
            <v>1.0249999999999999</v>
          </cell>
          <cell r="M1450">
            <v>422.87656249999992</v>
          </cell>
          <cell r="N1450">
            <v>86.805555555555557</v>
          </cell>
          <cell r="O1450">
            <v>4.8715379999999993</v>
          </cell>
          <cell r="Q1450" t="str">
            <v>DABISCO DCG-20</v>
          </cell>
          <cell r="R1450">
            <v>4002081</v>
          </cell>
          <cell r="S1450">
            <v>0.875</v>
          </cell>
          <cell r="T1450">
            <v>438.38337468982638</v>
          </cell>
        </row>
        <row r="1451">
          <cell r="H1451">
            <v>4000507</v>
          </cell>
          <cell r="I1451">
            <v>0.3</v>
          </cell>
          <cell r="J1451">
            <v>3287.5</v>
          </cell>
          <cell r="K1451">
            <v>2.5000000000000001E-2</v>
          </cell>
          <cell r="L1451">
            <v>1.0249999999999999</v>
          </cell>
          <cell r="M1451">
            <v>1036.1789062499997</v>
          </cell>
          <cell r="N1451">
            <v>86.805555555555557</v>
          </cell>
          <cell r="O1451">
            <v>11.936780999999996</v>
          </cell>
          <cell r="Q1451" t="str">
            <v>Polyox N-60K</v>
          </cell>
          <cell r="R1451">
            <v>4000507</v>
          </cell>
          <cell r="S1451">
            <v>0.3</v>
          </cell>
          <cell r="T1451">
            <v>3509.6697311107387</v>
          </cell>
        </row>
        <row r="1452">
          <cell r="H1452">
            <v>4000180</v>
          </cell>
          <cell r="I1452">
            <v>5</v>
          </cell>
          <cell r="J1452">
            <v>182.5</v>
          </cell>
          <cell r="K1452">
            <v>2.5000000000000001E-2</v>
          </cell>
          <cell r="L1452">
            <v>1.0249999999999999</v>
          </cell>
          <cell r="M1452">
            <v>958.69531249999977</v>
          </cell>
          <cell r="N1452">
            <v>86.805555555555557</v>
          </cell>
          <cell r="O1452">
            <v>11.044169999999998</v>
          </cell>
          <cell r="Q1452" t="str">
            <v>EGDS</v>
          </cell>
          <cell r="R1452">
            <v>4000180</v>
          </cell>
          <cell r="S1452">
            <v>5</v>
          </cell>
          <cell r="T1452">
            <v>148.83631578947367</v>
          </cell>
        </row>
        <row r="1453">
          <cell r="H1453">
            <v>4000159</v>
          </cell>
          <cell r="I1453">
            <v>2.5</v>
          </cell>
          <cell r="J1453">
            <v>128</v>
          </cell>
          <cell r="K1453">
            <v>2.5000000000000001E-2</v>
          </cell>
          <cell r="L1453">
            <v>1.0249999999999999</v>
          </cell>
          <cell r="M1453">
            <v>336.2</v>
          </cell>
          <cell r="N1453">
            <v>86.805555555555557</v>
          </cell>
          <cell r="O1453">
            <v>3.8730239999999996</v>
          </cell>
          <cell r="Q1453" t="str">
            <v>Glydant</v>
          </cell>
          <cell r="R1453">
            <v>4000159</v>
          </cell>
          <cell r="S1453">
            <v>2.5</v>
          </cell>
          <cell r="T1453">
            <v>137.97450310559006</v>
          </cell>
        </row>
        <row r="1454">
          <cell r="H1454">
            <v>4000223</v>
          </cell>
          <cell r="I1454">
            <v>20</v>
          </cell>
          <cell r="J1454">
            <v>200</v>
          </cell>
          <cell r="K1454">
            <v>2.5000000000000001E-2</v>
          </cell>
          <cell r="L1454">
            <v>1.0249999999999999</v>
          </cell>
          <cell r="M1454">
            <v>4202.5</v>
          </cell>
          <cell r="N1454">
            <v>86.805555555555557</v>
          </cell>
          <cell r="O1454">
            <v>48.412799999999997</v>
          </cell>
          <cell r="Q1454" t="str">
            <v>CK 9819</v>
          </cell>
          <cell r="R1454">
            <v>4000223</v>
          </cell>
          <cell r="S1454">
            <v>20</v>
          </cell>
          <cell r="T1454">
            <v>200</v>
          </cell>
        </row>
        <row r="1455">
          <cell r="H1455">
            <v>4000176</v>
          </cell>
          <cell r="I1455">
            <v>1</v>
          </cell>
          <cell r="J1455">
            <v>82</v>
          </cell>
          <cell r="K1455">
            <v>2.5000000000000001E-2</v>
          </cell>
          <cell r="L1455">
            <v>1.0249999999999999</v>
          </cell>
          <cell r="M1455">
            <v>86.15124999999999</v>
          </cell>
          <cell r="N1455">
            <v>86.805555555555557</v>
          </cell>
          <cell r="O1455">
            <v>0.99246239999999986</v>
          </cell>
          <cell r="Q1455" t="str">
            <v>Sodium hydroxide</v>
          </cell>
          <cell r="R1455">
            <v>4000176</v>
          </cell>
          <cell r="S1455">
            <v>1</v>
          </cell>
          <cell r="T1455">
            <v>83.754999999999995</v>
          </cell>
        </row>
        <row r="1456">
          <cell r="H1456">
            <v>4000097</v>
          </cell>
          <cell r="I1456">
            <v>1</v>
          </cell>
          <cell r="J1456">
            <v>288</v>
          </cell>
          <cell r="K1456">
            <v>2.5000000000000001E-2</v>
          </cell>
          <cell r="L1456">
            <v>1.0249999999999999</v>
          </cell>
          <cell r="M1456">
            <v>302.58</v>
          </cell>
          <cell r="N1456">
            <v>86.805555555555557</v>
          </cell>
          <cell r="O1456">
            <v>3.4857215999999998</v>
          </cell>
          <cell r="Q1456" t="str">
            <v>EDTA Disodium</v>
          </cell>
          <cell r="R1456">
            <v>4000097</v>
          </cell>
          <cell r="S1456">
            <v>1</v>
          </cell>
          <cell r="T1456">
            <v>288.755</v>
          </cell>
        </row>
        <row r="1457">
          <cell r="H1457" t="str">
            <v>C61</v>
          </cell>
          <cell r="I1457">
            <v>0.1</v>
          </cell>
          <cell r="J1457">
            <v>1025</v>
          </cell>
          <cell r="K1457">
            <v>2.5000000000000001E-2</v>
          </cell>
          <cell r="L1457">
            <v>1.0249999999999999</v>
          </cell>
          <cell r="M1457">
            <v>107.68906249999998</v>
          </cell>
          <cell r="N1457">
            <v>86.805555555555557</v>
          </cell>
          <cell r="O1457">
            <v>1.2405779999999997</v>
          </cell>
          <cell r="Q1457" t="str">
            <v>Henna PG extract</v>
          </cell>
          <cell r="R1457" t="str">
            <v>C61</v>
          </cell>
          <cell r="S1457">
            <v>0.1</v>
          </cell>
          <cell r="T1457">
            <v>920</v>
          </cell>
        </row>
        <row r="1458">
          <cell r="H1458">
            <v>4000147</v>
          </cell>
          <cell r="I1458">
            <v>0.1</v>
          </cell>
          <cell r="J1458">
            <v>200</v>
          </cell>
          <cell r="K1458">
            <v>2.5000000000000001E-2</v>
          </cell>
          <cell r="L1458">
            <v>1.0249999999999999</v>
          </cell>
          <cell r="M1458">
            <v>21.012499999999999</v>
          </cell>
          <cell r="N1458">
            <v>86.805555555555557</v>
          </cell>
          <cell r="O1458">
            <v>0.24206399999999997</v>
          </cell>
          <cell r="Q1458" t="str">
            <v>Alovera Juice</v>
          </cell>
          <cell r="R1458">
            <v>4000147</v>
          </cell>
          <cell r="S1458">
            <v>0.1</v>
          </cell>
          <cell r="T1458">
            <v>191.2</v>
          </cell>
        </row>
        <row r="1459">
          <cell r="H1459">
            <v>4000205</v>
          </cell>
          <cell r="I1459">
            <v>0.1</v>
          </cell>
          <cell r="J1459">
            <v>900</v>
          </cell>
          <cell r="K1459">
            <v>2.5000000000000001E-2</v>
          </cell>
          <cell r="L1459">
            <v>1.0249999999999999</v>
          </cell>
          <cell r="M1459">
            <v>94.556249999999977</v>
          </cell>
          <cell r="N1459">
            <v>86.805555555555557</v>
          </cell>
          <cell r="O1459">
            <v>1.0892879999999998</v>
          </cell>
          <cell r="Q1459" t="str">
            <v>PG extract Amla</v>
          </cell>
          <cell r="R1459">
            <v>4000205</v>
          </cell>
          <cell r="S1459">
            <v>0.1</v>
          </cell>
          <cell r="T1459">
            <v>910.20552795031051</v>
          </cell>
        </row>
        <row r="1460">
          <cell r="H1460">
            <v>4000215</v>
          </cell>
          <cell r="I1460">
            <v>0.06</v>
          </cell>
          <cell r="J1460">
            <v>735</v>
          </cell>
          <cell r="K1460">
            <v>2.5000000000000001E-2</v>
          </cell>
          <cell r="L1460">
            <v>1.0249999999999999</v>
          </cell>
          <cell r="M1460">
            <v>46.332562499999995</v>
          </cell>
          <cell r="N1460">
            <v>86.805555555555557</v>
          </cell>
          <cell r="O1460">
            <v>0.53375111999999991</v>
          </cell>
          <cell r="Q1460" t="str">
            <v>Pea Green</v>
          </cell>
          <cell r="R1460">
            <v>4000215</v>
          </cell>
          <cell r="S1460">
            <v>0.06</v>
          </cell>
          <cell r="T1460">
            <v>898.8</v>
          </cell>
        </row>
        <row r="1461">
          <cell r="H1461">
            <v>4000129</v>
          </cell>
          <cell r="I1461">
            <v>10</v>
          </cell>
          <cell r="J1461">
            <v>67.221999999999994</v>
          </cell>
          <cell r="K1461">
            <v>2.5000000000000001E-2</v>
          </cell>
          <cell r="L1461">
            <v>1.0249999999999999</v>
          </cell>
          <cell r="M1461">
            <v>706.2511374999998</v>
          </cell>
          <cell r="N1461">
            <v>86.805555555555557</v>
          </cell>
          <cell r="O1461">
            <v>8.1360131039999981</v>
          </cell>
          <cell r="Q1461" t="str">
            <v>CAPB</v>
          </cell>
          <cell r="R1461">
            <v>4000129</v>
          </cell>
          <cell r="S1461">
            <v>10</v>
          </cell>
          <cell r="T1461">
            <v>66.625809613658788</v>
          </cell>
        </row>
        <row r="1462">
          <cell r="H1462">
            <v>4001223</v>
          </cell>
          <cell r="I1462">
            <v>6</v>
          </cell>
          <cell r="J1462">
            <v>720</v>
          </cell>
          <cell r="K1462">
            <v>2.5000000000000001E-2</v>
          </cell>
          <cell r="L1462">
            <v>1.0249999999999999</v>
          </cell>
          <cell r="M1462">
            <v>4538.7</v>
          </cell>
          <cell r="N1462">
            <v>86.805555555555557</v>
          </cell>
          <cell r="O1462">
            <v>52.285823999999998</v>
          </cell>
          <cell r="Q1462" t="str">
            <v>Fragrance Herbal Twist -72287</v>
          </cell>
          <cell r="R1462">
            <v>4001223</v>
          </cell>
          <cell r="S1462">
            <v>6</v>
          </cell>
          <cell r="T1462">
            <v>770.72500000000002</v>
          </cell>
        </row>
        <row r="1463">
          <cell r="H1463">
            <v>4000520</v>
          </cell>
          <cell r="I1463">
            <v>0.1</v>
          </cell>
          <cell r="J1463">
            <v>560</v>
          </cell>
          <cell r="K1463">
            <v>2.5000000000000001E-2</v>
          </cell>
          <cell r="L1463">
            <v>1.0249999999999999</v>
          </cell>
          <cell r="M1463">
            <v>58.834999999999987</v>
          </cell>
          <cell r="N1463">
            <v>86.805555555555557</v>
          </cell>
          <cell r="O1463">
            <v>0.6777791999999998</v>
          </cell>
          <cell r="Q1463" t="str">
            <v>Hydrolysed Egg white protein</v>
          </cell>
          <cell r="R1463">
            <v>4000520</v>
          </cell>
          <cell r="S1463">
            <v>0.1</v>
          </cell>
          <cell r="T1463">
            <v>610.1415384615384</v>
          </cell>
        </row>
        <row r="1464">
          <cell r="H1464">
            <v>4000140</v>
          </cell>
          <cell r="I1464">
            <v>12.5</v>
          </cell>
          <cell r="J1464">
            <v>17.100000000000001</v>
          </cell>
          <cell r="K1464">
            <v>2.5000000000000001E-2</v>
          </cell>
          <cell r="L1464">
            <v>1.0249999999999999</v>
          </cell>
          <cell r="M1464">
            <v>224.57109374999999</v>
          </cell>
          <cell r="N1464">
            <v>86.805555555555557</v>
          </cell>
          <cell r="O1464">
            <v>2.587059</v>
          </cell>
          <cell r="Q1464" t="str">
            <v>Sodium Chloride</v>
          </cell>
          <cell r="R1464">
            <v>4000140</v>
          </cell>
          <cell r="S1464">
            <v>12.5</v>
          </cell>
          <cell r="T1464">
            <v>19.107204081632652</v>
          </cell>
        </row>
        <row r="1465">
          <cell r="H1465">
            <v>215014</v>
          </cell>
          <cell r="I1465">
            <v>51.5625</v>
          </cell>
          <cell r="J1465">
            <v>245</v>
          </cell>
          <cell r="K1465">
            <v>1.7500000000000002E-2</v>
          </cell>
          <cell r="L1465">
            <v>1</v>
          </cell>
          <cell r="M1465">
            <v>12853.88671875</v>
          </cell>
          <cell r="N1465">
            <v>86.805555555555557</v>
          </cell>
          <cell r="O1465">
            <v>148.076775</v>
          </cell>
          <cell r="Q1465" t="str">
            <v>LAM KARTHIKA DRYNESS SHIELD 4ML VALUE PACK</v>
          </cell>
          <cell r="R1465">
            <v>215014</v>
          </cell>
          <cell r="S1465">
            <v>51.5625</v>
          </cell>
          <cell r="T1465">
            <v>245</v>
          </cell>
        </row>
        <row r="1466">
          <cell r="H1466">
            <v>215007</v>
          </cell>
          <cell r="I1466">
            <v>86.805555555555557</v>
          </cell>
          <cell r="J1466">
            <v>40.69</v>
          </cell>
          <cell r="K1466">
            <v>6.0000000000000001E-3</v>
          </cell>
          <cell r="L1466">
            <v>1</v>
          </cell>
          <cell r="M1466">
            <v>3553.3107638888887</v>
          </cell>
          <cell r="N1466">
            <v>86.805555555555557</v>
          </cell>
          <cell r="O1466">
            <v>40.934139999999999</v>
          </cell>
          <cell r="Q1466" t="str">
            <v>KARTHIKA DRYNESS SHIELD 4ML VALUE PACK CFC</v>
          </cell>
          <cell r="R1466">
            <v>215007</v>
          </cell>
          <cell r="S1466">
            <v>86.805555555555557</v>
          </cell>
          <cell r="T1466">
            <v>40.69</v>
          </cell>
        </row>
        <row r="1467">
          <cell r="H1467" t="str">
            <v>220393A</v>
          </cell>
          <cell r="I1467">
            <v>1.7361111111111112</v>
          </cell>
          <cell r="J1467">
            <v>45</v>
          </cell>
          <cell r="K1467">
            <v>0.02</v>
          </cell>
          <cell r="L1467">
            <v>1</v>
          </cell>
          <cell r="M1467">
            <v>79.6875</v>
          </cell>
          <cell r="N1467">
            <v>86.805555555555557</v>
          </cell>
          <cell r="O1467">
            <v>0.91800000000000004</v>
          </cell>
          <cell r="Q1467" t="str">
            <v>BOPP Tape</v>
          </cell>
          <cell r="R1467" t="str">
            <v>220393A</v>
          </cell>
          <cell r="S1467">
            <v>1.7361111111111112</v>
          </cell>
          <cell r="T1467">
            <v>47.670000000000009</v>
          </cell>
        </row>
        <row r="1468">
          <cell r="H1468" t="str">
            <v>Conversion Cost</v>
          </cell>
          <cell r="M1468">
            <v>6180</v>
          </cell>
          <cell r="N1468">
            <v>86.805555555555557</v>
          </cell>
          <cell r="O1468">
            <v>71.193600000000004</v>
          </cell>
          <cell r="R1468" t="str">
            <v>Conversion Cost</v>
          </cell>
        </row>
        <row r="1469">
          <cell r="H1469" t="str">
            <v>C16</v>
          </cell>
          <cell r="I1469">
            <v>764.3900000000001</v>
          </cell>
          <cell r="J1469">
            <v>0.34</v>
          </cell>
          <cell r="K1469">
            <v>2.5000000000000001E-2</v>
          </cell>
          <cell r="L1469">
            <v>1.0249999999999999</v>
          </cell>
          <cell r="M1469">
            <v>273.04966287500002</v>
          </cell>
          <cell r="N1469">
            <v>86.805555555555557</v>
          </cell>
          <cell r="O1469">
            <v>3.1455321163200001</v>
          </cell>
          <cell r="Q1469" t="str">
            <v>DM Water</v>
          </cell>
          <cell r="R1469" t="str">
            <v>C16</v>
          </cell>
          <cell r="S1469">
            <v>764.3900000000001</v>
          </cell>
          <cell r="T1469">
            <v>0.33999695959303466</v>
          </cell>
        </row>
        <row r="1470">
          <cell r="H1470">
            <v>4000177</v>
          </cell>
          <cell r="I1470">
            <v>157.19999999999999</v>
          </cell>
          <cell r="J1470">
            <v>92.343999999999994</v>
          </cell>
          <cell r="K1470">
            <v>2.5000000000000001E-2</v>
          </cell>
          <cell r="L1470">
            <v>1.0249999999999999</v>
          </cell>
          <cell r="M1470">
            <v>15251.373437999995</v>
          </cell>
          <cell r="N1470">
            <v>86.805555555555557</v>
          </cell>
          <cell r="O1470">
            <v>175.69582200575994</v>
          </cell>
          <cell r="Q1470" t="str">
            <v>SLES 70%</v>
          </cell>
          <cell r="R1470">
            <v>4000177</v>
          </cell>
          <cell r="S1470">
            <v>157.19999999999999</v>
          </cell>
          <cell r="T1470">
            <v>90</v>
          </cell>
        </row>
        <row r="1471">
          <cell r="H1471">
            <v>4000145</v>
          </cell>
          <cell r="I1471">
            <v>15</v>
          </cell>
          <cell r="J1471">
            <v>144.82</v>
          </cell>
          <cell r="K1471">
            <v>2.5000000000000001E-2</v>
          </cell>
          <cell r="L1471">
            <v>1.0249999999999999</v>
          </cell>
          <cell r="M1471">
            <v>2282.2726874999994</v>
          </cell>
          <cell r="N1471">
            <v>86.805555555555557</v>
          </cell>
          <cell r="O1471">
            <v>26.291781359999991</v>
          </cell>
          <cell r="Q1471" t="str">
            <v>PKMEA/CMEA</v>
          </cell>
          <cell r="R1471">
            <v>4000145</v>
          </cell>
          <cell r="S1471">
            <v>15</v>
          </cell>
          <cell r="T1471">
            <v>141.47786749862925</v>
          </cell>
        </row>
        <row r="1472">
          <cell r="H1472">
            <v>4000207</v>
          </cell>
          <cell r="I1472">
            <v>0.15</v>
          </cell>
          <cell r="J1472">
            <v>145</v>
          </cell>
          <cell r="K1472">
            <v>2.5000000000000001E-2</v>
          </cell>
          <cell r="L1472">
            <v>1.0249999999999999</v>
          </cell>
          <cell r="M1472">
            <v>22.851093749999997</v>
          </cell>
          <cell r="N1472">
            <v>86.805555555555557</v>
          </cell>
          <cell r="O1472">
            <v>0.26324459999999994</v>
          </cell>
          <cell r="Q1472" t="str">
            <v>CITRIC ACID ANHYDROUS</v>
          </cell>
          <cell r="R1472">
            <v>4000207</v>
          </cell>
          <cell r="S1472">
            <v>0.15</v>
          </cell>
          <cell r="T1472">
            <v>112.87499999999999</v>
          </cell>
        </row>
        <row r="1473">
          <cell r="H1473">
            <v>4000218</v>
          </cell>
          <cell r="I1473">
            <v>2.75</v>
          </cell>
          <cell r="J1473">
            <v>763</v>
          </cell>
          <cell r="K1473">
            <v>2.5000000000000001E-2</v>
          </cell>
          <cell r="L1473">
            <v>1.0249999999999999</v>
          </cell>
          <cell r="M1473">
            <v>2204.4739062499993</v>
          </cell>
          <cell r="N1473">
            <v>86.805555555555557</v>
          </cell>
          <cell r="O1473">
            <v>25.395539399999993</v>
          </cell>
          <cell r="Q1473" t="str">
            <v>CARBOPOL 990</v>
          </cell>
          <cell r="R1473">
            <v>4000218</v>
          </cell>
          <cell r="S1473">
            <v>2.75</v>
          </cell>
          <cell r="T1473">
            <v>838.74000000000012</v>
          </cell>
        </row>
        <row r="1474">
          <cell r="H1474">
            <v>4000225</v>
          </cell>
          <cell r="I1474">
            <v>0.875</v>
          </cell>
          <cell r="J1474">
            <v>823</v>
          </cell>
          <cell r="K1474">
            <v>2.5000000000000001E-2</v>
          </cell>
          <cell r="L1474">
            <v>1.0249999999999999</v>
          </cell>
          <cell r="M1474">
            <v>756.58132812499991</v>
          </cell>
          <cell r="N1474">
            <v>86.805555555555557</v>
          </cell>
          <cell r="O1474">
            <v>8.7158168999999983</v>
          </cell>
          <cell r="Q1474" t="str">
            <v>N-hance CG-17</v>
          </cell>
          <cell r="R1474">
            <v>4000225</v>
          </cell>
          <cell r="S1474">
            <v>0.875</v>
          </cell>
          <cell r="T1474">
            <v>855.79256502601049</v>
          </cell>
        </row>
        <row r="1475">
          <cell r="H1475">
            <v>4002081</v>
          </cell>
          <cell r="I1475">
            <v>0.875</v>
          </cell>
          <cell r="J1475">
            <v>460</v>
          </cell>
          <cell r="K1475">
            <v>2.5000000000000001E-2</v>
          </cell>
          <cell r="L1475">
            <v>1.0249999999999999</v>
          </cell>
          <cell r="M1475">
            <v>422.87656249999992</v>
          </cell>
          <cell r="N1475">
            <v>86.805555555555557</v>
          </cell>
          <cell r="O1475">
            <v>4.8715379999999993</v>
          </cell>
          <cell r="Q1475" t="str">
            <v>DABISCO DCG-20</v>
          </cell>
          <cell r="R1475">
            <v>4002081</v>
          </cell>
          <cell r="S1475">
            <v>0.875</v>
          </cell>
          <cell r="T1475">
            <v>438.38337468982638</v>
          </cell>
        </row>
        <row r="1476">
          <cell r="H1476">
            <v>4000507</v>
          </cell>
          <cell r="I1476">
            <v>0.3</v>
          </cell>
          <cell r="J1476">
            <v>3287.5</v>
          </cell>
          <cell r="K1476">
            <v>2.5000000000000001E-2</v>
          </cell>
          <cell r="L1476">
            <v>1.0249999999999999</v>
          </cell>
          <cell r="M1476">
            <v>1036.1789062499997</v>
          </cell>
          <cell r="N1476">
            <v>86.805555555555557</v>
          </cell>
          <cell r="O1476">
            <v>11.936780999999996</v>
          </cell>
          <cell r="Q1476" t="str">
            <v>Polyox N-60K</v>
          </cell>
          <cell r="R1476">
            <v>4000507</v>
          </cell>
          <cell r="S1476">
            <v>0.3</v>
          </cell>
          <cell r="T1476">
            <v>3509.6697311107387</v>
          </cell>
        </row>
        <row r="1477">
          <cell r="H1477">
            <v>4000180</v>
          </cell>
          <cell r="I1477">
            <v>5</v>
          </cell>
          <cell r="J1477">
            <v>149</v>
          </cell>
          <cell r="K1477">
            <v>2.5000000000000001E-2</v>
          </cell>
          <cell r="L1477">
            <v>1.0249999999999999</v>
          </cell>
          <cell r="M1477">
            <v>782.71562499999982</v>
          </cell>
          <cell r="N1477">
            <v>86.805555555555557</v>
          </cell>
          <cell r="O1477">
            <v>9.0168839999999975</v>
          </cell>
          <cell r="Q1477" t="str">
            <v>EGDS</v>
          </cell>
          <cell r="R1477">
            <v>4000180</v>
          </cell>
          <cell r="S1477">
            <v>5</v>
          </cell>
          <cell r="T1477">
            <v>148.83631578947367</v>
          </cell>
        </row>
        <row r="1478">
          <cell r="H1478">
            <v>4000159</v>
          </cell>
          <cell r="I1478">
            <v>2.5</v>
          </cell>
          <cell r="J1478">
            <v>128</v>
          </cell>
          <cell r="K1478">
            <v>2.5000000000000001E-2</v>
          </cell>
          <cell r="L1478">
            <v>1.0249999999999999</v>
          </cell>
          <cell r="M1478">
            <v>336.2</v>
          </cell>
          <cell r="N1478">
            <v>86.805555555555557</v>
          </cell>
          <cell r="O1478">
            <v>3.8730239999999996</v>
          </cell>
          <cell r="Q1478" t="str">
            <v>Glydant</v>
          </cell>
          <cell r="R1478">
            <v>4000159</v>
          </cell>
          <cell r="S1478">
            <v>2.5</v>
          </cell>
          <cell r="T1478">
            <v>137.97450310559006</v>
          </cell>
        </row>
        <row r="1479">
          <cell r="H1479">
            <v>4000223</v>
          </cell>
          <cell r="I1479">
            <v>20</v>
          </cell>
          <cell r="J1479">
            <v>200</v>
          </cell>
          <cell r="K1479">
            <v>2.5000000000000001E-2</v>
          </cell>
          <cell r="L1479">
            <v>1.0249999999999999</v>
          </cell>
          <cell r="M1479">
            <v>4202.5</v>
          </cell>
          <cell r="N1479">
            <v>86.805555555555557</v>
          </cell>
          <cell r="O1479">
            <v>48.412799999999997</v>
          </cell>
          <cell r="Q1479" t="str">
            <v>CK 9819</v>
          </cell>
          <cell r="R1479">
            <v>4000223</v>
          </cell>
          <cell r="S1479">
            <v>20</v>
          </cell>
          <cell r="T1479">
            <v>200</v>
          </cell>
        </row>
        <row r="1480">
          <cell r="H1480">
            <v>4000176</v>
          </cell>
          <cell r="I1480">
            <v>1</v>
          </cell>
          <cell r="J1480">
            <v>82</v>
          </cell>
          <cell r="K1480">
            <v>2.5000000000000001E-2</v>
          </cell>
          <cell r="L1480">
            <v>1.0249999999999999</v>
          </cell>
          <cell r="M1480">
            <v>86.15124999999999</v>
          </cell>
          <cell r="N1480">
            <v>86.805555555555557</v>
          </cell>
          <cell r="O1480">
            <v>0.99246239999999986</v>
          </cell>
          <cell r="Q1480" t="str">
            <v>Sodium hydroxide</v>
          </cell>
          <cell r="R1480">
            <v>4000176</v>
          </cell>
          <cell r="S1480">
            <v>1</v>
          </cell>
          <cell r="T1480">
            <v>83.754999999999995</v>
          </cell>
        </row>
        <row r="1481">
          <cell r="H1481">
            <v>4000097</v>
          </cell>
          <cell r="I1481">
            <v>1</v>
          </cell>
          <cell r="J1481">
            <v>288</v>
          </cell>
          <cell r="K1481">
            <v>2.5000000000000001E-2</v>
          </cell>
          <cell r="L1481">
            <v>1.0249999999999999</v>
          </cell>
          <cell r="M1481">
            <v>302.58</v>
          </cell>
          <cell r="N1481">
            <v>86.805555555555557</v>
          </cell>
          <cell r="O1481">
            <v>3.4857215999999998</v>
          </cell>
          <cell r="Q1481" t="str">
            <v>EDTA Disodium</v>
          </cell>
          <cell r="R1481">
            <v>4000097</v>
          </cell>
          <cell r="S1481">
            <v>1</v>
          </cell>
          <cell r="T1481">
            <v>288.755</v>
          </cell>
        </row>
        <row r="1482">
          <cell r="H1482" t="str">
            <v>C61</v>
          </cell>
          <cell r="I1482">
            <v>0.1</v>
          </cell>
          <cell r="J1482">
            <v>1025</v>
          </cell>
          <cell r="K1482">
            <v>2.5000000000000001E-2</v>
          </cell>
          <cell r="L1482">
            <v>1.0249999999999999</v>
          </cell>
          <cell r="M1482">
            <v>107.68906249999998</v>
          </cell>
          <cell r="N1482">
            <v>86.805555555555557</v>
          </cell>
          <cell r="O1482">
            <v>1.2405779999999997</v>
          </cell>
          <cell r="Q1482" t="str">
            <v>Henna PG extract</v>
          </cell>
          <cell r="R1482" t="str">
            <v>C61</v>
          </cell>
          <cell r="S1482">
            <v>0.1</v>
          </cell>
          <cell r="T1482">
            <v>920</v>
          </cell>
        </row>
        <row r="1483">
          <cell r="H1483">
            <v>4000147</v>
          </cell>
          <cell r="I1483">
            <v>0.1</v>
          </cell>
          <cell r="J1483">
            <v>200</v>
          </cell>
          <cell r="K1483">
            <v>2.5000000000000001E-2</v>
          </cell>
          <cell r="L1483">
            <v>1.0249999999999999</v>
          </cell>
          <cell r="M1483">
            <v>21.012499999999999</v>
          </cell>
          <cell r="N1483">
            <v>86.805555555555557</v>
          </cell>
          <cell r="O1483">
            <v>0.24206399999999997</v>
          </cell>
          <cell r="Q1483" t="str">
            <v>Alovera Juice</v>
          </cell>
          <cell r="R1483">
            <v>4000147</v>
          </cell>
          <cell r="S1483">
            <v>0.1</v>
          </cell>
          <cell r="T1483">
            <v>191.2</v>
          </cell>
        </row>
        <row r="1484">
          <cell r="H1484">
            <v>4000205</v>
          </cell>
          <cell r="I1484">
            <v>0.1</v>
          </cell>
          <cell r="J1484">
            <v>900</v>
          </cell>
          <cell r="K1484">
            <v>2.5000000000000001E-2</v>
          </cell>
          <cell r="L1484">
            <v>1.0249999999999999</v>
          </cell>
          <cell r="M1484">
            <v>94.556249999999977</v>
          </cell>
          <cell r="N1484">
            <v>86.805555555555557</v>
          </cell>
          <cell r="O1484">
            <v>1.0892879999999998</v>
          </cell>
          <cell r="Q1484" t="str">
            <v>PG extract Amla</v>
          </cell>
          <cell r="R1484">
            <v>4000205</v>
          </cell>
          <cell r="S1484">
            <v>0.1</v>
          </cell>
          <cell r="T1484">
            <v>910.20552795031051</v>
          </cell>
        </row>
        <row r="1485">
          <cell r="H1485">
            <v>4000215</v>
          </cell>
          <cell r="I1485">
            <v>0.06</v>
          </cell>
          <cell r="J1485">
            <v>735</v>
          </cell>
          <cell r="K1485">
            <v>2.5000000000000001E-2</v>
          </cell>
          <cell r="L1485">
            <v>1.0249999999999999</v>
          </cell>
          <cell r="M1485">
            <v>46.332562499999995</v>
          </cell>
          <cell r="N1485">
            <v>86.805555555555557</v>
          </cell>
          <cell r="O1485">
            <v>0.53375111999999991</v>
          </cell>
          <cell r="Q1485" t="str">
            <v>Pea Green</v>
          </cell>
          <cell r="R1485">
            <v>4000215</v>
          </cell>
          <cell r="S1485">
            <v>0.06</v>
          </cell>
          <cell r="T1485">
            <v>898.8</v>
          </cell>
        </row>
        <row r="1486">
          <cell r="H1486">
            <v>4000129</v>
          </cell>
          <cell r="I1486">
            <v>10</v>
          </cell>
          <cell r="J1486">
            <v>67.221999999999994</v>
          </cell>
          <cell r="K1486">
            <v>2.5000000000000001E-2</v>
          </cell>
          <cell r="L1486">
            <v>1.0249999999999999</v>
          </cell>
          <cell r="M1486">
            <v>706.2511374999998</v>
          </cell>
          <cell r="N1486">
            <v>86.805555555555557</v>
          </cell>
          <cell r="O1486">
            <v>8.1360131039999981</v>
          </cell>
          <cell r="Q1486" t="str">
            <v>CAPB</v>
          </cell>
          <cell r="R1486">
            <v>4000129</v>
          </cell>
          <cell r="S1486">
            <v>10</v>
          </cell>
          <cell r="T1486">
            <v>66.625809613658788</v>
          </cell>
        </row>
        <row r="1487">
          <cell r="H1487">
            <v>4001223</v>
          </cell>
          <cell r="I1487">
            <v>6</v>
          </cell>
          <cell r="J1487">
            <v>720</v>
          </cell>
          <cell r="K1487">
            <v>2.5000000000000001E-2</v>
          </cell>
          <cell r="L1487">
            <v>1.0249999999999999</v>
          </cell>
          <cell r="M1487">
            <v>4538.7</v>
          </cell>
          <cell r="N1487">
            <v>86.805555555555557</v>
          </cell>
          <cell r="O1487">
            <v>52.285823999999998</v>
          </cell>
          <cell r="Q1487" t="str">
            <v>Fragrance Herbal Twist -72287</v>
          </cell>
          <cell r="R1487">
            <v>4001223</v>
          </cell>
          <cell r="S1487">
            <v>6</v>
          </cell>
          <cell r="T1487">
            <v>770.72500000000002</v>
          </cell>
        </row>
        <row r="1488">
          <cell r="H1488">
            <v>4000520</v>
          </cell>
          <cell r="I1488">
            <v>0.1</v>
          </cell>
          <cell r="J1488">
            <v>560</v>
          </cell>
          <cell r="K1488">
            <v>2.5000000000000001E-2</v>
          </cell>
          <cell r="L1488">
            <v>1.0249999999999999</v>
          </cell>
          <cell r="M1488">
            <v>58.834999999999987</v>
          </cell>
          <cell r="N1488">
            <v>86.805555555555557</v>
          </cell>
          <cell r="O1488">
            <v>0.6777791999999998</v>
          </cell>
          <cell r="Q1488" t="str">
            <v>Hydrolysed Egg white protein</v>
          </cell>
          <cell r="R1488">
            <v>4000520</v>
          </cell>
          <cell r="S1488">
            <v>0.1</v>
          </cell>
          <cell r="T1488">
            <v>610.1415384615384</v>
          </cell>
        </row>
        <row r="1489">
          <cell r="H1489">
            <v>4000140</v>
          </cell>
          <cell r="I1489">
            <v>12.5</v>
          </cell>
          <cell r="J1489">
            <v>17.100000000000001</v>
          </cell>
          <cell r="K1489">
            <v>2.5000000000000001E-2</v>
          </cell>
          <cell r="L1489">
            <v>1.0249999999999999</v>
          </cell>
          <cell r="M1489">
            <v>224.57109374999999</v>
          </cell>
          <cell r="N1489">
            <v>86.805555555555557</v>
          </cell>
          <cell r="O1489">
            <v>2.587059</v>
          </cell>
          <cell r="Q1489" t="str">
            <v>Sodium Chloride</v>
          </cell>
          <cell r="R1489">
            <v>4000140</v>
          </cell>
          <cell r="S1489">
            <v>12.5</v>
          </cell>
          <cell r="T1489">
            <v>19.107204081632652</v>
          </cell>
        </row>
        <row r="1490">
          <cell r="H1490">
            <v>215051</v>
          </cell>
          <cell r="I1490">
            <v>51.5625</v>
          </cell>
          <cell r="J1490">
            <v>245</v>
          </cell>
          <cell r="K1490">
            <v>1.7500000000000002E-2</v>
          </cell>
          <cell r="L1490">
            <v>1</v>
          </cell>
          <cell r="M1490">
            <v>12853.88671875</v>
          </cell>
          <cell r="N1490">
            <v>86.805555555555557</v>
          </cell>
          <cell r="O1490">
            <v>148.076775</v>
          </cell>
          <cell r="P1490">
            <v>0</v>
          </cell>
          <cell r="Q1490" t="str">
            <v>LAMINATE DRYNESS SHIELD (4ML + 2ML)50% EXTRA</v>
          </cell>
          <cell r="R1490">
            <v>215051</v>
          </cell>
          <cell r="S1490">
            <v>51.5625</v>
          </cell>
          <cell r="T1490">
            <v>245</v>
          </cell>
        </row>
        <row r="1491">
          <cell r="H1491">
            <v>215085</v>
          </cell>
          <cell r="I1491">
            <v>86.805555555555557</v>
          </cell>
          <cell r="J1491">
            <v>40.69</v>
          </cell>
          <cell r="K1491">
            <v>6.0000000000000001E-3</v>
          </cell>
          <cell r="L1491">
            <v>1</v>
          </cell>
          <cell r="M1491">
            <v>3553.3107638888887</v>
          </cell>
          <cell r="N1491">
            <v>86.805555555555557</v>
          </cell>
          <cell r="O1491">
            <v>40.934139999999999</v>
          </cell>
          <cell r="Q1491" t="str">
            <v>KARTHIKA DRYNESS SHIELD 4ML+2ML 50% EXTRA CFC</v>
          </cell>
          <cell r="R1491">
            <v>215085</v>
          </cell>
          <cell r="S1491">
            <v>86.805555555555557</v>
          </cell>
          <cell r="T1491">
            <v>40.69</v>
          </cell>
        </row>
        <row r="1492">
          <cell r="H1492" t="str">
            <v>220393A</v>
          </cell>
          <cell r="I1492">
            <v>1.7361111111111112</v>
          </cell>
          <cell r="J1492">
            <v>45</v>
          </cell>
          <cell r="K1492">
            <v>0.02</v>
          </cell>
          <cell r="L1492">
            <v>1</v>
          </cell>
          <cell r="M1492">
            <v>79.6875</v>
          </cell>
          <cell r="N1492">
            <v>86.805555555555557</v>
          </cell>
          <cell r="O1492">
            <v>0.91800000000000004</v>
          </cell>
          <cell r="Q1492" t="str">
            <v>BOPP Tape</v>
          </cell>
          <cell r="R1492" t="str">
            <v>220393A</v>
          </cell>
          <cell r="S1492">
            <v>1.7361111111111112</v>
          </cell>
          <cell r="T1492">
            <v>47.670000000000009</v>
          </cell>
        </row>
        <row r="1493">
          <cell r="H1493" t="str">
            <v>Conversion Cost</v>
          </cell>
          <cell r="M1493">
            <v>6180</v>
          </cell>
          <cell r="N1493">
            <v>86.805555555555557</v>
          </cell>
          <cell r="O1493">
            <v>71.193600000000004</v>
          </cell>
          <cell r="R1493" t="str">
            <v>Conversion Cost</v>
          </cell>
        </row>
        <row r="1494">
          <cell r="H1494" t="str">
            <v>C16</v>
          </cell>
          <cell r="I1494">
            <v>741.16</v>
          </cell>
          <cell r="J1494">
            <v>0.34</v>
          </cell>
          <cell r="K1494">
            <v>2.5000000000000001E-2</v>
          </cell>
          <cell r="L1494">
            <v>1.0249999999999999</v>
          </cell>
          <cell r="M1494">
            <v>264.75161650000001</v>
          </cell>
          <cell r="N1494">
            <v>86.805555555555557</v>
          </cell>
          <cell r="O1494">
            <v>3.04993862208</v>
          </cell>
          <cell r="Q1494" t="str">
            <v>DM Water</v>
          </cell>
          <cell r="R1494" t="str">
            <v>C16</v>
          </cell>
          <cell r="S1494">
            <v>741.16</v>
          </cell>
          <cell r="T1494">
            <v>0.33999695959303466</v>
          </cell>
        </row>
        <row r="1495">
          <cell r="H1495">
            <v>4000177</v>
          </cell>
          <cell r="I1495">
            <v>185.7</v>
          </cell>
          <cell r="J1495">
            <v>92.343999999999994</v>
          </cell>
          <cell r="K1495">
            <v>2.5000000000000001E-2</v>
          </cell>
          <cell r="L1495">
            <v>1.0249999999999999</v>
          </cell>
          <cell r="M1495">
            <v>18016.412515499993</v>
          </cell>
          <cell r="N1495">
            <v>86.805555555555557</v>
          </cell>
          <cell r="O1495">
            <v>207.54907217855992</v>
          </cell>
          <cell r="Q1495" t="str">
            <v>SLES 70%</v>
          </cell>
          <cell r="R1495">
            <v>4000177</v>
          </cell>
          <cell r="S1495">
            <v>185.7</v>
          </cell>
          <cell r="T1495">
            <v>90</v>
          </cell>
        </row>
        <row r="1496">
          <cell r="H1496">
            <v>4000145</v>
          </cell>
          <cell r="I1496">
            <v>10</v>
          </cell>
          <cell r="J1496">
            <v>144.82</v>
          </cell>
          <cell r="K1496">
            <v>2.5000000000000001E-2</v>
          </cell>
          <cell r="L1496">
            <v>1.0249999999999999</v>
          </cell>
          <cell r="M1496">
            <v>1521.5151249999997</v>
          </cell>
          <cell r="N1496">
            <v>86.805555555555557</v>
          </cell>
          <cell r="O1496">
            <v>17.527854239999996</v>
          </cell>
          <cell r="Q1496" t="str">
            <v>PKMEA/CMEA</v>
          </cell>
          <cell r="R1496">
            <v>4000145</v>
          </cell>
          <cell r="S1496">
            <v>10</v>
          </cell>
          <cell r="T1496">
            <v>141.47786749862925</v>
          </cell>
        </row>
        <row r="1497">
          <cell r="H1497">
            <v>4000207</v>
          </cell>
          <cell r="I1497">
            <v>0.125</v>
          </cell>
          <cell r="J1497">
            <v>145</v>
          </cell>
          <cell r="K1497">
            <v>2.5000000000000001E-2</v>
          </cell>
          <cell r="L1497">
            <v>1.0249999999999999</v>
          </cell>
          <cell r="M1497">
            <v>19.042578124999999</v>
          </cell>
          <cell r="N1497">
            <v>86.805555555555557</v>
          </cell>
          <cell r="O1497">
            <v>0.21937049999999997</v>
          </cell>
          <cell r="Q1497" t="str">
            <v>Citric acid</v>
          </cell>
          <cell r="R1497">
            <v>4000207</v>
          </cell>
          <cell r="S1497">
            <v>0.125</v>
          </cell>
          <cell r="T1497">
            <v>112.87499999999999</v>
          </cell>
        </row>
        <row r="1498">
          <cell r="H1498">
            <v>4000218</v>
          </cell>
          <cell r="I1498">
            <v>2.5</v>
          </cell>
          <cell r="J1498">
            <v>763</v>
          </cell>
          <cell r="K1498">
            <v>2.5000000000000001E-2</v>
          </cell>
          <cell r="L1498">
            <v>1.0249999999999999</v>
          </cell>
          <cell r="M1498">
            <v>2004.0671874999996</v>
          </cell>
          <cell r="N1498">
            <v>86.805555555555557</v>
          </cell>
          <cell r="O1498">
            <v>23.086853999999995</v>
          </cell>
          <cell r="Q1498" t="str">
            <v>Carbopol 990</v>
          </cell>
          <cell r="R1498">
            <v>4000218</v>
          </cell>
          <cell r="S1498">
            <v>2.5</v>
          </cell>
          <cell r="T1498">
            <v>838.74000000000012</v>
          </cell>
        </row>
        <row r="1499">
          <cell r="H1499">
            <v>4000225</v>
          </cell>
          <cell r="I1499">
            <v>1</v>
          </cell>
          <cell r="J1499">
            <v>823</v>
          </cell>
          <cell r="K1499">
            <v>2.5000000000000001E-2</v>
          </cell>
          <cell r="L1499">
            <v>1.0249999999999999</v>
          </cell>
          <cell r="M1499">
            <v>864.66437499999984</v>
          </cell>
          <cell r="N1499">
            <v>86.805555555555557</v>
          </cell>
          <cell r="O1499">
            <v>9.9609335999999971</v>
          </cell>
          <cell r="Q1499" t="str">
            <v>N-hance CG-17</v>
          </cell>
          <cell r="R1499">
            <v>4000225</v>
          </cell>
          <cell r="S1499">
            <v>1</v>
          </cell>
          <cell r="T1499">
            <v>855.79256502601049</v>
          </cell>
        </row>
        <row r="1500">
          <cell r="H1500">
            <v>4002081</v>
          </cell>
          <cell r="I1500">
            <v>1</v>
          </cell>
          <cell r="J1500">
            <v>460</v>
          </cell>
          <cell r="K1500">
            <v>2.5000000000000001E-2</v>
          </cell>
          <cell r="L1500">
            <v>1.0249999999999999</v>
          </cell>
          <cell r="M1500">
            <v>483.28749999999991</v>
          </cell>
          <cell r="N1500">
            <v>86.805555555555557</v>
          </cell>
          <cell r="O1500">
            <v>5.5674719999999986</v>
          </cell>
          <cell r="Q1500" t="str">
            <v>DABISCO DCG-20</v>
          </cell>
          <cell r="R1500">
            <v>4002081</v>
          </cell>
          <cell r="S1500">
            <v>1</v>
          </cell>
          <cell r="T1500">
            <v>438.38337468982638</v>
          </cell>
        </row>
        <row r="1501">
          <cell r="H1501">
            <v>4000507</v>
          </cell>
          <cell r="I1501">
            <v>0.25</v>
          </cell>
          <cell r="J1501">
            <v>3287.5</v>
          </cell>
          <cell r="K1501">
            <v>2.5000000000000001E-2</v>
          </cell>
          <cell r="L1501">
            <v>1.0249999999999999</v>
          </cell>
          <cell r="M1501">
            <v>863.48242187499977</v>
          </cell>
          <cell r="N1501">
            <v>86.805555555555557</v>
          </cell>
          <cell r="O1501">
            <v>9.9473174999999969</v>
          </cell>
          <cell r="Q1501" t="str">
            <v>Polyox N-60K</v>
          </cell>
          <cell r="R1501">
            <v>4000507</v>
          </cell>
          <cell r="S1501">
            <v>0.25</v>
          </cell>
          <cell r="T1501">
            <v>3509.6697311107387</v>
          </cell>
        </row>
        <row r="1502">
          <cell r="H1502">
            <v>4000159</v>
          </cell>
          <cell r="I1502">
            <v>2.5</v>
          </cell>
          <cell r="J1502">
            <v>128</v>
          </cell>
          <cell r="K1502">
            <v>2.5000000000000001E-2</v>
          </cell>
          <cell r="L1502">
            <v>1.0249999999999999</v>
          </cell>
          <cell r="M1502">
            <v>336.2</v>
          </cell>
          <cell r="N1502">
            <v>86.805555555555557</v>
          </cell>
          <cell r="O1502">
            <v>3.8730239999999996</v>
          </cell>
          <cell r="Q1502" t="str">
            <v>Glydant</v>
          </cell>
          <cell r="R1502">
            <v>4000159</v>
          </cell>
          <cell r="S1502">
            <v>2.5</v>
          </cell>
          <cell r="T1502">
            <v>137.97450310559006</v>
          </cell>
        </row>
        <row r="1503">
          <cell r="H1503">
            <v>4000223</v>
          </cell>
          <cell r="I1503">
            <v>20</v>
          </cell>
          <cell r="J1503">
            <v>200</v>
          </cell>
          <cell r="K1503">
            <v>2.5000000000000001E-2</v>
          </cell>
          <cell r="L1503">
            <v>1.0249999999999999</v>
          </cell>
          <cell r="M1503">
            <v>4202.5</v>
          </cell>
          <cell r="N1503">
            <v>86.805555555555557</v>
          </cell>
          <cell r="O1503">
            <v>48.412799999999997</v>
          </cell>
          <cell r="Q1503" t="str">
            <v>CK 9819</v>
          </cell>
          <cell r="R1503">
            <v>4000223</v>
          </cell>
          <cell r="S1503">
            <v>20</v>
          </cell>
          <cell r="T1503">
            <v>200</v>
          </cell>
        </row>
        <row r="1504">
          <cell r="H1504">
            <v>4000176</v>
          </cell>
          <cell r="I1504">
            <v>0.75</v>
          </cell>
          <cell r="J1504">
            <v>82</v>
          </cell>
          <cell r="K1504">
            <v>2.5000000000000001E-2</v>
          </cell>
          <cell r="L1504">
            <v>1.0249999999999999</v>
          </cell>
          <cell r="M1504">
            <v>64.613437499999989</v>
          </cell>
          <cell r="N1504">
            <v>86.805555555555557</v>
          </cell>
          <cell r="O1504">
            <v>0.74434679999999986</v>
          </cell>
          <cell r="Q1504" t="str">
            <v>Sodium hydroxide</v>
          </cell>
          <cell r="R1504">
            <v>4000176</v>
          </cell>
          <cell r="S1504">
            <v>0.75</v>
          </cell>
          <cell r="T1504">
            <v>83.754999999999995</v>
          </cell>
        </row>
        <row r="1505">
          <cell r="H1505">
            <v>4000097</v>
          </cell>
          <cell r="I1505">
            <v>1</v>
          </cell>
          <cell r="J1505">
            <v>288</v>
          </cell>
          <cell r="K1505">
            <v>2.5000000000000001E-2</v>
          </cell>
          <cell r="L1505">
            <v>1.0249999999999999</v>
          </cell>
          <cell r="M1505">
            <v>302.58</v>
          </cell>
          <cell r="N1505">
            <v>86.805555555555557</v>
          </cell>
          <cell r="O1505">
            <v>3.4857215999999998</v>
          </cell>
          <cell r="Q1505" t="str">
            <v>EDTA Disodium</v>
          </cell>
          <cell r="R1505">
            <v>4000097</v>
          </cell>
          <cell r="S1505">
            <v>1</v>
          </cell>
          <cell r="T1505">
            <v>288.755</v>
          </cell>
        </row>
        <row r="1506">
          <cell r="H1506">
            <v>4000469</v>
          </cell>
          <cell r="I1506">
            <v>0.1</v>
          </cell>
          <cell r="J1506">
            <v>1275</v>
          </cell>
          <cell r="K1506">
            <v>2.5000000000000001E-2</v>
          </cell>
          <cell r="L1506">
            <v>1.0249999999999999</v>
          </cell>
          <cell r="M1506">
            <v>133.95468749999998</v>
          </cell>
          <cell r="N1506">
            <v>86.805555555555557</v>
          </cell>
          <cell r="O1506">
            <v>1.5431579999999998</v>
          </cell>
          <cell r="Q1506" t="str">
            <v>Fenugreek PG extract</v>
          </cell>
          <cell r="R1506">
            <v>4000469</v>
          </cell>
          <cell r="S1506">
            <v>0.1</v>
          </cell>
          <cell r="T1506">
            <v>1280.3354518950437</v>
          </cell>
        </row>
        <row r="1507">
          <cell r="H1507">
            <v>4000151</v>
          </cell>
          <cell r="I1507">
            <v>0.09</v>
          </cell>
          <cell r="J1507">
            <v>700</v>
          </cell>
          <cell r="K1507">
            <v>2.5000000000000001E-2</v>
          </cell>
          <cell r="L1507">
            <v>1.0249999999999999</v>
          </cell>
          <cell r="M1507">
            <v>66.189374999999984</v>
          </cell>
          <cell r="N1507">
            <v>86.805555555555557</v>
          </cell>
          <cell r="O1507">
            <v>0.76250159999999978</v>
          </cell>
          <cell r="Q1507" t="str">
            <v>PG Extract Reetha</v>
          </cell>
          <cell r="R1507">
            <v>4000151</v>
          </cell>
          <cell r="S1507">
            <v>0.09</v>
          </cell>
          <cell r="T1507">
            <v>705.17017142857151</v>
          </cell>
        </row>
        <row r="1508">
          <cell r="H1508">
            <v>4000150</v>
          </cell>
          <cell r="I1508">
            <v>0.09</v>
          </cell>
          <cell r="J1508">
            <v>550</v>
          </cell>
          <cell r="K1508">
            <v>2.5000000000000001E-2</v>
          </cell>
          <cell r="L1508">
            <v>1.0249999999999999</v>
          </cell>
          <cell r="M1508">
            <v>52.005937499999995</v>
          </cell>
          <cell r="N1508">
            <v>86.805555555555557</v>
          </cell>
          <cell r="O1508">
            <v>0.59910839999999987</v>
          </cell>
          <cell r="Q1508" t="str">
            <v>PG Extract shikakai</v>
          </cell>
          <cell r="R1508">
            <v>4000150</v>
          </cell>
          <cell r="S1508">
            <v>0.09</v>
          </cell>
          <cell r="T1508">
            <v>778.5104</v>
          </cell>
        </row>
        <row r="1509">
          <cell r="H1509">
            <v>4000205</v>
          </cell>
          <cell r="I1509">
            <v>0.1</v>
          </cell>
          <cell r="J1509">
            <v>900</v>
          </cell>
          <cell r="K1509">
            <v>2.5000000000000001E-2</v>
          </cell>
          <cell r="L1509">
            <v>1.0249999999999999</v>
          </cell>
          <cell r="M1509">
            <v>94.556249999999977</v>
          </cell>
          <cell r="N1509">
            <v>86.805555555555557</v>
          </cell>
          <cell r="O1509">
            <v>1.0892879999999998</v>
          </cell>
          <cell r="Q1509" t="str">
            <v>PG extract Amla</v>
          </cell>
          <cell r="R1509">
            <v>4000205</v>
          </cell>
          <cell r="S1509">
            <v>0.1</v>
          </cell>
          <cell r="T1509">
            <v>910.20552795031051</v>
          </cell>
        </row>
        <row r="1510">
          <cell r="H1510">
            <v>4000129</v>
          </cell>
          <cell r="I1510">
            <v>15</v>
          </cell>
          <cell r="J1510">
            <v>67.221999999999994</v>
          </cell>
          <cell r="K1510">
            <v>2.5000000000000001E-2</v>
          </cell>
          <cell r="L1510">
            <v>1.0249999999999999</v>
          </cell>
          <cell r="M1510">
            <v>1059.3767062499996</v>
          </cell>
          <cell r="N1510">
            <v>86.805555555555557</v>
          </cell>
          <cell r="O1510">
            <v>12.204019655999996</v>
          </cell>
          <cell r="Q1510" t="str">
            <v>CAPB</v>
          </cell>
          <cell r="R1510">
            <v>4000129</v>
          </cell>
          <cell r="S1510">
            <v>15</v>
          </cell>
          <cell r="T1510">
            <v>66.625809613658788</v>
          </cell>
        </row>
        <row r="1511">
          <cell r="H1511">
            <v>4000166</v>
          </cell>
          <cell r="I1511">
            <v>2.5000000000000001E-2</v>
          </cell>
          <cell r="J1511">
            <v>496</v>
          </cell>
          <cell r="K1511">
            <v>2.5000000000000001E-2</v>
          </cell>
          <cell r="L1511">
            <v>1.0249999999999999</v>
          </cell>
          <cell r="M1511">
            <v>13.027749999999997</v>
          </cell>
          <cell r="N1511">
            <v>86.805555555555557</v>
          </cell>
          <cell r="O1511">
            <v>0.15007967999999997</v>
          </cell>
          <cell r="Q1511" t="str">
            <v>Chocolate brown</v>
          </cell>
          <cell r="R1511">
            <v>4000166</v>
          </cell>
          <cell r="S1511">
            <v>2.5000000000000001E-2</v>
          </cell>
          <cell r="T1511">
            <v>578.69499999999994</v>
          </cell>
        </row>
        <row r="1512">
          <cell r="H1512">
            <v>4000206</v>
          </cell>
          <cell r="I1512">
            <v>0.1</v>
          </cell>
          <cell r="J1512">
            <v>490</v>
          </cell>
          <cell r="K1512">
            <v>2.5000000000000001E-2</v>
          </cell>
          <cell r="L1512">
            <v>1.0249999999999999</v>
          </cell>
          <cell r="M1512">
            <v>51.480624999999989</v>
          </cell>
          <cell r="N1512">
            <v>86.805555555555557</v>
          </cell>
          <cell r="O1512">
            <v>0.59305679999999983</v>
          </cell>
          <cell r="Q1512" t="str">
            <v>Hibiscus AE PG extract</v>
          </cell>
          <cell r="R1512">
            <v>4000206</v>
          </cell>
          <cell r="S1512">
            <v>0.1</v>
          </cell>
          <cell r="T1512">
            <v>494.52666666666664</v>
          </cell>
        </row>
        <row r="1513">
          <cell r="H1513" t="str">
            <v>C10</v>
          </cell>
          <cell r="I1513">
            <v>0.01</v>
          </cell>
          <cell r="J1513">
            <v>607</v>
          </cell>
          <cell r="K1513">
            <v>2.5000000000000001E-2</v>
          </cell>
          <cell r="L1513">
            <v>1.0249999999999999</v>
          </cell>
          <cell r="M1513">
            <v>6.3772937499999998</v>
          </cell>
          <cell r="N1513">
            <v>86.805555555555557</v>
          </cell>
          <cell r="O1513">
            <v>7.3466424000000002E-2</v>
          </cell>
          <cell r="Q1513" t="str">
            <v>Carmoisine CI 14720</v>
          </cell>
          <cell r="R1513" t="str">
            <v>C10</v>
          </cell>
          <cell r="S1513">
            <v>0.01</v>
          </cell>
          <cell r="T1513">
            <v>661.6665898280902</v>
          </cell>
        </row>
        <row r="1514">
          <cell r="H1514">
            <v>4001667</v>
          </cell>
          <cell r="I1514">
            <v>6</v>
          </cell>
          <cell r="J1514">
            <v>771</v>
          </cell>
          <cell r="K1514">
            <v>2.5000000000000001E-2</v>
          </cell>
          <cell r="L1514">
            <v>1.0249999999999999</v>
          </cell>
          <cell r="M1514">
            <v>4860.1912499999989</v>
          </cell>
          <cell r="N1514">
            <v>86.805555555555557</v>
          </cell>
          <cell r="O1514">
            <v>55.989403199999984</v>
          </cell>
          <cell r="Q1514" t="str">
            <v>Perfume GFA 51674</v>
          </cell>
          <cell r="R1514">
            <v>4001667</v>
          </cell>
          <cell r="S1514">
            <v>6</v>
          </cell>
          <cell r="T1514">
            <v>817.33</v>
          </cell>
        </row>
        <row r="1515">
          <cell r="H1515">
            <v>4000140</v>
          </cell>
          <cell r="I1515">
            <v>12.5</v>
          </cell>
          <cell r="J1515">
            <v>17.100000000000001</v>
          </cell>
          <cell r="K1515">
            <v>2.5000000000000001E-2</v>
          </cell>
          <cell r="L1515">
            <v>1.0249999999999999</v>
          </cell>
          <cell r="M1515">
            <v>224.57109374999999</v>
          </cell>
          <cell r="N1515">
            <v>86.805555555555557</v>
          </cell>
          <cell r="O1515">
            <v>2.587059</v>
          </cell>
          <cell r="Q1515" t="str">
            <v>Sodium Chloride</v>
          </cell>
          <cell r="R1515">
            <v>4000140</v>
          </cell>
          <cell r="S1515">
            <v>12.5</v>
          </cell>
          <cell r="T1515">
            <v>19.107204081632652</v>
          </cell>
        </row>
        <row r="1516">
          <cell r="H1516">
            <v>215036</v>
          </cell>
          <cell r="I1516">
            <v>51.5625</v>
          </cell>
          <cell r="J1516">
            <v>245</v>
          </cell>
          <cell r="K1516">
            <v>1.7500000000000002E-2</v>
          </cell>
          <cell r="L1516">
            <v>1</v>
          </cell>
          <cell r="M1516">
            <v>12853.88671875</v>
          </cell>
          <cell r="N1516">
            <v>86.805555555555557</v>
          </cell>
          <cell r="O1516">
            <v>148.076775</v>
          </cell>
          <cell r="Q1516" t="str">
            <v>LAM KARTHIKA DAMAGE SHIELD 4ML VALUE PACK(8/8/25)</v>
          </cell>
          <cell r="R1516">
            <v>215036</v>
          </cell>
          <cell r="S1516">
            <v>51.5625</v>
          </cell>
          <cell r="T1516">
            <v>245</v>
          </cell>
        </row>
        <row r="1517">
          <cell r="H1517">
            <v>215037</v>
          </cell>
          <cell r="I1517">
            <v>86.805555555555557</v>
          </cell>
          <cell r="J1517">
            <v>40.69</v>
          </cell>
          <cell r="K1517">
            <v>6.0000000000000001E-3</v>
          </cell>
          <cell r="L1517">
            <v>1</v>
          </cell>
          <cell r="M1517">
            <v>3553.3107638888887</v>
          </cell>
          <cell r="N1517">
            <v>86.805555555555557</v>
          </cell>
          <cell r="O1517">
            <v>40.934139999999999</v>
          </cell>
          <cell r="Q1517" t="str">
            <v>KARTHIKA DAMAGESHIELD 4ML VALUE PACK CFC</v>
          </cell>
          <cell r="R1517">
            <v>215037</v>
          </cell>
          <cell r="S1517">
            <v>86.805555555555557</v>
          </cell>
          <cell r="T1517">
            <v>40.69</v>
          </cell>
        </row>
        <row r="1518">
          <cell r="H1518" t="str">
            <v>220393A</v>
          </cell>
          <cell r="I1518">
            <v>1.7361111111111112</v>
          </cell>
          <cell r="J1518">
            <v>45</v>
          </cell>
          <cell r="K1518">
            <v>0.02</v>
          </cell>
          <cell r="L1518">
            <v>1</v>
          </cell>
          <cell r="M1518">
            <v>79.6875</v>
          </cell>
          <cell r="N1518">
            <v>86.805555555555557</v>
          </cell>
          <cell r="O1518">
            <v>0.91800000000000004</v>
          </cell>
          <cell r="Q1518" t="str">
            <v>BOPP Tape</v>
          </cell>
          <cell r="R1518" t="str">
            <v>220393A</v>
          </cell>
          <cell r="S1518">
            <v>1.7361111111111112</v>
          </cell>
          <cell r="T1518">
            <v>47.670000000000009</v>
          </cell>
        </row>
        <row r="1519">
          <cell r="H1519" t="str">
            <v>Conversion Cost</v>
          </cell>
          <cell r="M1519">
            <v>6180</v>
          </cell>
          <cell r="N1519">
            <v>86.805555555555557</v>
          </cell>
          <cell r="O1519">
            <v>71.193600000000004</v>
          </cell>
          <cell r="R1519" t="str">
            <v>Conversion Cost</v>
          </cell>
        </row>
        <row r="1520">
          <cell r="H1520" t="str">
            <v>C16</v>
          </cell>
          <cell r="I1520">
            <v>755.41499999999996</v>
          </cell>
          <cell r="J1520">
            <v>0.34</v>
          </cell>
          <cell r="K1520">
            <v>2.5000000000000001E-2</v>
          </cell>
          <cell r="L1520">
            <v>1.0249999999999999</v>
          </cell>
          <cell r="M1520">
            <v>269.84368068749995</v>
          </cell>
          <cell r="N1520">
            <v>69.444444444444443</v>
          </cell>
          <cell r="O1520">
            <v>3.8857490018999994</v>
          </cell>
          <cell r="Q1520" t="str">
            <v>DM Water</v>
          </cell>
          <cell r="R1520" t="str">
            <v>C16</v>
          </cell>
          <cell r="S1520">
            <v>755.41499999999996</v>
          </cell>
          <cell r="T1520">
            <v>0.33999695959303466</v>
          </cell>
        </row>
        <row r="1521">
          <cell r="H1521">
            <v>4000177</v>
          </cell>
          <cell r="I1521">
            <v>171.5</v>
          </cell>
          <cell r="J1521">
            <v>92.343999999999994</v>
          </cell>
          <cell r="K1521">
            <v>2.5000000000000001E-2</v>
          </cell>
          <cell r="L1521">
            <v>1.0249999999999999</v>
          </cell>
          <cell r="M1521">
            <v>16638.743922499994</v>
          </cell>
          <cell r="N1521">
            <v>69.444444444444443</v>
          </cell>
          <cell r="O1521">
            <v>239.59791248399992</v>
          </cell>
          <cell r="Q1521" t="str">
            <v>SLES 70%</v>
          </cell>
          <cell r="R1521">
            <v>4000177</v>
          </cell>
          <cell r="S1521">
            <v>171.5</v>
          </cell>
          <cell r="T1521">
            <v>90</v>
          </cell>
        </row>
        <row r="1522">
          <cell r="H1522">
            <v>4000145</v>
          </cell>
          <cell r="I1522">
            <v>10</v>
          </cell>
          <cell r="J1522">
            <v>144.82</v>
          </cell>
          <cell r="K1522">
            <v>2.5000000000000001E-2</v>
          </cell>
          <cell r="L1522">
            <v>1.0249999999999999</v>
          </cell>
          <cell r="M1522">
            <v>1521.5151249999997</v>
          </cell>
          <cell r="N1522">
            <v>69.444444444444443</v>
          </cell>
          <cell r="O1522">
            <v>21.909817799999995</v>
          </cell>
          <cell r="Q1522" t="str">
            <v>PKMEA/CMEA</v>
          </cell>
          <cell r="R1522">
            <v>4000145</v>
          </cell>
          <cell r="S1522">
            <v>10</v>
          </cell>
          <cell r="T1522">
            <v>141.47786749862925</v>
          </cell>
        </row>
        <row r="1523">
          <cell r="H1523">
            <v>4000207</v>
          </cell>
          <cell r="I1523">
            <v>0.15</v>
          </cell>
          <cell r="J1523">
            <v>145</v>
          </cell>
          <cell r="K1523">
            <v>2.5000000000000001E-2</v>
          </cell>
          <cell r="L1523">
            <v>1.0249999999999999</v>
          </cell>
          <cell r="M1523">
            <v>22.851093749999997</v>
          </cell>
          <cell r="N1523">
            <v>69.444444444444443</v>
          </cell>
          <cell r="O1523">
            <v>0.32905574999999998</v>
          </cell>
          <cell r="Q1523" t="str">
            <v>Citric acid</v>
          </cell>
          <cell r="R1523">
            <v>4000207</v>
          </cell>
          <cell r="S1523">
            <v>0.15</v>
          </cell>
          <cell r="T1523">
            <v>112.87499999999999</v>
          </cell>
        </row>
        <row r="1524">
          <cell r="H1524">
            <v>4000218</v>
          </cell>
          <cell r="I1524">
            <v>2.75</v>
          </cell>
          <cell r="J1524">
            <v>763</v>
          </cell>
          <cell r="K1524">
            <v>2.5000000000000001E-2</v>
          </cell>
          <cell r="L1524">
            <v>1.0249999999999999</v>
          </cell>
          <cell r="M1524">
            <v>2204.4739062499993</v>
          </cell>
          <cell r="N1524">
            <v>69.444444444444443</v>
          </cell>
          <cell r="O1524">
            <v>31.744424249999991</v>
          </cell>
          <cell r="Q1524" t="str">
            <v>Carbopol 990</v>
          </cell>
          <cell r="R1524">
            <v>4000218</v>
          </cell>
          <cell r="S1524">
            <v>2.75</v>
          </cell>
          <cell r="T1524">
            <v>838.74000000000012</v>
          </cell>
        </row>
        <row r="1525">
          <cell r="H1525">
            <v>4000225</v>
          </cell>
          <cell r="I1525">
            <v>0.875</v>
          </cell>
          <cell r="J1525">
            <v>823</v>
          </cell>
          <cell r="K1525">
            <v>2.5000000000000001E-2</v>
          </cell>
          <cell r="L1525">
            <v>1.0249999999999999</v>
          </cell>
          <cell r="M1525">
            <v>756.58132812499991</v>
          </cell>
          <cell r="N1525">
            <v>69.444444444444443</v>
          </cell>
          <cell r="O1525">
            <v>10.894771124999998</v>
          </cell>
          <cell r="Q1525" t="str">
            <v>N-hance CG-17</v>
          </cell>
          <cell r="R1525">
            <v>4000225</v>
          </cell>
          <cell r="S1525">
            <v>0.875</v>
          </cell>
          <cell r="T1525">
            <v>855.79256502601049</v>
          </cell>
        </row>
        <row r="1526">
          <cell r="H1526">
            <v>4002081</v>
          </cell>
          <cell r="I1526">
            <v>0.875</v>
          </cell>
          <cell r="J1526">
            <v>460</v>
          </cell>
          <cell r="K1526">
            <v>2.5000000000000001E-2</v>
          </cell>
          <cell r="L1526">
            <v>1.0249999999999999</v>
          </cell>
          <cell r="M1526">
            <v>422.87656249999992</v>
          </cell>
          <cell r="N1526">
            <v>69.444444444444443</v>
          </cell>
          <cell r="O1526">
            <v>6.0894224999999986</v>
          </cell>
          <cell r="Q1526" t="str">
            <v>DABISCO DCG-20</v>
          </cell>
          <cell r="R1526">
            <v>4002081</v>
          </cell>
          <cell r="S1526">
            <v>0.875</v>
          </cell>
          <cell r="T1526">
            <v>438.38337468982638</v>
          </cell>
        </row>
        <row r="1527">
          <cell r="H1527">
            <v>4000507</v>
          </cell>
          <cell r="I1527">
            <v>0.3</v>
          </cell>
          <cell r="J1527">
            <v>3287.5</v>
          </cell>
          <cell r="K1527">
            <v>2.5000000000000001E-2</v>
          </cell>
          <cell r="L1527">
            <v>1.0249999999999999</v>
          </cell>
          <cell r="M1527">
            <v>1036.1789062499997</v>
          </cell>
          <cell r="N1527">
            <v>69.444444444444443</v>
          </cell>
          <cell r="O1527">
            <v>14.920976249999997</v>
          </cell>
          <cell r="Q1527" t="str">
            <v>Polyox N-60K</v>
          </cell>
          <cell r="R1527">
            <v>4000507</v>
          </cell>
          <cell r="S1527">
            <v>0.3</v>
          </cell>
          <cell r="T1527">
            <v>3509.6697311107387</v>
          </cell>
        </row>
        <row r="1528">
          <cell r="H1528">
            <v>4000159</v>
          </cell>
          <cell r="I1528">
            <v>2.5</v>
          </cell>
          <cell r="J1528">
            <v>128</v>
          </cell>
          <cell r="K1528">
            <v>2.5000000000000001E-2</v>
          </cell>
          <cell r="L1528">
            <v>1.0249999999999999</v>
          </cell>
          <cell r="M1528">
            <v>336.2</v>
          </cell>
          <cell r="N1528">
            <v>69.444444444444443</v>
          </cell>
          <cell r="O1528">
            <v>4.8412800000000002</v>
          </cell>
          <cell r="Q1528" t="str">
            <v>Glydant</v>
          </cell>
          <cell r="R1528">
            <v>4000159</v>
          </cell>
          <cell r="S1528">
            <v>2.5</v>
          </cell>
          <cell r="T1528">
            <v>137.97450310559006</v>
          </cell>
        </row>
        <row r="1529">
          <cell r="H1529">
            <v>4000223</v>
          </cell>
          <cell r="I1529">
            <v>20</v>
          </cell>
          <cell r="J1529">
            <v>200</v>
          </cell>
          <cell r="K1529">
            <v>2.5000000000000001E-2</v>
          </cell>
          <cell r="L1529">
            <v>1.0249999999999999</v>
          </cell>
          <cell r="M1529">
            <v>4202.5</v>
          </cell>
          <cell r="N1529">
            <v>69.444444444444443</v>
          </cell>
          <cell r="O1529">
            <v>60.515999999999998</v>
          </cell>
          <cell r="Q1529" t="str">
            <v>CK 9819</v>
          </cell>
          <cell r="R1529">
            <v>4000223</v>
          </cell>
          <cell r="S1529">
            <v>20</v>
          </cell>
          <cell r="T1529">
            <v>200</v>
          </cell>
        </row>
        <row r="1530">
          <cell r="H1530">
            <v>4000176</v>
          </cell>
          <cell r="I1530">
            <v>1</v>
          </cell>
          <cell r="J1530">
            <v>82</v>
          </cell>
          <cell r="K1530">
            <v>2.5000000000000001E-2</v>
          </cell>
          <cell r="L1530">
            <v>1.0249999999999999</v>
          </cell>
          <cell r="M1530">
            <v>86.15124999999999</v>
          </cell>
          <cell r="N1530">
            <v>69.444444444444443</v>
          </cell>
          <cell r="O1530">
            <v>1.240578</v>
          </cell>
          <cell r="Q1530" t="str">
            <v>Sodium hydroxide</v>
          </cell>
          <cell r="R1530">
            <v>4000176</v>
          </cell>
          <cell r="S1530">
            <v>1</v>
          </cell>
          <cell r="T1530">
            <v>83.754999999999995</v>
          </cell>
        </row>
        <row r="1531">
          <cell r="H1531">
            <v>4000097</v>
          </cell>
          <cell r="I1531">
            <v>0.5</v>
          </cell>
          <cell r="J1531">
            <v>288</v>
          </cell>
          <cell r="K1531">
            <v>2.5000000000000001E-2</v>
          </cell>
          <cell r="L1531">
            <v>1.0249999999999999</v>
          </cell>
          <cell r="M1531">
            <v>151.29</v>
          </cell>
          <cell r="N1531">
            <v>69.444444444444443</v>
          </cell>
          <cell r="O1531">
            <v>2.1785760000000001</v>
          </cell>
          <cell r="Q1531" t="str">
            <v>EDTA Disodium</v>
          </cell>
          <cell r="R1531">
            <v>4000097</v>
          </cell>
          <cell r="S1531">
            <v>0.5</v>
          </cell>
          <cell r="T1531">
            <v>288.755</v>
          </cell>
        </row>
        <row r="1532">
          <cell r="H1532">
            <v>4000469</v>
          </cell>
          <cell r="I1532">
            <v>0.1</v>
          </cell>
          <cell r="J1532">
            <v>1275</v>
          </cell>
          <cell r="K1532">
            <v>2.5000000000000001E-2</v>
          </cell>
          <cell r="L1532">
            <v>1.0249999999999999</v>
          </cell>
          <cell r="M1532">
            <v>133.95468749999998</v>
          </cell>
          <cell r="N1532">
            <v>69.444444444444443</v>
          </cell>
          <cell r="O1532">
            <v>1.9289474999999998</v>
          </cell>
          <cell r="Q1532" t="str">
            <v>Fenugreek PG extract</v>
          </cell>
          <cell r="R1532">
            <v>4000469</v>
          </cell>
          <cell r="S1532">
            <v>0.1</v>
          </cell>
          <cell r="T1532">
            <v>1280.3354518950437</v>
          </cell>
        </row>
        <row r="1533">
          <cell r="H1533">
            <v>4000151</v>
          </cell>
          <cell r="I1533">
            <v>0.1</v>
          </cell>
          <cell r="J1533">
            <v>700</v>
          </cell>
          <cell r="K1533">
            <v>2.5000000000000001E-2</v>
          </cell>
          <cell r="L1533">
            <v>1.0249999999999999</v>
          </cell>
          <cell r="M1533">
            <v>73.543749999999989</v>
          </cell>
          <cell r="N1533">
            <v>69.444444444444443</v>
          </cell>
          <cell r="O1533">
            <v>1.0590299999999999</v>
          </cell>
          <cell r="Q1533" t="str">
            <v>PG Extract Reetha</v>
          </cell>
          <cell r="R1533">
            <v>4000151</v>
          </cell>
          <cell r="S1533">
            <v>0.1</v>
          </cell>
          <cell r="T1533">
            <v>705.17017142857151</v>
          </cell>
        </row>
        <row r="1534">
          <cell r="H1534">
            <v>4000150</v>
          </cell>
          <cell r="I1534">
            <v>0.1</v>
          </cell>
          <cell r="J1534">
            <v>550</v>
          </cell>
          <cell r="K1534">
            <v>2.5000000000000001E-2</v>
          </cell>
          <cell r="L1534">
            <v>1.0249999999999999</v>
          </cell>
          <cell r="M1534">
            <v>57.78437499999999</v>
          </cell>
          <cell r="N1534">
            <v>69.444444444444443</v>
          </cell>
          <cell r="O1534">
            <v>0.83209499999999992</v>
          </cell>
          <cell r="Q1534" t="str">
            <v>PG Extract shikakai</v>
          </cell>
          <cell r="R1534">
            <v>4000150</v>
          </cell>
          <cell r="S1534">
            <v>0.1</v>
          </cell>
          <cell r="T1534">
            <v>778.5104</v>
          </cell>
        </row>
        <row r="1535">
          <cell r="H1535">
            <v>4000205</v>
          </cell>
          <cell r="I1535">
            <v>0.1</v>
          </cell>
          <cell r="J1535">
            <v>900</v>
          </cell>
          <cell r="K1535">
            <v>2.5000000000000001E-2</v>
          </cell>
          <cell r="L1535">
            <v>1.0249999999999999</v>
          </cell>
          <cell r="M1535">
            <v>94.556249999999977</v>
          </cell>
          <cell r="N1535">
            <v>69.444444444444443</v>
          </cell>
          <cell r="O1535">
            <v>1.3616099999999998</v>
          </cell>
          <cell r="Q1535" t="str">
            <v>PG extract Amla</v>
          </cell>
          <cell r="R1535">
            <v>4000205</v>
          </cell>
          <cell r="S1535">
            <v>0.1</v>
          </cell>
          <cell r="T1535">
            <v>910.20552795031051</v>
          </cell>
        </row>
        <row r="1536">
          <cell r="H1536">
            <v>4000129</v>
          </cell>
          <cell r="I1536">
            <v>15</v>
          </cell>
          <cell r="J1536">
            <v>67.221999999999994</v>
          </cell>
          <cell r="K1536">
            <v>2.5000000000000001E-2</v>
          </cell>
          <cell r="L1536">
            <v>1.0249999999999999</v>
          </cell>
          <cell r="M1536">
            <v>1059.3767062499996</v>
          </cell>
          <cell r="N1536">
            <v>69.444444444444443</v>
          </cell>
          <cell r="O1536">
            <v>15.255024569999994</v>
          </cell>
          <cell r="Q1536" t="str">
            <v>CAPB</v>
          </cell>
          <cell r="R1536">
            <v>4000129</v>
          </cell>
          <cell r="S1536">
            <v>15</v>
          </cell>
          <cell r="T1536">
            <v>66.625809613658788</v>
          </cell>
        </row>
        <row r="1537">
          <cell r="H1537">
            <v>4000166</v>
          </cell>
          <cell r="I1537">
            <v>2.5000000000000001E-2</v>
          </cell>
          <cell r="J1537">
            <v>496</v>
          </cell>
          <cell r="K1537">
            <v>2.5000000000000001E-2</v>
          </cell>
          <cell r="L1537">
            <v>1.0249999999999999</v>
          </cell>
          <cell r="M1537">
            <v>13.027749999999997</v>
          </cell>
          <cell r="N1537">
            <v>69.444444444444443</v>
          </cell>
          <cell r="O1537">
            <v>0.18759959999999998</v>
          </cell>
          <cell r="Q1537" t="str">
            <v>Chocolate brown</v>
          </cell>
          <cell r="R1537">
            <v>4000166</v>
          </cell>
          <cell r="S1537">
            <v>2.5000000000000001E-2</v>
          </cell>
          <cell r="T1537">
            <v>578.69499999999994</v>
          </cell>
        </row>
        <row r="1538">
          <cell r="H1538">
            <v>4000206</v>
          </cell>
          <cell r="I1538">
            <v>0.1</v>
          </cell>
          <cell r="J1538">
            <v>490</v>
          </cell>
          <cell r="K1538">
            <v>2.5000000000000001E-2</v>
          </cell>
          <cell r="L1538">
            <v>1.0249999999999999</v>
          </cell>
          <cell r="M1538">
            <v>51.480624999999989</v>
          </cell>
          <cell r="N1538">
            <v>69.444444444444443</v>
          </cell>
          <cell r="O1538">
            <v>0.7413209999999999</v>
          </cell>
          <cell r="Q1538" t="str">
            <v>Hibiscus AE PG extract</v>
          </cell>
          <cell r="R1538">
            <v>4000206</v>
          </cell>
          <cell r="S1538">
            <v>0.1</v>
          </cell>
          <cell r="T1538">
            <v>494.52666666666664</v>
          </cell>
        </row>
        <row r="1539">
          <cell r="H1539" t="str">
            <v>C10</v>
          </cell>
          <cell r="I1539">
            <v>0.01</v>
          </cell>
          <cell r="J1539">
            <v>607</v>
          </cell>
          <cell r="K1539">
            <v>2.5000000000000001E-2</v>
          </cell>
          <cell r="L1539">
            <v>1.0249999999999999</v>
          </cell>
          <cell r="M1539">
            <v>6.3772937499999998</v>
          </cell>
          <cell r="N1539">
            <v>69.444444444444443</v>
          </cell>
          <cell r="O1539">
            <v>9.1833029999999996E-2</v>
          </cell>
          <cell r="Q1539" t="str">
            <v>Carmoisine CI 14720</v>
          </cell>
          <cell r="R1539" t="str">
            <v>C10</v>
          </cell>
          <cell r="S1539">
            <v>0.01</v>
          </cell>
          <cell r="T1539">
            <v>661.6665898280902</v>
          </cell>
        </row>
        <row r="1540">
          <cell r="H1540">
            <v>4001667</v>
          </cell>
          <cell r="I1540">
            <v>6</v>
          </cell>
          <cell r="J1540">
            <v>771</v>
          </cell>
          <cell r="K1540">
            <v>2.5000000000000001E-2</v>
          </cell>
          <cell r="L1540">
            <v>1.0249999999999999</v>
          </cell>
          <cell r="M1540">
            <v>4860.1912499999989</v>
          </cell>
          <cell r="N1540">
            <v>69.444444444444443</v>
          </cell>
          <cell r="O1540">
            <v>69.986753999999991</v>
          </cell>
          <cell r="Q1540" t="str">
            <v>Perfume GFA 51674</v>
          </cell>
          <cell r="R1540">
            <v>4001667</v>
          </cell>
          <cell r="S1540">
            <v>6</v>
          </cell>
          <cell r="T1540">
            <v>817.33</v>
          </cell>
        </row>
        <row r="1541">
          <cell r="H1541">
            <v>4000140</v>
          </cell>
          <cell r="I1541">
            <v>12.5</v>
          </cell>
          <cell r="J1541">
            <v>17.100000000000001</v>
          </cell>
          <cell r="K1541">
            <v>2.5000000000000001E-2</v>
          </cell>
          <cell r="L1541">
            <v>1.0249999999999999</v>
          </cell>
          <cell r="M1541">
            <v>224.57109374999999</v>
          </cell>
          <cell r="N1541">
            <v>69.444444444444443</v>
          </cell>
          <cell r="O1541">
            <v>3.23382375</v>
          </cell>
          <cell r="Q1541" t="str">
            <v>Sodium Chloride</v>
          </cell>
          <cell r="R1541">
            <v>4000140</v>
          </cell>
          <cell r="S1541">
            <v>12.5</v>
          </cell>
          <cell r="T1541">
            <v>19.107204081632652</v>
          </cell>
        </row>
        <row r="1542">
          <cell r="H1542">
            <v>4000520</v>
          </cell>
          <cell r="I1542">
            <v>0.1</v>
          </cell>
          <cell r="J1542">
            <v>560</v>
          </cell>
          <cell r="K1542">
            <v>2.5000000000000001E-2</v>
          </cell>
          <cell r="L1542">
            <v>1.0249999999999999</v>
          </cell>
          <cell r="M1542">
            <v>58.834999999999987</v>
          </cell>
          <cell r="N1542">
            <v>69.444444444444443</v>
          </cell>
          <cell r="O1542">
            <v>0.84722399999999987</v>
          </cell>
          <cell r="Q1542" t="str">
            <v>Hydrolysed Egg white protein</v>
          </cell>
          <cell r="R1542">
            <v>4000520</v>
          </cell>
          <cell r="S1542">
            <v>0.1</v>
          </cell>
          <cell r="T1542">
            <v>610.1415384615384</v>
          </cell>
        </row>
        <row r="1543">
          <cell r="H1543">
            <v>215048</v>
          </cell>
          <cell r="I1543">
            <v>51.5625</v>
          </cell>
          <cell r="J1543">
            <v>245</v>
          </cell>
          <cell r="K1543">
            <v>1.7500000000000002E-2</v>
          </cell>
          <cell r="L1543">
            <v>1</v>
          </cell>
          <cell r="M1543">
            <v>12853.88671875</v>
          </cell>
          <cell r="N1543">
            <v>69.444444444444443</v>
          </cell>
          <cell r="O1543">
            <v>185.09596875</v>
          </cell>
          <cell r="Q1543" t="str">
            <v>LAMINATE KARTHIKA HAIRFALL SHIELD 6ML B4G1(8/825)</v>
          </cell>
          <cell r="R1543">
            <v>215048</v>
          </cell>
          <cell r="S1543">
            <v>51.5625</v>
          </cell>
          <cell r="T1543">
            <v>245</v>
          </cell>
        </row>
        <row r="1544">
          <cell r="H1544">
            <v>215053</v>
          </cell>
          <cell r="I1544">
            <v>69.444444444444443</v>
          </cell>
          <cell r="J1544">
            <v>43</v>
          </cell>
          <cell r="K1544">
            <v>6.0000000000000001E-3</v>
          </cell>
          <cell r="L1544">
            <v>1</v>
          </cell>
          <cell r="M1544">
            <v>3004.0277777777774</v>
          </cell>
          <cell r="N1544">
            <v>69.444444444444443</v>
          </cell>
          <cell r="O1544">
            <v>43.257999999999996</v>
          </cell>
          <cell r="Q1544" t="str">
            <v>KARTHIKA HAIRFALL SHIELD B4G1 OFFER CFC</v>
          </cell>
          <cell r="R1544">
            <v>215053</v>
          </cell>
          <cell r="S1544">
            <v>69.444444444444443</v>
          </cell>
          <cell r="T1544">
            <v>43</v>
          </cell>
        </row>
        <row r="1545">
          <cell r="H1545" t="str">
            <v>220393A</v>
          </cell>
          <cell r="I1545">
            <v>1.4583333333333335</v>
          </cell>
          <cell r="J1545">
            <v>45</v>
          </cell>
          <cell r="K1545">
            <v>0.02</v>
          </cell>
          <cell r="L1545">
            <v>1</v>
          </cell>
          <cell r="M1545">
            <v>66.9375</v>
          </cell>
          <cell r="N1545">
            <v>69.444444444444443</v>
          </cell>
          <cell r="O1545">
            <v>0.96389999999999998</v>
          </cell>
          <cell r="Q1545" t="str">
            <v>BOPP Tape</v>
          </cell>
          <cell r="R1545" t="str">
            <v>220393A</v>
          </cell>
          <cell r="S1545">
            <v>1.4583333333333335</v>
          </cell>
          <cell r="T1545">
            <v>47.670000000000009</v>
          </cell>
        </row>
        <row r="1546">
          <cell r="H1546" t="str">
            <v>Conversion Cost</v>
          </cell>
          <cell r="M1546">
            <v>6180</v>
          </cell>
          <cell r="N1546">
            <v>69.444444444444443</v>
          </cell>
          <cell r="O1546">
            <v>88.992000000000004</v>
          </cell>
          <cell r="R1546" t="str">
            <v>Conversion Cost</v>
          </cell>
        </row>
        <row r="1547">
          <cell r="H1547" t="str">
            <v>C16</v>
          </cell>
          <cell r="I1547">
            <v>741.16</v>
          </cell>
          <cell r="J1547">
            <v>0.34</v>
          </cell>
          <cell r="K1547">
            <v>2.5000000000000001E-2</v>
          </cell>
          <cell r="L1547">
            <v>1.0249999999999999</v>
          </cell>
          <cell r="M1547">
            <v>264.75161650000001</v>
          </cell>
          <cell r="N1547">
            <v>86.805555555555557</v>
          </cell>
          <cell r="O1547">
            <v>3.04993862208</v>
          </cell>
          <cell r="Q1547" t="str">
            <v>DM Water</v>
          </cell>
          <cell r="R1547" t="str">
            <v>C16</v>
          </cell>
          <cell r="S1547">
            <v>741.16</v>
          </cell>
          <cell r="T1547">
            <v>0.33999695959303466</v>
          </cell>
        </row>
        <row r="1548">
          <cell r="H1548">
            <v>4000177</v>
          </cell>
          <cell r="I1548">
            <v>185.7</v>
          </cell>
          <cell r="J1548">
            <v>92.343999999999994</v>
          </cell>
          <cell r="K1548">
            <v>2.5000000000000001E-2</v>
          </cell>
          <cell r="L1548">
            <v>1.0249999999999999</v>
          </cell>
          <cell r="M1548">
            <v>18016.412515499993</v>
          </cell>
          <cell r="N1548">
            <v>86.805555555555557</v>
          </cell>
          <cell r="O1548">
            <v>207.54907217855992</v>
          </cell>
          <cell r="Q1548" t="str">
            <v>SLES 70%</v>
          </cell>
          <cell r="R1548">
            <v>4000177</v>
          </cell>
          <cell r="S1548">
            <v>185.7</v>
          </cell>
          <cell r="T1548">
            <v>90</v>
          </cell>
        </row>
        <row r="1549">
          <cell r="H1549">
            <v>4000145</v>
          </cell>
          <cell r="I1549">
            <v>10</v>
          </cell>
          <cell r="J1549">
            <v>144.82</v>
          </cell>
          <cell r="K1549">
            <v>2.5000000000000001E-2</v>
          </cell>
          <cell r="L1549">
            <v>1.0249999999999999</v>
          </cell>
          <cell r="M1549">
            <v>1521.5151249999997</v>
          </cell>
          <cell r="N1549">
            <v>86.805555555555557</v>
          </cell>
          <cell r="O1549">
            <v>17.527854239999996</v>
          </cell>
          <cell r="Q1549" t="str">
            <v>PKMEA/CMEA</v>
          </cell>
          <cell r="R1549">
            <v>4000145</v>
          </cell>
          <cell r="S1549">
            <v>10</v>
          </cell>
          <cell r="T1549">
            <v>141.47786749862925</v>
          </cell>
        </row>
        <row r="1550">
          <cell r="H1550">
            <v>4000207</v>
          </cell>
          <cell r="I1550">
            <v>0.125</v>
          </cell>
          <cell r="J1550">
            <v>145</v>
          </cell>
          <cell r="K1550">
            <v>2.5000000000000001E-2</v>
          </cell>
          <cell r="L1550">
            <v>1.0249999999999999</v>
          </cell>
          <cell r="M1550">
            <v>19.042578124999999</v>
          </cell>
          <cell r="N1550">
            <v>86.805555555555557</v>
          </cell>
          <cell r="O1550">
            <v>0.21937049999999997</v>
          </cell>
          <cell r="Q1550" t="str">
            <v>Citric acid</v>
          </cell>
          <cell r="R1550">
            <v>4000207</v>
          </cell>
          <cell r="S1550">
            <v>0.125</v>
          </cell>
          <cell r="T1550">
            <v>112.87499999999999</v>
          </cell>
        </row>
        <row r="1551">
          <cell r="H1551">
            <v>4000218</v>
          </cell>
          <cell r="I1551">
            <v>2.5</v>
          </cell>
          <cell r="J1551">
            <v>763</v>
          </cell>
          <cell r="K1551">
            <v>2.5000000000000001E-2</v>
          </cell>
          <cell r="L1551">
            <v>1.0249999999999999</v>
          </cell>
          <cell r="M1551">
            <v>2004.0671874999996</v>
          </cell>
          <cell r="N1551">
            <v>86.805555555555557</v>
          </cell>
          <cell r="O1551">
            <v>23.086853999999995</v>
          </cell>
          <cell r="Q1551" t="str">
            <v>Carbopol 990</v>
          </cell>
          <cell r="R1551">
            <v>4000218</v>
          </cell>
          <cell r="S1551">
            <v>2.5</v>
          </cell>
          <cell r="T1551">
            <v>838.74000000000012</v>
          </cell>
        </row>
        <row r="1552">
          <cell r="H1552">
            <v>4000225</v>
          </cell>
          <cell r="I1552">
            <v>1</v>
          </cell>
          <cell r="J1552">
            <v>823</v>
          </cell>
          <cell r="K1552">
            <v>2.5000000000000001E-2</v>
          </cell>
          <cell r="L1552">
            <v>1.0249999999999999</v>
          </cell>
          <cell r="M1552">
            <v>864.66437499999984</v>
          </cell>
          <cell r="N1552">
            <v>86.805555555555557</v>
          </cell>
          <cell r="O1552">
            <v>9.9609335999999971</v>
          </cell>
          <cell r="Q1552" t="str">
            <v>N-hance CG-17</v>
          </cell>
          <cell r="R1552">
            <v>4000225</v>
          </cell>
          <cell r="S1552">
            <v>1</v>
          </cell>
          <cell r="T1552">
            <v>855.79256502601049</v>
          </cell>
        </row>
        <row r="1553">
          <cell r="H1553">
            <v>4002081</v>
          </cell>
          <cell r="I1553">
            <v>1</v>
          </cell>
          <cell r="J1553">
            <v>460</v>
          </cell>
          <cell r="K1553">
            <v>2.5000000000000001E-2</v>
          </cell>
          <cell r="L1553">
            <v>1.0249999999999999</v>
          </cell>
          <cell r="M1553">
            <v>483.28749999999991</v>
          </cell>
          <cell r="N1553">
            <v>86.805555555555557</v>
          </cell>
          <cell r="O1553">
            <v>5.5674719999999986</v>
          </cell>
          <cell r="Q1553" t="str">
            <v>DABISCO DCG-20</v>
          </cell>
          <cell r="R1553">
            <v>4002081</v>
          </cell>
          <cell r="S1553">
            <v>1</v>
          </cell>
          <cell r="T1553">
            <v>438.38337468982638</v>
          </cell>
        </row>
        <row r="1554">
          <cell r="H1554">
            <v>4000507</v>
          </cell>
          <cell r="I1554">
            <v>0.25</v>
          </cell>
          <cell r="J1554">
            <v>3287.5</v>
          </cell>
          <cell r="K1554">
            <v>2.5000000000000001E-2</v>
          </cell>
          <cell r="L1554">
            <v>1.0249999999999999</v>
          </cell>
          <cell r="M1554">
            <v>863.48242187499977</v>
          </cell>
          <cell r="N1554">
            <v>86.805555555555557</v>
          </cell>
          <cell r="O1554">
            <v>9.9473174999999969</v>
          </cell>
          <cell r="Q1554" t="str">
            <v>Polyox N-60K</v>
          </cell>
          <cell r="R1554">
            <v>4000507</v>
          </cell>
          <cell r="S1554">
            <v>0.25</v>
          </cell>
          <cell r="T1554">
            <v>3509.6697311107387</v>
          </cell>
        </row>
        <row r="1555">
          <cell r="H1555">
            <v>4000159</v>
          </cell>
          <cell r="I1555">
            <v>2.5</v>
          </cell>
          <cell r="J1555">
            <v>128</v>
          </cell>
          <cell r="K1555">
            <v>2.5000000000000001E-2</v>
          </cell>
          <cell r="L1555">
            <v>1.0249999999999999</v>
          </cell>
          <cell r="M1555">
            <v>336.2</v>
          </cell>
          <cell r="N1555">
            <v>86.805555555555557</v>
          </cell>
          <cell r="O1555">
            <v>3.8730239999999996</v>
          </cell>
          <cell r="Q1555" t="str">
            <v>Glydant</v>
          </cell>
          <cell r="R1555">
            <v>4000159</v>
          </cell>
          <cell r="S1555">
            <v>2.5</v>
          </cell>
          <cell r="T1555">
            <v>137.97450310559006</v>
          </cell>
        </row>
        <row r="1556">
          <cell r="H1556">
            <v>4000223</v>
          </cell>
          <cell r="I1556">
            <v>20</v>
          </cell>
          <cell r="J1556">
            <v>200</v>
          </cell>
          <cell r="K1556">
            <v>2.5000000000000001E-2</v>
          </cell>
          <cell r="L1556">
            <v>1.0249999999999999</v>
          </cell>
          <cell r="M1556">
            <v>4202.5</v>
          </cell>
          <cell r="N1556">
            <v>86.805555555555557</v>
          </cell>
          <cell r="O1556">
            <v>48.412799999999997</v>
          </cell>
          <cell r="Q1556" t="str">
            <v>CK 9819</v>
          </cell>
          <cell r="R1556">
            <v>4000223</v>
          </cell>
          <cell r="S1556">
            <v>20</v>
          </cell>
          <cell r="T1556">
            <v>200</v>
          </cell>
        </row>
        <row r="1557">
          <cell r="H1557">
            <v>4000176</v>
          </cell>
          <cell r="I1557">
            <v>0.75</v>
          </cell>
          <cell r="J1557">
            <v>82</v>
          </cell>
          <cell r="K1557">
            <v>2.5000000000000001E-2</v>
          </cell>
          <cell r="L1557">
            <v>1.0249999999999999</v>
          </cell>
          <cell r="M1557">
            <v>64.613437499999989</v>
          </cell>
          <cell r="N1557">
            <v>86.805555555555557</v>
          </cell>
          <cell r="O1557">
            <v>0.74434679999999986</v>
          </cell>
          <cell r="Q1557" t="str">
            <v>Sodium hydroxide</v>
          </cell>
          <cell r="R1557">
            <v>4000176</v>
          </cell>
          <cell r="S1557">
            <v>0.75</v>
          </cell>
          <cell r="T1557">
            <v>83.754999999999995</v>
          </cell>
        </row>
        <row r="1558">
          <cell r="H1558">
            <v>4000097</v>
          </cell>
          <cell r="I1558">
            <v>1</v>
          </cell>
          <cell r="J1558">
            <v>288</v>
          </cell>
          <cell r="K1558">
            <v>2.5000000000000001E-2</v>
          </cell>
          <cell r="L1558">
            <v>1.0249999999999999</v>
          </cell>
          <cell r="M1558">
            <v>302.58</v>
          </cell>
          <cell r="N1558">
            <v>86.805555555555557</v>
          </cell>
          <cell r="O1558">
            <v>3.4857215999999998</v>
          </cell>
          <cell r="Q1558" t="str">
            <v>EDTA Disodium</v>
          </cell>
          <cell r="R1558">
            <v>4000097</v>
          </cell>
          <cell r="S1558">
            <v>1</v>
          </cell>
          <cell r="T1558">
            <v>288.755</v>
          </cell>
        </row>
        <row r="1559">
          <cell r="H1559">
            <v>4000469</v>
          </cell>
          <cell r="I1559">
            <v>0.1</v>
          </cell>
          <cell r="J1559">
            <v>1275</v>
          </cell>
          <cell r="K1559">
            <v>2.5000000000000001E-2</v>
          </cell>
          <cell r="L1559">
            <v>1.0249999999999999</v>
          </cell>
          <cell r="M1559">
            <v>133.95468749999998</v>
          </cell>
          <cell r="N1559">
            <v>86.805555555555557</v>
          </cell>
          <cell r="O1559">
            <v>1.5431579999999998</v>
          </cell>
          <cell r="Q1559" t="str">
            <v>Fenugreek PG extract</v>
          </cell>
          <cell r="R1559">
            <v>4000469</v>
          </cell>
          <cell r="S1559">
            <v>0.1</v>
          </cell>
          <cell r="T1559">
            <v>1280.3354518950437</v>
          </cell>
        </row>
        <row r="1560">
          <cell r="H1560">
            <v>4000151</v>
          </cell>
          <cell r="I1560">
            <v>0.09</v>
          </cell>
          <cell r="J1560">
            <v>700</v>
          </cell>
          <cell r="K1560">
            <v>2.5000000000000001E-2</v>
          </cell>
          <cell r="L1560">
            <v>1.0249999999999999</v>
          </cell>
          <cell r="M1560">
            <v>66.189374999999984</v>
          </cell>
          <cell r="N1560">
            <v>86.805555555555557</v>
          </cell>
          <cell r="O1560">
            <v>0.76250159999999978</v>
          </cell>
          <cell r="Q1560" t="str">
            <v>PG Extract Reetha</v>
          </cell>
          <cell r="R1560">
            <v>4000151</v>
          </cell>
          <cell r="S1560">
            <v>0.09</v>
          </cell>
          <cell r="T1560">
            <v>705.17017142857151</v>
          </cell>
        </row>
        <row r="1561">
          <cell r="H1561">
            <v>4000150</v>
          </cell>
          <cell r="I1561">
            <v>0.09</v>
          </cell>
          <cell r="J1561">
            <v>550</v>
          </cell>
          <cell r="K1561">
            <v>2.5000000000000001E-2</v>
          </cell>
          <cell r="L1561">
            <v>1.0249999999999999</v>
          </cell>
          <cell r="M1561">
            <v>52.005937499999995</v>
          </cell>
          <cell r="N1561">
            <v>86.805555555555557</v>
          </cell>
          <cell r="O1561">
            <v>0.59910839999999987</v>
          </cell>
          <cell r="Q1561" t="str">
            <v>PG Extract shikakai</v>
          </cell>
          <cell r="R1561">
            <v>4000150</v>
          </cell>
          <cell r="S1561">
            <v>0.09</v>
          </cell>
          <cell r="T1561">
            <v>778.5104</v>
          </cell>
        </row>
        <row r="1562">
          <cell r="H1562">
            <v>4000205</v>
          </cell>
          <cell r="I1562">
            <v>0.1</v>
          </cell>
          <cell r="J1562">
            <v>900</v>
          </cell>
          <cell r="K1562">
            <v>2.5000000000000001E-2</v>
          </cell>
          <cell r="L1562">
            <v>1.0249999999999999</v>
          </cell>
          <cell r="M1562">
            <v>94.556249999999977</v>
          </cell>
          <cell r="N1562">
            <v>86.805555555555557</v>
          </cell>
          <cell r="O1562">
            <v>1.0892879999999998</v>
          </cell>
          <cell r="Q1562" t="str">
            <v>PG extract Amla</v>
          </cell>
          <cell r="R1562">
            <v>4000205</v>
          </cell>
          <cell r="S1562">
            <v>0.1</v>
          </cell>
          <cell r="T1562">
            <v>910.20552795031051</v>
          </cell>
        </row>
        <row r="1563">
          <cell r="H1563">
            <v>4000129</v>
          </cell>
          <cell r="I1563">
            <v>15</v>
          </cell>
          <cell r="J1563">
            <v>67.221999999999994</v>
          </cell>
          <cell r="K1563">
            <v>2.5000000000000001E-2</v>
          </cell>
          <cell r="L1563">
            <v>1.0249999999999999</v>
          </cell>
          <cell r="M1563">
            <v>1059.3767062499996</v>
          </cell>
          <cell r="N1563">
            <v>86.805555555555557</v>
          </cell>
          <cell r="O1563">
            <v>12.204019655999996</v>
          </cell>
          <cell r="Q1563" t="str">
            <v>CAPB</v>
          </cell>
          <cell r="R1563">
            <v>4000129</v>
          </cell>
          <cell r="S1563">
            <v>15</v>
          </cell>
          <cell r="T1563">
            <v>66.625809613658788</v>
          </cell>
        </row>
        <row r="1564">
          <cell r="H1564">
            <v>4000166</v>
          </cell>
          <cell r="I1564">
            <v>2.5000000000000001E-2</v>
          </cell>
          <cell r="J1564">
            <v>496</v>
          </cell>
          <cell r="K1564">
            <v>2.5000000000000001E-2</v>
          </cell>
          <cell r="L1564">
            <v>1.0249999999999999</v>
          </cell>
          <cell r="M1564">
            <v>13.027749999999997</v>
          </cell>
          <cell r="N1564">
            <v>86.805555555555557</v>
          </cell>
          <cell r="O1564">
            <v>0.15007967999999997</v>
          </cell>
          <cell r="Q1564" t="str">
            <v>Chocolate brown</v>
          </cell>
          <cell r="R1564">
            <v>4000166</v>
          </cell>
          <cell r="S1564">
            <v>2.5000000000000001E-2</v>
          </cell>
          <cell r="T1564">
            <v>578.69499999999994</v>
          </cell>
        </row>
        <row r="1565">
          <cell r="H1565">
            <v>4000206</v>
          </cell>
          <cell r="I1565">
            <v>0.1</v>
          </cell>
          <cell r="J1565">
            <v>490</v>
          </cell>
          <cell r="K1565">
            <v>2.5000000000000001E-2</v>
          </cell>
          <cell r="L1565">
            <v>1.0249999999999999</v>
          </cell>
          <cell r="M1565">
            <v>51.480624999999989</v>
          </cell>
          <cell r="N1565">
            <v>86.805555555555557</v>
          </cell>
          <cell r="O1565">
            <v>0.59305679999999983</v>
          </cell>
          <cell r="Q1565" t="str">
            <v>Hibiscus AE PG extract</v>
          </cell>
          <cell r="R1565">
            <v>4000206</v>
          </cell>
          <cell r="S1565">
            <v>0.1</v>
          </cell>
          <cell r="T1565">
            <v>494.52666666666664</v>
          </cell>
        </row>
        <row r="1566">
          <cell r="H1566" t="str">
            <v>C10</v>
          </cell>
          <cell r="I1566">
            <v>0.01</v>
          </cell>
          <cell r="J1566">
            <v>607</v>
          </cell>
          <cell r="K1566">
            <v>2.5000000000000001E-2</v>
          </cell>
          <cell r="L1566">
            <v>1.0249999999999999</v>
          </cell>
          <cell r="M1566">
            <v>6.3772937499999998</v>
          </cell>
          <cell r="N1566">
            <v>86.805555555555557</v>
          </cell>
          <cell r="O1566">
            <v>7.3466424000000002E-2</v>
          </cell>
          <cell r="Q1566" t="str">
            <v>Carmoisine CI 14720</v>
          </cell>
          <cell r="R1566" t="str">
            <v>C10</v>
          </cell>
          <cell r="S1566">
            <v>0.01</v>
          </cell>
          <cell r="T1566">
            <v>661.6665898280902</v>
          </cell>
        </row>
        <row r="1567">
          <cell r="H1567">
            <v>4001667</v>
          </cell>
          <cell r="I1567">
            <v>6</v>
          </cell>
          <cell r="J1567">
            <v>771</v>
          </cell>
          <cell r="K1567">
            <v>2.5000000000000001E-2</v>
          </cell>
          <cell r="L1567">
            <v>1.0249999999999999</v>
          </cell>
          <cell r="M1567">
            <v>4860.1912499999989</v>
          </cell>
          <cell r="N1567">
            <v>86.805555555555557</v>
          </cell>
          <cell r="O1567">
            <v>55.989403199999984</v>
          </cell>
          <cell r="Q1567" t="str">
            <v>Perfume GFA 51674</v>
          </cell>
          <cell r="R1567">
            <v>4001667</v>
          </cell>
          <cell r="S1567">
            <v>6</v>
          </cell>
          <cell r="T1567">
            <v>817.33</v>
          </cell>
        </row>
        <row r="1568">
          <cell r="H1568">
            <v>4000140</v>
          </cell>
          <cell r="I1568">
            <v>12.5</v>
          </cell>
          <cell r="J1568">
            <v>17.100000000000001</v>
          </cell>
          <cell r="K1568">
            <v>2.5000000000000001E-2</v>
          </cell>
          <cell r="L1568">
            <v>1.0249999999999999</v>
          </cell>
          <cell r="M1568">
            <v>224.57109374999999</v>
          </cell>
          <cell r="N1568">
            <v>86.805555555555557</v>
          </cell>
          <cell r="O1568">
            <v>2.587059</v>
          </cell>
          <cell r="Q1568" t="str">
            <v>Sodium Chloride</v>
          </cell>
          <cell r="R1568">
            <v>4000140</v>
          </cell>
          <cell r="S1568">
            <v>12.5</v>
          </cell>
          <cell r="T1568">
            <v>19.107204081632652</v>
          </cell>
        </row>
        <row r="1569">
          <cell r="H1569">
            <v>229714</v>
          </cell>
          <cell r="I1569">
            <v>51.5625</v>
          </cell>
          <cell r="J1569">
            <v>245</v>
          </cell>
          <cell r="K1569">
            <v>1.7500000000000002E-2</v>
          </cell>
          <cell r="L1569">
            <v>1</v>
          </cell>
          <cell r="M1569">
            <v>12853.88671875</v>
          </cell>
          <cell r="N1569">
            <v>86.805555555555557</v>
          </cell>
          <cell r="O1569">
            <v>148.076775</v>
          </cell>
          <cell r="Q1569" t="str">
            <v xml:space="preserve">LAMI KARTHIKA DAMAGE SHIELD 5.4ML 10 % EXTRA </v>
          </cell>
          <cell r="R1569">
            <v>229714</v>
          </cell>
          <cell r="S1569">
            <v>51.5625</v>
          </cell>
          <cell r="T1569">
            <v>247.45500000000001</v>
          </cell>
        </row>
        <row r="1570">
          <cell r="H1570">
            <v>230241</v>
          </cell>
          <cell r="I1570">
            <v>86.805555555555557</v>
          </cell>
          <cell r="J1570">
            <v>42.43</v>
          </cell>
          <cell r="K1570">
            <v>6.0000000000000001E-3</v>
          </cell>
          <cell r="L1570">
            <v>1</v>
          </cell>
          <cell r="M1570">
            <v>3705.2586805555557</v>
          </cell>
          <cell r="N1570">
            <v>86.805555555555557</v>
          </cell>
          <cell r="O1570">
            <v>42.684579999999997</v>
          </cell>
          <cell r="Q1570" t="str">
            <v>KARTHIKA DAMAGE SHIELD 5.4ML 10 % EXTRA CFC</v>
          </cell>
          <cell r="R1570">
            <v>230241</v>
          </cell>
          <cell r="S1570">
            <v>86.805555555555557</v>
          </cell>
          <cell r="T1570">
            <v>43.368074999999997</v>
          </cell>
        </row>
        <row r="1571">
          <cell r="H1571" t="str">
            <v>220393A</v>
          </cell>
          <cell r="I1571">
            <v>1.7361111111111112</v>
          </cell>
          <cell r="J1571">
            <v>44.985184600082377</v>
          </cell>
          <cell r="K1571">
            <v>0.02</v>
          </cell>
          <cell r="L1571">
            <v>1</v>
          </cell>
          <cell r="M1571">
            <v>79.661264395979217</v>
          </cell>
          <cell r="N1571">
            <v>86.805555555555557</v>
          </cell>
          <cell r="O1571">
            <v>0.91769776584168061</v>
          </cell>
          <cell r="Q1571" t="str">
            <v>BOPP Tape</v>
          </cell>
          <cell r="R1571" t="str">
            <v>220393A</v>
          </cell>
          <cell r="S1571">
            <v>1.7361111111111112</v>
          </cell>
          <cell r="T1571">
            <v>47.670000000000009</v>
          </cell>
        </row>
        <row r="1572">
          <cell r="H1572" t="str">
            <v>Conversion Cost</v>
          </cell>
          <cell r="M1572">
            <v>6180</v>
          </cell>
          <cell r="N1572">
            <v>86.805555555555557</v>
          </cell>
          <cell r="O1572">
            <v>71.193600000000004</v>
          </cell>
          <cell r="R1572" t="str">
            <v>Conversion Cost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A31"/>
  <sheetViews>
    <sheetView workbookViewId="0"/>
  </sheetViews>
  <sheetFormatPr defaultRowHeight="15"/>
  <cols>
    <col min="3" max="3" width="17.28515625" bestFit="1" customWidth="1"/>
    <col min="4" max="5" width="10" customWidth="1"/>
    <col min="6" max="6" width="11.5703125" customWidth="1"/>
    <col min="7" max="8" width="10" customWidth="1"/>
    <col min="9" max="9" width="11.5703125" customWidth="1"/>
    <col min="10" max="11" width="10" customWidth="1"/>
    <col min="12" max="12" width="11.5703125" customWidth="1"/>
    <col min="13" max="14" width="10" customWidth="1"/>
    <col min="15" max="15" width="11.5703125" customWidth="1"/>
    <col min="16" max="17" width="10" customWidth="1"/>
    <col min="18" max="18" width="11.5703125" customWidth="1"/>
    <col min="19" max="20" width="10" customWidth="1"/>
    <col min="21" max="21" width="11.5703125" customWidth="1"/>
    <col min="22" max="23" width="10" customWidth="1"/>
    <col min="24" max="24" width="11.5703125" customWidth="1"/>
    <col min="25" max="26" width="10" customWidth="1"/>
    <col min="27" max="27" width="11.5703125" customWidth="1"/>
    <col min="28" max="28" width="11.28515625" bestFit="1" customWidth="1"/>
    <col min="29" max="29" width="10" customWidth="1"/>
    <col min="30" max="30" width="11.5703125" customWidth="1"/>
    <col min="31" max="32" width="10" customWidth="1"/>
    <col min="33" max="33" width="11.5703125" customWidth="1"/>
    <col min="34" max="35" width="10" customWidth="1"/>
    <col min="36" max="36" width="11.5703125" customWidth="1"/>
    <col min="37" max="38" width="10" customWidth="1"/>
    <col min="39" max="42" width="11.5703125" customWidth="1"/>
    <col min="43" max="44" width="10" customWidth="1"/>
    <col min="45" max="45" width="11.5703125" customWidth="1"/>
    <col min="47" max="47" width="11" bestFit="1" customWidth="1"/>
    <col min="48" max="48" width="14.28515625" bestFit="1" customWidth="1"/>
    <col min="51" max="51" width="20" bestFit="1" customWidth="1"/>
  </cols>
  <sheetData>
    <row r="1" spans="2:49">
      <c r="C1" s="1"/>
      <c r="AS1" s="29">
        <v>44835</v>
      </c>
    </row>
    <row r="2" spans="2:49">
      <c r="B2" s="132" t="s">
        <v>50</v>
      </c>
      <c r="C2" s="133"/>
      <c r="D2" s="27">
        <v>44652</v>
      </c>
      <c r="E2" s="28">
        <v>44652</v>
      </c>
      <c r="F2" s="29">
        <v>44652</v>
      </c>
      <c r="G2" s="27">
        <v>44682</v>
      </c>
      <c r="H2" s="28">
        <v>44682</v>
      </c>
      <c r="I2" s="29">
        <v>44682</v>
      </c>
      <c r="J2" s="27">
        <v>44713</v>
      </c>
      <c r="K2" s="28">
        <v>44713</v>
      </c>
      <c r="L2" s="29">
        <v>44713</v>
      </c>
      <c r="M2" s="27">
        <v>44743</v>
      </c>
      <c r="N2" s="28">
        <v>44743</v>
      </c>
      <c r="O2" s="29">
        <v>44743</v>
      </c>
      <c r="P2" s="27">
        <v>44774</v>
      </c>
      <c r="Q2" s="28">
        <v>44774</v>
      </c>
      <c r="R2" s="29">
        <v>44774</v>
      </c>
      <c r="S2" s="27">
        <v>44805</v>
      </c>
      <c r="T2" s="28">
        <v>44805</v>
      </c>
      <c r="U2" s="29">
        <v>44805</v>
      </c>
      <c r="V2" s="27">
        <v>44835</v>
      </c>
      <c r="W2" s="28">
        <v>44835</v>
      </c>
      <c r="X2" s="29">
        <v>44835</v>
      </c>
      <c r="Y2" s="27">
        <v>44866</v>
      </c>
      <c r="Z2" s="28">
        <v>44866</v>
      </c>
      <c r="AA2" s="29">
        <v>44866</v>
      </c>
      <c r="AB2" s="27">
        <v>44896</v>
      </c>
      <c r="AC2" s="28">
        <v>44896</v>
      </c>
      <c r="AD2" s="29">
        <v>44896</v>
      </c>
      <c r="AE2" s="27">
        <v>44927</v>
      </c>
      <c r="AF2" s="28">
        <v>44927</v>
      </c>
      <c r="AG2" s="29">
        <v>44927</v>
      </c>
      <c r="AH2" s="27">
        <v>44958</v>
      </c>
      <c r="AI2" s="28">
        <v>44958</v>
      </c>
      <c r="AJ2" s="29">
        <v>44958</v>
      </c>
      <c r="AK2" s="27">
        <v>44986</v>
      </c>
      <c r="AL2" s="28">
        <v>44986</v>
      </c>
      <c r="AM2" s="29">
        <v>44986</v>
      </c>
      <c r="AN2" s="28"/>
      <c r="AO2" s="28"/>
      <c r="AP2" s="28"/>
      <c r="AQ2" s="27" t="s">
        <v>9</v>
      </c>
      <c r="AR2" s="28" t="s">
        <v>9</v>
      </c>
      <c r="AS2" s="29" t="s">
        <v>9</v>
      </c>
    </row>
    <row r="3" spans="2:49">
      <c r="B3" s="30" t="s">
        <v>5</v>
      </c>
      <c r="C3" s="31" t="s">
        <v>2</v>
      </c>
      <c r="D3" s="32" t="s">
        <v>32</v>
      </c>
      <c r="E3" s="33" t="s">
        <v>33</v>
      </c>
      <c r="F3" s="34" t="s">
        <v>8</v>
      </c>
      <c r="G3" s="32" t="s">
        <v>32</v>
      </c>
      <c r="H3" s="33" t="s">
        <v>33</v>
      </c>
      <c r="I3" s="34" t="s">
        <v>8</v>
      </c>
      <c r="J3" s="32" t="s">
        <v>32</v>
      </c>
      <c r="K3" s="33" t="s">
        <v>33</v>
      </c>
      <c r="L3" s="34" t="s">
        <v>8</v>
      </c>
      <c r="M3" s="32" t="s">
        <v>32</v>
      </c>
      <c r="N3" s="33" t="s">
        <v>33</v>
      </c>
      <c r="O3" s="34" t="s">
        <v>8</v>
      </c>
      <c r="P3" s="32" t="s">
        <v>32</v>
      </c>
      <c r="Q3" s="33" t="s">
        <v>33</v>
      </c>
      <c r="R3" s="34" t="s">
        <v>8</v>
      </c>
      <c r="S3" s="32" t="s">
        <v>32</v>
      </c>
      <c r="T3" s="33" t="s">
        <v>33</v>
      </c>
      <c r="U3" s="34" t="s">
        <v>8</v>
      </c>
      <c r="V3" s="32" t="s">
        <v>32</v>
      </c>
      <c r="W3" s="33" t="s">
        <v>33</v>
      </c>
      <c r="X3" s="34" t="s">
        <v>8</v>
      </c>
      <c r="Y3" s="32" t="s">
        <v>32</v>
      </c>
      <c r="Z3" s="33" t="s">
        <v>33</v>
      </c>
      <c r="AA3" s="34" t="s">
        <v>8</v>
      </c>
      <c r="AB3" s="32" t="s">
        <v>32</v>
      </c>
      <c r="AC3" s="33" t="s">
        <v>33</v>
      </c>
      <c r="AD3" s="34" t="s">
        <v>8</v>
      </c>
      <c r="AE3" s="32" t="s">
        <v>32</v>
      </c>
      <c r="AF3" s="33" t="s">
        <v>33</v>
      </c>
      <c r="AG3" s="34" t="s">
        <v>8</v>
      </c>
      <c r="AH3" s="32" t="s">
        <v>32</v>
      </c>
      <c r="AI3" s="33" t="s">
        <v>33</v>
      </c>
      <c r="AJ3" s="34" t="s">
        <v>8</v>
      </c>
      <c r="AK3" s="32" t="s">
        <v>32</v>
      </c>
      <c r="AL3" s="33" t="s">
        <v>33</v>
      </c>
      <c r="AM3" s="34" t="s">
        <v>8</v>
      </c>
      <c r="AN3" s="32"/>
      <c r="AO3" s="33"/>
      <c r="AP3" s="34"/>
      <c r="AQ3" s="32" t="s">
        <v>32</v>
      </c>
      <c r="AR3" s="33" t="s">
        <v>33</v>
      </c>
      <c r="AS3" s="34" t="s">
        <v>8</v>
      </c>
    </row>
    <row r="4" spans="2:49">
      <c r="B4" s="129" t="s">
        <v>6</v>
      </c>
      <c r="C4" s="35" t="s">
        <v>3</v>
      </c>
      <c r="D4" s="40" t="e">
        <f>SUMIFS(#REF!,#REF!,$C4,#REF!,"PL*")/100000</f>
        <v>#REF!</v>
      </c>
      <c r="E4" s="41"/>
      <c r="F4" s="42" t="e">
        <f>SUM(D4:E4)</f>
        <v>#REF!</v>
      </c>
      <c r="G4" s="40" t="e">
        <f>SUMIFS(#REF!,#REF!,$C4,#REF!,"PL*")/100000</f>
        <v>#REF!</v>
      </c>
      <c r="H4" s="41"/>
      <c r="I4" s="42" t="e">
        <f>SUM(G4:H4)</f>
        <v>#REF!</v>
      </c>
      <c r="J4" s="40" t="e">
        <f>SUMIFS(#REF!,#REF!,$C4,#REF!,"PL*")/100000</f>
        <v>#REF!</v>
      </c>
      <c r="K4" s="41"/>
      <c r="L4" s="42" t="e">
        <f>SUM(J4:K4)</f>
        <v>#REF!</v>
      </c>
      <c r="M4" s="40" t="e">
        <f>SUMIFS(#REF!,#REF!,$C4,#REF!,"PL*")/100000</f>
        <v>#REF!</v>
      </c>
      <c r="N4" s="41"/>
      <c r="O4" s="42" t="e">
        <f>SUM(M4:N4)</f>
        <v>#REF!</v>
      </c>
      <c r="P4" s="40" t="e">
        <f>SUMIFS(#REF!,#REF!,$C4,#REF!,"PL*")/100000</f>
        <v>#REF!</v>
      </c>
      <c r="Q4" s="41"/>
      <c r="R4" s="42" t="e">
        <f>SUM(P4:Q4)</f>
        <v>#REF!</v>
      </c>
      <c r="S4" s="40" t="e">
        <f>SUMIFS(#REF!,#REF!,$C4,#REF!,"PL*")/100000</f>
        <v>#REF!</v>
      </c>
      <c r="T4" s="41"/>
      <c r="U4" s="42" t="e">
        <f>SUM(S4:T4)</f>
        <v>#REF!</v>
      </c>
      <c r="V4" s="40" t="e">
        <f>SUMIFS(#REF!,#REF!,$C4,#REF!,"PL*")/100000</f>
        <v>#REF!</v>
      </c>
      <c r="W4" s="41"/>
      <c r="X4" s="42" t="e">
        <f>SUM(V4:W4)</f>
        <v>#REF!</v>
      </c>
      <c r="Y4" s="83" t="e">
        <f>SUMIFS(#REF!,#REF!,$C4,#REF!,"PL*")/100000</f>
        <v>#REF!</v>
      </c>
      <c r="Z4" s="41"/>
      <c r="AA4" s="42" t="e">
        <f>SUM(Y4:Z4)</f>
        <v>#REF!</v>
      </c>
      <c r="AB4" s="83" t="e">
        <f>SUMIFS(#REF!,#REF!,$C4,#REF!,"PL*")/100000</f>
        <v>#REF!</v>
      </c>
      <c r="AC4" s="41"/>
      <c r="AD4" s="42" t="e">
        <f>SUM(AB4:AC4)</f>
        <v>#REF!</v>
      </c>
      <c r="AE4" s="40" t="e">
        <f>SUMIFS(#REF!,#REF!,$C4,#REF!,"PL*")</f>
        <v>#REF!</v>
      </c>
      <c r="AF4" s="41"/>
      <c r="AG4" s="42" t="e">
        <f>SUM(AE4:AF4)</f>
        <v>#REF!</v>
      </c>
      <c r="AH4" s="40" t="e">
        <f>SUMIFS(#REF!,#REF!,$C4,#REF!,"PL*")</f>
        <v>#REF!</v>
      </c>
      <c r="AI4" s="41"/>
      <c r="AJ4" s="42" t="e">
        <f>SUM(AH4:AI4)</f>
        <v>#REF!</v>
      </c>
      <c r="AK4" s="40" t="e">
        <f>SUMIFS(#REF!,#REF!,$C4,#REF!,"PL*")</f>
        <v>#REF!</v>
      </c>
      <c r="AL4" s="41"/>
      <c r="AM4" s="42" t="e">
        <f>SUM(AK4:AL4)</f>
        <v>#REF!</v>
      </c>
      <c r="AN4" s="40"/>
      <c r="AO4" s="41"/>
      <c r="AP4" s="42"/>
      <c r="AQ4" s="40" t="e">
        <f>SUMIFS($D4:$AP4,$D$3:$AP$3,AQ$3,$D$2:$AP$2,"&lt;="&amp;$AS$1)</f>
        <v>#REF!</v>
      </c>
      <c r="AR4" s="41">
        <f t="shared" ref="AR4:AS16" si="0">SUMIFS($D4:$AP4,$D$3:$AP$3,AR$3,$D$2:$AP$2,"&lt;="&amp;$AS$1)</f>
        <v>0</v>
      </c>
      <c r="AS4" s="42" t="e">
        <f>+AQ4+AR4</f>
        <v>#REF!</v>
      </c>
    </row>
    <row r="5" spans="2:49">
      <c r="B5" s="130"/>
      <c r="C5" s="36" t="s">
        <v>69</v>
      </c>
      <c r="D5" s="43" t="e">
        <f>SUMIFS(#REF!,#REF!,$C5,#REF!,"PL*")/100000</f>
        <v>#REF!</v>
      </c>
      <c r="E5" s="44"/>
      <c r="F5" s="45" t="e">
        <f t="shared" ref="F5:F6" si="1">SUM(D5:E5)</f>
        <v>#REF!</v>
      </c>
      <c r="G5" s="43" t="e">
        <f>SUMIFS(#REF!,#REF!,$C5,#REF!,"PL*")/100000</f>
        <v>#REF!</v>
      </c>
      <c r="H5" s="44"/>
      <c r="I5" s="45" t="e">
        <f t="shared" ref="I5:I6" si="2">SUM(G5:H5)</f>
        <v>#REF!</v>
      </c>
      <c r="J5" s="43" t="e">
        <f>SUMIFS(#REF!,#REF!,$C5,#REF!,"PL*")/100000</f>
        <v>#REF!</v>
      </c>
      <c r="K5" s="44"/>
      <c r="L5" s="45" t="e">
        <f t="shared" ref="L5:L6" si="3">SUM(J5:K5)</f>
        <v>#REF!</v>
      </c>
      <c r="M5" s="43" t="e">
        <f>SUMIFS(#REF!,#REF!,$C5,#REF!,"PL*")/100000</f>
        <v>#REF!</v>
      </c>
      <c r="N5" s="44"/>
      <c r="O5" s="45" t="e">
        <f t="shared" ref="O5:O6" si="4">SUM(M5:N5)</f>
        <v>#REF!</v>
      </c>
      <c r="P5" s="43" t="e">
        <f>SUMIFS(#REF!,#REF!,$C5,#REF!,"PL*")/100000</f>
        <v>#REF!</v>
      </c>
      <c r="Q5" s="44"/>
      <c r="R5" s="45" t="e">
        <f t="shared" ref="R5:R6" si="5">SUM(P5:Q5)</f>
        <v>#REF!</v>
      </c>
      <c r="S5" s="43" t="e">
        <f>SUMIFS(#REF!,#REF!,$C5,#REF!,"PL*")/100000</f>
        <v>#REF!</v>
      </c>
      <c r="T5" s="44"/>
      <c r="U5" s="45" t="e">
        <f t="shared" ref="U5:U6" si="6">SUM(S5:T5)</f>
        <v>#REF!</v>
      </c>
      <c r="V5" s="43" t="e">
        <f>SUMIFS(#REF!,#REF!,$C5,#REF!,"PL*")/100000</f>
        <v>#REF!</v>
      </c>
      <c r="W5" s="44"/>
      <c r="X5" s="45" t="e">
        <f t="shared" ref="X5:X6" si="7">SUM(V5:W5)</f>
        <v>#REF!</v>
      </c>
      <c r="Y5" s="84" t="e">
        <f>SUMIFS(#REF!,#REF!,$C5,#REF!,"PL*")/100000</f>
        <v>#REF!</v>
      </c>
      <c r="Z5" s="44"/>
      <c r="AA5" s="45" t="e">
        <f t="shared" ref="AA5:AA6" si="8">SUM(Y5:Z5)</f>
        <v>#REF!</v>
      </c>
      <c r="AB5" s="84" t="e">
        <f>SUMIFS(#REF!,#REF!,$C5,#REF!,"PL*")/100000</f>
        <v>#REF!</v>
      </c>
      <c r="AC5" s="44"/>
      <c r="AD5" s="45" t="e">
        <f t="shared" ref="AD5:AD6" si="9">SUM(AB5:AC5)</f>
        <v>#REF!</v>
      </c>
      <c r="AE5" s="43" t="e">
        <f>SUMIFS(#REF!,#REF!,$C5,#REF!,"PL*")</f>
        <v>#REF!</v>
      </c>
      <c r="AF5" s="44"/>
      <c r="AG5" s="45" t="e">
        <f t="shared" ref="AG5:AG6" si="10">SUM(AE5:AF5)</f>
        <v>#REF!</v>
      </c>
      <c r="AH5" s="43" t="e">
        <f>SUMIFS(#REF!,#REF!,$C5,#REF!,"PL*")</f>
        <v>#REF!</v>
      </c>
      <c r="AI5" s="44"/>
      <c r="AJ5" s="45" t="e">
        <f t="shared" ref="AJ5:AJ6" si="11">SUM(AH5:AI5)</f>
        <v>#REF!</v>
      </c>
      <c r="AK5" s="43" t="e">
        <f>SUMIFS(#REF!,#REF!,$C5,#REF!,"PL*")</f>
        <v>#REF!</v>
      </c>
      <c r="AL5" s="44"/>
      <c r="AM5" s="45" t="e">
        <f t="shared" ref="AM5:AM6" si="12">SUM(AK5:AL5)</f>
        <v>#REF!</v>
      </c>
      <c r="AN5" s="43"/>
      <c r="AO5" s="44"/>
      <c r="AP5" s="45"/>
      <c r="AQ5" s="43" t="e">
        <f t="shared" ref="AQ5:AQ7" si="13">SUMIFS($D5:$AP5,$D$3:$AP$3,AQ$3,$D$2:$AP$2,"&lt;="&amp;$AS$1)</f>
        <v>#REF!</v>
      </c>
      <c r="AR5" s="44">
        <f t="shared" si="0"/>
        <v>0</v>
      </c>
      <c r="AS5" s="45" t="e">
        <f t="shared" ref="AS5:AS6" si="14">+AQ5+AR5</f>
        <v>#REF!</v>
      </c>
    </row>
    <row r="6" spans="2:49">
      <c r="B6" s="130"/>
      <c r="C6" s="36" t="s">
        <v>4</v>
      </c>
      <c r="D6" s="43" t="e">
        <f>SUMIFS(#REF!,#REF!,$C6,#REF!,"PL*")/100000</f>
        <v>#REF!</v>
      </c>
      <c r="E6" s="44"/>
      <c r="F6" s="45" t="e">
        <f t="shared" si="1"/>
        <v>#REF!</v>
      </c>
      <c r="G6" s="43" t="e">
        <f>SUMIFS(#REF!,#REF!,$C6,#REF!,"PL*")/100000</f>
        <v>#REF!</v>
      </c>
      <c r="H6" s="44"/>
      <c r="I6" s="45" t="e">
        <f t="shared" si="2"/>
        <v>#REF!</v>
      </c>
      <c r="J6" s="43" t="e">
        <f>SUMIFS(#REF!,#REF!,$C6,#REF!,"PL*")/100000</f>
        <v>#REF!</v>
      </c>
      <c r="K6" s="44"/>
      <c r="L6" s="45" t="e">
        <f t="shared" si="3"/>
        <v>#REF!</v>
      </c>
      <c r="M6" s="43" t="e">
        <f>SUMIFS(#REF!,#REF!,$C6,#REF!,"PL*")/100000</f>
        <v>#REF!</v>
      </c>
      <c r="N6" s="44"/>
      <c r="O6" s="45" t="e">
        <f t="shared" si="4"/>
        <v>#REF!</v>
      </c>
      <c r="P6" s="43" t="e">
        <f>SUMIFS(#REF!,#REF!,$C6,#REF!,"PL*")/100000</f>
        <v>#REF!</v>
      </c>
      <c r="Q6" s="44"/>
      <c r="R6" s="45" t="e">
        <f t="shared" si="5"/>
        <v>#REF!</v>
      </c>
      <c r="S6" s="43" t="e">
        <f>SUMIFS(#REF!,#REF!,$C6,#REF!,"PL*")/100000</f>
        <v>#REF!</v>
      </c>
      <c r="T6" s="44"/>
      <c r="U6" s="45" t="e">
        <f t="shared" si="6"/>
        <v>#REF!</v>
      </c>
      <c r="V6" s="43" t="e">
        <f>SUMIFS(#REF!,#REF!,$C6,#REF!,"PL*")/100000</f>
        <v>#REF!</v>
      </c>
      <c r="W6" s="44"/>
      <c r="X6" s="45" t="e">
        <f t="shared" si="7"/>
        <v>#REF!</v>
      </c>
      <c r="Y6" s="43" t="e">
        <f>SUMIFS(#REF!,#REF!,$C6,#REF!,"PL*")/100000</f>
        <v>#REF!</v>
      </c>
      <c r="Z6" s="44"/>
      <c r="AA6" s="45" t="e">
        <f t="shared" si="8"/>
        <v>#REF!</v>
      </c>
      <c r="AB6" s="84" t="e">
        <f>SUMIFS(#REF!,#REF!,$C6,#REF!,"PL*")</f>
        <v>#REF!</v>
      </c>
      <c r="AC6" s="44"/>
      <c r="AD6" s="45" t="e">
        <f t="shared" si="9"/>
        <v>#REF!</v>
      </c>
      <c r="AE6" s="43" t="e">
        <f>SUMIFS(#REF!,#REF!,$C6,#REF!,"PL*")</f>
        <v>#REF!</v>
      </c>
      <c r="AF6" s="44"/>
      <c r="AG6" s="45" t="e">
        <f t="shared" si="10"/>
        <v>#REF!</v>
      </c>
      <c r="AH6" s="43" t="e">
        <f>SUMIFS(#REF!,#REF!,$C6,#REF!,"PL*")</f>
        <v>#REF!</v>
      </c>
      <c r="AI6" s="44"/>
      <c r="AJ6" s="45" t="e">
        <f t="shared" si="11"/>
        <v>#REF!</v>
      </c>
      <c r="AK6" s="43" t="e">
        <f>SUMIFS(#REF!,#REF!,$C6,#REF!,"PL*")</f>
        <v>#REF!</v>
      </c>
      <c r="AL6" s="44"/>
      <c r="AM6" s="45" t="e">
        <f t="shared" si="12"/>
        <v>#REF!</v>
      </c>
      <c r="AN6" s="43"/>
      <c r="AO6" s="44"/>
      <c r="AP6" s="45"/>
      <c r="AQ6" s="43" t="e">
        <f t="shared" si="13"/>
        <v>#REF!</v>
      </c>
      <c r="AR6" s="44">
        <f t="shared" si="0"/>
        <v>0</v>
      </c>
      <c r="AS6" s="45" t="e">
        <f t="shared" si="14"/>
        <v>#REF!</v>
      </c>
    </row>
    <row r="7" spans="2:49" ht="5.0999999999999996" customHeight="1">
      <c r="B7" s="130"/>
      <c r="C7" s="24"/>
      <c r="D7" s="43"/>
      <c r="E7" s="44"/>
      <c r="F7" s="45"/>
      <c r="G7" s="43"/>
      <c r="H7" s="44"/>
      <c r="I7" s="45"/>
      <c r="J7" s="43"/>
      <c r="K7" s="44"/>
      <c r="L7" s="45"/>
      <c r="M7" s="43"/>
      <c r="N7" s="44"/>
      <c r="O7" s="45"/>
      <c r="P7" s="43"/>
      <c r="Q7" s="44"/>
      <c r="R7" s="45"/>
      <c r="S7" s="43"/>
      <c r="T7" s="44"/>
      <c r="U7" s="45"/>
      <c r="V7" s="43"/>
      <c r="W7" s="44"/>
      <c r="X7" s="45"/>
      <c r="Y7" s="43"/>
      <c r="Z7" s="44"/>
      <c r="AA7" s="45"/>
      <c r="AB7" s="43"/>
      <c r="AC7" s="44"/>
      <c r="AD7" s="45"/>
      <c r="AE7" s="43"/>
      <c r="AF7" s="44"/>
      <c r="AG7" s="45"/>
      <c r="AH7" s="43"/>
      <c r="AI7" s="44"/>
      <c r="AJ7" s="45"/>
      <c r="AK7" s="43"/>
      <c r="AL7" s="44"/>
      <c r="AM7" s="45"/>
      <c r="AN7" s="43"/>
      <c r="AO7" s="44"/>
      <c r="AP7" s="45"/>
      <c r="AQ7" s="43">
        <f t="shared" si="13"/>
        <v>0</v>
      </c>
      <c r="AR7" s="44">
        <f t="shared" si="0"/>
        <v>0</v>
      </c>
      <c r="AS7" s="45"/>
    </row>
    <row r="8" spans="2:49">
      <c r="B8" s="130"/>
      <c r="C8" s="38" t="s">
        <v>39</v>
      </c>
      <c r="D8" s="46" t="e">
        <f t="shared" ref="D8:AM8" si="15">SUM(D4:D7)</f>
        <v>#REF!</v>
      </c>
      <c r="E8" s="47">
        <f t="shared" si="15"/>
        <v>0</v>
      </c>
      <c r="F8" s="48" t="e">
        <f t="shared" si="15"/>
        <v>#REF!</v>
      </c>
      <c r="G8" s="46" t="e">
        <f t="shared" si="15"/>
        <v>#REF!</v>
      </c>
      <c r="H8" s="47">
        <f t="shared" si="15"/>
        <v>0</v>
      </c>
      <c r="I8" s="48" t="e">
        <f t="shared" si="15"/>
        <v>#REF!</v>
      </c>
      <c r="J8" s="46" t="e">
        <f t="shared" si="15"/>
        <v>#REF!</v>
      </c>
      <c r="K8" s="47">
        <f t="shared" si="15"/>
        <v>0</v>
      </c>
      <c r="L8" s="48" t="e">
        <f t="shared" si="15"/>
        <v>#REF!</v>
      </c>
      <c r="M8" s="46" t="e">
        <f t="shared" si="15"/>
        <v>#REF!</v>
      </c>
      <c r="N8" s="47">
        <f t="shared" si="15"/>
        <v>0</v>
      </c>
      <c r="O8" s="48" t="e">
        <f t="shared" si="15"/>
        <v>#REF!</v>
      </c>
      <c r="P8" s="46" t="e">
        <f t="shared" si="15"/>
        <v>#REF!</v>
      </c>
      <c r="Q8" s="47">
        <f t="shared" si="15"/>
        <v>0</v>
      </c>
      <c r="R8" s="48" t="e">
        <f t="shared" si="15"/>
        <v>#REF!</v>
      </c>
      <c r="S8" s="46" t="e">
        <f t="shared" si="15"/>
        <v>#REF!</v>
      </c>
      <c r="T8" s="47">
        <f t="shared" si="15"/>
        <v>0</v>
      </c>
      <c r="U8" s="48" t="e">
        <f t="shared" si="15"/>
        <v>#REF!</v>
      </c>
      <c r="V8" s="46" t="e">
        <f t="shared" si="15"/>
        <v>#REF!</v>
      </c>
      <c r="W8" s="47">
        <f t="shared" si="15"/>
        <v>0</v>
      </c>
      <c r="X8" s="48" t="e">
        <f t="shared" si="15"/>
        <v>#REF!</v>
      </c>
      <c r="Y8" s="46" t="e">
        <f t="shared" si="15"/>
        <v>#REF!</v>
      </c>
      <c r="Z8" s="47">
        <f t="shared" si="15"/>
        <v>0</v>
      </c>
      <c r="AA8" s="48" t="e">
        <f t="shared" si="15"/>
        <v>#REF!</v>
      </c>
      <c r="AB8" s="46" t="e">
        <f t="shared" si="15"/>
        <v>#REF!</v>
      </c>
      <c r="AC8" s="47">
        <f t="shared" si="15"/>
        <v>0</v>
      </c>
      <c r="AD8" s="48" t="e">
        <f t="shared" si="15"/>
        <v>#REF!</v>
      </c>
      <c r="AE8" s="46" t="e">
        <f t="shared" si="15"/>
        <v>#REF!</v>
      </c>
      <c r="AF8" s="47">
        <f t="shared" si="15"/>
        <v>0</v>
      </c>
      <c r="AG8" s="48" t="e">
        <f t="shared" si="15"/>
        <v>#REF!</v>
      </c>
      <c r="AH8" s="46" t="e">
        <f t="shared" si="15"/>
        <v>#REF!</v>
      </c>
      <c r="AI8" s="47">
        <f t="shared" si="15"/>
        <v>0</v>
      </c>
      <c r="AJ8" s="48" t="e">
        <f t="shared" si="15"/>
        <v>#REF!</v>
      </c>
      <c r="AK8" s="46" t="e">
        <f t="shared" si="15"/>
        <v>#REF!</v>
      </c>
      <c r="AL8" s="47">
        <f t="shared" si="15"/>
        <v>0</v>
      </c>
      <c r="AM8" s="48" t="e">
        <f t="shared" si="15"/>
        <v>#REF!</v>
      </c>
      <c r="AN8" s="46"/>
      <c r="AO8" s="47"/>
      <c r="AP8" s="48"/>
      <c r="AQ8" s="46" t="e">
        <f t="shared" ref="AQ8:AR8" si="16">SUM(AQ4:AQ7)</f>
        <v>#REF!</v>
      </c>
      <c r="AR8" s="47">
        <f t="shared" si="16"/>
        <v>0</v>
      </c>
      <c r="AS8" s="48" t="e">
        <f>SUM(AS4:AS7)</f>
        <v>#REF!</v>
      </c>
    </row>
    <row r="9" spans="2:49">
      <c r="B9" s="130"/>
      <c r="C9" s="25" t="s">
        <v>40</v>
      </c>
      <c r="D9" s="49"/>
      <c r="E9" s="50"/>
      <c r="F9" s="51">
        <v>0</v>
      </c>
      <c r="G9" s="49"/>
      <c r="H9" s="50"/>
      <c r="I9" s="51">
        <v>115.86367060202083</v>
      </c>
      <c r="J9" s="49"/>
      <c r="K9" s="50"/>
      <c r="L9" s="51">
        <v>111.83768935840435</v>
      </c>
      <c r="M9" s="49"/>
      <c r="N9" s="50"/>
      <c r="O9" s="51">
        <v>112.69822110179037</v>
      </c>
      <c r="P9" s="49"/>
      <c r="Q9" s="50"/>
      <c r="R9" s="51">
        <f>(+'[1]Cost Savings sheet'!$AO$25)/100000</f>
        <v>106.3732434784902</v>
      </c>
      <c r="S9" s="49"/>
      <c r="T9" s="50"/>
      <c r="U9" s="51">
        <f>(+'[1]Cost Savings sheet'!$AP$25)/100000</f>
        <v>83.234217270356197</v>
      </c>
      <c r="V9" s="49"/>
      <c r="W9" s="50"/>
      <c r="X9" s="51">
        <f>(+'[1]Cost Savings sheet'!$AQ$25)/100000</f>
        <v>79.490182304583925</v>
      </c>
      <c r="Y9" s="49"/>
      <c r="Z9" s="50"/>
      <c r="AA9" s="51">
        <f>(+'[1]Cost Savings sheet'!$AR$25)/100000</f>
        <v>86.637945268135837</v>
      </c>
      <c r="AB9" s="49"/>
      <c r="AC9" s="50"/>
      <c r="AD9" s="51">
        <f>(+'[1]Cost Savings sheet'!$AS$25)/100000</f>
        <v>87.047136970527873</v>
      </c>
      <c r="AE9" s="49"/>
      <c r="AF9" s="50"/>
      <c r="AG9" s="51">
        <f>(+'[1]Cost Savings sheet'!$AT$25)/100000</f>
        <v>90.933521304465714</v>
      </c>
      <c r="AH9" s="49"/>
      <c r="AI9" s="50"/>
      <c r="AJ9" s="51">
        <f>(+'[1]Cost Savings sheet'!$AU$25)/100000</f>
        <v>82.811548588155716</v>
      </c>
      <c r="AK9" s="49"/>
      <c r="AL9" s="50"/>
      <c r="AM9" s="51">
        <f>(+'[1]Cost Savings sheet'!$AV$25)/100000</f>
        <v>79.43693745707283</v>
      </c>
      <c r="AN9" s="49"/>
      <c r="AO9" s="50"/>
      <c r="AP9" s="51"/>
      <c r="AQ9" s="49"/>
      <c r="AR9" s="50"/>
      <c r="AS9" s="51">
        <f t="shared" si="0"/>
        <v>609.49722411564585</v>
      </c>
      <c r="AU9">
        <f>+O9*87%</f>
        <v>98.047452358557621</v>
      </c>
      <c r="AV9" s="17" t="e">
        <f>+AU9-O4</f>
        <v>#REF!</v>
      </c>
    </row>
    <row r="10" spans="2:49">
      <c r="B10" s="130"/>
      <c r="C10" s="37" t="s">
        <v>51</v>
      </c>
      <c r="D10" s="52"/>
      <c r="E10" s="53"/>
      <c r="F10" s="39">
        <f>+IFERROR(F8/F9,0)</f>
        <v>0</v>
      </c>
      <c r="G10" s="52"/>
      <c r="H10" s="53"/>
      <c r="I10" s="39">
        <f>+IFERROR(I8/I9,0)</f>
        <v>0</v>
      </c>
      <c r="J10" s="52"/>
      <c r="K10" s="53"/>
      <c r="L10" s="39">
        <f>+IFERROR(L8/L9,0)</f>
        <v>0</v>
      </c>
      <c r="M10" s="52"/>
      <c r="N10" s="53"/>
      <c r="O10" s="39">
        <f>+IFERROR(O8/O9,0)</f>
        <v>0</v>
      </c>
      <c r="P10" s="52"/>
      <c r="Q10" s="53"/>
      <c r="R10" s="39">
        <f>+IFERROR(R8/R9,0)</f>
        <v>0</v>
      </c>
      <c r="S10" s="52"/>
      <c r="T10" s="53"/>
      <c r="U10" s="39">
        <f>+IFERROR(U8/U9,0)</f>
        <v>0</v>
      </c>
      <c r="V10" s="52"/>
      <c r="W10" s="53"/>
      <c r="X10" s="39">
        <f>+IFERROR(X8/X9,0)</f>
        <v>0</v>
      </c>
      <c r="Y10" s="52"/>
      <c r="Z10" s="53"/>
      <c r="AA10" s="39">
        <f>+IFERROR(AA8/AA9,0)</f>
        <v>0</v>
      </c>
      <c r="AB10" s="52"/>
      <c r="AC10" s="53"/>
      <c r="AD10" s="39">
        <f>+IFERROR(AD8/AD9,0)</f>
        <v>0</v>
      </c>
      <c r="AE10" s="52"/>
      <c r="AF10" s="53"/>
      <c r="AG10" s="39">
        <f>+IFERROR(AG8/AG9,0)</f>
        <v>0</v>
      </c>
      <c r="AH10" s="52"/>
      <c r="AI10" s="53"/>
      <c r="AJ10" s="39">
        <f>+IFERROR(AJ8/AJ9,0)</f>
        <v>0</v>
      </c>
      <c r="AK10" s="52"/>
      <c r="AL10" s="53"/>
      <c r="AM10" s="39">
        <f>+IFERROR(AM8/AM9,0)</f>
        <v>0</v>
      </c>
      <c r="AN10" s="52"/>
      <c r="AO10" s="53"/>
      <c r="AP10" s="39"/>
      <c r="AQ10" s="52"/>
      <c r="AR10" s="53"/>
      <c r="AS10" s="39">
        <f>+IFERROR(AS8/AS9,0)</f>
        <v>0</v>
      </c>
    </row>
    <row r="11" spans="2:49">
      <c r="B11" s="129" t="s">
        <v>7</v>
      </c>
      <c r="C11" s="35" t="s">
        <v>3</v>
      </c>
      <c r="D11" s="40"/>
      <c r="E11" s="41" t="e">
        <f>SUMIFS('Procurement Summary'!E:E,'Procurement Summary'!#REF!,Summary!C4)/100000</f>
        <v>#REF!</v>
      </c>
      <c r="F11" s="42" t="e">
        <f>SUM(D11:E11)</f>
        <v>#REF!</v>
      </c>
      <c r="G11" s="40" t="e">
        <f>SUMIFS(#REF!,#REF!,$C11,#REF!,"TG*")/100000</f>
        <v>#REF!</v>
      </c>
      <c r="H11" s="41" t="e">
        <f>SUMIFS('Procurement Summary'!F:F,'Procurement Summary'!#REF!,Summary!C4)/100000</f>
        <v>#REF!</v>
      </c>
      <c r="I11" s="42" t="e">
        <f>SUM(G11:H11)</f>
        <v>#REF!</v>
      </c>
      <c r="J11" s="40" t="e">
        <f>SUMIFS(#REF!,#REF!,$C11,#REF!,"TG*")/100000</f>
        <v>#REF!</v>
      </c>
      <c r="K11" s="41" t="e">
        <f>SUMIFS('Procurement Summary'!G:G,'Procurement Summary'!#REF!,Summary!C4)/100000</f>
        <v>#REF!</v>
      </c>
      <c r="L11" s="42" t="e">
        <f>SUM(J11:K11)</f>
        <v>#REF!</v>
      </c>
      <c r="M11" s="40" t="e">
        <f>SUMIFS(#REF!,#REF!,$C11,#REF!,"TG*")/100000</f>
        <v>#REF!</v>
      </c>
      <c r="N11" s="41" t="e">
        <f>SUMIFS('Procurement Summary'!H:H,'Procurement Summary'!#REF!,Summary!C4)/100000</f>
        <v>#REF!</v>
      </c>
      <c r="O11" s="42" t="e">
        <f>SUM(M11:N11)</f>
        <v>#REF!</v>
      </c>
      <c r="P11" s="40" t="e">
        <f>SUMIFS(#REF!,#REF!,$C11,#REF!,"TG*")/100000</f>
        <v>#REF!</v>
      </c>
      <c r="Q11" s="41" t="e">
        <f>SUMIFS('Procurement Summary'!I:I,'Procurement Summary'!#REF!,Summary!C4)/100000</f>
        <v>#REF!</v>
      </c>
      <c r="R11" s="42" t="e">
        <f>SUM(P11:Q11)</f>
        <v>#REF!</v>
      </c>
      <c r="S11" s="40" t="e">
        <f>SUMIFS(#REF!,#REF!,$C11,#REF!,"TG*")/100000</f>
        <v>#REF!</v>
      </c>
      <c r="T11" s="41" t="e">
        <f>SUMIFS('Procurement Summary'!J:J,'Procurement Summary'!#REF!,Summary!C4)/100000</f>
        <v>#REF!</v>
      </c>
      <c r="U11" s="42" t="e">
        <f>SUM(S11:T11)</f>
        <v>#REF!</v>
      </c>
      <c r="V11" s="40" t="e">
        <f>SUMIFS(#REF!,#REF!,$C11,#REF!,"TG*")/100000</f>
        <v>#REF!</v>
      </c>
      <c r="W11" s="41" t="e">
        <f>SUMIFS('Procurement Summary'!K:K,'Procurement Summary'!#REF!,Summary!C11)/100000</f>
        <v>#REF!</v>
      </c>
      <c r="X11" s="42" t="e">
        <f>SUM(V11:W11)</f>
        <v>#REF!</v>
      </c>
      <c r="Y11" s="40" t="e">
        <f>SUMIFS(#REF!,#REF!,$C11,#REF!,"TG*")/100000</f>
        <v>#REF!</v>
      </c>
      <c r="Z11" s="41" t="e">
        <f>SUMIFS('Procurement Summary'!L:L,'Procurement Summary'!#REF!,Summary!C11)/100000</f>
        <v>#REF!</v>
      </c>
      <c r="AA11" s="42" t="e">
        <f>SUM(Y11:Z11)</f>
        <v>#REF!</v>
      </c>
      <c r="AB11" s="40" t="e">
        <f>SUMIFS(#REF!,#REF!,$C11,#REF!,"TG*")/100000</f>
        <v>#REF!</v>
      </c>
      <c r="AC11" s="41" t="e">
        <f>SUMIFS('Procurement Summary'!M:M,'Procurement Summary'!#REF!,Summary!C11)/100000</f>
        <v>#REF!</v>
      </c>
      <c r="AD11" s="42" t="e">
        <f>SUM(AB11:AC11)</f>
        <v>#REF!</v>
      </c>
      <c r="AE11" s="40" t="e">
        <f>SUMIFS(#REF!,#REF!,$C11,#REF!,"TG*")</f>
        <v>#REF!</v>
      </c>
      <c r="AF11" s="41">
        <f>SUMIFS('Procurement Summary'!AD:AD,'Procurement Summary'!AB:AB,Summary!AA4)</f>
        <v>0</v>
      </c>
      <c r="AG11" s="42" t="e">
        <f>SUM(AE11:AF11)</f>
        <v>#REF!</v>
      </c>
      <c r="AH11" s="40" t="e">
        <f>SUMIFS(#REF!,#REF!,$C11,#REF!,"TG*")</f>
        <v>#REF!</v>
      </c>
      <c r="AI11" s="41">
        <f>SUMIFS('Procurement Summary'!AE:AE,'Procurement Summary'!AB:AB,Summary!AA4)</f>
        <v>0</v>
      </c>
      <c r="AJ11" s="42" t="e">
        <f>SUM(AH11:AI11)</f>
        <v>#REF!</v>
      </c>
      <c r="AK11" s="40" t="e">
        <f>SUMIFS(#REF!,#REF!,$C11,#REF!,"TG*")</f>
        <v>#REF!</v>
      </c>
      <c r="AL11" s="41"/>
      <c r="AM11" s="42" t="e">
        <f>SUM(AK11:AL11)</f>
        <v>#REF!</v>
      </c>
      <c r="AN11" s="40"/>
      <c r="AO11" s="41"/>
      <c r="AP11" s="42"/>
      <c r="AQ11" s="40" t="e">
        <f>SUMIFS($D11:$AP11,$D$3:$AP$3,AQ$3,$D$2:$AP$2,"&lt;="&amp;$AS$1)</f>
        <v>#REF!</v>
      </c>
      <c r="AR11" s="41" t="e">
        <f t="shared" si="0"/>
        <v>#REF!</v>
      </c>
      <c r="AS11" s="42" t="e">
        <f>+AQ11+AR11</f>
        <v>#REF!</v>
      </c>
    </row>
    <row r="12" spans="2:49">
      <c r="B12" s="130"/>
      <c r="C12" s="36" t="s">
        <v>69</v>
      </c>
      <c r="D12" s="43"/>
      <c r="E12" s="44" t="e">
        <f>SUMIFS('Procurement Summary'!E:E,'Procurement Summary'!#REF!,Summary!C5)/100000</f>
        <v>#REF!</v>
      </c>
      <c r="F12" s="45" t="e">
        <f t="shared" ref="F12:F13" si="17">SUM(D12:E12)</f>
        <v>#REF!</v>
      </c>
      <c r="G12" s="43" t="e">
        <f>SUMIFS(#REF!,#REF!,$C12,#REF!,"TG*")/100000</f>
        <v>#REF!</v>
      </c>
      <c r="H12" s="44" t="e">
        <f>SUMIFS('Procurement Summary'!F:F,'Procurement Summary'!#REF!,Summary!C5)/100000</f>
        <v>#REF!</v>
      </c>
      <c r="I12" s="45" t="e">
        <f t="shared" ref="I12:I13" si="18">SUM(G12:H12)</f>
        <v>#REF!</v>
      </c>
      <c r="J12" s="43" t="e">
        <f>SUMIFS(#REF!,#REF!,$C12,#REF!,"TG*")/100000</f>
        <v>#REF!</v>
      </c>
      <c r="K12" s="44" t="e">
        <f>SUMIFS('Procurement Summary'!G:G,'Procurement Summary'!#REF!,Summary!C5)/100000</f>
        <v>#REF!</v>
      </c>
      <c r="L12" s="45" t="e">
        <f t="shared" ref="L12:L13" si="19">SUM(J12:K12)</f>
        <v>#REF!</v>
      </c>
      <c r="M12" s="43" t="e">
        <f>SUMIFS(#REF!,#REF!,$C12,#REF!,"TG*")/100000</f>
        <v>#REF!</v>
      </c>
      <c r="N12" s="44" t="e">
        <f>SUMIFS('Procurement Summary'!H:H,'Procurement Summary'!#REF!,Summary!C5)/100000</f>
        <v>#REF!</v>
      </c>
      <c r="O12" s="45" t="e">
        <f t="shared" ref="O12:O13" si="20">SUM(M12:N12)</f>
        <v>#REF!</v>
      </c>
      <c r="P12" s="43" t="e">
        <f>SUMIFS(#REF!,#REF!,$C12,#REF!,"TG*")/100000</f>
        <v>#REF!</v>
      </c>
      <c r="Q12" s="44" t="e">
        <f>SUMIFS('Procurement Summary'!I:I,'Procurement Summary'!#REF!,Summary!C5)/100000</f>
        <v>#REF!</v>
      </c>
      <c r="R12" s="45" t="e">
        <f t="shared" ref="R12:R13" si="21">SUM(P12:Q12)</f>
        <v>#REF!</v>
      </c>
      <c r="S12" s="43" t="e">
        <f>SUMIFS(#REF!,#REF!,$C12,#REF!,"TG*")/100000</f>
        <v>#REF!</v>
      </c>
      <c r="T12" s="44" t="e">
        <f>SUMIFS('Procurement Summary'!J:J,'Procurement Summary'!#REF!,Summary!C5)/100000</f>
        <v>#REF!</v>
      </c>
      <c r="U12" s="45" t="e">
        <f t="shared" ref="U12:U13" si="22">SUM(S12:T12)</f>
        <v>#REF!</v>
      </c>
      <c r="V12" s="43" t="e">
        <f>SUMIFS(#REF!,#REF!,$C12,#REF!,"TG*")/100000</f>
        <v>#REF!</v>
      </c>
      <c r="W12" s="44" t="e">
        <f>SUMIFS('Procurement Summary'!K:K,'Procurement Summary'!#REF!,Summary!C12)/100000</f>
        <v>#REF!</v>
      </c>
      <c r="X12" s="45" t="e">
        <f t="shared" ref="X12:X13" si="23">SUM(V12:W12)</f>
        <v>#REF!</v>
      </c>
      <c r="Y12" s="43" t="e">
        <f>SUMIFS(#REF!,#REF!,$C12,#REF!,"TG*")/100000</f>
        <v>#REF!</v>
      </c>
      <c r="Z12" s="44" t="e">
        <f>SUMIFS('Procurement Summary'!L:L,'Procurement Summary'!#REF!,Summary!C12)/100000</f>
        <v>#REF!</v>
      </c>
      <c r="AA12" s="45" t="e">
        <f t="shared" ref="AA12:AA13" si="24">SUM(Y12:Z12)</f>
        <v>#REF!</v>
      </c>
      <c r="AB12" s="43" t="e">
        <f>SUMIFS(#REF!,#REF!,$C12,#REF!,"TG*")/100000</f>
        <v>#REF!</v>
      </c>
      <c r="AC12" s="44" t="e">
        <f>SUMIFS('Procurement Summary'!M:M,'Procurement Summary'!#REF!,Summary!C12)/100000</f>
        <v>#REF!</v>
      </c>
      <c r="AD12" s="45" t="e">
        <f t="shared" ref="AD12:AD13" si="25">SUM(AB12:AC12)</f>
        <v>#REF!</v>
      </c>
      <c r="AE12" s="43" t="e">
        <f>SUMIFS(#REF!,#REF!,$C12,#REF!,"TG*")</f>
        <v>#REF!</v>
      </c>
      <c r="AF12" s="44">
        <f>SUMIFS('Procurement Summary'!AD:AD,'Procurement Summary'!AB:AB,Summary!AA5)</f>
        <v>0</v>
      </c>
      <c r="AG12" s="45" t="e">
        <f t="shared" ref="AG12:AG13" si="26">SUM(AE12:AF12)</f>
        <v>#REF!</v>
      </c>
      <c r="AH12" s="43" t="e">
        <f>SUMIFS(#REF!,#REF!,$C12,#REF!,"TG*")</f>
        <v>#REF!</v>
      </c>
      <c r="AI12" s="44">
        <f>SUMIFS('Procurement Summary'!AE:AE,'Procurement Summary'!AB:AB,Summary!AA5)</f>
        <v>0</v>
      </c>
      <c r="AJ12" s="45" t="e">
        <f t="shared" ref="AJ12:AJ13" si="27">SUM(AH12:AI12)</f>
        <v>#REF!</v>
      </c>
      <c r="AK12" s="43" t="e">
        <f>SUMIFS(#REF!,#REF!,$C12,#REF!,"TG*")</f>
        <v>#REF!</v>
      </c>
      <c r="AL12" s="44"/>
      <c r="AM12" s="45" t="e">
        <f t="shared" ref="AM12:AM13" si="28">SUM(AK12:AL12)</f>
        <v>#REF!</v>
      </c>
      <c r="AN12" s="43"/>
      <c r="AO12" s="44"/>
      <c r="AP12" s="45"/>
      <c r="AQ12" s="43" t="e">
        <f t="shared" ref="AQ12:AQ14" si="29">SUMIFS($D12:$AP12,$D$3:$AP$3,AQ$3,$D$2:$AP$2,"&lt;="&amp;$AS$1)</f>
        <v>#REF!</v>
      </c>
      <c r="AR12" s="44" t="e">
        <f t="shared" si="0"/>
        <v>#REF!</v>
      </c>
      <c r="AS12" s="45" t="e">
        <f t="shared" ref="AS12:AS13" si="30">+AQ12+AR12</f>
        <v>#REF!</v>
      </c>
      <c r="AW12" s="18"/>
    </row>
    <row r="13" spans="2:49">
      <c r="B13" s="130"/>
      <c r="C13" s="36" t="s">
        <v>4</v>
      </c>
      <c r="D13" s="43"/>
      <c r="E13" s="44" t="e">
        <f>SUMIFS('Procurement Summary'!E:E,'Procurement Summary'!#REF!,Summary!C6)/100000</f>
        <v>#REF!</v>
      </c>
      <c r="F13" s="45" t="e">
        <f t="shared" si="17"/>
        <v>#REF!</v>
      </c>
      <c r="G13" s="43" t="e">
        <f>SUMIFS(#REF!,#REF!,$C13,#REF!,"TG*")/100000</f>
        <v>#REF!</v>
      </c>
      <c r="H13" s="44" t="e">
        <f>SUMIFS('Procurement Summary'!F:F,'Procurement Summary'!#REF!,Summary!C6)/100000</f>
        <v>#REF!</v>
      </c>
      <c r="I13" s="45" t="e">
        <f t="shared" si="18"/>
        <v>#REF!</v>
      </c>
      <c r="J13" s="43" t="e">
        <f>SUMIFS(#REF!,#REF!,$C13,#REF!,"TG*")/100000</f>
        <v>#REF!</v>
      </c>
      <c r="K13" s="44" t="e">
        <f>SUMIFS('Procurement Summary'!G:G,'Procurement Summary'!#REF!,Summary!C6)/100000</f>
        <v>#REF!</v>
      </c>
      <c r="L13" s="45" t="e">
        <f t="shared" si="19"/>
        <v>#REF!</v>
      </c>
      <c r="M13" s="43" t="e">
        <f>SUMIFS(#REF!,#REF!,$C13,#REF!,"TG*")/100000</f>
        <v>#REF!</v>
      </c>
      <c r="N13" s="44" t="e">
        <f>SUMIFS('Procurement Summary'!H:H,'Procurement Summary'!#REF!,Summary!C6)/100000</f>
        <v>#REF!</v>
      </c>
      <c r="O13" s="45" t="e">
        <f t="shared" si="20"/>
        <v>#REF!</v>
      </c>
      <c r="P13" s="43" t="e">
        <f>SUMIFS(#REF!,#REF!,$C13,#REF!,"TG*")/100000</f>
        <v>#REF!</v>
      </c>
      <c r="Q13" s="44" t="e">
        <f>SUMIFS('Procurement Summary'!I:I,'Procurement Summary'!#REF!,Summary!C6)/100000</f>
        <v>#REF!</v>
      </c>
      <c r="R13" s="45" t="e">
        <f t="shared" si="21"/>
        <v>#REF!</v>
      </c>
      <c r="S13" s="43" t="e">
        <f>SUMIFS(#REF!,#REF!,$C13,#REF!,"TG*")/100000</f>
        <v>#REF!</v>
      </c>
      <c r="T13" s="44" t="e">
        <f>SUMIFS('Procurement Summary'!J:J,'Procurement Summary'!#REF!,Summary!C6)/100000</f>
        <v>#REF!</v>
      </c>
      <c r="U13" s="45" t="e">
        <f t="shared" si="22"/>
        <v>#REF!</v>
      </c>
      <c r="V13" s="43" t="e">
        <f>SUMIFS(#REF!,#REF!,$C13,#REF!,"TG*")/100000</f>
        <v>#REF!</v>
      </c>
      <c r="W13" s="44" t="e">
        <f>SUMIFS('Procurement Summary'!K:K,'Procurement Summary'!#REF!,Summary!C13)/100000</f>
        <v>#REF!</v>
      </c>
      <c r="X13" s="45" t="e">
        <f t="shared" si="23"/>
        <v>#REF!</v>
      </c>
      <c r="Y13" s="43" t="e">
        <f>SUMIFS(#REF!,#REF!,$C13,#REF!,"TG*")/100000</f>
        <v>#REF!</v>
      </c>
      <c r="Z13" s="44" t="e">
        <f>SUMIFS('Procurement Summary'!L:L,'Procurement Summary'!#REF!,Summary!C13)/100000</f>
        <v>#REF!</v>
      </c>
      <c r="AA13" s="45" t="e">
        <f t="shared" si="24"/>
        <v>#REF!</v>
      </c>
      <c r="AB13" s="43" t="e">
        <f>SUMIFS(#REF!,#REF!,$C13,#REF!,"TG*")/100000</f>
        <v>#REF!</v>
      </c>
      <c r="AC13" s="44" t="e">
        <f>SUMIFS('Procurement Summary'!M:M,'Procurement Summary'!#REF!,Summary!C13)/100000</f>
        <v>#REF!</v>
      </c>
      <c r="AD13" s="45" t="e">
        <f t="shared" si="25"/>
        <v>#REF!</v>
      </c>
      <c r="AE13" s="43" t="e">
        <f>SUMIFS(#REF!,#REF!,$C13,#REF!,"TG*")</f>
        <v>#REF!</v>
      </c>
      <c r="AF13" s="44">
        <f>SUMIFS('Procurement Summary'!AD:AD,'Procurement Summary'!AB:AB,Summary!AA6)</f>
        <v>0</v>
      </c>
      <c r="AG13" s="45" t="e">
        <f t="shared" si="26"/>
        <v>#REF!</v>
      </c>
      <c r="AH13" s="43" t="e">
        <f>SUMIFS(#REF!,#REF!,$C13,#REF!,"TG*")</f>
        <v>#REF!</v>
      </c>
      <c r="AI13" s="44">
        <f>SUMIFS('Procurement Summary'!AE:AE,'Procurement Summary'!AB:AB,Summary!AA6)</f>
        <v>0</v>
      </c>
      <c r="AJ13" s="45" t="e">
        <f t="shared" si="27"/>
        <v>#REF!</v>
      </c>
      <c r="AK13" s="43" t="e">
        <f>SUMIFS(#REF!,#REF!,$C13,#REF!,"TG*")</f>
        <v>#REF!</v>
      </c>
      <c r="AL13" s="44"/>
      <c r="AM13" s="45" t="e">
        <f t="shared" si="28"/>
        <v>#REF!</v>
      </c>
      <c r="AN13" s="43"/>
      <c r="AO13" s="44"/>
      <c r="AP13" s="45"/>
      <c r="AQ13" s="43" t="e">
        <f t="shared" si="29"/>
        <v>#REF!</v>
      </c>
      <c r="AR13" s="44" t="e">
        <f t="shared" si="0"/>
        <v>#REF!</v>
      </c>
      <c r="AS13" s="45" t="e">
        <f t="shared" si="30"/>
        <v>#REF!</v>
      </c>
    </row>
    <row r="14" spans="2:49" ht="5.0999999999999996" customHeight="1">
      <c r="B14" s="130"/>
      <c r="C14" s="24"/>
      <c r="D14" s="43"/>
      <c r="E14" s="44"/>
      <c r="F14" s="45"/>
      <c r="G14" s="43"/>
      <c r="H14" s="44"/>
      <c r="I14" s="45"/>
      <c r="J14" s="43"/>
      <c r="K14" s="44"/>
      <c r="L14" s="45"/>
      <c r="M14" s="43"/>
      <c r="N14" s="44"/>
      <c r="O14" s="45"/>
      <c r="P14" s="43"/>
      <c r="Q14" s="44"/>
      <c r="R14" s="45"/>
      <c r="S14" s="43"/>
      <c r="T14" s="44"/>
      <c r="U14" s="45"/>
      <c r="V14" s="43" t="e">
        <f>SUMIFS(#REF!,#REF!,$C14,#REF!,"TG*")/100000</f>
        <v>#REF!</v>
      </c>
      <c r="W14" s="44"/>
      <c r="X14" s="45"/>
      <c r="Y14" s="43"/>
      <c r="Z14" s="44"/>
      <c r="AA14" s="45"/>
      <c r="AB14" s="43"/>
      <c r="AC14" s="44"/>
      <c r="AD14" s="45"/>
      <c r="AE14" s="43"/>
      <c r="AF14" s="44"/>
      <c r="AG14" s="45"/>
      <c r="AH14" s="43"/>
      <c r="AI14" s="44"/>
      <c r="AJ14" s="45"/>
      <c r="AK14" s="43"/>
      <c r="AL14" s="44"/>
      <c r="AM14" s="45"/>
      <c r="AN14" s="43"/>
      <c r="AO14" s="44"/>
      <c r="AP14" s="45"/>
      <c r="AQ14" s="43" t="e">
        <f t="shared" si="29"/>
        <v>#REF!</v>
      </c>
      <c r="AR14" s="44">
        <f t="shared" si="0"/>
        <v>0</v>
      </c>
      <c r="AS14" s="45"/>
    </row>
    <row r="15" spans="2:49">
      <c r="B15" s="130"/>
      <c r="C15" s="38" t="s">
        <v>39</v>
      </c>
      <c r="D15" s="46">
        <f t="shared" ref="D15:AM15" si="31">SUM(D11:D14)</f>
        <v>0</v>
      </c>
      <c r="E15" s="47" t="e">
        <f t="shared" si="31"/>
        <v>#REF!</v>
      </c>
      <c r="F15" s="48" t="e">
        <f t="shared" si="31"/>
        <v>#REF!</v>
      </c>
      <c r="G15" s="46" t="e">
        <f t="shared" si="31"/>
        <v>#REF!</v>
      </c>
      <c r="H15" s="47" t="e">
        <f t="shared" si="31"/>
        <v>#REF!</v>
      </c>
      <c r="I15" s="48" t="e">
        <f t="shared" si="31"/>
        <v>#REF!</v>
      </c>
      <c r="J15" s="46" t="e">
        <f t="shared" si="31"/>
        <v>#REF!</v>
      </c>
      <c r="K15" s="47" t="e">
        <f t="shared" si="31"/>
        <v>#REF!</v>
      </c>
      <c r="L15" s="48" t="e">
        <f t="shared" si="31"/>
        <v>#REF!</v>
      </c>
      <c r="M15" s="46" t="e">
        <f t="shared" si="31"/>
        <v>#REF!</v>
      </c>
      <c r="N15" s="47" t="e">
        <f t="shared" si="31"/>
        <v>#REF!</v>
      </c>
      <c r="O15" s="48" t="e">
        <f t="shared" si="31"/>
        <v>#REF!</v>
      </c>
      <c r="P15" s="46" t="e">
        <f t="shared" si="31"/>
        <v>#REF!</v>
      </c>
      <c r="Q15" s="47" t="e">
        <f t="shared" si="31"/>
        <v>#REF!</v>
      </c>
      <c r="R15" s="48" t="e">
        <f t="shared" si="31"/>
        <v>#REF!</v>
      </c>
      <c r="S15" s="46" t="e">
        <f t="shared" si="31"/>
        <v>#REF!</v>
      </c>
      <c r="T15" s="47" t="e">
        <f t="shared" si="31"/>
        <v>#REF!</v>
      </c>
      <c r="U15" s="48" t="e">
        <f t="shared" si="31"/>
        <v>#REF!</v>
      </c>
      <c r="V15" s="46" t="e">
        <f t="shared" si="31"/>
        <v>#REF!</v>
      </c>
      <c r="W15" s="47" t="e">
        <f t="shared" si="31"/>
        <v>#REF!</v>
      </c>
      <c r="X15" s="48" t="e">
        <f t="shared" si="31"/>
        <v>#REF!</v>
      </c>
      <c r="Y15" s="46" t="e">
        <f t="shared" si="31"/>
        <v>#REF!</v>
      </c>
      <c r="Z15" s="47" t="e">
        <f t="shared" si="31"/>
        <v>#REF!</v>
      </c>
      <c r="AA15" s="48" t="e">
        <f t="shared" si="31"/>
        <v>#REF!</v>
      </c>
      <c r="AB15" s="46" t="e">
        <f t="shared" si="31"/>
        <v>#REF!</v>
      </c>
      <c r="AC15" s="47" t="e">
        <f t="shared" si="31"/>
        <v>#REF!</v>
      </c>
      <c r="AD15" s="48" t="e">
        <f t="shared" si="31"/>
        <v>#REF!</v>
      </c>
      <c r="AE15" s="46" t="e">
        <f t="shared" si="31"/>
        <v>#REF!</v>
      </c>
      <c r="AF15" s="47">
        <f t="shared" si="31"/>
        <v>0</v>
      </c>
      <c r="AG15" s="48" t="e">
        <f t="shared" si="31"/>
        <v>#REF!</v>
      </c>
      <c r="AH15" s="46" t="e">
        <f t="shared" si="31"/>
        <v>#REF!</v>
      </c>
      <c r="AI15" s="47">
        <f t="shared" si="31"/>
        <v>0</v>
      </c>
      <c r="AJ15" s="48" t="e">
        <f t="shared" si="31"/>
        <v>#REF!</v>
      </c>
      <c r="AK15" s="46" t="e">
        <f t="shared" si="31"/>
        <v>#REF!</v>
      </c>
      <c r="AL15" s="47">
        <f t="shared" si="31"/>
        <v>0</v>
      </c>
      <c r="AM15" s="48" t="e">
        <f t="shared" si="31"/>
        <v>#REF!</v>
      </c>
      <c r="AN15" s="46"/>
      <c r="AO15" s="47"/>
      <c r="AP15" s="48"/>
      <c r="AQ15" s="46" t="e">
        <f t="shared" ref="AQ15:AR15" si="32">SUM(AQ11:AQ14)</f>
        <v>#REF!</v>
      </c>
      <c r="AR15" s="47" t="e">
        <f t="shared" si="32"/>
        <v>#REF!</v>
      </c>
      <c r="AS15" s="48" t="e">
        <f>SUM(AS11:AS14)</f>
        <v>#REF!</v>
      </c>
    </row>
    <row r="16" spans="2:49">
      <c r="B16" s="130"/>
      <c r="C16" s="25" t="s">
        <v>40</v>
      </c>
      <c r="D16" s="54"/>
      <c r="E16" s="55"/>
      <c r="F16" s="56"/>
      <c r="G16" s="54"/>
      <c r="H16" s="55"/>
      <c r="I16" s="56"/>
      <c r="J16" s="54"/>
      <c r="K16" s="55"/>
      <c r="L16" s="56"/>
      <c r="M16" s="54"/>
      <c r="N16" s="55"/>
      <c r="O16" s="56">
        <v>171.37366450665101</v>
      </c>
      <c r="P16" s="54"/>
      <c r="Q16" s="55"/>
      <c r="R16" s="56">
        <v>167.89748457879929</v>
      </c>
      <c r="S16" s="54"/>
      <c r="T16" s="55"/>
      <c r="U16" s="56">
        <v>149.93820846742187</v>
      </c>
      <c r="V16" s="54"/>
      <c r="W16" s="55"/>
      <c r="X16" s="56">
        <v>150.26804121299193</v>
      </c>
      <c r="Y16" s="54"/>
      <c r="Z16" s="55"/>
      <c r="AA16" s="56">
        <v>147.58321486038784</v>
      </c>
      <c r="AB16" s="54"/>
      <c r="AC16" s="55"/>
      <c r="AD16" s="56">
        <v>154.58659777447977</v>
      </c>
      <c r="AE16" s="54"/>
      <c r="AF16" s="55"/>
      <c r="AG16" s="56">
        <v>162.60945283139463</v>
      </c>
      <c r="AH16" s="54"/>
      <c r="AI16" s="55"/>
      <c r="AJ16" s="56">
        <v>146.99463395125932</v>
      </c>
      <c r="AK16" s="54"/>
      <c r="AL16" s="55"/>
      <c r="AM16" s="56">
        <v>141.9121206173742</v>
      </c>
      <c r="AN16" s="54"/>
      <c r="AO16" s="55"/>
      <c r="AP16" s="56"/>
      <c r="AQ16" s="49"/>
      <c r="AR16" s="50"/>
      <c r="AS16" s="51">
        <f t="shared" si="0"/>
        <v>639.47739876586411</v>
      </c>
      <c r="AV16" s="10"/>
    </row>
    <row r="17" spans="2:53">
      <c r="B17" s="130"/>
      <c r="C17" s="37" t="s">
        <v>51</v>
      </c>
      <c r="D17" s="52"/>
      <c r="E17" s="53"/>
      <c r="F17" s="39">
        <f>+IFERROR(F15/F16,0)</f>
        <v>0</v>
      </c>
      <c r="G17" s="52"/>
      <c r="H17" s="53"/>
      <c r="I17" s="39">
        <f>+IFERROR(I15/I16,0)</f>
        <v>0</v>
      </c>
      <c r="J17" s="52"/>
      <c r="K17" s="53"/>
      <c r="L17" s="39">
        <f>+IFERROR(L15/L16,0)</f>
        <v>0</v>
      </c>
      <c r="M17" s="52"/>
      <c r="N17" s="53"/>
      <c r="O17" s="39">
        <f>+IFERROR(O15/O16,0)</f>
        <v>0</v>
      </c>
      <c r="P17" s="52"/>
      <c r="Q17" s="53"/>
      <c r="R17" s="39">
        <f>+IFERROR(R15/R16,0)</f>
        <v>0</v>
      </c>
      <c r="S17" s="52"/>
      <c r="T17" s="53"/>
      <c r="U17" s="39">
        <f>+IFERROR(U15/U16,0)</f>
        <v>0</v>
      </c>
      <c r="V17" s="52"/>
      <c r="W17" s="53"/>
      <c r="X17" s="39">
        <f>+IFERROR(X15/X16,0)</f>
        <v>0</v>
      </c>
      <c r="Y17" s="52"/>
      <c r="Z17" s="53"/>
      <c r="AA17" s="39">
        <f>+IFERROR(AA15/AA16,0)</f>
        <v>0</v>
      </c>
      <c r="AB17" s="52"/>
      <c r="AC17" s="53"/>
      <c r="AD17" s="39">
        <f>+IFERROR(AD15/AD16,0)</f>
        <v>0</v>
      </c>
      <c r="AE17" s="52"/>
      <c r="AF17" s="53"/>
      <c r="AG17" s="39">
        <f>+IFERROR(AG15/AG16,0)</f>
        <v>0</v>
      </c>
      <c r="AH17" s="52"/>
      <c r="AI17" s="53"/>
      <c r="AJ17" s="39">
        <f>+IFERROR(AJ15/AJ16,0)</f>
        <v>0</v>
      </c>
      <c r="AK17" s="52"/>
      <c r="AL17" s="53"/>
      <c r="AM17" s="39">
        <f>+IFERROR(AM15/AM16,0)</f>
        <v>0</v>
      </c>
      <c r="AN17" s="52"/>
      <c r="AO17" s="53"/>
      <c r="AP17" s="39"/>
      <c r="AQ17" s="52"/>
      <c r="AR17" s="53"/>
      <c r="AS17" s="39">
        <f>+IFERROR(AS15/AS16,0)</f>
        <v>0</v>
      </c>
      <c r="AZ17" s="18"/>
      <c r="BA17" s="18"/>
    </row>
    <row r="18" spans="2:53">
      <c r="B18" s="129" t="s">
        <v>8</v>
      </c>
      <c r="C18" s="26" t="s">
        <v>41</v>
      </c>
      <c r="D18" s="57" t="e">
        <f t="shared" ref="D18:AM18" si="33">+D8+D15</f>
        <v>#REF!</v>
      </c>
      <c r="E18" s="58" t="e">
        <f t="shared" si="33"/>
        <v>#REF!</v>
      </c>
      <c r="F18" s="59" t="e">
        <f t="shared" si="33"/>
        <v>#REF!</v>
      </c>
      <c r="G18" s="57" t="e">
        <f t="shared" si="33"/>
        <v>#REF!</v>
      </c>
      <c r="H18" s="58" t="e">
        <f t="shared" si="33"/>
        <v>#REF!</v>
      </c>
      <c r="I18" s="59" t="e">
        <f t="shared" si="33"/>
        <v>#REF!</v>
      </c>
      <c r="J18" s="57" t="e">
        <f t="shared" si="33"/>
        <v>#REF!</v>
      </c>
      <c r="K18" s="58" t="e">
        <f t="shared" si="33"/>
        <v>#REF!</v>
      </c>
      <c r="L18" s="59" t="e">
        <f t="shared" si="33"/>
        <v>#REF!</v>
      </c>
      <c r="M18" s="57" t="e">
        <f t="shared" si="33"/>
        <v>#REF!</v>
      </c>
      <c r="N18" s="58" t="e">
        <f t="shared" si="33"/>
        <v>#REF!</v>
      </c>
      <c r="O18" s="59" t="e">
        <f t="shared" si="33"/>
        <v>#REF!</v>
      </c>
      <c r="P18" s="57" t="e">
        <f t="shared" si="33"/>
        <v>#REF!</v>
      </c>
      <c r="Q18" s="58" t="e">
        <f t="shared" si="33"/>
        <v>#REF!</v>
      </c>
      <c r="R18" s="59" t="e">
        <f t="shared" si="33"/>
        <v>#REF!</v>
      </c>
      <c r="S18" s="57" t="e">
        <f t="shared" si="33"/>
        <v>#REF!</v>
      </c>
      <c r="T18" s="58" t="e">
        <f t="shared" si="33"/>
        <v>#REF!</v>
      </c>
      <c r="U18" s="59" t="e">
        <f t="shared" si="33"/>
        <v>#REF!</v>
      </c>
      <c r="V18" s="57" t="e">
        <f t="shared" si="33"/>
        <v>#REF!</v>
      </c>
      <c r="W18" s="58" t="e">
        <f t="shared" si="33"/>
        <v>#REF!</v>
      </c>
      <c r="X18" s="59" t="e">
        <f t="shared" si="33"/>
        <v>#REF!</v>
      </c>
      <c r="Y18" s="57" t="e">
        <f t="shared" si="33"/>
        <v>#REF!</v>
      </c>
      <c r="Z18" s="58" t="e">
        <f t="shared" si="33"/>
        <v>#REF!</v>
      </c>
      <c r="AA18" s="59" t="e">
        <f t="shared" si="33"/>
        <v>#REF!</v>
      </c>
      <c r="AB18" s="57" t="e">
        <f t="shared" si="33"/>
        <v>#REF!</v>
      </c>
      <c r="AC18" s="58" t="e">
        <f t="shared" si="33"/>
        <v>#REF!</v>
      </c>
      <c r="AD18" s="59" t="e">
        <f t="shared" si="33"/>
        <v>#REF!</v>
      </c>
      <c r="AE18" s="57" t="e">
        <f t="shared" si="33"/>
        <v>#REF!</v>
      </c>
      <c r="AF18" s="58">
        <f t="shared" si="33"/>
        <v>0</v>
      </c>
      <c r="AG18" s="59" t="e">
        <f t="shared" si="33"/>
        <v>#REF!</v>
      </c>
      <c r="AH18" s="57" t="e">
        <f t="shared" si="33"/>
        <v>#REF!</v>
      </c>
      <c r="AI18" s="58">
        <f t="shared" si="33"/>
        <v>0</v>
      </c>
      <c r="AJ18" s="59" t="e">
        <f t="shared" si="33"/>
        <v>#REF!</v>
      </c>
      <c r="AK18" s="57" t="e">
        <f t="shared" si="33"/>
        <v>#REF!</v>
      </c>
      <c r="AL18" s="58">
        <f t="shared" si="33"/>
        <v>0</v>
      </c>
      <c r="AM18" s="59" t="e">
        <f t="shared" si="33"/>
        <v>#REF!</v>
      </c>
      <c r="AN18" s="57"/>
      <c r="AO18" s="58"/>
      <c r="AP18" s="59"/>
      <c r="AQ18" s="57" t="e">
        <f>+AQ8+AQ15</f>
        <v>#REF!</v>
      </c>
      <c r="AR18" s="58" t="e">
        <f>+AR8+AR15</f>
        <v>#REF!</v>
      </c>
      <c r="AS18" s="59" t="e">
        <f>+AS8+AS15</f>
        <v>#REF!</v>
      </c>
      <c r="AV18" s="19"/>
    </row>
    <row r="19" spans="2:53">
      <c r="B19" s="130"/>
      <c r="C19" s="25" t="s">
        <v>42</v>
      </c>
      <c r="D19" s="49"/>
      <c r="E19" s="50"/>
      <c r="F19" s="51">
        <f>+F9+F16</f>
        <v>0</v>
      </c>
      <c r="G19" s="49"/>
      <c r="H19" s="50"/>
      <c r="I19" s="51">
        <f>+I9+I16</f>
        <v>115.86367060202083</v>
      </c>
      <c r="J19" s="49"/>
      <c r="K19" s="50"/>
      <c r="L19" s="51">
        <f>+L9+L16</f>
        <v>111.83768935840435</v>
      </c>
      <c r="M19" s="49"/>
      <c r="N19" s="50"/>
      <c r="O19" s="51">
        <f>+O9+O16</f>
        <v>284.07188560844139</v>
      </c>
      <c r="P19" s="49"/>
      <c r="Q19" s="50"/>
      <c r="R19" s="51">
        <f>+R9+R16</f>
        <v>274.27072805728949</v>
      </c>
      <c r="S19" s="49"/>
      <c r="T19" s="50"/>
      <c r="U19" s="51">
        <f>+U9+U16</f>
        <v>233.17242573777807</v>
      </c>
      <c r="V19" s="49"/>
      <c r="W19" s="50"/>
      <c r="X19" s="51">
        <f>+X9+X16</f>
        <v>229.75822351757586</v>
      </c>
      <c r="Y19" s="49"/>
      <c r="Z19" s="50"/>
      <c r="AA19" s="51">
        <f>+AA9+AA16</f>
        <v>234.22116012852368</v>
      </c>
      <c r="AB19" s="49"/>
      <c r="AC19" s="50"/>
      <c r="AD19" s="51">
        <f>+AD9+AD16</f>
        <v>241.63373474500764</v>
      </c>
      <c r="AE19" s="49"/>
      <c r="AF19" s="50"/>
      <c r="AG19" s="51">
        <f>+AG9+AG16</f>
        <v>253.54297413586033</v>
      </c>
      <c r="AH19" s="49"/>
      <c r="AI19" s="50"/>
      <c r="AJ19" s="51">
        <f>+AJ9+AJ16</f>
        <v>229.80618253941503</v>
      </c>
      <c r="AK19" s="49"/>
      <c r="AL19" s="50"/>
      <c r="AM19" s="51">
        <f>+AM9+AM16</f>
        <v>221.34905807444704</v>
      </c>
      <c r="AN19" s="49"/>
      <c r="AO19" s="50"/>
      <c r="AP19" s="51"/>
      <c r="AQ19" s="49"/>
      <c r="AR19" s="50"/>
      <c r="AS19" s="51">
        <f>+AS9+AS16</f>
        <v>1248.97462288151</v>
      </c>
      <c r="AV19" s="17"/>
    </row>
    <row r="20" spans="2:53">
      <c r="B20" s="131"/>
      <c r="C20" s="37" t="s">
        <v>51</v>
      </c>
      <c r="D20" s="52"/>
      <c r="E20" s="53"/>
      <c r="F20" s="39">
        <f>+IFERROR(F18/F19,0)</f>
        <v>0</v>
      </c>
      <c r="G20" s="52"/>
      <c r="H20" s="53"/>
      <c r="I20" s="39">
        <f>+IFERROR(I18/I19,0)</f>
        <v>0</v>
      </c>
      <c r="J20" s="52"/>
      <c r="K20" s="53"/>
      <c r="L20" s="39">
        <f>+IFERROR(L18/L19,0)</f>
        <v>0</v>
      </c>
      <c r="M20" s="52"/>
      <c r="N20" s="53"/>
      <c r="O20" s="39">
        <f>+IFERROR(O18/O19,0)</f>
        <v>0</v>
      </c>
      <c r="P20" s="52"/>
      <c r="Q20" s="53"/>
      <c r="R20" s="39">
        <f>+IFERROR(R18/R19,0)</f>
        <v>0</v>
      </c>
      <c r="S20" s="52"/>
      <c r="T20" s="53"/>
      <c r="U20" s="39">
        <f>+IFERROR(U18/U19,0)</f>
        <v>0</v>
      </c>
      <c r="V20" s="52"/>
      <c r="W20" s="53"/>
      <c r="X20" s="39">
        <f>+IFERROR(X18/X19,0)</f>
        <v>0</v>
      </c>
      <c r="Y20" s="52"/>
      <c r="Z20" s="53"/>
      <c r="AA20" s="39">
        <f>+IFERROR(AA18/AA19,0)</f>
        <v>0</v>
      </c>
      <c r="AB20" s="52"/>
      <c r="AC20" s="53"/>
      <c r="AD20" s="39">
        <f>+IFERROR(AD18/AD19,0)</f>
        <v>0</v>
      </c>
      <c r="AE20" s="52"/>
      <c r="AF20" s="53"/>
      <c r="AG20" s="39">
        <f>+IFERROR(AG18/AG19,0)</f>
        <v>0</v>
      </c>
      <c r="AH20" s="52"/>
      <c r="AI20" s="53"/>
      <c r="AJ20" s="39">
        <f>+IFERROR(AJ18/AJ19,0)</f>
        <v>0</v>
      </c>
      <c r="AK20" s="52"/>
      <c r="AL20" s="53"/>
      <c r="AM20" s="39">
        <f>+IFERROR(AM18/AM19,0)</f>
        <v>0</v>
      </c>
      <c r="AN20" s="52"/>
      <c r="AO20" s="53"/>
      <c r="AP20" s="39"/>
      <c r="AQ20" s="52"/>
      <c r="AR20" s="53"/>
      <c r="AS20" s="39">
        <f>+IFERROR(AS18/AS19,0)</f>
        <v>0</v>
      </c>
      <c r="AV20" s="21" t="s">
        <v>44</v>
      </c>
      <c r="AW20" s="22" t="s">
        <v>45</v>
      </c>
      <c r="AX20" s="22" t="s">
        <v>46</v>
      </c>
    </row>
    <row r="21" spans="2:53">
      <c r="AV21" s="20">
        <f>4598/9279.5</f>
        <v>0.49550083517430898</v>
      </c>
      <c r="AW21" s="20">
        <f>5449.8/10702.4</f>
        <v>0.50921288682912247</v>
      </c>
      <c r="AX21" s="20">
        <f>+AV21-AW21</f>
        <v>-1.3712051654813484E-2</v>
      </c>
    </row>
    <row r="22" spans="2:53">
      <c r="O22">
        <f>+O19</f>
        <v>284.07188560844139</v>
      </c>
      <c r="AU22" t="s">
        <v>47</v>
      </c>
      <c r="AV22">
        <v>9279.5</v>
      </c>
    </row>
    <row r="23" spans="2:53">
      <c r="AU23" t="s">
        <v>43</v>
      </c>
      <c r="AX23" s="23">
        <f>+AV22*AX21</f>
        <v>-127.24098333084173</v>
      </c>
    </row>
    <row r="24" spans="2:53">
      <c r="U24" s="10"/>
      <c r="AD24" s="10"/>
      <c r="AQ24">
        <f>305-7.4</f>
        <v>297.60000000000002</v>
      </c>
      <c r="AW24" s="20">
        <f>+AX24/AV22</f>
        <v>-1.6164664044398945E-2</v>
      </c>
      <c r="AX24" s="23">
        <v>-150</v>
      </c>
      <c r="AY24" t="s">
        <v>49</v>
      </c>
    </row>
    <row r="25" spans="2:53">
      <c r="O25">
        <f>+O22/100000</f>
        <v>2.8407188560844138E-3</v>
      </c>
      <c r="AQ25">
        <f>+AQ24-92.8</f>
        <v>204.8</v>
      </c>
      <c r="AW25" s="20">
        <f>+AX25/AV22</f>
        <v>2.5863462471038311E-3</v>
      </c>
      <c r="AX25" s="23">
        <v>24</v>
      </c>
      <c r="AY25" t="s">
        <v>48</v>
      </c>
    </row>
    <row r="27" spans="2:53">
      <c r="O27">
        <f>+O25/10705</f>
        <v>2.6536374181078132E-7</v>
      </c>
      <c r="AQ27">
        <f>205+92.8</f>
        <v>297.8</v>
      </c>
    </row>
    <row r="28" spans="2:53">
      <c r="O28">
        <f>9279*O27</f>
        <v>2.4623101602622398E-3</v>
      </c>
      <c r="AQ28">
        <f>305-AQ27</f>
        <v>7.1999999999999886</v>
      </c>
    </row>
    <row r="29" spans="2:53">
      <c r="O29">
        <f>+O28-80</f>
        <v>-79.997537689839731</v>
      </c>
    </row>
    <row r="31" spans="2:53">
      <c r="O31">
        <f>+O29/9279</f>
        <v>-8.6213533451707861E-3</v>
      </c>
    </row>
  </sheetData>
  <mergeCells count="4">
    <mergeCell ref="B18:B20"/>
    <mergeCell ref="B11:B17"/>
    <mergeCell ref="B4:B10"/>
    <mergeCell ref="B2:C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27" sqref="A27"/>
    </sheetView>
  </sheetViews>
  <sheetFormatPr defaultRowHeight="15"/>
  <cols>
    <col min="1" max="1" width="9.85546875" bestFit="1" customWidth="1"/>
    <col min="2" max="2" width="9.85546875" customWidth="1"/>
    <col min="3" max="3" width="55.28515625" bestFit="1" customWidth="1"/>
    <col min="4" max="4" width="11.28515625" bestFit="1" customWidth="1"/>
    <col min="8" max="8" width="9.5703125" bestFit="1" customWidth="1"/>
  </cols>
  <sheetData>
    <row r="1" spans="1:8">
      <c r="D1" s="140" t="s">
        <v>95</v>
      </c>
      <c r="E1" s="140"/>
      <c r="F1" s="140"/>
      <c r="G1" s="140"/>
    </row>
    <row r="2" spans="1:8" ht="30">
      <c r="A2" s="108" t="s">
        <v>515</v>
      </c>
      <c r="B2" s="108" t="s">
        <v>650</v>
      </c>
      <c r="C2" s="108" t="s">
        <v>516</v>
      </c>
      <c r="D2" s="118" t="s">
        <v>646</v>
      </c>
      <c r="E2" s="118" t="s">
        <v>647</v>
      </c>
      <c r="F2" s="118" t="s">
        <v>648</v>
      </c>
      <c r="G2" s="118" t="s">
        <v>649</v>
      </c>
    </row>
    <row r="3" spans="1:8">
      <c r="A3" s="3" t="s">
        <v>541</v>
      </c>
      <c r="B3" s="3">
        <v>214962</v>
      </c>
      <c r="C3" s="3" t="s">
        <v>542</v>
      </c>
      <c r="D3" s="85">
        <f>IFERROR(VLOOKUP(B3,[2]Nikita!$H$2:$T$1574,13,0),0)</f>
        <v>15.122250000000003</v>
      </c>
      <c r="E3" s="3"/>
      <c r="F3" s="3"/>
      <c r="G3" s="3"/>
    </row>
    <row r="4" spans="1:8">
      <c r="A4" s="3" t="s">
        <v>539</v>
      </c>
      <c r="B4" s="3">
        <v>214961</v>
      </c>
      <c r="C4" s="3" t="s">
        <v>540</v>
      </c>
      <c r="D4" s="85">
        <f>IFERROR(VLOOKUP(B4,[2]Nikita!$H$2:$T$1574,13,0),0)</f>
        <v>31.851900000000001</v>
      </c>
      <c r="E4" s="3"/>
      <c r="F4" s="3"/>
      <c r="G4" s="3"/>
    </row>
    <row r="5" spans="1:8">
      <c r="A5" s="3" t="s">
        <v>532</v>
      </c>
      <c r="B5" s="3">
        <v>214768</v>
      </c>
      <c r="C5" s="3" t="s">
        <v>533</v>
      </c>
      <c r="D5" s="85">
        <f>IFERROR(VLOOKUP(B5,[2]Nikita!$H$2:$T$1574,13,0),0)</f>
        <v>11.135475</v>
      </c>
      <c r="E5" s="3"/>
      <c r="F5" s="3"/>
      <c r="G5" s="3"/>
    </row>
    <row r="6" spans="1:8">
      <c r="A6" s="3" t="s">
        <v>536</v>
      </c>
      <c r="B6" s="3">
        <v>214767</v>
      </c>
      <c r="C6" s="3" t="s">
        <v>537</v>
      </c>
      <c r="D6" s="85">
        <f>IFERROR(VLOOKUP(B6,[2]Nikita!$H$2:$T$1574,13,0),0)</f>
        <v>38.810250000000003</v>
      </c>
      <c r="E6" s="3"/>
      <c r="F6" s="3"/>
      <c r="G6" s="3"/>
    </row>
    <row r="7" spans="1:8">
      <c r="A7" s="3" t="s">
        <v>592</v>
      </c>
      <c r="B7" s="3">
        <v>214962</v>
      </c>
      <c r="C7" s="3" t="s">
        <v>593</v>
      </c>
      <c r="D7" s="85">
        <f>IFERROR(VLOOKUP(B7,[2]Nikita!$H$2:$T$1574,13,0),0)</f>
        <v>15.122250000000003</v>
      </c>
      <c r="E7" s="3"/>
      <c r="F7" s="3"/>
      <c r="G7" s="3"/>
    </row>
    <row r="8" spans="1:8">
      <c r="A8" s="3" t="s">
        <v>590</v>
      </c>
      <c r="B8" s="3">
        <v>214961</v>
      </c>
      <c r="C8" s="3" t="s">
        <v>591</v>
      </c>
      <c r="D8" s="85">
        <f>IFERROR(VLOOKUP(B8,[2]Nikita!$H$2:$T$1574,13,0),0)</f>
        <v>31.851900000000001</v>
      </c>
      <c r="E8" s="3"/>
      <c r="F8" s="3"/>
      <c r="G8" s="3"/>
    </row>
    <row r="9" spans="1:8">
      <c r="A9" s="3" t="s">
        <v>626</v>
      </c>
      <c r="B9" s="3"/>
      <c r="C9" s="3" t="s">
        <v>627</v>
      </c>
      <c r="D9" s="85">
        <v>44.1</v>
      </c>
      <c r="E9" s="3"/>
      <c r="F9" s="3"/>
      <c r="G9" s="3"/>
      <c r="H9" t="s">
        <v>653</v>
      </c>
    </row>
    <row r="10" spans="1:8">
      <c r="A10" s="3" t="s">
        <v>562</v>
      </c>
      <c r="B10" s="3">
        <v>214962</v>
      </c>
      <c r="C10" s="3" t="s">
        <v>563</v>
      </c>
      <c r="D10" s="85">
        <f>IFERROR(VLOOKUP(B10,[2]Nikita!$H$2:$T$1574,13,0),0)</f>
        <v>15.122250000000003</v>
      </c>
      <c r="E10" s="3"/>
      <c r="F10" s="3"/>
      <c r="G10" s="3"/>
    </row>
    <row r="11" spans="1:8">
      <c r="A11" s="3" t="s">
        <v>564</v>
      </c>
      <c r="B11" s="3">
        <v>214961</v>
      </c>
      <c r="C11" s="3" t="s">
        <v>565</v>
      </c>
      <c r="D11" s="85">
        <f>IFERROR(VLOOKUP(B11,[2]Nikita!$H$2:$T$1574,13,0),0)</f>
        <v>31.851900000000001</v>
      </c>
      <c r="E11" s="3"/>
      <c r="F11" s="3"/>
      <c r="G11" s="3"/>
    </row>
    <row r="12" spans="1:8">
      <c r="A12" s="114" t="s">
        <v>573</v>
      </c>
      <c r="B12" s="3" t="s">
        <v>651</v>
      </c>
      <c r="C12" s="114" t="s">
        <v>574</v>
      </c>
      <c r="D12" s="85">
        <f>IFERROR(VLOOKUP(B12,[2]Nikita!$H$2:$T$1574,13,0),0)</f>
        <v>43.368074999999997</v>
      </c>
      <c r="E12" s="3"/>
      <c r="F12" s="3"/>
      <c r="G12" s="3"/>
    </row>
    <row r="13" spans="1:8">
      <c r="A13" s="3" t="s">
        <v>581</v>
      </c>
      <c r="B13" s="3">
        <v>214765</v>
      </c>
      <c r="C13" s="3" t="s">
        <v>582</v>
      </c>
      <c r="D13" s="85">
        <f>IFERROR(VLOOKUP(B13,[2]Nikita!$H$2:$T$1574,13,0),0)</f>
        <v>12.087225</v>
      </c>
      <c r="E13" s="3"/>
      <c r="F13" s="3"/>
      <c r="G13" s="3"/>
    </row>
    <row r="14" spans="1:8">
      <c r="A14" s="3" t="s">
        <v>579</v>
      </c>
      <c r="B14" s="3">
        <v>214766</v>
      </c>
      <c r="C14" s="3" t="s">
        <v>580</v>
      </c>
      <c r="D14" s="85">
        <f>IFERROR(VLOOKUP(B14,[2]Nikita!$H$2:$T$1574,13,0),0)</f>
        <v>40.449375000000003</v>
      </c>
      <c r="E14" s="3"/>
      <c r="F14" s="3"/>
      <c r="G14" s="3"/>
    </row>
    <row r="15" spans="1:8">
      <c r="A15" s="3" t="s">
        <v>605</v>
      </c>
      <c r="B15" s="3">
        <v>214378</v>
      </c>
      <c r="C15" s="3" t="s">
        <v>606</v>
      </c>
      <c r="D15" s="85">
        <f>IFERROR(VLOOKUP(B15,[2]Nikita!$H$2:$T$1574,13,0),0)</f>
        <v>43.029675000000005</v>
      </c>
      <c r="E15" s="3"/>
      <c r="F15" s="3"/>
      <c r="G15" s="3"/>
    </row>
    <row r="16" spans="1:8">
      <c r="A16" s="3" t="s">
        <v>545</v>
      </c>
      <c r="B16" s="3">
        <v>214378</v>
      </c>
      <c r="C16" s="3" t="s">
        <v>546</v>
      </c>
      <c r="D16" s="85">
        <f>IFERROR(VLOOKUP(B16,[2]Nikita!$H$2:$T$1574,13,0),0)</f>
        <v>43.029675000000005</v>
      </c>
      <c r="E16" s="3"/>
      <c r="F16" s="3"/>
      <c r="G16" s="3"/>
    </row>
    <row r="17" spans="1:7">
      <c r="A17" s="3" t="s">
        <v>548</v>
      </c>
      <c r="B17" s="3">
        <v>215037</v>
      </c>
      <c r="C17" s="3" t="s">
        <v>549</v>
      </c>
      <c r="D17" s="85">
        <f>IFERROR(VLOOKUP(B17,[2]Nikita!$H$2:$T$1574,13,0),0)</f>
        <v>40.69</v>
      </c>
      <c r="E17" s="3"/>
      <c r="F17" s="3"/>
      <c r="G17" s="3"/>
    </row>
    <row r="18" spans="1:7">
      <c r="A18" s="3" t="s">
        <v>554</v>
      </c>
      <c r="B18" s="3">
        <v>214978</v>
      </c>
      <c r="C18" s="3" t="s">
        <v>555</v>
      </c>
      <c r="D18" s="85">
        <f>IFERROR(VLOOKUP(B18,[2]Nikita!$H$2:$T$1574,13,0),0)</f>
        <v>11.135475</v>
      </c>
      <c r="E18" s="3"/>
      <c r="F18" s="3"/>
      <c r="G18" s="3"/>
    </row>
    <row r="19" spans="1:7">
      <c r="A19" s="3" t="s">
        <v>551</v>
      </c>
      <c r="B19" s="3">
        <v>214977</v>
      </c>
      <c r="C19" s="3" t="s">
        <v>552</v>
      </c>
      <c r="D19" s="85">
        <f>IFERROR(VLOOKUP(B19,[2]Nikita!$H$2:$T$1574,13,0),0)</f>
        <v>38.810250000000003</v>
      </c>
      <c r="E19" s="3"/>
      <c r="F19" s="3"/>
      <c r="G19" s="3"/>
    </row>
    <row r="20" spans="1:7">
      <c r="A20" s="3" t="s">
        <v>617</v>
      </c>
      <c r="B20" s="3">
        <v>214965</v>
      </c>
      <c r="C20" s="3" t="s">
        <v>618</v>
      </c>
      <c r="D20" s="85">
        <f>IFERROR(VLOOKUP(B20,[2]Nikita!$H$2:$T$1574,13,0),0)</f>
        <v>56.280149999999999</v>
      </c>
      <c r="E20" s="3"/>
      <c r="F20" s="3"/>
      <c r="G20" s="3"/>
    </row>
    <row r="21" spans="1:7">
      <c r="A21" s="3" t="s">
        <v>560</v>
      </c>
      <c r="B21" s="3">
        <v>214979</v>
      </c>
      <c r="C21" s="3" t="s">
        <v>561</v>
      </c>
      <c r="D21" s="85">
        <f>IFERROR(VLOOKUP(B21,[2]Nikita!$H$2:$T$1574,13,0),0)</f>
        <v>45.874350000000007</v>
      </c>
      <c r="E21" s="3"/>
      <c r="F21" s="3"/>
      <c r="G21" s="3"/>
    </row>
    <row r="22" spans="1:7">
      <c r="A22" s="3" t="s">
        <v>567</v>
      </c>
      <c r="B22" s="119">
        <v>214979</v>
      </c>
      <c r="C22" s="3" t="s">
        <v>568</v>
      </c>
      <c r="D22" s="85">
        <f>IFERROR(VLOOKUP(B22,[2]Nikita!$H$2:$T$1574,13,0),0)</f>
        <v>45.874350000000007</v>
      </c>
      <c r="E22" s="3"/>
      <c r="F22" s="3"/>
      <c r="G22" s="3"/>
    </row>
    <row r="23" spans="1:7">
      <c r="A23" s="3" t="s">
        <v>615</v>
      </c>
      <c r="B23" s="119">
        <v>229825</v>
      </c>
      <c r="C23" s="3" t="s">
        <v>616</v>
      </c>
      <c r="D23" s="85">
        <f>IFERROR(VLOOKUP(B23,[2]Nikita!$H$2:$T$1574,13,0),0)</f>
        <v>20.758724999999998</v>
      </c>
      <c r="E23" s="3"/>
      <c r="F23" s="3"/>
      <c r="G23" s="3"/>
    </row>
    <row r="24" spans="1:7">
      <c r="A24" s="3" t="s">
        <v>613</v>
      </c>
      <c r="B24" s="3">
        <v>229825</v>
      </c>
      <c r="C24" s="3" t="s">
        <v>614</v>
      </c>
      <c r="D24" s="85">
        <f>IFERROR(VLOOKUP(B24,[2]Nikita!$H$2:$T$1574,13,0),0)</f>
        <v>20.758724999999998</v>
      </c>
      <c r="E24" s="3"/>
      <c r="F24" s="3"/>
      <c r="G24" s="3"/>
    </row>
    <row r="25" spans="1:7">
      <c r="A25" s="3" t="s">
        <v>557</v>
      </c>
      <c r="B25" s="3">
        <v>215016</v>
      </c>
      <c r="C25" s="3" t="s">
        <v>558</v>
      </c>
      <c r="D25" s="85">
        <f>IFERROR(VLOOKUP(B25,[2]Nikita!$H$2:$T$1574,13,0),0)</f>
        <v>43.029675000000005</v>
      </c>
      <c r="E25" s="3"/>
      <c r="F25" s="3"/>
      <c r="G25" s="3"/>
    </row>
    <row r="26" spans="1:7">
      <c r="A26" s="3" t="s">
        <v>611</v>
      </c>
      <c r="B26" s="3" t="s">
        <v>652</v>
      </c>
      <c r="C26" s="3" t="s">
        <v>612</v>
      </c>
      <c r="D26" s="85">
        <f>IFERROR(VLOOKUP(B26,[2]Nikita!$H$2:$T$1574,13,0),0)</f>
        <v>23.211225071225073</v>
      </c>
      <c r="E26" s="3"/>
      <c r="F26" s="3"/>
      <c r="G26" s="3"/>
    </row>
    <row r="27" spans="1:7">
      <c r="A27" s="3" t="s">
        <v>598</v>
      </c>
      <c r="B27" s="119">
        <v>214705</v>
      </c>
      <c r="C27" s="3" t="s">
        <v>599</v>
      </c>
      <c r="D27" s="85">
        <f>IFERROR(VLOOKUP(B27,[2]Nikita!$H$2:$T$1574,13,0),0)</f>
        <v>28.626525000000004</v>
      </c>
      <c r="E27" s="3"/>
      <c r="F27" s="3"/>
      <c r="G27" s="3"/>
    </row>
  </sheetData>
  <autoFilter ref="A2:G2">
    <sortState ref="A3:G27">
      <sortCondition ref="C2"/>
    </sortState>
  </autoFilter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A69"/>
  <sheetViews>
    <sheetView showGridLines="0" topLeftCell="B1" workbookViewId="0">
      <selection activeCell="J13" sqref="J13"/>
    </sheetView>
  </sheetViews>
  <sheetFormatPr defaultRowHeight="15"/>
  <cols>
    <col min="1" max="1" width="1.7109375" customWidth="1"/>
    <col min="2" max="2" width="9.28515625" bestFit="1" customWidth="1"/>
    <col min="3" max="3" width="9" bestFit="1" customWidth="1"/>
    <col min="4" max="4" width="9.42578125" bestFit="1" customWidth="1"/>
    <col min="5" max="5" width="12.140625" bestFit="1" customWidth="1"/>
    <col min="6" max="6" width="5.42578125" bestFit="1" customWidth="1"/>
    <col min="7" max="7" width="6.7109375" customWidth="1"/>
    <col min="8" max="8" width="5" bestFit="1" customWidth="1"/>
    <col min="9" max="9" width="5.42578125" bestFit="1" customWidth="1"/>
    <col min="10" max="10" width="6.7109375" bestFit="1" customWidth="1"/>
    <col min="11" max="11" width="4.42578125" bestFit="1" customWidth="1"/>
    <col min="12" max="12" width="6.42578125" hidden="1" customWidth="1"/>
    <col min="13" max="13" width="6.7109375" hidden="1" customWidth="1"/>
    <col min="14" max="14" width="7" hidden="1" customWidth="1"/>
    <col min="15" max="15" width="6.42578125" hidden="1" customWidth="1"/>
    <col min="16" max="16" width="6.7109375" hidden="1" customWidth="1"/>
    <col min="17" max="17" width="7" hidden="1" customWidth="1"/>
    <col min="18" max="18" width="6.42578125" hidden="1" customWidth="1"/>
    <col min="19" max="19" width="6.7109375" hidden="1" customWidth="1"/>
    <col min="20" max="20" width="7" hidden="1" customWidth="1"/>
    <col min="21" max="21" width="6.42578125" hidden="1" customWidth="1"/>
    <col min="22" max="22" width="6.7109375" hidden="1" customWidth="1"/>
    <col min="23" max="23" width="7" hidden="1" customWidth="1"/>
    <col min="24" max="24" width="6.42578125" hidden="1" customWidth="1"/>
    <col min="25" max="25" width="6.7109375" hidden="1" customWidth="1"/>
    <col min="26" max="26" width="7" hidden="1" customWidth="1"/>
    <col min="27" max="27" width="6.42578125" hidden="1" customWidth="1"/>
    <col min="28" max="28" width="6.7109375" hidden="1" customWidth="1"/>
    <col min="29" max="29" width="7" hidden="1" customWidth="1"/>
    <col min="30" max="30" width="6.42578125" hidden="1" customWidth="1"/>
    <col min="31" max="31" width="6.7109375" hidden="1" customWidth="1"/>
    <col min="32" max="32" width="7" hidden="1" customWidth="1"/>
    <col min="33" max="33" width="6.42578125" hidden="1" customWidth="1"/>
    <col min="34" max="34" width="6.7109375" hidden="1" customWidth="1"/>
    <col min="35" max="35" width="7" hidden="1" customWidth="1"/>
    <col min="36" max="36" width="6.42578125" hidden="1" customWidth="1"/>
    <col min="37" max="37" width="6.7109375" hidden="1" customWidth="1"/>
    <col min="38" max="38" width="7" hidden="1" customWidth="1"/>
    <col min="39" max="39" width="6.42578125" hidden="1" customWidth="1"/>
    <col min="40" max="40" width="6.7109375" hidden="1" customWidth="1"/>
    <col min="41" max="41" width="7" hidden="1" customWidth="1"/>
    <col min="42" max="42" width="7.85546875" bestFit="1" customWidth="1"/>
    <col min="43" max="43" width="6.7109375" bestFit="1" customWidth="1"/>
    <col min="44" max="44" width="8.42578125" bestFit="1" customWidth="1"/>
    <col min="45" max="46" width="7.85546875" bestFit="1" customWidth="1"/>
    <col min="47" max="47" width="4" customWidth="1"/>
    <col min="48" max="48" width="7" bestFit="1" customWidth="1"/>
    <col min="49" max="49" width="7.7109375" bestFit="1" customWidth="1"/>
    <col min="50" max="50" width="7.42578125" bestFit="1" customWidth="1"/>
  </cols>
  <sheetData>
    <row r="2" spans="2:53" ht="25.5">
      <c r="B2" s="67" t="s">
        <v>53</v>
      </c>
      <c r="C2" s="68" t="s">
        <v>52</v>
      </c>
      <c r="D2" s="68" t="s">
        <v>31</v>
      </c>
      <c r="E2" s="69" t="s">
        <v>56</v>
      </c>
      <c r="F2" s="70" t="s">
        <v>289</v>
      </c>
      <c r="G2" s="71" t="s">
        <v>290</v>
      </c>
      <c r="H2" s="69" t="s">
        <v>59</v>
      </c>
      <c r="I2" s="70" t="s">
        <v>291</v>
      </c>
      <c r="J2" s="71" t="s">
        <v>292</v>
      </c>
      <c r="K2" s="69" t="s">
        <v>59</v>
      </c>
      <c r="L2" s="70" t="s">
        <v>293</v>
      </c>
      <c r="M2" s="71" t="s">
        <v>294</v>
      </c>
      <c r="N2" s="69" t="s">
        <v>59</v>
      </c>
      <c r="O2" s="70" t="s">
        <v>57</v>
      </c>
      <c r="P2" s="71" t="s">
        <v>58</v>
      </c>
      <c r="Q2" s="69" t="s">
        <v>59</v>
      </c>
      <c r="R2" s="71" t="s">
        <v>70</v>
      </c>
      <c r="S2" s="71" t="s">
        <v>71</v>
      </c>
      <c r="T2" s="69" t="s">
        <v>59</v>
      </c>
      <c r="U2" s="71" t="s">
        <v>73</v>
      </c>
      <c r="V2" s="71" t="s">
        <v>74</v>
      </c>
      <c r="W2" s="69" t="s">
        <v>59</v>
      </c>
      <c r="X2" s="71" t="s">
        <v>77</v>
      </c>
      <c r="Y2" s="71" t="s">
        <v>78</v>
      </c>
      <c r="Z2" s="69" t="s">
        <v>59</v>
      </c>
      <c r="AA2" s="71" t="s">
        <v>80</v>
      </c>
      <c r="AB2" s="71" t="s">
        <v>81</v>
      </c>
      <c r="AC2" s="69" t="s">
        <v>59</v>
      </c>
      <c r="AD2" s="71" t="s">
        <v>82</v>
      </c>
      <c r="AE2" s="71" t="s">
        <v>83</v>
      </c>
      <c r="AF2" s="69" t="s">
        <v>59</v>
      </c>
      <c r="AG2" s="71" t="s">
        <v>87</v>
      </c>
      <c r="AH2" s="71" t="s">
        <v>86</v>
      </c>
      <c r="AI2" s="69" t="s">
        <v>59</v>
      </c>
      <c r="AJ2" s="71" t="s">
        <v>91</v>
      </c>
      <c r="AK2" s="71" t="s">
        <v>92</v>
      </c>
      <c r="AL2" s="69" t="s">
        <v>59</v>
      </c>
      <c r="AM2" s="71" t="s">
        <v>100</v>
      </c>
      <c r="AN2" s="71" t="s">
        <v>101</v>
      </c>
      <c r="AO2" s="69" t="s">
        <v>59</v>
      </c>
      <c r="AP2" s="71" t="s">
        <v>76</v>
      </c>
      <c r="AQ2" s="71" t="s">
        <v>75</v>
      </c>
      <c r="AR2" s="69" t="s">
        <v>59</v>
      </c>
      <c r="AS2" s="71" t="s">
        <v>62</v>
      </c>
      <c r="AT2" s="69" t="s">
        <v>66</v>
      </c>
    </row>
    <row r="3" spans="2:53">
      <c r="B3" s="62" t="s">
        <v>3</v>
      </c>
      <c r="C3" s="13" t="s">
        <v>54</v>
      </c>
      <c r="D3" s="13" t="s">
        <v>295</v>
      </c>
      <c r="E3" s="63" t="s">
        <v>297</v>
      </c>
      <c r="F3" s="43">
        <v>0</v>
      </c>
      <c r="G3" s="44">
        <v>0</v>
      </c>
      <c r="H3" s="45">
        <f>+G3-F3</f>
        <v>0</v>
      </c>
      <c r="I3" s="43">
        <v>0</v>
      </c>
      <c r="J3" s="44">
        <v>0</v>
      </c>
      <c r="K3" s="45">
        <f>+J3-I3</f>
        <v>0</v>
      </c>
      <c r="L3" s="43">
        <v>3.33</v>
      </c>
      <c r="M3" s="44"/>
      <c r="N3" s="45">
        <f>+M3-L3</f>
        <v>-3.33</v>
      </c>
      <c r="O3" s="43">
        <v>3.33</v>
      </c>
      <c r="P3" s="44"/>
      <c r="Q3" s="45">
        <f>+P3-O3</f>
        <v>-3.33</v>
      </c>
      <c r="R3" s="43">
        <v>3.33</v>
      </c>
      <c r="S3" s="44"/>
      <c r="T3" s="45">
        <f>+S3-R3</f>
        <v>-3.33</v>
      </c>
      <c r="U3" s="43">
        <v>3.33</v>
      </c>
      <c r="V3" s="44"/>
      <c r="W3" s="45">
        <f>+V3-U3</f>
        <v>-3.33</v>
      </c>
      <c r="X3" s="43">
        <v>3.33</v>
      </c>
      <c r="Y3" s="44"/>
      <c r="Z3" s="42">
        <f>+Y3-X3</f>
        <v>-3.33</v>
      </c>
      <c r="AA3" s="43">
        <v>3.33</v>
      </c>
      <c r="AB3" s="44"/>
      <c r="AC3" s="42">
        <f>+AB3-AA3</f>
        <v>-3.33</v>
      </c>
      <c r="AD3" s="43">
        <v>3.33</v>
      </c>
      <c r="AE3" s="44"/>
      <c r="AF3" s="42">
        <f>+AE3-AD3</f>
        <v>-3.33</v>
      </c>
      <c r="AG3" s="43">
        <v>3.33</v>
      </c>
      <c r="AH3" s="44"/>
      <c r="AI3" s="42">
        <f>+AH3-AG3</f>
        <v>-3.33</v>
      </c>
      <c r="AJ3" s="43">
        <v>3.33</v>
      </c>
      <c r="AK3" s="44"/>
      <c r="AL3" s="42">
        <f>+AK3-AJ3</f>
        <v>-3.33</v>
      </c>
      <c r="AM3" s="43">
        <v>3.33</v>
      </c>
      <c r="AN3" s="44"/>
      <c r="AO3" s="42">
        <f>+AN3-AM3</f>
        <v>-3.33</v>
      </c>
      <c r="AP3" s="44">
        <f>O3+L3+I3+F3+R3+U3+X3+AA3+AD3+AG3+AJ3+AM3</f>
        <v>33.29999999999999</v>
      </c>
      <c r="AQ3" s="44">
        <f>P3+M3+J3+G3+S3+V3+Y3+AB3+AE3+AH3+AK3+AN3</f>
        <v>0</v>
      </c>
      <c r="AR3" s="45">
        <f>+AQ3-AP3</f>
        <v>-33.29999999999999</v>
      </c>
      <c r="AS3" s="60">
        <v>40</v>
      </c>
      <c r="AT3" s="66">
        <v>33.33</v>
      </c>
    </row>
    <row r="4" spans="2:53">
      <c r="B4" s="62" t="s">
        <v>3</v>
      </c>
      <c r="C4" s="13" t="s">
        <v>54</v>
      </c>
      <c r="D4" s="13" t="s">
        <v>296</v>
      </c>
      <c r="E4" s="63" t="s">
        <v>297</v>
      </c>
      <c r="F4" s="43">
        <v>0</v>
      </c>
      <c r="G4" s="44">
        <v>0</v>
      </c>
      <c r="H4" s="45">
        <f t="shared" ref="H4:H6" si="0">+G4-F4</f>
        <v>0</v>
      </c>
      <c r="I4" s="43">
        <v>0</v>
      </c>
      <c r="J4" s="44">
        <v>0</v>
      </c>
      <c r="K4" s="45">
        <f t="shared" ref="K4:K9" si="1">+J4-I4</f>
        <v>0</v>
      </c>
      <c r="L4" s="43">
        <v>0</v>
      </c>
      <c r="M4" s="44"/>
      <c r="N4" s="45">
        <f t="shared" ref="N4:N9" si="2">+M4-L4</f>
        <v>0</v>
      </c>
      <c r="O4" s="43">
        <v>0</v>
      </c>
      <c r="P4" s="44"/>
      <c r="Q4" s="45">
        <f t="shared" ref="Q4:Q9" si="3">+P4-O4</f>
        <v>0</v>
      </c>
      <c r="R4" s="44"/>
      <c r="S4" s="44"/>
      <c r="T4" s="45">
        <f t="shared" ref="T4:T9" si="4">+S4-R4</f>
        <v>0</v>
      </c>
      <c r="U4" s="44"/>
      <c r="V4" s="44"/>
      <c r="W4" s="45">
        <f t="shared" ref="W4:W9" si="5">+V4-U4</f>
        <v>0</v>
      </c>
      <c r="X4" s="44">
        <v>14.16</v>
      </c>
      <c r="Y4" s="44"/>
      <c r="Z4" s="45">
        <f t="shared" ref="Z4:Z9" si="6">+Y4-X4</f>
        <v>-14.16</v>
      </c>
      <c r="AA4" s="44">
        <v>14.16</v>
      </c>
      <c r="AB4" s="44"/>
      <c r="AC4" s="45">
        <f t="shared" ref="AC4:AC9" si="7">+AB4-AA4</f>
        <v>-14.16</v>
      </c>
      <c r="AD4" s="44">
        <v>14.16</v>
      </c>
      <c r="AE4" s="44"/>
      <c r="AF4" s="45">
        <f t="shared" ref="AF4:AF6" si="8">+AE4-AD4</f>
        <v>-14.16</v>
      </c>
      <c r="AG4" s="44">
        <v>14.16</v>
      </c>
      <c r="AH4" s="44"/>
      <c r="AI4" s="45">
        <f t="shared" ref="AI4:AI6" si="9">+AH4-AG4</f>
        <v>-14.16</v>
      </c>
      <c r="AJ4" s="44">
        <v>14.16</v>
      </c>
      <c r="AK4" s="44"/>
      <c r="AL4" s="45">
        <f t="shared" ref="AL4:AL6" si="10">+AK4-AJ4</f>
        <v>-14.16</v>
      </c>
      <c r="AM4" s="44">
        <v>14.16</v>
      </c>
      <c r="AN4" s="44"/>
      <c r="AO4" s="45">
        <f t="shared" ref="AO4:AO6" si="11">+AN4-AM4</f>
        <v>-14.16</v>
      </c>
      <c r="AP4" s="44">
        <f t="shared" ref="AP4:AQ9" si="12">O4+L4+I4+F4+R4+U4+X4+AA4+AD4+AG4+AJ4+AM4</f>
        <v>84.96</v>
      </c>
      <c r="AQ4" s="44">
        <f t="shared" si="12"/>
        <v>0</v>
      </c>
      <c r="AR4" s="45">
        <f t="shared" ref="AR4:AR7" si="13">+AQ4-AP4</f>
        <v>-84.96</v>
      </c>
      <c r="AS4" s="60">
        <v>170</v>
      </c>
      <c r="AT4" s="66">
        <v>85</v>
      </c>
    </row>
    <row r="5" spans="2:53">
      <c r="B5" s="62" t="s">
        <v>3</v>
      </c>
      <c r="C5" s="13" t="s">
        <v>54</v>
      </c>
      <c r="D5" s="13" t="s">
        <v>995</v>
      </c>
      <c r="E5" s="63" t="s">
        <v>996</v>
      </c>
      <c r="F5" s="43">
        <v>1.246</v>
      </c>
      <c r="G5" s="44">
        <v>0.63</v>
      </c>
      <c r="H5" s="45">
        <f t="shared" si="0"/>
        <v>-0.61599999999999999</v>
      </c>
      <c r="I5" s="43">
        <v>1.246</v>
      </c>
      <c r="J5" s="44">
        <v>2.16</v>
      </c>
      <c r="K5" s="45">
        <f t="shared" si="1"/>
        <v>0.91400000000000015</v>
      </c>
      <c r="L5" s="43">
        <v>1.246</v>
      </c>
      <c r="M5" s="44"/>
      <c r="N5" s="45">
        <f t="shared" si="2"/>
        <v>-1.246</v>
      </c>
      <c r="O5" s="43">
        <v>1.246</v>
      </c>
      <c r="P5" s="44"/>
      <c r="Q5" s="45">
        <f t="shared" si="3"/>
        <v>-1.246</v>
      </c>
      <c r="R5" s="43">
        <v>1.246</v>
      </c>
      <c r="S5" s="44"/>
      <c r="T5" s="45">
        <f t="shared" si="4"/>
        <v>-1.246</v>
      </c>
      <c r="U5" s="43">
        <v>1.246</v>
      </c>
      <c r="V5" s="44"/>
      <c r="W5" s="45">
        <f t="shared" si="5"/>
        <v>-1.246</v>
      </c>
      <c r="X5" s="43">
        <v>1.246</v>
      </c>
      <c r="Y5" s="44"/>
      <c r="Z5" s="45">
        <f t="shared" si="6"/>
        <v>-1.246</v>
      </c>
      <c r="AA5" s="43">
        <v>1.246</v>
      </c>
      <c r="AB5" s="44"/>
      <c r="AC5" s="45">
        <f t="shared" si="7"/>
        <v>-1.246</v>
      </c>
      <c r="AD5" s="43">
        <v>1.246</v>
      </c>
      <c r="AE5" s="44"/>
      <c r="AF5" s="45"/>
      <c r="AG5" s="43">
        <v>1.246</v>
      </c>
      <c r="AH5" s="44"/>
      <c r="AI5" s="45"/>
      <c r="AJ5" s="43">
        <v>1.246</v>
      </c>
      <c r="AK5" s="44"/>
      <c r="AL5" s="45"/>
      <c r="AM5" s="43">
        <v>1.246</v>
      </c>
      <c r="AN5" s="44"/>
      <c r="AO5" s="45"/>
      <c r="AP5" s="44">
        <f t="shared" si="12"/>
        <v>14.952000000000004</v>
      </c>
      <c r="AQ5" s="44">
        <f t="shared" si="12"/>
        <v>2.79</v>
      </c>
      <c r="AR5" s="45">
        <f t="shared" si="13"/>
        <v>-12.162000000000003</v>
      </c>
      <c r="AS5" s="60">
        <v>14.96</v>
      </c>
      <c r="AT5" s="66">
        <v>15.27</v>
      </c>
    </row>
    <row r="6" spans="2:53" ht="25.5">
      <c r="B6" s="62" t="s">
        <v>4</v>
      </c>
      <c r="C6" s="13" t="s">
        <v>54</v>
      </c>
      <c r="D6" s="13" t="s">
        <v>67</v>
      </c>
      <c r="E6" s="63"/>
      <c r="F6" s="43">
        <v>0</v>
      </c>
      <c r="G6" s="44">
        <v>0</v>
      </c>
      <c r="H6" s="45">
        <f t="shared" si="0"/>
        <v>0</v>
      </c>
      <c r="I6" s="43">
        <v>0</v>
      </c>
      <c r="J6" s="44">
        <v>0</v>
      </c>
      <c r="K6" s="45">
        <f t="shared" si="1"/>
        <v>0</v>
      </c>
      <c r="L6" s="43">
        <v>0</v>
      </c>
      <c r="M6" s="44"/>
      <c r="N6" s="45">
        <f t="shared" si="2"/>
        <v>0</v>
      </c>
      <c r="O6" s="43">
        <v>0</v>
      </c>
      <c r="P6" s="44"/>
      <c r="Q6" s="45">
        <f t="shared" si="3"/>
        <v>0</v>
      </c>
      <c r="R6" s="44">
        <v>10.66</v>
      </c>
      <c r="S6" s="44"/>
      <c r="T6" s="45">
        <f t="shared" si="4"/>
        <v>-10.66</v>
      </c>
      <c r="U6" s="44">
        <v>10.66</v>
      </c>
      <c r="V6" s="44"/>
      <c r="W6" s="45">
        <f t="shared" si="5"/>
        <v>-10.66</v>
      </c>
      <c r="X6" s="44">
        <v>10.66</v>
      </c>
      <c r="Y6" s="44"/>
      <c r="Z6" s="45">
        <f t="shared" si="6"/>
        <v>-10.66</v>
      </c>
      <c r="AA6" s="44">
        <v>10.66</v>
      </c>
      <c r="AB6" s="44"/>
      <c r="AC6" s="45">
        <f t="shared" si="7"/>
        <v>-10.66</v>
      </c>
      <c r="AD6" s="44">
        <v>10.66</v>
      </c>
      <c r="AE6" s="44"/>
      <c r="AF6" s="45">
        <f t="shared" si="8"/>
        <v>-10.66</v>
      </c>
      <c r="AG6" s="44">
        <v>10.66</v>
      </c>
      <c r="AH6" s="44"/>
      <c r="AI6" s="45">
        <f t="shared" si="9"/>
        <v>-10.66</v>
      </c>
      <c r="AJ6" s="44">
        <v>10.66</v>
      </c>
      <c r="AK6" s="44"/>
      <c r="AL6" s="45">
        <f t="shared" si="10"/>
        <v>-10.66</v>
      </c>
      <c r="AM6" s="44">
        <v>10.66</v>
      </c>
      <c r="AN6" s="44"/>
      <c r="AO6" s="45">
        <f t="shared" si="11"/>
        <v>-10.66</v>
      </c>
      <c r="AP6" s="44">
        <f t="shared" si="12"/>
        <v>85.279999999999987</v>
      </c>
      <c r="AQ6" s="44">
        <f t="shared" si="12"/>
        <v>0</v>
      </c>
      <c r="AR6" s="45">
        <f t="shared" si="13"/>
        <v>-85.279999999999987</v>
      </c>
      <c r="AS6" s="60">
        <v>128</v>
      </c>
      <c r="AT6" s="66">
        <v>85.33</v>
      </c>
    </row>
    <row r="7" spans="2:53">
      <c r="B7" s="62" t="s">
        <v>4</v>
      </c>
      <c r="C7" s="13" t="s">
        <v>54</v>
      </c>
      <c r="D7" s="13" t="s">
        <v>454</v>
      </c>
      <c r="E7" s="63" t="s">
        <v>994</v>
      </c>
      <c r="F7" s="43">
        <v>1.69</v>
      </c>
      <c r="G7" s="44">
        <v>1.43</v>
      </c>
      <c r="H7" s="45">
        <v>0</v>
      </c>
      <c r="I7" s="43">
        <v>1.69</v>
      </c>
      <c r="J7" s="44">
        <v>2.02</v>
      </c>
      <c r="K7" s="45">
        <f t="shared" si="1"/>
        <v>0.33000000000000007</v>
      </c>
      <c r="L7" s="43">
        <v>1.69</v>
      </c>
      <c r="M7" s="44"/>
      <c r="N7" s="45">
        <f t="shared" si="2"/>
        <v>-1.69</v>
      </c>
      <c r="O7" s="43">
        <v>1.69</v>
      </c>
      <c r="P7" s="44"/>
      <c r="Q7" s="45">
        <f t="shared" si="3"/>
        <v>-1.69</v>
      </c>
      <c r="R7" s="43">
        <v>1.69</v>
      </c>
      <c r="S7" s="44"/>
      <c r="T7" s="45">
        <f t="shared" si="4"/>
        <v>-1.69</v>
      </c>
      <c r="U7" s="43">
        <v>1.69</v>
      </c>
      <c r="V7" s="44"/>
      <c r="W7" s="45">
        <f t="shared" si="5"/>
        <v>-1.69</v>
      </c>
      <c r="X7" s="43">
        <v>1.69</v>
      </c>
      <c r="Y7" s="44"/>
      <c r="Z7" s="45">
        <f t="shared" si="6"/>
        <v>-1.69</v>
      </c>
      <c r="AA7" s="43">
        <v>1.69</v>
      </c>
      <c r="AB7" s="44"/>
      <c r="AC7" s="45">
        <f t="shared" si="7"/>
        <v>-1.69</v>
      </c>
      <c r="AD7" s="43">
        <v>1.69</v>
      </c>
      <c r="AE7" s="44"/>
      <c r="AF7" s="45"/>
      <c r="AG7" s="43">
        <v>1.69</v>
      </c>
      <c r="AH7" s="44"/>
      <c r="AI7" s="45"/>
      <c r="AJ7" s="43">
        <v>1.69</v>
      </c>
      <c r="AK7" s="44"/>
      <c r="AL7" s="45"/>
      <c r="AM7" s="43">
        <v>1.69</v>
      </c>
      <c r="AN7" s="44"/>
      <c r="AO7" s="45"/>
      <c r="AP7" s="44">
        <f t="shared" si="12"/>
        <v>20.28</v>
      </c>
      <c r="AQ7" s="44">
        <f t="shared" si="12"/>
        <v>3.45</v>
      </c>
      <c r="AR7" s="45">
        <f t="shared" si="13"/>
        <v>-16.830000000000002</v>
      </c>
      <c r="AS7" s="60">
        <v>20.28</v>
      </c>
      <c r="AT7" s="66">
        <v>20.350000000000001</v>
      </c>
    </row>
    <row r="8" spans="2:53" ht="25.5">
      <c r="B8" s="62" t="s">
        <v>3</v>
      </c>
      <c r="C8" s="13" t="s">
        <v>54</v>
      </c>
      <c r="D8" s="13" t="s">
        <v>455</v>
      </c>
      <c r="E8" s="63" t="s">
        <v>456</v>
      </c>
      <c r="F8" s="43">
        <v>0</v>
      </c>
      <c r="G8" s="44">
        <v>0</v>
      </c>
      <c r="H8" s="45">
        <v>0</v>
      </c>
      <c r="I8" s="43">
        <v>0</v>
      </c>
      <c r="J8" s="44">
        <v>0</v>
      </c>
      <c r="K8" s="45">
        <f t="shared" si="1"/>
        <v>0</v>
      </c>
      <c r="L8" s="43">
        <v>0</v>
      </c>
      <c r="M8" s="44"/>
      <c r="N8" s="45">
        <f t="shared" si="2"/>
        <v>0</v>
      </c>
      <c r="O8" s="43">
        <v>0.82799999999999996</v>
      </c>
      <c r="P8" s="44"/>
      <c r="Q8" s="45">
        <f t="shared" si="3"/>
        <v>-0.82799999999999996</v>
      </c>
      <c r="R8" s="43">
        <v>0.82799999999999996</v>
      </c>
      <c r="S8" s="44"/>
      <c r="T8" s="45">
        <f t="shared" si="4"/>
        <v>-0.82799999999999996</v>
      </c>
      <c r="U8" s="43">
        <v>0.82799999999999996</v>
      </c>
      <c r="V8" s="44"/>
      <c r="W8" s="45">
        <f t="shared" si="5"/>
        <v>-0.82799999999999996</v>
      </c>
      <c r="X8" s="43">
        <v>0.82799999999999996</v>
      </c>
      <c r="Y8" s="44"/>
      <c r="Z8" s="45">
        <f t="shared" si="6"/>
        <v>-0.82799999999999996</v>
      </c>
      <c r="AA8" s="43">
        <v>0.82799999999999996</v>
      </c>
      <c r="AB8" s="44"/>
      <c r="AC8" s="45">
        <f t="shared" si="7"/>
        <v>-0.82799999999999996</v>
      </c>
      <c r="AD8" s="44">
        <v>5.0279999999999996</v>
      </c>
      <c r="AE8" s="44"/>
      <c r="AF8" s="45"/>
      <c r="AG8" s="44">
        <v>5.0279999999999996</v>
      </c>
      <c r="AH8" s="44"/>
      <c r="AI8" s="45"/>
      <c r="AJ8" s="44">
        <v>5.0279999999999996</v>
      </c>
      <c r="AK8" s="44"/>
      <c r="AL8" s="45"/>
      <c r="AM8" s="44">
        <v>5.0279999999999996</v>
      </c>
      <c r="AN8" s="44"/>
      <c r="AO8" s="45"/>
      <c r="AP8" s="44">
        <f t="shared" si="12"/>
        <v>24.251999999999995</v>
      </c>
      <c r="AQ8" s="44">
        <f t="shared" ref="AQ8:AQ9" si="14">P8+M8+J8+G8+S8+V8+Y8+AB8+AE8+AH8+AK8+AN8</f>
        <v>0</v>
      </c>
      <c r="AR8" s="45">
        <f t="shared" ref="AR8:AR9" si="15">+AQ8-AP8</f>
        <v>-24.251999999999995</v>
      </c>
      <c r="AS8" s="60">
        <v>60.335999999999999</v>
      </c>
      <c r="AT8" s="66">
        <v>24.25</v>
      </c>
    </row>
    <row r="9" spans="2:53">
      <c r="B9" s="62" t="s">
        <v>457</v>
      </c>
      <c r="C9" s="13" t="s">
        <v>54</v>
      </c>
      <c r="D9" s="13" t="s">
        <v>458</v>
      </c>
      <c r="E9" s="63" t="s">
        <v>459</v>
      </c>
      <c r="F9" s="43">
        <v>0</v>
      </c>
      <c r="G9" s="44">
        <v>0</v>
      </c>
      <c r="H9" s="45">
        <v>0</v>
      </c>
      <c r="I9" s="43">
        <v>0</v>
      </c>
      <c r="J9" s="44">
        <v>0</v>
      </c>
      <c r="K9" s="45">
        <f t="shared" si="1"/>
        <v>0</v>
      </c>
      <c r="L9" s="43">
        <v>0</v>
      </c>
      <c r="M9" s="44"/>
      <c r="N9" s="45">
        <f t="shared" si="2"/>
        <v>0</v>
      </c>
      <c r="O9" s="43">
        <v>0</v>
      </c>
      <c r="P9" s="44"/>
      <c r="Q9" s="45">
        <f t="shared" si="3"/>
        <v>0</v>
      </c>
      <c r="R9" s="44"/>
      <c r="S9" s="44"/>
      <c r="T9" s="45">
        <f t="shared" si="4"/>
        <v>0</v>
      </c>
      <c r="U9" s="44"/>
      <c r="V9" s="44"/>
      <c r="W9" s="45">
        <f t="shared" si="5"/>
        <v>0</v>
      </c>
      <c r="X9" s="44">
        <v>8.73</v>
      </c>
      <c r="Y9" s="44"/>
      <c r="Z9" s="45">
        <f t="shared" si="6"/>
        <v>-8.73</v>
      </c>
      <c r="AA9" s="44">
        <v>8.73</v>
      </c>
      <c r="AB9" s="44"/>
      <c r="AC9" s="45">
        <f t="shared" si="7"/>
        <v>-8.73</v>
      </c>
      <c r="AD9" s="44">
        <v>8.73</v>
      </c>
      <c r="AE9" s="44"/>
      <c r="AF9" s="45"/>
      <c r="AG9" s="44">
        <v>8.73</v>
      </c>
      <c r="AH9" s="44"/>
      <c r="AI9" s="45"/>
      <c r="AJ9" s="44">
        <v>8.73</v>
      </c>
      <c r="AK9" s="44"/>
      <c r="AL9" s="45"/>
      <c r="AM9" s="44">
        <v>8.73</v>
      </c>
      <c r="AN9" s="44"/>
      <c r="AO9" s="45"/>
      <c r="AP9" s="44">
        <f t="shared" si="12"/>
        <v>52.38000000000001</v>
      </c>
      <c r="AQ9" s="44">
        <f t="shared" si="14"/>
        <v>0</v>
      </c>
      <c r="AR9" s="45">
        <f t="shared" si="15"/>
        <v>-52.38000000000001</v>
      </c>
      <c r="AS9" s="60">
        <v>104.82</v>
      </c>
      <c r="AT9" s="66">
        <v>52.41</v>
      </c>
    </row>
    <row r="10" spans="2:53">
      <c r="B10" s="62"/>
      <c r="C10" s="13"/>
      <c r="D10" s="13"/>
      <c r="E10" s="63"/>
      <c r="F10" s="43"/>
      <c r="G10" s="44"/>
      <c r="H10" s="45"/>
      <c r="I10" s="43"/>
      <c r="J10" s="44"/>
      <c r="K10" s="45"/>
      <c r="L10" s="43"/>
      <c r="M10" s="44"/>
      <c r="N10" s="45"/>
      <c r="O10" s="43"/>
      <c r="P10" s="44"/>
      <c r="Q10" s="45"/>
      <c r="R10" s="44"/>
      <c r="S10" s="44"/>
      <c r="T10" s="45"/>
      <c r="U10" s="44"/>
      <c r="V10" s="44"/>
      <c r="W10" s="45"/>
      <c r="X10" s="44"/>
      <c r="Y10" s="44"/>
      <c r="Z10" s="45"/>
      <c r="AA10" s="44"/>
      <c r="AB10" s="44"/>
      <c r="AC10" s="45"/>
      <c r="AD10" s="44"/>
      <c r="AE10" s="44"/>
      <c r="AF10" s="45"/>
      <c r="AG10" s="44"/>
      <c r="AH10" s="44"/>
      <c r="AI10" s="45"/>
      <c r="AJ10" s="44"/>
      <c r="AK10" s="44"/>
      <c r="AL10" s="45"/>
      <c r="AM10" s="44"/>
      <c r="AN10" s="44"/>
      <c r="AO10" s="45"/>
      <c r="AP10" s="44"/>
      <c r="AQ10" s="44"/>
      <c r="AR10" s="45"/>
      <c r="AS10" s="60"/>
      <c r="AT10" s="66"/>
    </row>
    <row r="11" spans="2:53">
      <c r="B11" s="134" t="s">
        <v>63</v>
      </c>
      <c r="C11" s="135"/>
      <c r="D11" s="135"/>
      <c r="E11" s="136"/>
      <c r="F11" s="72">
        <f t="shared" ref="F11:AT11" si="16">SUM(F3:F10)</f>
        <v>2.9359999999999999</v>
      </c>
      <c r="G11" s="73">
        <f t="shared" si="16"/>
        <v>2.06</v>
      </c>
      <c r="H11" s="74">
        <f t="shared" si="16"/>
        <v>-0.61599999999999999</v>
      </c>
      <c r="I11" s="72">
        <f t="shared" si="16"/>
        <v>2.9359999999999999</v>
      </c>
      <c r="J11" s="73">
        <f t="shared" si="16"/>
        <v>4.18</v>
      </c>
      <c r="K11" s="74">
        <f t="shared" si="16"/>
        <v>1.2440000000000002</v>
      </c>
      <c r="L11" s="72">
        <f t="shared" si="16"/>
        <v>6.266</v>
      </c>
      <c r="M11" s="73">
        <f t="shared" si="16"/>
        <v>0</v>
      </c>
      <c r="N11" s="74">
        <f t="shared" si="16"/>
        <v>-6.266</v>
      </c>
      <c r="O11" s="72">
        <f t="shared" si="16"/>
        <v>7.0940000000000003</v>
      </c>
      <c r="P11" s="73">
        <f t="shared" si="16"/>
        <v>0</v>
      </c>
      <c r="Q11" s="74">
        <f t="shared" si="16"/>
        <v>-7.0940000000000003</v>
      </c>
      <c r="R11" s="72">
        <f t="shared" si="16"/>
        <v>17.754000000000001</v>
      </c>
      <c r="S11" s="73">
        <f t="shared" si="16"/>
        <v>0</v>
      </c>
      <c r="T11" s="74">
        <f t="shared" si="16"/>
        <v>-17.754000000000001</v>
      </c>
      <c r="U11" s="72">
        <f t="shared" si="16"/>
        <v>17.754000000000001</v>
      </c>
      <c r="V11" s="73">
        <f t="shared" si="16"/>
        <v>0</v>
      </c>
      <c r="W11" s="74">
        <f t="shared" si="16"/>
        <v>-17.754000000000001</v>
      </c>
      <c r="X11" s="72">
        <f t="shared" si="16"/>
        <v>40.644000000000005</v>
      </c>
      <c r="Y11" s="73">
        <f t="shared" si="16"/>
        <v>0</v>
      </c>
      <c r="Z11" s="74">
        <f t="shared" si="16"/>
        <v>-40.644000000000005</v>
      </c>
      <c r="AA11" s="72">
        <f t="shared" si="16"/>
        <v>40.644000000000005</v>
      </c>
      <c r="AB11" s="73">
        <f t="shared" si="16"/>
        <v>0</v>
      </c>
      <c r="AC11" s="74">
        <f t="shared" si="16"/>
        <v>-40.644000000000005</v>
      </c>
      <c r="AD11" s="72">
        <f t="shared" si="16"/>
        <v>44.844000000000008</v>
      </c>
      <c r="AE11" s="73">
        <f t="shared" si="16"/>
        <v>0</v>
      </c>
      <c r="AF11" s="74">
        <f t="shared" si="16"/>
        <v>-28.150000000000002</v>
      </c>
      <c r="AG11" s="72">
        <f t="shared" si="16"/>
        <v>44.844000000000008</v>
      </c>
      <c r="AH11" s="73">
        <f t="shared" si="16"/>
        <v>0</v>
      </c>
      <c r="AI11" s="74">
        <f t="shared" si="16"/>
        <v>-28.150000000000002</v>
      </c>
      <c r="AJ11" s="72">
        <f t="shared" si="16"/>
        <v>44.844000000000008</v>
      </c>
      <c r="AK11" s="73">
        <f t="shared" si="16"/>
        <v>0</v>
      </c>
      <c r="AL11" s="74">
        <f t="shared" si="16"/>
        <v>-28.150000000000002</v>
      </c>
      <c r="AM11" s="72">
        <f t="shared" si="16"/>
        <v>44.844000000000008</v>
      </c>
      <c r="AN11" s="73">
        <f t="shared" si="16"/>
        <v>0</v>
      </c>
      <c r="AO11" s="74">
        <f t="shared" si="16"/>
        <v>-28.150000000000002</v>
      </c>
      <c r="AP11" s="73">
        <f t="shared" si="16"/>
        <v>315.40399999999994</v>
      </c>
      <c r="AQ11" s="73">
        <f t="shared" si="16"/>
        <v>6.24</v>
      </c>
      <c r="AR11" s="74">
        <f t="shared" si="16"/>
        <v>-309.16399999999999</v>
      </c>
      <c r="AS11" s="73">
        <f t="shared" si="16"/>
        <v>538.39599999999996</v>
      </c>
      <c r="AT11" s="74">
        <f t="shared" si="16"/>
        <v>315.93999999999994</v>
      </c>
      <c r="AW11" s="10"/>
      <c r="AY11" s="10"/>
    </row>
    <row r="12" spans="2:53">
      <c r="B12" s="62"/>
      <c r="C12" s="13"/>
      <c r="D12" s="13"/>
      <c r="E12" s="63"/>
      <c r="F12" s="49"/>
      <c r="G12" s="50"/>
      <c r="H12" s="51"/>
      <c r="I12" s="49"/>
      <c r="J12" s="50"/>
      <c r="K12" s="51"/>
      <c r="L12" s="49"/>
      <c r="M12" s="50"/>
      <c r="N12" s="51"/>
      <c r="O12" s="49"/>
      <c r="P12" s="50"/>
      <c r="Q12" s="51"/>
      <c r="R12" s="50"/>
      <c r="S12" s="50"/>
      <c r="T12" s="51"/>
      <c r="U12" s="50"/>
      <c r="V12" s="50"/>
      <c r="W12" s="51"/>
      <c r="X12" s="50"/>
      <c r="Y12" s="50"/>
      <c r="Z12" s="51"/>
      <c r="AA12" s="50"/>
      <c r="AB12" s="50"/>
      <c r="AC12" s="51"/>
      <c r="AD12" s="50"/>
      <c r="AE12" s="50"/>
      <c r="AF12" s="51"/>
      <c r="AG12" s="50"/>
      <c r="AH12" s="50"/>
      <c r="AI12" s="51"/>
      <c r="AJ12" s="50"/>
      <c r="AK12" s="50"/>
      <c r="AL12" s="51"/>
      <c r="AM12" s="50"/>
      <c r="AN12" s="50"/>
      <c r="AO12" s="51"/>
      <c r="AP12" s="50"/>
      <c r="AQ12" s="50"/>
      <c r="AR12" s="51"/>
      <c r="AS12" s="60"/>
      <c r="AT12" s="66"/>
    </row>
    <row r="13" spans="2:53">
      <c r="B13" s="62"/>
      <c r="C13" s="13" t="s">
        <v>55</v>
      </c>
      <c r="D13" s="13" t="s">
        <v>68</v>
      </c>
      <c r="E13" s="63" t="s">
        <v>60</v>
      </c>
      <c r="F13" s="43"/>
      <c r="G13" s="44">
        <v>15.93</v>
      </c>
      <c r="H13" s="45"/>
      <c r="I13" s="43"/>
      <c r="J13" s="44">
        <v>33.71658</v>
      </c>
      <c r="K13" s="45"/>
      <c r="L13" s="43"/>
      <c r="M13" s="44"/>
      <c r="N13" s="45"/>
      <c r="O13" s="43"/>
      <c r="P13" s="44"/>
      <c r="Q13" s="45"/>
      <c r="R13" s="44"/>
      <c r="S13" s="44"/>
      <c r="T13" s="45"/>
      <c r="U13" s="44"/>
      <c r="V13" s="44"/>
      <c r="W13" s="45"/>
      <c r="X13" s="44"/>
      <c r="Y13" s="44"/>
      <c r="Z13" s="45"/>
      <c r="AA13" s="44"/>
      <c r="AB13" s="44"/>
      <c r="AC13" s="45"/>
      <c r="AD13" s="44"/>
      <c r="AE13" s="44"/>
      <c r="AF13" s="45"/>
      <c r="AG13" s="44"/>
      <c r="AH13" s="44"/>
      <c r="AI13" s="45"/>
      <c r="AJ13" s="44"/>
      <c r="AK13" s="44"/>
      <c r="AL13" s="45"/>
      <c r="AM13" s="44"/>
      <c r="AN13" s="44"/>
      <c r="AO13" s="45"/>
      <c r="AP13" s="44">
        <f t="shared" ref="AP13:AQ16" si="17">O13+L13+I13+F13+R13+U13+X13+AA13+AD13+AG13+AJ13+AM13</f>
        <v>0</v>
      </c>
      <c r="AQ13" s="44">
        <f t="shared" si="17"/>
        <v>49.64658</v>
      </c>
      <c r="AR13" s="45"/>
      <c r="AS13" s="60">
        <v>572.62</v>
      </c>
      <c r="AT13" s="66">
        <v>484.95</v>
      </c>
    </row>
    <row r="14" spans="2:53">
      <c r="B14" s="62"/>
      <c r="C14" s="13" t="s">
        <v>55</v>
      </c>
      <c r="D14" s="13" t="s">
        <v>68</v>
      </c>
      <c r="E14" s="63" t="s">
        <v>61</v>
      </c>
      <c r="F14" s="43"/>
      <c r="G14" s="44">
        <v>35.119999999999997</v>
      </c>
      <c r="H14" s="45"/>
      <c r="I14" s="43"/>
      <c r="J14" s="44">
        <v>47.796669999999999</v>
      </c>
      <c r="K14" s="45"/>
      <c r="L14" s="43"/>
      <c r="M14" s="44"/>
      <c r="N14" s="45"/>
      <c r="O14" s="43"/>
      <c r="P14" s="44"/>
      <c r="Q14" s="45"/>
      <c r="R14" s="44"/>
      <c r="S14" s="44"/>
      <c r="T14" s="45"/>
      <c r="U14" s="44"/>
      <c r="V14" s="44"/>
      <c r="W14" s="45"/>
      <c r="X14" s="44"/>
      <c r="Y14" s="44"/>
      <c r="Z14" s="45"/>
      <c r="AA14" s="44"/>
      <c r="AB14" s="44"/>
      <c r="AC14" s="45"/>
      <c r="AD14" s="44"/>
      <c r="AE14" s="44"/>
      <c r="AF14" s="45"/>
      <c r="AG14" s="44"/>
      <c r="AH14" s="44"/>
      <c r="AI14" s="45"/>
      <c r="AJ14" s="44"/>
      <c r="AK14" s="44"/>
      <c r="AL14" s="45"/>
      <c r="AM14" s="44"/>
      <c r="AN14" s="44"/>
      <c r="AO14" s="45"/>
      <c r="AP14" s="44">
        <f t="shared" si="17"/>
        <v>0</v>
      </c>
      <c r="AQ14" s="44">
        <f t="shared" si="17"/>
        <v>82.916669999999996</v>
      </c>
      <c r="AR14" s="45"/>
      <c r="AS14" s="60">
        <v>1309.3499999999999</v>
      </c>
      <c r="AT14" s="66">
        <v>888.85</v>
      </c>
    </row>
    <row r="15" spans="2:53">
      <c r="B15" s="62"/>
      <c r="C15" s="13"/>
      <c r="D15" s="13"/>
      <c r="E15" s="63"/>
      <c r="F15" s="43"/>
      <c r="G15" s="44"/>
      <c r="H15" s="45"/>
      <c r="I15" s="43"/>
      <c r="J15" s="44"/>
      <c r="K15" s="45"/>
      <c r="L15" s="43"/>
      <c r="M15" s="44"/>
      <c r="N15" s="45"/>
      <c r="O15" s="43"/>
      <c r="P15" s="44"/>
      <c r="Q15" s="45"/>
      <c r="R15" s="44"/>
      <c r="S15" s="44"/>
      <c r="T15" s="45"/>
      <c r="U15" s="44"/>
      <c r="V15" s="44"/>
      <c r="W15" s="45"/>
      <c r="X15" s="44"/>
      <c r="Y15" s="44"/>
      <c r="Z15" s="81"/>
      <c r="AA15" s="44"/>
      <c r="AB15" s="44"/>
      <c r="AC15" s="81"/>
      <c r="AD15" s="44"/>
      <c r="AE15" s="44"/>
      <c r="AF15" s="81"/>
      <c r="AG15" s="44"/>
      <c r="AH15" s="44"/>
      <c r="AI15" s="81"/>
      <c r="AJ15" s="44"/>
      <c r="AK15" s="44"/>
      <c r="AL15" s="81"/>
      <c r="AM15" s="44"/>
      <c r="AN15" s="44"/>
      <c r="AO15" s="81"/>
      <c r="AP15" s="44"/>
      <c r="AQ15" s="44"/>
      <c r="AR15" s="45"/>
      <c r="AS15" s="60"/>
      <c r="AT15" s="66"/>
    </row>
    <row r="16" spans="2:53">
      <c r="B16" s="134" t="s">
        <v>64</v>
      </c>
      <c r="C16" s="135"/>
      <c r="D16" s="135"/>
      <c r="E16" s="136"/>
      <c r="F16" s="72">
        <v>51.06</v>
      </c>
      <c r="G16" s="73">
        <f>SUM(G13:G15)</f>
        <v>51.05</v>
      </c>
      <c r="H16" s="74">
        <f t="shared" ref="H16" si="18">+G16-F16</f>
        <v>-1.0000000000005116E-2</v>
      </c>
      <c r="I16" s="72">
        <v>81.513239999999996</v>
      </c>
      <c r="J16" s="73">
        <f>SUM(J13:J15)</f>
        <v>81.513249999999999</v>
      </c>
      <c r="K16" s="74">
        <f t="shared" ref="K16" si="19">+J16-I16</f>
        <v>1.0000000003174137E-5</v>
      </c>
      <c r="L16" s="72">
        <v>172.03</v>
      </c>
      <c r="M16" s="73">
        <f>SUM(M13:M15)</f>
        <v>0</v>
      </c>
      <c r="N16" s="74">
        <f t="shared" ref="N16" si="20">+M16-L16</f>
        <v>-172.03</v>
      </c>
      <c r="O16" s="72">
        <v>180.83</v>
      </c>
      <c r="P16" s="73">
        <f>SUM(P13:P15)</f>
        <v>0</v>
      </c>
      <c r="Q16" s="74">
        <f t="shared" ref="Q16" si="21">+P16-O16</f>
        <v>-180.83</v>
      </c>
      <c r="R16" s="72">
        <v>182.52</v>
      </c>
      <c r="S16" s="73">
        <f>SUM(S13:S15)</f>
        <v>0</v>
      </c>
      <c r="T16" s="74">
        <f t="shared" ref="T16" si="22">+S16-R16</f>
        <v>-182.52</v>
      </c>
      <c r="U16" s="72">
        <v>183.51</v>
      </c>
      <c r="V16" s="73">
        <f>SUM(V13:V15)</f>
        <v>0</v>
      </c>
      <c r="W16" s="74">
        <f t="shared" ref="W16" si="23">+V16-U16</f>
        <v>-183.51</v>
      </c>
      <c r="X16" s="72">
        <v>103.74</v>
      </c>
      <c r="Y16" s="73">
        <f>SUM(Y13:Y15)</f>
        <v>0</v>
      </c>
      <c r="Z16" s="74">
        <f t="shared" ref="Z16" si="24">+Y16-X16</f>
        <v>-103.74</v>
      </c>
      <c r="AA16" s="72">
        <v>103.74</v>
      </c>
      <c r="AB16" s="73">
        <f>SUM(AB13:AB15)</f>
        <v>0</v>
      </c>
      <c r="AC16" s="74">
        <f t="shared" ref="AC16" si="25">+AB16-AA16</f>
        <v>-103.74</v>
      </c>
      <c r="AD16" s="72">
        <v>78.7</v>
      </c>
      <c r="AE16" s="73">
        <f>SUM(AE13:AE15)</f>
        <v>0</v>
      </c>
      <c r="AF16" s="74">
        <f t="shared" ref="AF16" si="26">+AE16-AD16</f>
        <v>-78.7</v>
      </c>
      <c r="AG16" s="72">
        <v>78.7</v>
      </c>
      <c r="AH16" s="73">
        <f>SUM(AH13:AH15)</f>
        <v>0</v>
      </c>
      <c r="AI16" s="74">
        <f t="shared" ref="AI16" si="27">+AH16-AG16</f>
        <v>-78.7</v>
      </c>
      <c r="AJ16" s="72">
        <v>78.7</v>
      </c>
      <c r="AK16" s="73">
        <f>SUM(AK13:AK15)</f>
        <v>0</v>
      </c>
      <c r="AL16" s="74">
        <f t="shared" ref="AL16" si="28">+AK16-AJ16</f>
        <v>-78.7</v>
      </c>
      <c r="AM16" s="72">
        <v>78.7</v>
      </c>
      <c r="AN16" s="73">
        <f>SUM(AN13:AN15)</f>
        <v>0</v>
      </c>
      <c r="AO16" s="74">
        <f t="shared" ref="AO16" si="29">+AN16-AM16</f>
        <v>-78.7</v>
      </c>
      <c r="AP16" s="72">
        <f t="shared" si="17"/>
        <v>1373.7432400000002</v>
      </c>
      <c r="AQ16" s="73">
        <f>SUM(AQ13:AQ15)</f>
        <v>132.56324999999998</v>
      </c>
      <c r="AR16" s="74">
        <f>+AQ16-AP16</f>
        <v>-1241.1799900000003</v>
      </c>
      <c r="AS16" s="73">
        <f>SUM(AS13:AS15)</f>
        <v>1881.9699999999998</v>
      </c>
      <c r="AT16" s="74">
        <f>SUM(AT13:AT15)</f>
        <v>1373.8</v>
      </c>
      <c r="AU16" s="10"/>
      <c r="AW16" s="10"/>
      <c r="AY16" s="10"/>
      <c r="BA16" s="10"/>
    </row>
    <row r="17" spans="2:50">
      <c r="B17" s="134" t="s">
        <v>65</v>
      </c>
      <c r="C17" s="135"/>
      <c r="D17" s="135"/>
      <c r="E17" s="136"/>
      <c r="F17" s="72">
        <f t="shared" ref="F17:AT17" si="30">+F11+F16</f>
        <v>53.996000000000002</v>
      </c>
      <c r="G17" s="73">
        <f t="shared" si="30"/>
        <v>53.11</v>
      </c>
      <c r="H17" s="74">
        <f t="shared" si="30"/>
        <v>-0.62600000000000511</v>
      </c>
      <c r="I17" s="72">
        <f t="shared" si="30"/>
        <v>84.449240000000003</v>
      </c>
      <c r="J17" s="73">
        <f t="shared" si="30"/>
        <v>85.693250000000006</v>
      </c>
      <c r="K17" s="74">
        <f t="shared" si="30"/>
        <v>1.2440100000000034</v>
      </c>
      <c r="L17" s="72">
        <f t="shared" si="30"/>
        <v>178.29599999999999</v>
      </c>
      <c r="M17" s="73">
        <f t="shared" si="30"/>
        <v>0</v>
      </c>
      <c r="N17" s="74">
        <f t="shared" si="30"/>
        <v>-178.29599999999999</v>
      </c>
      <c r="O17" s="72">
        <f t="shared" si="30"/>
        <v>187.92400000000001</v>
      </c>
      <c r="P17" s="73">
        <f t="shared" si="30"/>
        <v>0</v>
      </c>
      <c r="Q17" s="74">
        <f t="shared" si="30"/>
        <v>-187.92400000000001</v>
      </c>
      <c r="R17" s="72">
        <f t="shared" si="30"/>
        <v>200.274</v>
      </c>
      <c r="S17" s="73">
        <f t="shared" si="30"/>
        <v>0</v>
      </c>
      <c r="T17" s="74">
        <f t="shared" si="30"/>
        <v>-200.274</v>
      </c>
      <c r="U17" s="72">
        <f t="shared" si="30"/>
        <v>201.26399999999998</v>
      </c>
      <c r="V17" s="73">
        <f t="shared" si="30"/>
        <v>0</v>
      </c>
      <c r="W17" s="74">
        <f t="shared" si="30"/>
        <v>-201.26399999999998</v>
      </c>
      <c r="X17" s="72">
        <f t="shared" si="30"/>
        <v>144.38400000000001</v>
      </c>
      <c r="Y17" s="73">
        <f t="shared" si="30"/>
        <v>0</v>
      </c>
      <c r="Z17" s="74">
        <f t="shared" si="30"/>
        <v>-144.38400000000001</v>
      </c>
      <c r="AA17" s="72">
        <f t="shared" si="30"/>
        <v>144.38400000000001</v>
      </c>
      <c r="AB17" s="73">
        <f t="shared" si="30"/>
        <v>0</v>
      </c>
      <c r="AC17" s="74">
        <f t="shared" si="30"/>
        <v>-144.38400000000001</v>
      </c>
      <c r="AD17" s="72">
        <f t="shared" si="30"/>
        <v>123.54400000000001</v>
      </c>
      <c r="AE17" s="73">
        <f t="shared" si="30"/>
        <v>0</v>
      </c>
      <c r="AF17" s="74">
        <f t="shared" si="30"/>
        <v>-106.85000000000001</v>
      </c>
      <c r="AG17" s="72">
        <f t="shared" si="30"/>
        <v>123.54400000000001</v>
      </c>
      <c r="AH17" s="73">
        <f t="shared" si="30"/>
        <v>0</v>
      </c>
      <c r="AI17" s="74">
        <f t="shared" si="30"/>
        <v>-106.85000000000001</v>
      </c>
      <c r="AJ17" s="72">
        <f t="shared" si="30"/>
        <v>123.54400000000001</v>
      </c>
      <c r="AK17" s="73">
        <f t="shared" si="30"/>
        <v>0</v>
      </c>
      <c r="AL17" s="74">
        <f t="shared" si="30"/>
        <v>-106.85000000000001</v>
      </c>
      <c r="AM17" s="72">
        <f t="shared" si="30"/>
        <v>123.54400000000001</v>
      </c>
      <c r="AN17" s="73">
        <f t="shared" si="30"/>
        <v>0</v>
      </c>
      <c r="AO17" s="74">
        <f t="shared" si="30"/>
        <v>-106.85000000000001</v>
      </c>
      <c r="AP17" s="72">
        <f t="shared" si="30"/>
        <v>1689.1472400000002</v>
      </c>
      <c r="AQ17" s="73">
        <f t="shared" si="30"/>
        <v>138.80324999999999</v>
      </c>
      <c r="AR17" s="74">
        <f t="shared" si="30"/>
        <v>-1550.3439900000003</v>
      </c>
      <c r="AS17" s="73">
        <f t="shared" si="30"/>
        <v>2420.366</v>
      </c>
      <c r="AT17" s="74">
        <f t="shared" si="30"/>
        <v>1689.7399999999998</v>
      </c>
      <c r="AW17" s="10"/>
      <c r="AX17" s="10"/>
    </row>
    <row r="18" spans="2:50">
      <c r="B18" s="137" t="s">
        <v>72</v>
      </c>
      <c r="C18" s="138"/>
      <c r="D18" s="138"/>
      <c r="E18" s="139"/>
      <c r="F18" s="75"/>
      <c r="G18" s="76"/>
      <c r="H18" s="77"/>
      <c r="I18" s="75"/>
      <c r="J18" s="76"/>
      <c r="K18" s="77"/>
      <c r="L18" s="75"/>
      <c r="M18" s="76"/>
      <c r="N18" s="77"/>
      <c r="O18" s="75"/>
      <c r="P18" s="76"/>
      <c r="Q18" s="77"/>
      <c r="R18" s="75"/>
      <c r="S18" s="76"/>
      <c r="T18" s="77"/>
      <c r="U18" s="75"/>
      <c r="V18" s="76"/>
      <c r="W18" s="77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5"/>
      <c r="AQ18" s="76"/>
      <c r="AR18" s="77"/>
      <c r="AS18" s="76"/>
      <c r="AT18" s="90">
        <f>+AT17-1500</f>
        <v>189.73999999999978</v>
      </c>
    </row>
    <row r="19" spans="2:50" ht="7.15" customHeight="1">
      <c r="AQ19" s="10"/>
      <c r="AT19" s="23"/>
    </row>
    <row r="21" spans="2:50">
      <c r="AK21" s="91"/>
      <c r="AN21" s="91"/>
    </row>
    <row r="31" spans="2:50">
      <c r="B31" s="61"/>
      <c r="C31" s="61"/>
      <c r="D31" s="61"/>
      <c r="E31" s="61"/>
      <c r="AS31" s="61"/>
      <c r="AT31" s="61"/>
    </row>
    <row r="32" spans="2:50">
      <c r="B32" s="61"/>
      <c r="C32" s="61"/>
      <c r="D32" s="61"/>
      <c r="E32" s="61"/>
      <c r="AS32" s="61"/>
      <c r="AT32" s="61"/>
    </row>
    <row r="33" spans="2:46">
      <c r="B33" s="61"/>
      <c r="C33" s="61"/>
      <c r="D33" s="61"/>
      <c r="E33" s="61"/>
      <c r="AS33" s="61"/>
      <c r="AT33" s="61"/>
    </row>
    <row r="34" spans="2:46">
      <c r="B34" s="61"/>
      <c r="C34" s="61"/>
      <c r="D34" s="61"/>
      <c r="E34" s="61"/>
      <c r="AS34" s="61"/>
      <c r="AT34" s="61"/>
    </row>
    <row r="35" spans="2:46">
      <c r="B35" s="61"/>
      <c r="C35" s="61"/>
      <c r="D35" s="61"/>
      <c r="E35" s="61"/>
      <c r="AS35" s="61"/>
      <c r="AT35" s="61"/>
    </row>
    <row r="36" spans="2:46">
      <c r="B36" s="61"/>
      <c r="C36" s="61"/>
      <c r="D36" s="61"/>
      <c r="E36" s="61"/>
      <c r="AS36" s="61"/>
      <c r="AT36" s="61"/>
    </row>
    <row r="37" spans="2:46">
      <c r="B37" s="61"/>
      <c r="C37" s="61"/>
      <c r="D37" s="61"/>
      <c r="E37" s="61"/>
      <c r="AS37" s="61"/>
      <c r="AT37" s="61"/>
    </row>
    <row r="38" spans="2:46">
      <c r="B38" s="61"/>
      <c r="C38" s="61"/>
      <c r="D38" s="61"/>
      <c r="E38" s="61"/>
      <c r="AS38" s="61"/>
      <c r="AT38" s="61"/>
    </row>
    <row r="39" spans="2:46">
      <c r="B39" s="61"/>
      <c r="C39" s="61"/>
      <c r="D39" s="61"/>
      <c r="E39" s="61"/>
      <c r="AS39" s="61"/>
      <c r="AT39" s="61"/>
    </row>
    <row r="40" spans="2:46">
      <c r="B40" s="61"/>
      <c r="C40" s="61"/>
      <c r="D40" s="61"/>
      <c r="E40" s="61"/>
      <c r="AS40" s="61"/>
      <c r="AT40" s="61"/>
    </row>
    <row r="41" spans="2:46">
      <c r="B41" s="61"/>
      <c r="C41" s="61"/>
      <c r="D41" s="61"/>
      <c r="E41" s="61"/>
      <c r="AS41" s="61"/>
      <c r="AT41" s="61"/>
    </row>
    <row r="42" spans="2:46">
      <c r="B42" s="61"/>
      <c r="C42" s="61"/>
      <c r="D42" s="61"/>
      <c r="E42" s="61"/>
      <c r="AS42" s="61"/>
      <c r="AT42" s="61"/>
    </row>
    <row r="43" spans="2:46">
      <c r="B43" s="61"/>
      <c r="C43" s="61"/>
      <c r="D43" s="61"/>
      <c r="E43" s="61"/>
      <c r="AS43" s="61"/>
      <c r="AT43" s="61"/>
    </row>
    <row r="44" spans="2:46">
      <c r="B44" s="61"/>
      <c r="C44" s="61"/>
      <c r="D44" s="61"/>
      <c r="E44" s="61"/>
      <c r="AS44" s="61"/>
      <c r="AT44" s="61"/>
    </row>
    <row r="45" spans="2:46">
      <c r="B45" s="61"/>
      <c r="C45" s="61"/>
      <c r="D45" s="61"/>
      <c r="E45" s="61"/>
      <c r="AS45" s="61"/>
      <c r="AT45" s="61"/>
    </row>
    <row r="46" spans="2:46">
      <c r="B46" s="61"/>
      <c r="C46" s="61"/>
      <c r="D46" s="61"/>
      <c r="E46" s="61"/>
      <c r="AS46" s="61"/>
      <c r="AT46" s="61"/>
    </row>
    <row r="47" spans="2:46">
      <c r="B47" s="61"/>
      <c r="C47" s="61"/>
      <c r="D47" s="61"/>
      <c r="E47" s="61"/>
      <c r="AS47" s="61"/>
      <c r="AT47" s="61"/>
    </row>
    <row r="48" spans="2:46">
      <c r="B48" s="61"/>
      <c r="C48" s="61"/>
      <c r="D48" s="61"/>
      <c r="E48" s="61"/>
      <c r="AS48" s="61"/>
      <c r="AT48" s="61"/>
    </row>
    <row r="49" spans="2:46">
      <c r="B49" s="61"/>
      <c r="C49" s="61"/>
      <c r="D49" s="61"/>
      <c r="E49" s="61"/>
      <c r="AS49" s="61"/>
      <c r="AT49" s="61"/>
    </row>
    <row r="50" spans="2:46">
      <c r="B50" s="61"/>
      <c r="C50" s="61"/>
      <c r="D50" s="61"/>
      <c r="E50" s="61"/>
      <c r="AS50" s="61"/>
      <c r="AT50" s="61"/>
    </row>
    <row r="51" spans="2:46">
      <c r="B51" s="61"/>
      <c r="C51" s="61"/>
      <c r="D51" s="61"/>
      <c r="E51" s="61"/>
      <c r="AS51" s="61"/>
      <c r="AT51" s="61"/>
    </row>
    <row r="52" spans="2:46">
      <c r="B52" s="61"/>
      <c r="C52" s="61"/>
      <c r="D52" s="61"/>
      <c r="E52" s="61"/>
      <c r="AS52" s="61"/>
      <c r="AT52" s="61"/>
    </row>
    <row r="53" spans="2:46">
      <c r="B53" s="61"/>
      <c r="C53" s="61"/>
      <c r="D53" s="61"/>
      <c r="E53" s="61"/>
      <c r="AS53" s="61"/>
      <c r="AT53" s="61"/>
    </row>
    <row r="54" spans="2:46">
      <c r="B54" s="61"/>
      <c r="C54" s="61"/>
      <c r="D54" s="61"/>
      <c r="E54" s="61"/>
      <c r="AS54" s="61"/>
      <c r="AT54" s="61"/>
    </row>
    <row r="55" spans="2:46">
      <c r="B55" s="61"/>
      <c r="C55" s="61"/>
      <c r="D55" s="61"/>
      <c r="E55" s="61"/>
      <c r="AS55" s="61"/>
      <c r="AT55" s="61"/>
    </row>
    <row r="56" spans="2:46">
      <c r="B56" s="61"/>
      <c r="C56" s="61"/>
      <c r="D56" s="61"/>
      <c r="E56" s="61"/>
      <c r="AS56" s="61"/>
      <c r="AT56" s="61"/>
    </row>
    <row r="57" spans="2:46">
      <c r="B57" s="61"/>
      <c r="C57" s="61"/>
      <c r="D57" s="61"/>
      <c r="E57" s="61"/>
      <c r="AS57" s="61"/>
      <c r="AT57" s="61"/>
    </row>
    <row r="58" spans="2:46">
      <c r="B58" s="61"/>
      <c r="C58" s="61"/>
      <c r="D58" s="61"/>
      <c r="E58" s="61"/>
      <c r="AS58" s="61"/>
      <c r="AT58" s="61"/>
    </row>
    <row r="59" spans="2:46">
      <c r="B59" s="61"/>
      <c r="C59" s="61"/>
      <c r="D59" s="61"/>
      <c r="E59" s="61"/>
      <c r="AS59" s="61"/>
      <c r="AT59" s="61"/>
    </row>
    <row r="60" spans="2:46">
      <c r="B60" s="61"/>
      <c r="C60" s="61"/>
      <c r="D60" s="61"/>
      <c r="E60" s="61"/>
      <c r="AS60" s="61"/>
      <c r="AT60" s="61"/>
    </row>
    <row r="61" spans="2:46">
      <c r="B61" s="61"/>
      <c r="C61" s="61"/>
      <c r="D61" s="61"/>
      <c r="E61" s="61"/>
      <c r="AS61" s="61"/>
      <c r="AT61" s="61"/>
    </row>
    <row r="62" spans="2:46">
      <c r="B62" s="61"/>
      <c r="C62" s="61"/>
      <c r="D62" s="61"/>
      <c r="E62" s="61"/>
      <c r="AS62" s="61"/>
      <c r="AT62" s="61"/>
    </row>
    <row r="63" spans="2:46">
      <c r="B63" s="61"/>
      <c r="C63" s="61"/>
      <c r="D63" s="61"/>
      <c r="E63" s="61"/>
      <c r="AS63" s="61"/>
      <c r="AT63" s="61"/>
    </row>
    <row r="64" spans="2:46">
      <c r="B64" s="61"/>
      <c r="C64" s="61"/>
      <c r="D64" s="61"/>
      <c r="E64" s="61"/>
      <c r="AS64" s="61"/>
      <c r="AT64" s="61"/>
    </row>
    <row r="65" spans="2:46">
      <c r="B65" s="61"/>
      <c r="C65" s="61"/>
      <c r="D65" s="61"/>
      <c r="E65" s="61"/>
      <c r="AS65" s="61"/>
      <c r="AT65" s="61"/>
    </row>
    <row r="66" spans="2:46">
      <c r="B66" s="61"/>
      <c r="C66" s="61"/>
      <c r="D66" s="61"/>
      <c r="E66" s="61"/>
      <c r="AS66" s="61"/>
      <c r="AT66" s="61"/>
    </row>
    <row r="67" spans="2:46">
      <c r="B67" s="61"/>
      <c r="C67" s="61"/>
      <c r="D67" s="61"/>
      <c r="E67" s="61"/>
      <c r="AS67" s="61"/>
      <c r="AT67" s="61"/>
    </row>
    <row r="68" spans="2:46">
      <c r="B68" s="61"/>
      <c r="C68" s="61"/>
      <c r="D68" s="61"/>
      <c r="E68" s="61"/>
      <c r="AS68" s="61"/>
      <c r="AT68" s="61"/>
    </row>
    <row r="69" spans="2:46">
      <c r="B69" s="61"/>
      <c r="C69" s="61"/>
      <c r="D69" s="61"/>
      <c r="E69" s="61"/>
      <c r="AS69" s="61"/>
      <c r="AT69" s="61"/>
    </row>
  </sheetData>
  <mergeCells count="4">
    <mergeCell ref="B16:E16"/>
    <mergeCell ref="B11:E11"/>
    <mergeCell ref="B17:E17"/>
    <mergeCell ref="B18:E18"/>
  </mergeCells>
  <pageMargins left="0.7" right="0.7" top="0.75" bottom="0.75" header="0.3" footer="0.3"/>
  <pageSetup paperSize="9" orientation="portrait" r:id="rId1"/>
  <ignoredErrors>
    <ignoredError sqref="AR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3:O67"/>
  <sheetViews>
    <sheetView topLeftCell="A41" workbookViewId="0">
      <selection activeCell="C46" sqref="C46:O48"/>
    </sheetView>
  </sheetViews>
  <sheetFormatPr defaultRowHeight="15"/>
  <cols>
    <col min="2" max="2" width="17.28515625" bestFit="1" customWidth="1"/>
    <col min="3" max="6" width="10" bestFit="1" customWidth="1"/>
    <col min="7" max="14" width="11.5703125" bestFit="1" customWidth="1"/>
    <col min="15" max="15" width="12.5703125" style="105" bestFit="1" customWidth="1"/>
  </cols>
  <sheetData>
    <row r="3" spans="2:15">
      <c r="B3" s="64" t="s">
        <v>1</v>
      </c>
      <c r="C3" s="4">
        <v>45017</v>
      </c>
      <c r="D3" s="4">
        <v>45047</v>
      </c>
      <c r="E3" s="4">
        <v>45078</v>
      </c>
      <c r="F3" s="4">
        <v>45108</v>
      </c>
      <c r="G3" s="4">
        <v>45139</v>
      </c>
      <c r="H3" s="4">
        <v>45170</v>
      </c>
      <c r="I3" s="4">
        <v>45200</v>
      </c>
      <c r="J3" s="4">
        <v>45231</v>
      </c>
      <c r="K3" s="4">
        <v>45261</v>
      </c>
      <c r="L3" s="4">
        <v>45292</v>
      </c>
      <c r="M3" s="4">
        <v>45323</v>
      </c>
      <c r="N3" s="4">
        <v>45352</v>
      </c>
      <c r="O3" s="4" t="s">
        <v>38</v>
      </c>
    </row>
    <row r="4" spans="2:15">
      <c r="B4" s="14" t="s">
        <v>103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120">
        <f t="shared" ref="O4:O38" si="0">SUM(C4:N4)</f>
        <v>0</v>
      </c>
    </row>
    <row r="5" spans="2:15">
      <c r="B5" s="14" t="s">
        <v>104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120">
        <f t="shared" si="0"/>
        <v>0</v>
      </c>
    </row>
    <row r="6" spans="2:15">
      <c r="B6" s="14" t="s">
        <v>105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120">
        <f t="shared" si="0"/>
        <v>0</v>
      </c>
    </row>
    <row r="7" spans="2:15">
      <c r="B7" s="13"/>
      <c r="C7" s="65"/>
      <c r="D7" s="65"/>
      <c r="E7" s="65"/>
      <c r="F7" s="65"/>
      <c r="G7" s="65"/>
      <c r="H7" s="65"/>
      <c r="I7" s="65"/>
      <c r="J7" s="65"/>
      <c r="K7" s="65"/>
      <c r="L7" s="65"/>
      <c r="M7" s="89"/>
      <c r="N7" s="65"/>
      <c r="O7" s="121"/>
    </row>
    <row r="8" spans="2:15">
      <c r="B8" s="14" t="s">
        <v>496</v>
      </c>
      <c r="C8" s="7">
        <f>SUMIFS('Procurement Summary'!E:E,'Procurement Summary'!$B:$B,'Project Code - Savings Workings'!$B8)</f>
        <v>0</v>
      </c>
      <c r="D8" s="7">
        <f>SUMIFS('Procurement Summary'!F:F,'Procurement Summary'!$B:$B,'Project Code - Savings Workings'!$B8)</f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20">
        <f t="shared" ref="O8:O10" si="1">SUM(C8:N8)</f>
        <v>0</v>
      </c>
    </row>
    <row r="9" spans="2:15">
      <c r="B9" s="14" t="s">
        <v>497</v>
      </c>
      <c r="C9" s="7">
        <f>SUMIFS('Procurement Summary'!E:E,'Procurement Summary'!$B:$B,'Project Code - Savings Workings'!$B9)</f>
        <v>0</v>
      </c>
      <c r="D9" s="7">
        <f>SUMIFS('Procurement Summary'!F:F,'Procurement Summary'!$B:$B,'Project Code - Savings Workings'!$B9)</f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20">
        <f t="shared" si="1"/>
        <v>0</v>
      </c>
    </row>
    <row r="10" spans="2:15">
      <c r="B10" s="14" t="s">
        <v>498</v>
      </c>
      <c r="C10" s="7">
        <f>SUMIFS('Procurement Summary'!E:E,'Procurement Summary'!$B:$B,'Project Code - Savings Workings'!$B10)</f>
        <v>143165.3464000001</v>
      </c>
      <c r="D10" s="7">
        <f>SUMIFS('Procurement Summary'!F:F,'Procurement Summary'!$B:$B,'Project Code - Savings Workings'!$B10)</f>
        <v>202351.40400000004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120">
        <f t="shared" si="1"/>
        <v>345516.75040000014</v>
      </c>
    </row>
    <row r="11" spans="2:15">
      <c r="B11" s="14" t="s">
        <v>499</v>
      </c>
      <c r="C11" s="7">
        <f>SUMIFS('Procurement Summary'!E:E,'Procurement Summary'!$B:$B,'Project Code - Savings Workings'!$B11)</f>
        <v>0</v>
      </c>
      <c r="D11" s="7">
        <f>SUMIFS('Procurement Summary'!F:F,'Procurement Summary'!$B:$B,'Project Code - Savings Workings'!$B11)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20">
        <f t="shared" ref="O11" si="2">SUM(C11:N11)</f>
        <v>0</v>
      </c>
    </row>
    <row r="12" spans="2:15">
      <c r="B12" s="14" t="s">
        <v>992</v>
      </c>
      <c r="C12" s="7">
        <f>SUMIFS('Procurement Summary'!E:E,'Procurement Summary'!$B:$B,'Project Code - Savings Workings'!$B12)</f>
        <v>63623.33719999998</v>
      </c>
      <c r="D12" s="7">
        <f>SUMIFS('Procurement Summary'!F:F,'Procurement Summary'!$B:$B,'Project Code - Savings Workings'!$B12)</f>
        <v>216884.77170000001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20">
        <f t="shared" ref="O12" si="3">SUM(C12:N12)</f>
        <v>280508.10889999999</v>
      </c>
    </row>
    <row r="13" spans="2:15">
      <c r="B13" s="1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89"/>
      <c r="N13" s="65"/>
      <c r="O13" s="121"/>
    </row>
    <row r="14" spans="2:15">
      <c r="B14" s="14" t="s">
        <v>106</v>
      </c>
      <c r="C14" s="7">
        <f>SUMIFS('Procurement Summary'!E:E,'Procurement Summary'!$B:$B,'Project Code - Savings Workings'!$B14)</f>
        <v>348332.72288505442</v>
      </c>
      <c r="D14" s="7">
        <f>SUMIFS('Procurement Summary'!F:F,'Procurement Summary'!$B:$B,'Project Code - Savings Workings'!$B14)</f>
        <v>232969.66625754279</v>
      </c>
      <c r="E14" s="7">
        <f>SUMIFS('Procurement Summary'!G:G,'Procurement Summary'!$B:$B,'Project Code - Savings Workings'!$B14)</f>
        <v>0</v>
      </c>
      <c r="F14" s="7">
        <f>SUMIFS('Procurement Summary'!H:H,'Procurement Summary'!$B:$B,'Project Code - Savings Workings'!$B14)</f>
        <v>0</v>
      </c>
      <c r="G14" s="7">
        <f>SUMIFS('Procurement Summary'!I:I,'Procurement Summary'!$B:$B,'Project Code - Savings Workings'!$B14)</f>
        <v>0</v>
      </c>
      <c r="H14" s="7">
        <f>SUMIFS('Procurement Summary'!J:J,'Procurement Summary'!$B:$B,'Project Code - Savings Workings'!$B14)</f>
        <v>0</v>
      </c>
      <c r="I14" s="7">
        <f>SUMIFS('Procurement Summary'!K:K,'Procurement Summary'!$B:$B,'Project Code - Savings Workings'!$B14)</f>
        <v>0</v>
      </c>
      <c r="J14" s="7">
        <f>SUMIFS('Procurement Summary'!L:L,'Procurement Summary'!$B:$B,'Project Code - Savings Workings'!$B14)</f>
        <v>0</v>
      </c>
      <c r="K14" s="7">
        <f>SUMIFS('Procurement Summary'!M:M,'Procurement Summary'!$B:$B,'Project Code - Savings Workings'!$B14)</f>
        <v>0</v>
      </c>
      <c r="L14" s="7">
        <f>SUMIFS('Procurement Summary'!N:N,'Procurement Summary'!$B:$B,'Project Code - Savings Workings'!$B14)</f>
        <v>0</v>
      </c>
      <c r="M14" s="88">
        <f>SUMIFS('Procurement Summary'!O:O,'Procurement Summary'!$B:$B,'Project Code - Savings Workings'!$B14)</f>
        <v>0</v>
      </c>
      <c r="N14" s="7">
        <f>SUMIFS('Procurement Summary'!P:P,'Procurement Summary'!$B:$B,'Project Code - Savings Workings'!$B14)</f>
        <v>0</v>
      </c>
      <c r="O14" s="120">
        <f t="shared" ref="O14" si="4">SUM(C14:N14)</f>
        <v>581302.38914259721</v>
      </c>
    </row>
    <row r="15" spans="2:15">
      <c r="B15" s="14" t="s">
        <v>107</v>
      </c>
      <c r="C15" s="7">
        <f>SUMIFS('Procurement Summary'!E:E,'Procurement Summary'!$B:$B,'Project Code - Savings Workings'!$B15)</f>
        <v>0</v>
      </c>
      <c r="D15" s="7">
        <f>SUMIFS('Procurement Summary'!F:F,'Procurement Summary'!$B:$B,'Project Code - Savings Workings'!$B15)</f>
        <v>0</v>
      </c>
      <c r="E15" s="7">
        <f>SUMIFS('Procurement Summary'!G:G,'Procurement Summary'!$B:$B,'Project Code - Savings Workings'!$B15)</f>
        <v>0</v>
      </c>
      <c r="F15" s="7">
        <f>SUMIFS('Procurement Summary'!H:H,'Procurement Summary'!$B:$B,'Project Code - Savings Workings'!$B15)</f>
        <v>0</v>
      </c>
      <c r="G15" s="7">
        <f>SUMIFS('Procurement Summary'!I:I,'Procurement Summary'!$B:$B,'Project Code - Savings Workings'!$B15)</f>
        <v>0</v>
      </c>
      <c r="H15" s="7">
        <f>SUMIFS('Procurement Summary'!J:J,'Procurement Summary'!$B:$B,'Project Code - Savings Workings'!$B15)</f>
        <v>0</v>
      </c>
      <c r="I15" s="7">
        <f>SUMIFS('Procurement Summary'!K:K,'Procurement Summary'!$B:$B,'Project Code - Savings Workings'!$B15)</f>
        <v>0</v>
      </c>
      <c r="J15" s="7">
        <f>SUMIFS('Procurement Summary'!L:L,'Procurement Summary'!$B:$B,'Project Code - Savings Workings'!$B15)</f>
        <v>0</v>
      </c>
      <c r="K15" s="7">
        <f>SUMIFS('Procurement Summary'!M:M,'Procurement Summary'!$B:$B,'Project Code - Savings Workings'!$B15)</f>
        <v>0</v>
      </c>
      <c r="L15" s="7">
        <f>SUMIFS('Procurement Summary'!N:N,'Procurement Summary'!$B:$B,'Project Code - Savings Workings'!$B15)</f>
        <v>0</v>
      </c>
      <c r="M15" s="88">
        <f>SUMIFS('Procurement Summary'!O:O,'Procurement Summary'!$B:$B,'Project Code - Savings Workings'!$B15)</f>
        <v>0</v>
      </c>
      <c r="N15" s="7">
        <f>SUMIFS('Procurement Summary'!P:P,'Procurement Summary'!$B:$B,'Project Code - Savings Workings'!$B15)</f>
        <v>0</v>
      </c>
      <c r="O15" s="120">
        <f t="shared" si="0"/>
        <v>0</v>
      </c>
    </row>
    <row r="16" spans="2:15">
      <c r="B16" s="14" t="s">
        <v>108</v>
      </c>
      <c r="C16" s="7">
        <f>SUMIFS('Procurement Summary'!E:E,'Procurement Summary'!$B:$B,'Project Code - Savings Workings'!$B16)</f>
        <v>202493.17693661971</v>
      </c>
      <c r="D16" s="7">
        <f>SUMIFS('Procurement Summary'!F:F,'Procurement Summary'!$B:$B,'Project Code - Savings Workings'!$B16)</f>
        <v>129065.02728873238</v>
      </c>
      <c r="E16" s="7">
        <f>SUMIFS('Procurement Summary'!G:G,'Procurement Summary'!$B:$B,'Project Code - Savings Workings'!$B16)</f>
        <v>0</v>
      </c>
      <c r="F16" s="7">
        <f>SUMIFS('Procurement Summary'!H:H,'Procurement Summary'!$B:$B,'Project Code - Savings Workings'!$B16)</f>
        <v>0</v>
      </c>
      <c r="G16" s="7">
        <f>SUMIFS('Procurement Summary'!I:I,'Procurement Summary'!$B:$B,'Project Code - Savings Workings'!$B16)</f>
        <v>0</v>
      </c>
      <c r="H16" s="7">
        <f>SUMIFS('Procurement Summary'!J:J,'Procurement Summary'!$B:$B,'Project Code - Savings Workings'!$B16)</f>
        <v>0</v>
      </c>
      <c r="I16" s="7">
        <f>SUMIFS('Procurement Summary'!K:K,'Procurement Summary'!$B:$B,'Project Code - Savings Workings'!$B16)</f>
        <v>0</v>
      </c>
      <c r="J16" s="7">
        <f>SUMIFS('Procurement Summary'!L:L,'Procurement Summary'!$B:$B,'Project Code - Savings Workings'!$B16)</f>
        <v>0</v>
      </c>
      <c r="K16" s="7">
        <f>SUMIFS('Procurement Summary'!M:M,'Procurement Summary'!$B:$B,'Project Code - Savings Workings'!$B16)</f>
        <v>0</v>
      </c>
      <c r="L16" s="7">
        <f>SUMIFS('Procurement Summary'!N:N,'Procurement Summary'!$B:$B,'Project Code - Savings Workings'!$B16)</f>
        <v>0</v>
      </c>
      <c r="M16" s="88">
        <f>SUMIFS('Procurement Summary'!O:O,'Procurement Summary'!$B:$B,'Project Code - Savings Workings'!$B16)</f>
        <v>0</v>
      </c>
      <c r="N16" s="7">
        <f>SUMIFS('Procurement Summary'!P:P,'Procurement Summary'!$B:$B,'Project Code - Savings Workings'!$B16)</f>
        <v>0</v>
      </c>
      <c r="O16" s="120">
        <f t="shared" si="0"/>
        <v>331558.20422535209</v>
      </c>
    </row>
    <row r="17" spans="2:15">
      <c r="B17" s="14" t="s">
        <v>109</v>
      </c>
      <c r="C17" s="7">
        <f>SUMIFS('Procurement Summary'!E:E,'Procurement Summary'!$B:$B,'Project Code - Savings Workings'!$B17)</f>
        <v>12967.237245663102</v>
      </c>
      <c r="D17" s="7">
        <f>SUMIFS('Procurement Summary'!F:F,'Procurement Summary'!$B:$B,'Project Code - Savings Workings'!$B17)</f>
        <v>162282.28946517981</v>
      </c>
      <c r="E17" s="7">
        <f>SUMIFS('Procurement Summary'!G:G,'Procurement Summary'!$B:$B,'Project Code - Savings Workings'!$B17)</f>
        <v>0</v>
      </c>
      <c r="F17" s="7">
        <f>SUMIFS('Procurement Summary'!H:H,'Procurement Summary'!$B:$B,'Project Code - Savings Workings'!$B17)</f>
        <v>0</v>
      </c>
      <c r="G17" s="7">
        <f>SUMIFS('Procurement Summary'!I:I,'Procurement Summary'!$B:$B,'Project Code - Savings Workings'!$B17)</f>
        <v>0</v>
      </c>
      <c r="H17" s="7">
        <f>SUMIFS('Procurement Summary'!J:J,'Procurement Summary'!$B:$B,'Project Code - Savings Workings'!$B17)</f>
        <v>0</v>
      </c>
      <c r="I17" s="7">
        <f>SUMIFS('Procurement Summary'!K:K,'Procurement Summary'!$B:$B,'Project Code - Savings Workings'!$B17)</f>
        <v>0</v>
      </c>
      <c r="J17" s="7">
        <f>SUMIFS('Procurement Summary'!L:L,'Procurement Summary'!$B:$B,'Project Code - Savings Workings'!$B17)</f>
        <v>0</v>
      </c>
      <c r="K17" s="7">
        <f>SUMIFS('Procurement Summary'!M:M,'Procurement Summary'!$B:$B,'Project Code - Savings Workings'!$B17)</f>
        <v>0</v>
      </c>
      <c r="L17" s="7">
        <f>SUMIFS('Procurement Summary'!N:N,'Procurement Summary'!$B:$B,'Project Code - Savings Workings'!$B17)</f>
        <v>0</v>
      </c>
      <c r="M17" s="88">
        <f>SUMIFS('Procurement Summary'!O:O,'Procurement Summary'!$B:$B,'Project Code - Savings Workings'!$B17)</f>
        <v>0</v>
      </c>
      <c r="N17" s="7">
        <f>SUMIFS('Procurement Summary'!P:P,'Procurement Summary'!$B:$B,'Project Code - Savings Workings'!$B17)</f>
        <v>0</v>
      </c>
      <c r="O17" s="120">
        <f t="shared" si="0"/>
        <v>175249.52671084291</v>
      </c>
    </row>
    <row r="18" spans="2:15">
      <c r="B18" s="14" t="s">
        <v>110</v>
      </c>
      <c r="C18" s="7">
        <f>SUMIFS('Procurement Summary'!E:E,'Procurement Summary'!$B:$B,'Project Code - Savings Workings'!$B18)</f>
        <v>289286.67106928054</v>
      </c>
      <c r="D18" s="7">
        <f>SUMIFS('Procurement Summary'!F:F,'Procurement Summary'!$B:$B,'Project Code - Savings Workings'!$B18)</f>
        <v>0</v>
      </c>
      <c r="E18" s="7">
        <f>SUMIFS('Procurement Summary'!G:G,'Procurement Summary'!$B:$B,'Project Code - Savings Workings'!$B18)</f>
        <v>0</v>
      </c>
      <c r="F18" s="7">
        <f>SUMIFS('Procurement Summary'!H:H,'Procurement Summary'!$B:$B,'Project Code - Savings Workings'!$B18)</f>
        <v>0</v>
      </c>
      <c r="G18" s="7">
        <f>SUMIFS('Procurement Summary'!I:I,'Procurement Summary'!$B:$B,'Project Code - Savings Workings'!$B18)</f>
        <v>0</v>
      </c>
      <c r="H18" s="7">
        <f>SUMIFS('Procurement Summary'!J:J,'Procurement Summary'!$B:$B,'Project Code - Savings Workings'!$B18)</f>
        <v>0</v>
      </c>
      <c r="I18" s="7">
        <f>SUMIFS('Procurement Summary'!K:K,'Procurement Summary'!$B:$B,'Project Code - Savings Workings'!$B18)</f>
        <v>0</v>
      </c>
      <c r="J18" s="7">
        <f>SUMIFS('Procurement Summary'!L:L,'Procurement Summary'!$B:$B,'Project Code - Savings Workings'!$B18)</f>
        <v>0</v>
      </c>
      <c r="K18" s="7">
        <f>SUMIFS('Procurement Summary'!M:M,'Procurement Summary'!$B:$B,'Project Code - Savings Workings'!$B18)</f>
        <v>0</v>
      </c>
      <c r="L18" s="7">
        <f>SUMIFS('Procurement Summary'!N:N,'Procurement Summary'!$B:$B,'Project Code - Savings Workings'!$B18)</f>
        <v>0</v>
      </c>
      <c r="M18" s="88">
        <f>SUMIFS('Procurement Summary'!O:O,'Procurement Summary'!$B:$B,'Project Code - Savings Workings'!$B18)</f>
        <v>0</v>
      </c>
      <c r="N18" s="7">
        <f>SUMIFS('Procurement Summary'!P:P,'Procurement Summary'!$B:$B,'Project Code - Savings Workings'!$B18)</f>
        <v>0</v>
      </c>
      <c r="O18" s="120">
        <f t="shared" si="0"/>
        <v>289286.67106928054</v>
      </c>
    </row>
    <row r="19" spans="2:15">
      <c r="B19" s="14" t="s">
        <v>111</v>
      </c>
      <c r="C19" s="7">
        <f>SUMIFS('Procurement Summary'!E:E,'Procurement Summary'!$B:$B,'Project Code - Savings Workings'!$B19)</f>
        <v>65849.999999999942</v>
      </c>
      <c r="D19" s="7">
        <f>SUMIFS('Procurement Summary'!F:F,'Procurement Summary'!$B:$B,'Project Code - Savings Workings'!$B19)</f>
        <v>140099.99999999988</v>
      </c>
      <c r="E19" s="7">
        <f>SUMIFS('Procurement Summary'!G:G,'Procurement Summary'!$B:$B,'Project Code - Savings Workings'!$B19)</f>
        <v>0</v>
      </c>
      <c r="F19" s="7">
        <f>SUMIFS('Procurement Summary'!H:H,'Procurement Summary'!$B:$B,'Project Code - Savings Workings'!$B19)</f>
        <v>0</v>
      </c>
      <c r="G19" s="7">
        <f>SUMIFS('Procurement Summary'!I:I,'Procurement Summary'!$B:$B,'Project Code - Savings Workings'!$B19)</f>
        <v>0</v>
      </c>
      <c r="H19" s="7">
        <f>SUMIFS('Procurement Summary'!J:J,'Procurement Summary'!$B:$B,'Project Code - Savings Workings'!$B19)</f>
        <v>0</v>
      </c>
      <c r="I19" s="7">
        <f>SUMIFS('Procurement Summary'!K:K,'Procurement Summary'!$B:$B,'Project Code - Savings Workings'!$B19)</f>
        <v>0</v>
      </c>
      <c r="J19" s="7">
        <f>SUMIFS('Procurement Summary'!L:L,'Procurement Summary'!$B:$B,'Project Code - Savings Workings'!$B19)</f>
        <v>0</v>
      </c>
      <c r="K19" s="7">
        <f>SUMIFS('Procurement Summary'!M:M,'Procurement Summary'!$B:$B,'Project Code - Savings Workings'!$B19)</f>
        <v>0</v>
      </c>
      <c r="L19" s="7">
        <f>SUMIFS('Procurement Summary'!N:N,'Procurement Summary'!$B:$B,'Project Code - Savings Workings'!$B19)</f>
        <v>0</v>
      </c>
      <c r="M19" s="88">
        <f>SUMIFS('Procurement Summary'!O:O,'Procurement Summary'!$B:$B,'Project Code - Savings Workings'!$B19)</f>
        <v>0</v>
      </c>
      <c r="N19" s="7">
        <f>SUMIFS('Procurement Summary'!P:P,'Procurement Summary'!$B:$B,'Project Code - Savings Workings'!$B19)</f>
        <v>0</v>
      </c>
      <c r="O19" s="120">
        <f t="shared" si="0"/>
        <v>205949.99999999983</v>
      </c>
    </row>
    <row r="20" spans="2:15">
      <c r="B20" s="14" t="s">
        <v>112</v>
      </c>
      <c r="C20" s="7">
        <f>SUMIFS('Procurement Summary'!E:E,'Procurement Summary'!$B:$B,'Project Code - Savings Workings'!$B20)</f>
        <v>60548.971065699101</v>
      </c>
      <c r="D20" s="7">
        <f>SUMIFS('Procurement Summary'!F:F,'Procurement Summary'!$B:$B,'Project Code - Savings Workings'!$B20)</f>
        <v>3952.9744186046419</v>
      </c>
      <c r="E20" s="7">
        <f>SUMIFS('Procurement Summary'!G:G,'Procurement Summary'!$B:$B,'Project Code - Savings Workings'!$B20)</f>
        <v>0</v>
      </c>
      <c r="F20" s="7">
        <f>SUMIFS('Procurement Summary'!H:H,'Procurement Summary'!$B:$B,'Project Code - Savings Workings'!$B20)</f>
        <v>0</v>
      </c>
      <c r="G20" s="7">
        <f>SUMIFS('Procurement Summary'!I:I,'Procurement Summary'!$B:$B,'Project Code - Savings Workings'!$B20)</f>
        <v>0</v>
      </c>
      <c r="H20" s="7">
        <f>SUMIFS('Procurement Summary'!J:J,'Procurement Summary'!$B:$B,'Project Code - Savings Workings'!$B20)</f>
        <v>0</v>
      </c>
      <c r="I20" s="7">
        <f>SUMIFS('Procurement Summary'!K:K,'Procurement Summary'!$B:$B,'Project Code - Savings Workings'!$B20)</f>
        <v>0</v>
      </c>
      <c r="J20" s="7">
        <f>SUMIFS('Procurement Summary'!L:L,'Procurement Summary'!$B:$B,'Project Code - Savings Workings'!$B20)</f>
        <v>0</v>
      </c>
      <c r="K20" s="7">
        <f>SUMIFS('Procurement Summary'!M:M,'Procurement Summary'!$B:$B,'Project Code - Savings Workings'!$B20)</f>
        <v>0</v>
      </c>
      <c r="L20" s="7">
        <f>SUMIFS('Procurement Summary'!N:N,'Procurement Summary'!$B:$B,'Project Code - Savings Workings'!$B20)</f>
        <v>0</v>
      </c>
      <c r="M20" s="88">
        <f>SUMIFS('Procurement Summary'!O:O,'Procurement Summary'!$B:$B,'Project Code - Savings Workings'!$B20)</f>
        <v>0</v>
      </c>
      <c r="N20" s="7">
        <f>SUMIFS('Procurement Summary'!P:P,'Procurement Summary'!$B:$B,'Project Code - Savings Workings'!$B20)</f>
        <v>0</v>
      </c>
      <c r="O20" s="120">
        <f t="shared" si="0"/>
        <v>64501.945484303746</v>
      </c>
    </row>
    <row r="21" spans="2:15">
      <c r="B21" s="14" t="s">
        <v>113</v>
      </c>
      <c r="C21" s="7">
        <f>SUMIFS('Procurement Summary'!E:E,'Procurement Summary'!$B:$B,'Project Code - Savings Workings'!$B21)</f>
        <v>20298.494828178696</v>
      </c>
      <c r="D21" s="7">
        <f>SUMIFS('Procurement Summary'!F:F,'Procurement Summary'!$B:$B,'Project Code - Savings Workings'!$B21)</f>
        <v>0</v>
      </c>
      <c r="E21" s="7">
        <f>SUMIFS('Procurement Summary'!G:G,'Procurement Summary'!$B:$B,'Project Code - Savings Workings'!$B21)</f>
        <v>0</v>
      </c>
      <c r="F21" s="7">
        <f>SUMIFS('Procurement Summary'!H:H,'Procurement Summary'!$B:$B,'Project Code - Savings Workings'!$B21)</f>
        <v>0</v>
      </c>
      <c r="G21" s="7">
        <f>SUMIFS('Procurement Summary'!I:I,'Procurement Summary'!$B:$B,'Project Code - Savings Workings'!$B21)</f>
        <v>0</v>
      </c>
      <c r="H21" s="7">
        <f>SUMIFS('Procurement Summary'!J:J,'Procurement Summary'!$B:$B,'Project Code - Savings Workings'!$B21)</f>
        <v>0</v>
      </c>
      <c r="I21" s="7">
        <f>SUMIFS('Procurement Summary'!K:K,'Procurement Summary'!$B:$B,'Project Code - Savings Workings'!$B21)</f>
        <v>0</v>
      </c>
      <c r="J21" s="7">
        <f>SUMIFS('Procurement Summary'!L:L,'Procurement Summary'!$B:$B,'Project Code - Savings Workings'!$B21)</f>
        <v>0</v>
      </c>
      <c r="K21" s="7">
        <f>SUMIFS('Procurement Summary'!M:M,'Procurement Summary'!$B:$B,'Project Code - Savings Workings'!$B21)</f>
        <v>0</v>
      </c>
      <c r="L21" s="7">
        <f>SUMIFS('Procurement Summary'!N:N,'Procurement Summary'!$B:$B,'Project Code - Savings Workings'!$B21)</f>
        <v>0</v>
      </c>
      <c r="M21" s="88">
        <f>SUMIFS('Procurement Summary'!O:O,'Procurement Summary'!$B:$B,'Project Code - Savings Workings'!$B21)</f>
        <v>0</v>
      </c>
      <c r="N21" s="7">
        <f>SUMIFS('Procurement Summary'!P:P,'Procurement Summary'!$B:$B,'Project Code - Savings Workings'!$B21)</f>
        <v>0</v>
      </c>
      <c r="O21" s="120">
        <f t="shared" si="0"/>
        <v>20298.494828178696</v>
      </c>
    </row>
    <row r="22" spans="2:15">
      <c r="B22" s="14" t="s">
        <v>114</v>
      </c>
      <c r="C22" s="7">
        <f>SUMIFS('Procurement Summary'!E:E,'Procurement Summary'!$B:$B,'Project Code - Savings Workings'!$B22)</f>
        <v>2859.2889518413986</v>
      </c>
      <c r="D22" s="7">
        <f>SUMIFS('Procurement Summary'!F:F,'Procurement Summary'!$B:$B,'Project Code - Savings Workings'!$B22)</f>
        <v>27752.995750708225</v>
      </c>
      <c r="E22" s="7">
        <f>SUMIFS('Procurement Summary'!G:G,'Procurement Summary'!$B:$B,'Project Code - Savings Workings'!$B22)</f>
        <v>0</v>
      </c>
      <c r="F22" s="7">
        <f>SUMIFS('Procurement Summary'!H:H,'Procurement Summary'!$B:$B,'Project Code - Savings Workings'!$B22)</f>
        <v>0</v>
      </c>
      <c r="G22" s="7">
        <f>SUMIFS('Procurement Summary'!I:I,'Procurement Summary'!$B:$B,'Project Code - Savings Workings'!$B22)</f>
        <v>0</v>
      </c>
      <c r="H22" s="7">
        <f>SUMIFS('Procurement Summary'!J:J,'Procurement Summary'!$B:$B,'Project Code - Savings Workings'!$B22)</f>
        <v>0</v>
      </c>
      <c r="I22" s="7">
        <f>SUMIFS('Procurement Summary'!K:K,'Procurement Summary'!$B:$B,'Project Code - Savings Workings'!$B22)</f>
        <v>0</v>
      </c>
      <c r="J22" s="7">
        <f>SUMIFS('Procurement Summary'!L:L,'Procurement Summary'!$B:$B,'Project Code - Savings Workings'!$B22)</f>
        <v>0</v>
      </c>
      <c r="K22" s="7">
        <f>SUMIFS('Procurement Summary'!M:M,'Procurement Summary'!$B:$B,'Project Code - Savings Workings'!$B22)</f>
        <v>0</v>
      </c>
      <c r="L22" s="7">
        <f>SUMIFS('Procurement Summary'!N:N,'Procurement Summary'!$B:$B,'Project Code - Savings Workings'!$B22)</f>
        <v>0</v>
      </c>
      <c r="M22" s="88">
        <f>SUMIFS('Procurement Summary'!O:O,'Procurement Summary'!$B:$B,'Project Code - Savings Workings'!$B22)</f>
        <v>0</v>
      </c>
      <c r="N22" s="7">
        <f>SUMIFS('Procurement Summary'!P:P,'Procurement Summary'!$B:$B,'Project Code - Savings Workings'!$B22)</f>
        <v>0</v>
      </c>
      <c r="O22" s="120">
        <f t="shared" ref="O22" si="5">SUM(C22:N22)</f>
        <v>30612.284702549623</v>
      </c>
    </row>
    <row r="23" spans="2:15">
      <c r="B23" s="14" t="s">
        <v>115</v>
      </c>
      <c r="C23" s="7">
        <f>SUMIFS('Procurement Summary'!E:E,'Procurement Summary'!$B:$B,'Project Code - Savings Workings'!$B23)</f>
        <v>15984.533596491237</v>
      </c>
      <c r="D23" s="7">
        <f>SUMIFS('Procurement Summary'!F:F,'Procurement Summary'!$B:$B,'Project Code - Savings Workings'!$B23)</f>
        <v>117175.32766666677</v>
      </c>
      <c r="E23" s="7">
        <f>SUMIFS('Procurement Summary'!G:G,'Procurement Summary'!$B:$B,'Project Code - Savings Workings'!$B23)</f>
        <v>0</v>
      </c>
      <c r="F23" s="7">
        <f>SUMIFS('Procurement Summary'!H:H,'Procurement Summary'!$B:$B,'Project Code - Savings Workings'!$B23)</f>
        <v>0</v>
      </c>
      <c r="G23" s="7">
        <f>SUMIFS('Procurement Summary'!I:I,'Procurement Summary'!$B:$B,'Project Code - Savings Workings'!$B23)</f>
        <v>0</v>
      </c>
      <c r="H23" s="7">
        <f>SUMIFS('Procurement Summary'!J:J,'Procurement Summary'!$B:$B,'Project Code - Savings Workings'!$B23)</f>
        <v>0</v>
      </c>
      <c r="I23" s="7">
        <f>SUMIFS('Procurement Summary'!K:K,'Procurement Summary'!$B:$B,'Project Code - Savings Workings'!$B23)</f>
        <v>0</v>
      </c>
      <c r="J23" s="7">
        <f>SUMIFS('Procurement Summary'!L:L,'Procurement Summary'!$B:$B,'Project Code - Savings Workings'!$B23)</f>
        <v>0</v>
      </c>
      <c r="K23" s="7">
        <f>SUMIFS('Procurement Summary'!M:M,'Procurement Summary'!$B:$B,'Project Code - Savings Workings'!$B23)</f>
        <v>0</v>
      </c>
      <c r="L23" s="7">
        <f>SUMIFS('Procurement Summary'!N:N,'Procurement Summary'!$B:$B,'Project Code - Savings Workings'!$B23)</f>
        <v>0</v>
      </c>
      <c r="M23" s="88">
        <f>SUMIFS('Procurement Summary'!O:O,'Procurement Summary'!$B:$B,'Project Code - Savings Workings'!$B23)</f>
        <v>0</v>
      </c>
      <c r="N23" s="7">
        <f>SUMIFS('Procurement Summary'!P:P,'Procurement Summary'!$B:$B,'Project Code - Savings Workings'!$B23)</f>
        <v>0</v>
      </c>
      <c r="O23" s="120">
        <f t="shared" ref="O23:O25" si="6">SUM(C23:N23)</f>
        <v>133159.861263158</v>
      </c>
    </row>
    <row r="24" spans="2:15">
      <c r="B24" s="14" t="s">
        <v>116</v>
      </c>
      <c r="C24" s="7">
        <f>SUMIFS('Procurement Summary'!E:E,'Procurement Summary'!$B:$B,'Project Code - Savings Workings'!$B24)</f>
        <v>465207.01029411767</v>
      </c>
      <c r="D24" s="7">
        <f>SUMIFS('Procurement Summary'!F:F,'Procurement Summary'!$B:$B,'Project Code - Savings Workings'!$B24)</f>
        <v>511865.68382352946</v>
      </c>
      <c r="E24" s="7">
        <f>SUMIFS('Procurement Summary'!G:G,'Procurement Summary'!$B:$B,'Project Code - Savings Workings'!$B24)</f>
        <v>0</v>
      </c>
      <c r="F24" s="7">
        <f>SUMIFS('Procurement Summary'!H:H,'Procurement Summary'!$B:$B,'Project Code - Savings Workings'!$B24)</f>
        <v>0</v>
      </c>
      <c r="G24" s="7">
        <f>SUMIFS('Procurement Summary'!I:I,'Procurement Summary'!$B:$B,'Project Code - Savings Workings'!$B24)</f>
        <v>0</v>
      </c>
      <c r="H24" s="7">
        <f>SUMIFS('Procurement Summary'!J:J,'Procurement Summary'!$B:$B,'Project Code - Savings Workings'!$B24)</f>
        <v>0</v>
      </c>
      <c r="I24" s="7">
        <f>SUMIFS('Procurement Summary'!K:K,'Procurement Summary'!$B:$B,'Project Code - Savings Workings'!$B24)</f>
        <v>0</v>
      </c>
      <c r="J24" s="7">
        <f>SUMIFS('Procurement Summary'!L:L,'Procurement Summary'!$B:$B,'Project Code - Savings Workings'!$B24)</f>
        <v>0</v>
      </c>
      <c r="K24" s="7">
        <f>SUMIFS('Procurement Summary'!M:M,'Procurement Summary'!$B:$B,'Project Code - Savings Workings'!$B24)</f>
        <v>0</v>
      </c>
      <c r="L24" s="7">
        <f>SUMIFS('Procurement Summary'!N:N,'Procurement Summary'!$B:$B,'Project Code - Savings Workings'!$B24)</f>
        <v>0</v>
      </c>
      <c r="M24" s="88">
        <f>SUMIFS('Procurement Summary'!O:O,'Procurement Summary'!$B:$B,'Project Code - Savings Workings'!$B24)</f>
        <v>0</v>
      </c>
      <c r="N24" s="7">
        <f>SUMIFS('Procurement Summary'!P:P,'Procurement Summary'!$B:$B,'Project Code - Savings Workings'!$B24)</f>
        <v>0</v>
      </c>
      <c r="O24" s="120">
        <f t="shared" ref="O24" si="7">SUM(C24:N24)</f>
        <v>977072.69411764713</v>
      </c>
    </row>
    <row r="25" spans="2:15">
      <c r="B25" s="14" t="s">
        <v>117</v>
      </c>
      <c r="C25" s="7">
        <f>SUMIFS('Procurement Summary'!E:E,'Procurement Summary'!$B:$B,'Project Code - Savings Workings'!$B25)</f>
        <v>0</v>
      </c>
      <c r="D25" s="7">
        <f>SUMIFS('Procurement Summary'!F:F,'Procurement Summary'!$B:$B,'Project Code - Savings Workings'!$B25)</f>
        <v>0</v>
      </c>
      <c r="E25" s="7">
        <f>SUMIFS('Procurement Summary'!G:G,'Procurement Summary'!$B:$B,'Project Code - Savings Workings'!$B25)</f>
        <v>0</v>
      </c>
      <c r="F25" s="7">
        <f>SUMIFS('Procurement Summary'!H:H,'Procurement Summary'!$B:$B,'Project Code - Savings Workings'!$B25)</f>
        <v>0</v>
      </c>
      <c r="G25" s="7">
        <f>SUMIFS('Procurement Summary'!I:I,'Procurement Summary'!$B:$B,'Project Code - Savings Workings'!$B25)</f>
        <v>0</v>
      </c>
      <c r="H25" s="7">
        <f>SUMIFS('Procurement Summary'!J:J,'Procurement Summary'!$B:$B,'Project Code - Savings Workings'!$B25)</f>
        <v>0</v>
      </c>
      <c r="I25" s="7">
        <f>SUMIFS('Procurement Summary'!K:K,'Procurement Summary'!$B:$B,'Project Code - Savings Workings'!$B25)</f>
        <v>0</v>
      </c>
      <c r="J25" s="7">
        <f>SUMIFS('Procurement Summary'!L:L,'Procurement Summary'!$B:$B,'Project Code - Savings Workings'!$B25)</f>
        <v>0</v>
      </c>
      <c r="K25" s="7">
        <f>SUMIFS('Procurement Summary'!M:M,'Procurement Summary'!$B:$B,'Project Code - Savings Workings'!$B25)</f>
        <v>0</v>
      </c>
      <c r="L25" s="7">
        <f>SUMIFS('Procurement Summary'!N:N,'Procurement Summary'!$B:$B,'Project Code - Savings Workings'!$B25)</f>
        <v>0</v>
      </c>
      <c r="M25" s="88">
        <f>SUMIFS('Procurement Summary'!O:O,'Procurement Summary'!$B:$B,'Project Code - Savings Workings'!$B25)</f>
        <v>0</v>
      </c>
      <c r="N25" s="7">
        <f>SUMIFS('Procurement Summary'!P:P,'Procurement Summary'!$B:$B,'Project Code - Savings Workings'!$B25)</f>
        <v>0</v>
      </c>
      <c r="O25" s="120">
        <f t="shared" si="6"/>
        <v>0</v>
      </c>
    </row>
    <row r="26" spans="2:15">
      <c r="B26" s="14" t="s">
        <v>118</v>
      </c>
      <c r="C26" s="7">
        <f>SUMIFS('Procurement Summary'!E:E,'Procurement Summary'!$B:$B,'Project Code - Savings Workings'!$B26)</f>
        <v>0</v>
      </c>
      <c r="D26" s="7">
        <f>SUMIFS('Procurement Summary'!F:F,'Procurement Summary'!$B:$B,'Project Code - Savings Workings'!$B26)</f>
        <v>501135.74409736355</v>
      </c>
      <c r="E26" s="7">
        <f>SUMIFS('Procurement Summary'!G:G,'Procurement Summary'!$B:$B,'Project Code - Savings Workings'!$B26)</f>
        <v>0</v>
      </c>
      <c r="F26" s="7">
        <f>SUMIFS('Procurement Summary'!H:H,'Procurement Summary'!$B:$B,'Project Code - Savings Workings'!$B26)</f>
        <v>0</v>
      </c>
      <c r="G26" s="7">
        <f>SUMIFS('Procurement Summary'!I:I,'Procurement Summary'!$B:$B,'Project Code - Savings Workings'!$B26)</f>
        <v>0</v>
      </c>
      <c r="H26" s="7">
        <f>SUMIFS('Procurement Summary'!J:J,'Procurement Summary'!$B:$B,'Project Code - Savings Workings'!$B26)</f>
        <v>0</v>
      </c>
      <c r="I26" s="7">
        <f>SUMIFS('Procurement Summary'!K:K,'Procurement Summary'!$B:$B,'Project Code - Savings Workings'!$B26)</f>
        <v>0</v>
      </c>
      <c r="J26" s="7">
        <f>SUMIFS('Procurement Summary'!L:L,'Procurement Summary'!$B:$B,'Project Code - Savings Workings'!$B26)</f>
        <v>0</v>
      </c>
      <c r="K26" s="7">
        <f>SUMIFS('Procurement Summary'!M:M,'Procurement Summary'!$B:$B,'Project Code - Savings Workings'!$B26)</f>
        <v>0</v>
      </c>
      <c r="L26" s="7">
        <f>SUMIFS('Procurement Summary'!N:N,'Procurement Summary'!$B:$B,'Project Code - Savings Workings'!$B26)</f>
        <v>0</v>
      </c>
      <c r="M26" s="88">
        <f>SUMIFS('Procurement Summary'!O:O,'Procurement Summary'!$B:$B,'Project Code - Savings Workings'!$B26)</f>
        <v>0</v>
      </c>
      <c r="N26" s="7">
        <f>SUMIFS('Procurement Summary'!P:P,'Procurement Summary'!$B:$B,'Project Code - Savings Workings'!$B26)</f>
        <v>0</v>
      </c>
      <c r="O26" s="120">
        <f t="shared" si="0"/>
        <v>501135.74409736355</v>
      </c>
    </row>
    <row r="27" spans="2:15">
      <c r="B27" s="14" t="s">
        <v>119</v>
      </c>
      <c r="C27" s="7">
        <f>SUMIFS('Procurement Summary'!E:E,'Procurement Summary'!$B:$B,'Project Code - Savings Workings'!$B27)</f>
        <v>0</v>
      </c>
      <c r="D27" s="7">
        <f>SUMIFS('Procurement Summary'!F:F,'Procurement Summary'!$B:$B,'Project Code - Savings Workings'!$B27)</f>
        <v>0</v>
      </c>
      <c r="E27" s="7">
        <f>SUMIFS('Procurement Summary'!G:G,'Procurement Summary'!$B:$B,'Project Code - Savings Workings'!$B27)</f>
        <v>0</v>
      </c>
      <c r="F27" s="7">
        <f>SUMIFS('Procurement Summary'!H:H,'Procurement Summary'!$B:$B,'Project Code - Savings Workings'!$B27)</f>
        <v>0</v>
      </c>
      <c r="G27" s="7">
        <f>SUMIFS('Procurement Summary'!I:I,'Procurement Summary'!$B:$B,'Project Code - Savings Workings'!$B27)</f>
        <v>0</v>
      </c>
      <c r="H27" s="7">
        <f>SUMIFS('Procurement Summary'!J:J,'Procurement Summary'!$B:$B,'Project Code - Savings Workings'!$B27)</f>
        <v>0</v>
      </c>
      <c r="I27" s="7">
        <f>SUMIFS('Procurement Summary'!K:K,'Procurement Summary'!$B:$B,'Project Code - Savings Workings'!$B27)</f>
        <v>0</v>
      </c>
      <c r="J27" s="7">
        <f>SUMIFS('Procurement Summary'!L:L,'Procurement Summary'!$B:$B,'Project Code - Savings Workings'!$B27)</f>
        <v>0</v>
      </c>
      <c r="K27" s="7">
        <f>SUMIFS('Procurement Summary'!M:M,'Procurement Summary'!$B:$B,'Project Code - Savings Workings'!$B27)</f>
        <v>0</v>
      </c>
      <c r="L27" s="7">
        <f>SUMIFS('Procurement Summary'!N:N,'Procurement Summary'!$B:$B,'Project Code - Savings Workings'!$B27)</f>
        <v>0</v>
      </c>
      <c r="M27" s="88">
        <f>SUMIFS('Procurement Summary'!O:O,'Procurement Summary'!$B:$B,'Project Code - Savings Workings'!$B27)</f>
        <v>0</v>
      </c>
      <c r="N27" s="7">
        <f>SUMIFS('Procurement Summary'!P:P,'Procurement Summary'!$B:$B,'Project Code - Savings Workings'!$B27)</f>
        <v>0</v>
      </c>
      <c r="O27" s="120">
        <f t="shared" si="0"/>
        <v>0</v>
      </c>
    </row>
    <row r="28" spans="2:15">
      <c r="B28" s="14" t="s">
        <v>120</v>
      </c>
      <c r="C28" s="7">
        <f>SUMIFS('Procurement Summary'!E:E,'Procurement Summary'!$B:$B,'Project Code - Savings Workings'!$B28)</f>
        <v>0</v>
      </c>
      <c r="D28" s="7">
        <f>SUMIFS('Procurement Summary'!F:F,'Procurement Summary'!$B:$B,'Project Code - Savings Workings'!$B28)</f>
        <v>570049.73905272572</v>
      </c>
      <c r="E28" s="7">
        <f>SUMIFS('Procurement Summary'!G:G,'Procurement Summary'!$B:$B,'Project Code - Savings Workings'!$B28)</f>
        <v>0</v>
      </c>
      <c r="F28" s="7">
        <f>SUMIFS('Procurement Summary'!H:H,'Procurement Summary'!$B:$B,'Project Code - Savings Workings'!$B28)</f>
        <v>0</v>
      </c>
      <c r="G28" s="7">
        <f>SUMIFS('Procurement Summary'!I:I,'Procurement Summary'!$B:$B,'Project Code - Savings Workings'!$B28)</f>
        <v>0</v>
      </c>
      <c r="H28" s="7">
        <f>SUMIFS('Procurement Summary'!J:J,'Procurement Summary'!$B:$B,'Project Code - Savings Workings'!$B28)</f>
        <v>0</v>
      </c>
      <c r="I28" s="7">
        <f>SUMIFS('Procurement Summary'!K:K,'Procurement Summary'!$B:$B,'Project Code - Savings Workings'!$B28)</f>
        <v>0</v>
      </c>
      <c r="J28" s="7">
        <f>SUMIFS('Procurement Summary'!L:L,'Procurement Summary'!$B:$B,'Project Code - Savings Workings'!$B28)</f>
        <v>0</v>
      </c>
      <c r="K28" s="7">
        <f>SUMIFS('Procurement Summary'!M:M,'Procurement Summary'!$B:$B,'Project Code - Savings Workings'!$B28)</f>
        <v>0</v>
      </c>
      <c r="L28" s="7">
        <f>SUMIFS('Procurement Summary'!N:N,'Procurement Summary'!$B:$B,'Project Code - Savings Workings'!$B28)</f>
        <v>0</v>
      </c>
      <c r="M28" s="88">
        <f>SUMIFS('Procurement Summary'!O:O,'Procurement Summary'!$B:$B,'Project Code - Savings Workings'!$B28)</f>
        <v>0</v>
      </c>
      <c r="N28" s="7">
        <f>SUMIFS('Procurement Summary'!P:P,'Procurement Summary'!$B:$B,'Project Code - Savings Workings'!$B28)</f>
        <v>0</v>
      </c>
      <c r="O28" s="120">
        <f t="shared" si="0"/>
        <v>570049.73905272572</v>
      </c>
    </row>
    <row r="29" spans="2:15">
      <c r="B29" s="14" t="s">
        <v>121</v>
      </c>
      <c r="C29" s="7">
        <f>SUMIFS('Procurement Summary'!E:E,'Procurement Summary'!$B:$B,'Project Code - Savings Workings'!$B29)</f>
        <v>0</v>
      </c>
      <c r="D29" s="7">
        <f>SUMIFS('Procurement Summary'!F:F,'Procurement Summary'!$B:$B,'Project Code - Savings Workings'!$B29)</f>
        <v>0</v>
      </c>
      <c r="E29" s="7">
        <f>SUMIFS('Procurement Summary'!G:G,'Procurement Summary'!$B:$B,'Project Code - Savings Workings'!$B29)</f>
        <v>0</v>
      </c>
      <c r="F29" s="7">
        <f>SUMIFS('Procurement Summary'!H:H,'Procurement Summary'!$B:$B,'Project Code - Savings Workings'!$B29)</f>
        <v>0</v>
      </c>
      <c r="G29" s="7">
        <f>SUMIFS('Procurement Summary'!I:I,'Procurement Summary'!$B:$B,'Project Code - Savings Workings'!$B29)</f>
        <v>0</v>
      </c>
      <c r="H29" s="7">
        <f>SUMIFS('Procurement Summary'!J:J,'Procurement Summary'!$B:$B,'Project Code - Savings Workings'!$B29)</f>
        <v>0</v>
      </c>
      <c r="I29" s="7">
        <f>SUMIFS('Procurement Summary'!K:K,'Procurement Summary'!$B:$B,'Project Code - Savings Workings'!$B29)</f>
        <v>0</v>
      </c>
      <c r="J29" s="7">
        <f>SUMIFS('Procurement Summary'!L:L,'Procurement Summary'!$B:$B,'Project Code - Savings Workings'!$B29)</f>
        <v>0</v>
      </c>
      <c r="K29" s="7">
        <f>SUMIFS('Procurement Summary'!M:M,'Procurement Summary'!$B:$B,'Project Code - Savings Workings'!$B29)</f>
        <v>0</v>
      </c>
      <c r="L29" s="7">
        <f>SUMIFS('Procurement Summary'!N:N,'Procurement Summary'!$B:$B,'Project Code - Savings Workings'!$B29)</f>
        <v>0</v>
      </c>
      <c r="M29" s="88">
        <f>SUMIFS('Procurement Summary'!O:O,'Procurement Summary'!$B:$B,'Project Code - Savings Workings'!$B29)</f>
        <v>0</v>
      </c>
      <c r="N29" s="7">
        <f>SUMIFS('Procurement Summary'!P:P,'Procurement Summary'!$B:$B,'Project Code - Savings Workings'!$B29)</f>
        <v>0</v>
      </c>
      <c r="O29" s="120">
        <f t="shared" si="0"/>
        <v>0</v>
      </c>
    </row>
    <row r="30" spans="2:15">
      <c r="B30" s="14" t="s">
        <v>122</v>
      </c>
      <c r="C30" s="7">
        <f>SUMIFS('Procurement Summary'!E:E,'Procurement Summary'!$B:$B,'Project Code - Savings Workings'!$B30)</f>
        <v>55964.738307692314</v>
      </c>
      <c r="D30" s="7">
        <f>SUMIFS('Procurement Summary'!F:F,'Procurement Summary'!$B:$B,'Project Code - Savings Workings'!$B30)</f>
        <v>191898.54830769228</v>
      </c>
      <c r="E30" s="7">
        <f>SUMIFS('Procurement Summary'!G:G,'Procurement Summary'!$B:$B,'Project Code - Savings Workings'!$B30)</f>
        <v>0</v>
      </c>
      <c r="F30" s="7">
        <f>SUMIFS('Procurement Summary'!H:H,'Procurement Summary'!$B:$B,'Project Code - Savings Workings'!$B30)</f>
        <v>0</v>
      </c>
      <c r="G30" s="7">
        <f>SUMIFS('Procurement Summary'!I:I,'Procurement Summary'!$B:$B,'Project Code - Savings Workings'!$B30)</f>
        <v>0</v>
      </c>
      <c r="H30" s="7">
        <f>SUMIFS('Procurement Summary'!J:J,'Procurement Summary'!$B:$B,'Project Code - Savings Workings'!$B30)</f>
        <v>0</v>
      </c>
      <c r="I30" s="7">
        <f>SUMIFS('Procurement Summary'!K:K,'Procurement Summary'!$B:$B,'Project Code - Savings Workings'!$B30)</f>
        <v>0</v>
      </c>
      <c r="J30" s="7">
        <f>SUMIFS('Procurement Summary'!L:L,'Procurement Summary'!$B:$B,'Project Code - Savings Workings'!$B30)</f>
        <v>0</v>
      </c>
      <c r="K30" s="7">
        <f>SUMIFS('Procurement Summary'!M:M,'Procurement Summary'!$B:$B,'Project Code - Savings Workings'!$B30)</f>
        <v>0</v>
      </c>
      <c r="L30" s="7">
        <f>SUMIFS('Procurement Summary'!N:N,'Procurement Summary'!$B:$B,'Project Code - Savings Workings'!$B30)</f>
        <v>0</v>
      </c>
      <c r="M30" s="88">
        <f>SUMIFS('Procurement Summary'!O:O,'Procurement Summary'!$B:$B,'Project Code - Savings Workings'!$B30)</f>
        <v>0</v>
      </c>
      <c r="N30" s="7">
        <f>SUMIFS('Procurement Summary'!P:P,'Procurement Summary'!$B:$B,'Project Code - Savings Workings'!$B30)</f>
        <v>0</v>
      </c>
      <c r="O30" s="120">
        <f t="shared" si="0"/>
        <v>247863.2866153846</v>
      </c>
    </row>
    <row r="31" spans="2:15">
      <c r="B31" s="14" t="s">
        <v>123</v>
      </c>
      <c r="C31" s="7">
        <f>SUMIFS('Procurement Summary'!E:E,'Procurement Summary'!$B:$B,'Project Code - Savings Workings'!$B31)</f>
        <v>0</v>
      </c>
      <c r="D31" s="7">
        <f>SUMIFS('Procurement Summary'!F:F,'Procurement Summary'!$B:$B,'Project Code - Savings Workings'!$B31)</f>
        <v>0</v>
      </c>
      <c r="E31" s="7">
        <f>SUMIFS('Procurement Summary'!G:G,'Procurement Summary'!$B:$B,'Project Code - Savings Workings'!$B31)</f>
        <v>0</v>
      </c>
      <c r="F31" s="7">
        <f>SUMIFS('Procurement Summary'!H:H,'Procurement Summary'!$B:$B,'Project Code - Savings Workings'!$B31)</f>
        <v>0</v>
      </c>
      <c r="G31" s="7">
        <f>SUMIFS('Procurement Summary'!I:I,'Procurement Summary'!$B:$B,'Project Code - Savings Workings'!$B31)</f>
        <v>0</v>
      </c>
      <c r="H31" s="7">
        <f>SUMIFS('Procurement Summary'!J:J,'Procurement Summary'!$B:$B,'Project Code - Savings Workings'!$B31)</f>
        <v>0</v>
      </c>
      <c r="I31" s="7">
        <f>SUMIFS('Procurement Summary'!K:K,'Procurement Summary'!$B:$B,'Project Code - Savings Workings'!$B31)</f>
        <v>0</v>
      </c>
      <c r="J31" s="7">
        <f>SUMIFS('Procurement Summary'!L:L,'Procurement Summary'!$B:$B,'Project Code - Savings Workings'!$B31)</f>
        <v>0</v>
      </c>
      <c r="K31" s="7">
        <f>SUMIFS('Procurement Summary'!M:M,'Procurement Summary'!$B:$B,'Project Code - Savings Workings'!$B31)</f>
        <v>0</v>
      </c>
      <c r="L31" s="7">
        <f>SUMIFS('Procurement Summary'!N:N,'Procurement Summary'!$B:$B,'Project Code - Savings Workings'!$B31)</f>
        <v>0</v>
      </c>
      <c r="M31" s="88">
        <f>SUMIFS('Procurement Summary'!O:O,'Procurement Summary'!$B:$B,'Project Code - Savings Workings'!$B31)</f>
        <v>0</v>
      </c>
      <c r="N31" s="7">
        <f>SUMIFS('Procurement Summary'!P:P,'Procurement Summary'!$B:$B,'Project Code - Savings Workings'!$B31)</f>
        <v>0</v>
      </c>
      <c r="O31" s="120">
        <f t="shared" si="0"/>
        <v>0</v>
      </c>
    </row>
    <row r="32" spans="2:15">
      <c r="B32" s="14" t="s">
        <v>124</v>
      </c>
      <c r="C32" s="7">
        <f>SUMIFS('Procurement Summary'!E:E,'Procurement Summary'!$B:$B,'Project Code - Savings Workings'!$B32)</f>
        <v>40365.424325811851</v>
      </c>
      <c r="D32" s="7">
        <f>SUMIFS('Procurement Summary'!F:F,'Procurement Summary'!$B:$B,'Project Code - Savings Workings'!$B32)</f>
        <v>81152.744061640144</v>
      </c>
      <c r="E32" s="7">
        <f>SUMIFS('Procurement Summary'!G:G,'Procurement Summary'!$B:$B,'Project Code - Savings Workings'!$B32)</f>
        <v>0</v>
      </c>
      <c r="F32" s="7">
        <f>SUMIFS('Procurement Summary'!H:H,'Procurement Summary'!$B:$B,'Project Code - Savings Workings'!$B32)</f>
        <v>0</v>
      </c>
      <c r="G32" s="7">
        <f>SUMIFS('Procurement Summary'!I:I,'Procurement Summary'!$B:$B,'Project Code - Savings Workings'!$B32)</f>
        <v>0</v>
      </c>
      <c r="H32" s="7">
        <f>SUMIFS('Procurement Summary'!J:J,'Procurement Summary'!$B:$B,'Project Code - Savings Workings'!$B32)</f>
        <v>0</v>
      </c>
      <c r="I32" s="7">
        <f>SUMIFS('Procurement Summary'!K:K,'Procurement Summary'!$B:$B,'Project Code - Savings Workings'!$B32)</f>
        <v>0</v>
      </c>
      <c r="J32" s="7">
        <f>SUMIFS('Procurement Summary'!L:L,'Procurement Summary'!$B:$B,'Project Code - Savings Workings'!$B32)</f>
        <v>0</v>
      </c>
      <c r="K32" s="7">
        <f>SUMIFS('Procurement Summary'!M:M,'Procurement Summary'!$B:$B,'Project Code - Savings Workings'!$B32)</f>
        <v>0</v>
      </c>
      <c r="L32" s="7">
        <f>SUMIFS('Procurement Summary'!N:N,'Procurement Summary'!$B:$B,'Project Code - Savings Workings'!$B32)</f>
        <v>0</v>
      </c>
      <c r="M32" s="88">
        <f>SUMIFS('Procurement Summary'!O:O,'Procurement Summary'!$B:$B,'Project Code - Savings Workings'!$B32)</f>
        <v>0</v>
      </c>
      <c r="N32" s="7">
        <f>SUMIFS('Procurement Summary'!P:P,'Procurement Summary'!$B:$B,'Project Code - Savings Workings'!$B32)</f>
        <v>0</v>
      </c>
      <c r="O32" s="120">
        <f t="shared" si="0"/>
        <v>121518.16838745199</v>
      </c>
    </row>
    <row r="33" spans="2:15">
      <c r="B33" s="14" t="s">
        <v>125</v>
      </c>
      <c r="C33" s="7">
        <f>SUMIFS('Procurement Summary'!E:E,'Procurement Summary'!$B:$B,'Project Code - Savings Workings'!$B33)</f>
        <v>0</v>
      </c>
      <c r="D33" s="7">
        <f>SUMIFS('Procurement Summary'!F:F,'Procurement Summary'!$B:$B,'Project Code - Savings Workings'!$B33)</f>
        <v>0</v>
      </c>
      <c r="E33" s="7">
        <f>SUMIFS('Procurement Summary'!G:G,'Procurement Summary'!$B:$B,'Project Code - Savings Workings'!$B33)</f>
        <v>0</v>
      </c>
      <c r="F33" s="7">
        <f>SUMIFS('Procurement Summary'!H:H,'Procurement Summary'!$B:$B,'Project Code - Savings Workings'!$B33)</f>
        <v>0</v>
      </c>
      <c r="G33" s="7">
        <f>SUMIFS('Procurement Summary'!I:I,'Procurement Summary'!$B:$B,'Project Code - Savings Workings'!$B33)</f>
        <v>0</v>
      </c>
      <c r="H33" s="7">
        <f>SUMIFS('Procurement Summary'!J:J,'Procurement Summary'!$B:$B,'Project Code - Savings Workings'!$B33)</f>
        <v>0</v>
      </c>
      <c r="I33" s="7">
        <f>SUMIFS('Procurement Summary'!K:K,'Procurement Summary'!$B:$B,'Project Code - Savings Workings'!$B33)</f>
        <v>0</v>
      </c>
      <c r="J33" s="7">
        <f>SUMIFS('Procurement Summary'!L:L,'Procurement Summary'!$B:$B,'Project Code - Savings Workings'!$B33)</f>
        <v>0</v>
      </c>
      <c r="K33" s="7">
        <f>SUMIFS('Procurement Summary'!M:M,'Procurement Summary'!$B:$B,'Project Code - Savings Workings'!$B33)</f>
        <v>0</v>
      </c>
      <c r="L33" s="7">
        <f>SUMIFS('Procurement Summary'!N:N,'Procurement Summary'!$B:$B,'Project Code - Savings Workings'!$B33)</f>
        <v>0</v>
      </c>
      <c r="M33" s="88">
        <f>SUMIFS('Procurement Summary'!O:O,'Procurement Summary'!$B:$B,'Project Code - Savings Workings'!$B33)</f>
        <v>0</v>
      </c>
      <c r="N33" s="7">
        <f>SUMIFS('Procurement Summary'!P:P,'Procurement Summary'!$B:$B,'Project Code - Savings Workings'!$B33)</f>
        <v>0</v>
      </c>
      <c r="O33" s="120">
        <f t="shared" si="0"/>
        <v>0</v>
      </c>
    </row>
    <row r="34" spans="2:15">
      <c r="B34" s="14" t="s">
        <v>126</v>
      </c>
      <c r="C34" s="7">
        <f>SUMIFS('Procurement Summary'!E:E,'Procurement Summary'!$B:$B,'Project Code - Savings Workings'!$B34)</f>
        <v>0</v>
      </c>
      <c r="D34" s="7">
        <f>SUMIFS('Procurement Summary'!F:F,'Procurement Summary'!$B:$B,'Project Code - Savings Workings'!$B34)</f>
        <v>0</v>
      </c>
      <c r="E34" s="7">
        <f>SUMIFS('Procurement Summary'!G:G,'Procurement Summary'!$B:$B,'Project Code - Savings Workings'!$B34)</f>
        <v>0</v>
      </c>
      <c r="F34" s="7">
        <f>SUMIFS('Procurement Summary'!H:H,'Procurement Summary'!$B:$B,'Project Code - Savings Workings'!$B34)</f>
        <v>0</v>
      </c>
      <c r="G34" s="7">
        <f>SUMIFS('Procurement Summary'!I:I,'Procurement Summary'!$B:$B,'Project Code - Savings Workings'!$B34)</f>
        <v>0</v>
      </c>
      <c r="H34" s="7">
        <f>SUMIFS('Procurement Summary'!J:J,'Procurement Summary'!$B:$B,'Project Code - Savings Workings'!$B34)</f>
        <v>0</v>
      </c>
      <c r="I34" s="7">
        <f>SUMIFS('Procurement Summary'!K:K,'Procurement Summary'!$B:$B,'Project Code - Savings Workings'!$B34)</f>
        <v>0</v>
      </c>
      <c r="J34" s="7">
        <f>SUMIFS('Procurement Summary'!L:L,'Procurement Summary'!$B:$B,'Project Code - Savings Workings'!$B34)</f>
        <v>0</v>
      </c>
      <c r="K34" s="7">
        <f>SUMIFS('Procurement Summary'!M:M,'Procurement Summary'!$B:$B,'Project Code - Savings Workings'!$B34)</f>
        <v>0</v>
      </c>
      <c r="L34" s="7">
        <f>SUMIFS('Procurement Summary'!N:N,'Procurement Summary'!$B:$B,'Project Code - Savings Workings'!$B34)</f>
        <v>0</v>
      </c>
      <c r="M34" s="88">
        <f>SUMIFS('Procurement Summary'!O:O,'Procurement Summary'!$B:$B,'Project Code - Savings Workings'!$B34)</f>
        <v>0</v>
      </c>
      <c r="N34" s="7">
        <f>SUMIFS('Procurement Summary'!P:P,'Procurement Summary'!$B:$B,'Project Code - Savings Workings'!$B34)</f>
        <v>0</v>
      </c>
      <c r="O34" s="120">
        <f t="shared" si="0"/>
        <v>0</v>
      </c>
    </row>
    <row r="35" spans="2:15">
      <c r="B35" s="14" t="s">
        <v>127</v>
      </c>
      <c r="C35" s="7">
        <f>SUMIFS('Procurement Summary'!E:E,'Procurement Summary'!$B:$B,'Project Code - Savings Workings'!$B35)</f>
        <v>5297.1428571428532</v>
      </c>
      <c r="D35" s="7">
        <f>SUMIFS('Procurement Summary'!F:F,'Procurement Summary'!$B:$B,'Project Code - Savings Workings'!$B35)</f>
        <v>5559.2142857142835</v>
      </c>
      <c r="E35" s="7">
        <f>SUMIFS('Procurement Summary'!G:G,'Procurement Summary'!$B:$B,'Project Code - Savings Workings'!$B35)</f>
        <v>0</v>
      </c>
      <c r="F35" s="7">
        <f>SUMIFS('Procurement Summary'!H:H,'Procurement Summary'!$B:$B,'Project Code - Savings Workings'!$B35)</f>
        <v>0</v>
      </c>
      <c r="G35" s="7">
        <f>SUMIFS('Procurement Summary'!I:I,'Procurement Summary'!$B:$B,'Project Code - Savings Workings'!$B35)</f>
        <v>0</v>
      </c>
      <c r="H35" s="7">
        <f>SUMIFS('Procurement Summary'!J:J,'Procurement Summary'!$B:$B,'Project Code - Savings Workings'!$B35)</f>
        <v>0</v>
      </c>
      <c r="I35" s="7">
        <f>SUMIFS('Procurement Summary'!K:K,'Procurement Summary'!$B:$B,'Project Code - Savings Workings'!$B35)</f>
        <v>0</v>
      </c>
      <c r="J35" s="7">
        <f>SUMIFS('Procurement Summary'!L:L,'Procurement Summary'!$B:$B,'Project Code - Savings Workings'!$B35)</f>
        <v>0</v>
      </c>
      <c r="K35" s="7">
        <f>SUMIFS('Procurement Summary'!M:M,'Procurement Summary'!$B:$B,'Project Code - Savings Workings'!$B35)</f>
        <v>0</v>
      </c>
      <c r="L35" s="7">
        <f>SUMIFS('Procurement Summary'!N:N,'Procurement Summary'!$B:$B,'Project Code - Savings Workings'!$B35)</f>
        <v>0</v>
      </c>
      <c r="M35" s="88">
        <f>SUMIFS('Procurement Summary'!O:O,'Procurement Summary'!$B:$B,'Project Code - Savings Workings'!$B35)</f>
        <v>0</v>
      </c>
      <c r="N35" s="7">
        <f>SUMIFS('Procurement Summary'!P:P,'Procurement Summary'!$B:$B,'Project Code - Savings Workings'!$B35)</f>
        <v>0</v>
      </c>
      <c r="O35" s="120">
        <f t="shared" si="0"/>
        <v>10856.357142857138</v>
      </c>
    </row>
    <row r="36" spans="2:15">
      <c r="B36" s="14" t="s">
        <v>128</v>
      </c>
      <c r="C36" s="7">
        <f>SUMIFS('Procurement Summary'!E:E,'Procurement Summary'!$B:$B,'Project Code - Savings Workings'!$B36)</f>
        <v>0</v>
      </c>
      <c r="D36" s="7">
        <f>SUMIFS('Procurement Summary'!F:F,'Procurement Summary'!$B:$B,'Project Code - Savings Workings'!$B36)</f>
        <v>0</v>
      </c>
      <c r="E36" s="7">
        <f>SUMIFS('Procurement Summary'!G:G,'Procurement Summary'!$B:$B,'Project Code - Savings Workings'!$B36)</f>
        <v>0</v>
      </c>
      <c r="F36" s="7">
        <f>SUMIFS('Procurement Summary'!H:H,'Procurement Summary'!$B:$B,'Project Code - Savings Workings'!$B36)</f>
        <v>0</v>
      </c>
      <c r="G36" s="7">
        <f>SUMIFS('Procurement Summary'!I:I,'Procurement Summary'!$B:$B,'Project Code - Savings Workings'!$B36)</f>
        <v>0</v>
      </c>
      <c r="H36" s="7">
        <f>SUMIFS('Procurement Summary'!J:J,'Procurement Summary'!$B:$B,'Project Code - Savings Workings'!$B36)</f>
        <v>0</v>
      </c>
      <c r="I36" s="7">
        <f>SUMIFS('Procurement Summary'!K:K,'Procurement Summary'!$B:$B,'Project Code - Savings Workings'!$B36)</f>
        <v>0</v>
      </c>
      <c r="J36" s="7">
        <f>SUMIFS('Procurement Summary'!L:L,'Procurement Summary'!$B:$B,'Project Code - Savings Workings'!$B36)</f>
        <v>0</v>
      </c>
      <c r="K36" s="7">
        <f>SUMIFS('Procurement Summary'!M:M,'Procurement Summary'!$B:$B,'Project Code - Savings Workings'!$B36)</f>
        <v>0</v>
      </c>
      <c r="L36" s="7">
        <f>SUMIFS('Procurement Summary'!N:N,'Procurement Summary'!$B:$B,'Project Code - Savings Workings'!$B36)</f>
        <v>0</v>
      </c>
      <c r="M36" s="88">
        <f>SUMIFS('Procurement Summary'!O:O,'Procurement Summary'!$B:$B,'Project Code - Savings Workings'!$B36)</f>
        <v>0</v>
      </c>
      <c r="N36" s="7">
        <f>SUMIFS('Procurement Summary'!P:P,'Procurement Summary'!$B:$B,'Project Code - Savings Workings'!$B36)</f>
        <v>0</v>
      </c>
      <c r="O36" s="120">
        <f t="shared" si="0"/>
        <v>0</v>
      </c>
    </row>
    <row r="37" spans="2:15">
      <c r="B37" s="14" t="s">
        <v>129</v>
      </c>
      <c r="C37" s="7">
        <f>SUMIFS('Procurement Summary'!E:E,'Procurement Summary'!$B:$B,'Project Code - Savings Workings'!$B37)</f>
        <v>0</v>
      </c>
      <c r="D37" s="7">
        <f>SUMIFS('Procurement Summary'!F:F,'Procurement Summary'!$B:$B,'Project Code - Savings Workings'!$B37)</f>
        <v>0</v>
      </c>
      <c r="E37" s="7">
        <f>SUMIFS('Procurement Summary'!G:G,'Procurement Summary'!$B:$B,'Project Code - Savings Workings'!$B37)</f>
        <v>0</v>
      </c>
      <c r="F37" s="7">
        <f>SUMIFS('Procurement Summary'!H:H,'Procurement Summary'!$B:$B,'Project Code - Savings Workings'!$B37)</f>
        <v>0</v>
      </c>
      <c r="G37" s="7">
        <f>SUMIFS('Procurement Summary'!I:I,'Procurement Summary'!$B:$B,'Project Code - Savings Workings'!$B37)</f>
        <v>0</v>
      </c>
      <c r="H37" s="7">
        <f>SUMIFS('Procurement Summary'!J:J,'Procurement Summary'!$B:$B,'Project Code - Savings Workings'!$B37)</f>
        <v>0</v>
      </c>
      <c r="I37" s="7">
        <f>SUMIFS('Procurement Summary'!K:K,'Procurement Summary'!$B:$B,'Project Code - Savings Workings'!$B37)</f>
        <v>0</v>
      </c>
      <c r="J37" s="7">
        <f>SUMIFS('Procurement Summary'!L:L,'Procurement Summary'!$B:$B,'Project Code - Savings Workings'!$B37)</f>
        <v>0</v>
      </c>
      <c r="K37" s="7">
        <f>SUMIFS('Procurement Summary'!M:M,'Procurement Summary'!$B:$B,'Project Code - Savings Workings'!$B37)</f>
        <v>0</v>
      </c>
      <c r="L37" s="7">
        <f>SUMIFS('Procurement Summary'!N:N,'Procurement Summary'!$B:$B,'Project Code - Savings Workings'!$B37)</f>
        <v>0</v>
      </c>
      <c r="M37" s="88">
        <f>SUMIFS('Procurement Summary'!O:O,'Procurement Summary'!$B:$B,'Project Code - Savings Workings'!$B37)</f>
        <v>0</v>
      </c>
      <c r="N37" s="7">
        <f>SUMIFS('Procurement Summary'!P:P,'Procurement Summary'!$B:$B,'Project Code - Savings Workings'!$B37)</f>
        <v>0</v>
      </c>
      <c r="O37" s="120">
        <f t="shared" si="0"/>
        <v>0</v>
      </c>
    </row>
    <row r="38" spans="2:15">
      <c r="B38" s="14" t="s">
        <v>130</v>
      </c>
      <c r="C38" s="7">
        <f>SUMIFS('Procurement Summary'!E:E,'Procurement Summary'!$B:$B,'Project Code - Savings Workings'!$B38)</f>
        <v>8500</v>
      </c>
      <c r="D38" s="7">
        <f>SUMIFS('Procurement Summary'!F:F,'Procurement Summary'!$B:$B,'Project Code - Savings Workings'!$B38)</f>
        <v>0</v>
      </c>
      <c r="E38" s="7">
        <f>SUMIFS('Procurement Summary'!G:G,'Procurement Summary'!$B:$B,'Project Code - Savings Workings'!$B38)</f>
        <v>0</v>
      </c>
      <c r="F38" s="7">
        <f>SUMIFS('Procurement Summary'!H:H,'Procurement Summary'!$B:$B,'Project Code - Savings Workings'!$B38)</f>
        <v>0</v>
      </c>
      <c r="G38" s="7">
        <f>SUMIFS('Procurement Summary'!I:I,'Procurement Summary'!$B:$B,'Project Code - Savings Workings'!$B38)</f>
        <v>0</v>
      </c>
      <c r="H38" s="7">
        <f>SUMIFS('Procurement Summary'!J:J,'Procurement Summary'!$B:$B,'Project Code - Savings Workings'!$B38)</f>
        <v>0</v>
      </c>
      <c r="I38" s="7">
        <f>SUMIFS('Procurement Summary'!K:K,'Procurement Summary'!$B:$B,'Project Code - Savings Workings'!$B38)</f>
        <v>0</v>
      </c>
      <c r="J38" s="7">
        <f>SUMIFS('Procurement Summary'!L:L,'Procurement Summary'!$B:$B,'Project Code - Savings Workings'!$B38)</f>
        <v>0</v>
      </c>
      <c r="K38" s="7">
        <f>SUMIFS('Procurement Summary'!M:M,'Procurement Summary'!$B:$B,'Project Code - Savings Workings'!$B38)</f>
        <v>0</v>
      </c>
      <c r="L38" s="7">
        <f>SUMIFS('Procurement Summary'!N:N,'Procurement Summary'!$B:$B,'Project Code - Savings Workings'!$B38)</f>
        <v>0</v>
      </c>
      <c r="M38" s="88">
        <f>SUMIFS('Procurement Summary'!O:O,'Procurement Summary'!$B:$B,'Project Code - Savings Workings'!$B38)</f>
        <v>0</v>
      </c>
      <c r="N38" s="7">
        <f>SUMIFS('Procurement Summary'!P:P,'Procurement Summary'!$B:$B,'Project Code - Savings Workings'!$B38)</f>
        <v>0</v>
      </c>
      <c r="O38" s="120">
        <f t="shared" si="0"/>
        <v>8500</v>
      </c>
    </row>
    <row r="39" spans="2:15">
      <c r="B39" s="14" t="s">
        <v>131</v>
      </c>
      <c r="C39" s="7">
        <f>SUMIFS('Procurement Summary'!E:E,'Procurement Summary'!$B:$B,'Project Code - Savings Workings'!$B39)</f>
        <v>0</v>
      </c>
      <c r="D39" s="7">
        <f>SUMIFS('Procurement Summary'!F:F,'Procurement Summary'!$B:$B,'Project Code - Savings Workings'!$B39)</f>
        <v>562931.69989743596</v>
      </c>
      <c r="E39" s="7">
        <f>SUMIFS('Procurement Summary'!G:G,'Procurement Summary'!$B:$B,'Project Code - Savings Workings'!$B39)</f>
        <v>0</v>
      </c>
      <c r="F39" s="7">
        <f>SUMIFS('Procurement Summary'!H:H,'Procurement Summary'!$B:$B,'Project Code - Savings Workings'!$B39)</f>
        <v>0</v>
      </c>
      <c r="G39" s="7">
        <f>SUMIFS('Procurement Summary'!I:I,'Procurement Summary'!$B:$B,'Project Code - Savings Workings'!$B39)</f>
        <v>0</v>
      </c>
      <c r="H39" s="7">
        <f>SUMIFS('Procurement Summary'!J:J,'Procurement Summary'!$B:$B,'Project Code - Savings Workings'!$B39)</f>
        <v>0</v>
      </c>
      <c r="I39" s="7">
        <f>SUMIFS('Procurement Summary'!K:K,'Procurement Summary'!$B:$B,'Project Code - Savings Workings'!$B39)</f>
        <v>0</v>
      </c>
      <c r="J39" s="7">
        <f>SUMIFS('Procurement Summary'!L:L,'Procurement Summary'!$B:$B,'Project Code - Savings Workings'!$B39)</f>
        <v>0</v>
      </c>
      <c r="K39" s="7">
        <f>SUMIFS('Procurement Summary'!M:M,'Procurement Summary'!$B:$B,'Project Code - Savings Workings'!$B39)</f>
        <v>0</v>
      </c>
      <c r="L39" s="7">
        <f>SUMIFS('Procurement Summary'!N:N,'Procurement Summary'!$B:$B,'Project Code - Savings Workings'!$B39)</f>
        <v>0</v>
      </c>
      <c r="M39" s="88">
        <f>SUMIFS('Procurement Summary'!O:O,'Procurement Summary'!$B:$B,'Project Code - Savings Workings'!$B39)</f>
        <v>0</v>
      </c>
      <c r="N39" s="7">
        <f>SUMIFS('Procurement Summary'!P:P,'Procurement Summary'!$B:$B,'Project Code - Savings Workings'!$B39)</f>
        <v>0</v>
      </c>
      <c r="O39" s="120">
        <f t="shared" ref="O39" si="8">SUM(C39:N39)</f>
        <v>562931.69989743596</v>
      </c>
    </row>
    <row r="40" spans="2:15">
      <c r="B40" s="14" t="s">
        <v>132</v>
      </c>
      <c r="C40" s="7">
        <f>SUMIFS('Procurement Summary'!E:E,'Procurement Summary'!$B:$B,'Project Code - Savings Workings'!$B40)</f>
        <v>0</v>
      </c>
      <c r="D40" s="7">
        <f>SUMIFS('Procurement Summary'!F:F,'Procurement Summary'!$B:$B,'Project Code - Savings Workings'!$B40)</f>
        <v>0</v>
      </c>
      <c r="E40" s="7">
        <f>SUMIFS('Procurement Summary'!G:G,'Procurement Summary'!$B:$B,'Project Code - Savings Workings'!$B40)</f>
        <v>0</v>
      </c>
      <c r="F40" s="7">
        <f>SUMIFS('Procurement Summary'!H:H,'Procurement Summary'!$B:$B,'Project Code - Savings Workings'!$B40)</f>
        <v>0</v>
      </c>
      <c r="G40" s="7">
        <f>SUMIFS('Procurement Summary'!I:I,'Procurement Summary'!$B:$B,'Project Code - Savings Workings'!$B40)</f>
        <v>0</v>
      </c>
      <c r="H40" s="7">
        <f>SUMIFS('Procurement Summary'!J:J,'Procurement Summary'!$B:$B,'Project Code - Savings Workings'!$B40)</f>
        <v>0</v>
      </c>
      <c r="I40" s="7">
        <f>SUMIFS('Procurement Summary'!K:K,'Procurement Summary'!$B:$B,'Project Code - Savings Workings'!$B40)</f>
        <v>0</v>
      </c>
      <c r="J40" s="7">
        <f>SUMIFS('Procurement Summary'!L:L,'Procurement Summary'!$B:$B,'Project Code - Savings Workings'!$B40)</f>
        <v>0</v>
      </c>
      <c r="K40" s="7">
        <f>SUMIFS('Procurement Summary'!M:M,'Procurement Summary'!$B:$B,'Project Code - Savings Workings'!$B40)</f>
        <v>0</v>
      </c>
      <c r="L40" s="7">
        <f>SUMIFS('Procurement Summary'!N:N,'Procurement Summary'!$B:$B,'Project Code - Savings Workings'!$B40)</f>
        <v>0</v>
      </c>
      <c r="M40" s="88">
        <f>SUMIFS('Procurement Summary'!O:O,'Procurement Summary'!$B:$B,'Project Code - Savings Workings'!$B40)</f>
        <v>0</v>
      </c>
      <c r="N40" s="7">
        <f>SUMIFS('Procurement Summary'!P:P,'Procurement Summary'!$B:$B,'Project Code - Savings Workings'!$B40)</f>
        <v>0</v>
      </c>
      <c r="O40" s="120">
        <f t="shared" ref="O40:O44" si="9">SUM(C40:N40)</f>
        <v>0</v>
      </c>
    </row>
    <row r="41" spans="2:15">
      <c r="B41" s="14" t="s">
        <v>133</v>
      </c>
      <c r="C41" s="7">
        <f>SUMIFS('Procurement Summary'!E:E,'Procurement Summary'!$B:$B,'Project Code - Savings Workings'!$B41)</f>
        <v>0</v>
      </c>
      <c r="D41" s="7">
        <f>SUMIFS('Procurement Summary'!F:F,'Procurement Summary'!$B:$B,'Project Code - Savings Workings'!$B41)</f>
        <v>21395.750000000004</v>
      </c>
      <c r="E41" s="7">
        <f>SUMIFS('Procurement Summary'!G:G,'Procurement Summary'!$B:$B,'Project Code - Savings Workings'!$B41)</f>
        <v>0</v>
      </c>
      <c r="F41" s="7">
        <f>SUMIFS('Procurement Summary'!H:H,'Procurement Summary'!$B:$B,'Project Code - Savings Workings'!$B41)</f>
        <v>0</v>
      </c>
      <c r="G41" s="7">
        <f>SUMIFS('Procurement Summary'!I:I,'Procurement Summary'!$B:$B,'Project Code - Savings Workings'!$B41)</f>
        <v>0</v>
      </c>
      <c r="H41" s="7">
        <f>SUMIFS('Procurement Summary'!J:J,'Procurement Summary'!$B:$B,'Project Code - Savings Workings'!$B41)</f>
        <v>0</v>
      </c>
      <c r="I41" s="7">
        <f>SUMIFS('Procurement Summary'!K:K,'Procurement Summary'!$B:$B,'Project Code - Savings Workings'!$B41)</f>
        <v>0</v>
      </c>
      <c r="J41" s="7">
        <f>SUMIFS('Procurement Summary'!L:L,'Procurement Summary'!$B:$B,'Project Code - Savings Workings'!$B41)</f>
        <v>0</v>
      </c>
      <c r="K41" s="7">
        <f>SUMIFS('Procurement Summary'!M:M,'Procurement Summary'!$B:$B,'Project Code - Savings Workings'!$B41)</f>
        <v>0</v>
      </c>
      <c r="L41" s="7">
        <f>SUMIFS('Procurement Summary'!N:N,'Procurement Summary'!$B:$B,'Project Code - Savings Workings'!$B41)</f>
        <v>0</v>
      </c>
      <c r="M41" s="88">
        <f>SUMIFS('Procurement Summary'!O:O,'Procurement Summary'!$B:$B,'Project Code - Savings Workings'!$B41)</f>
        <v>0</v>
      </c>
      <c r="N41" s="7">
        <f>SUMIFS('Procurement Summary'!P:P,'Procurement Summary'!$B:$B,'Project Code - Savings Workings'!$B41)</f>
        <v>0</v>
      </c>
      <c r="O41" s="120">
        <f t="shared" si="9"/>
        <v>21395.750000000004</v>
      </c>
    </row>
    <row r="42" spans="2:15">
      <c r="B42" s="14" t="s">
        <v>134</v>
      </c>
      <c r="C42" s="7">
        <f>SUMIFS('Procurement Summary'!E:E,'Procurement Summary'!$B:$B,'Project Code - Savings Workings'!$B42)</f>
        <v>0</v>
      </c>
      <c r="D42" s="7">
        <f>SUMIFS('Procurement Summary'!F:F,'Procurement Summary'!$B:$B,'Project Code - Savings Workings'!$B42)</f>
        <v>112370.17647058825</v>
      </c>
      <c r="E42" s="7">
        <f>SUMIFS('Procurement Summary'!G:G,'Procurement Summary'!$B:$B,'Project Code - Savings Workings'!$B42)</f>
        <v>0</v>
      </c>
      <c r="F42" s="7">
        <f>SUMIFS('Procurement Summary'!H:H,'Procurement Summary'!$B:$B,'Project Code - Savings Workings'!$B42)</f>
        <v>0</v>
      </c>
      <c r="G42" s="7">
        <f>SUMIFS('Procurement Summary'!I:I,'Procurement Summary'!$B:$B,'Project Code - Savings Workings'!$B42)</f>
        <v>0</v>
      </c>
      <c r="H42" s="7">
        <f>SUMIFS('Procurement Summary'!J:J,'Procurement Summary'!$B:$B,'Project Code - Savings Workings'!$B42)</f>
        <v>0</v>
      </c>
      <c r="I42" s="7">
        <f>SUMIFS('Procurement Summary'!K:K,'Procurement Summary'!$B:$B,'Project Code - Savings Workings'!$B42)</f>
        <v>0</v>
      </c>
      <c r="J42" s="7">
        <f>SUMIFS('Procurement Summary'!L:L,'Procurement Summary'!$B:$B,'Project Code - Savings Workings'!$B42)</f>
        <v>0</v>
      </c>
      <c r="K42" s="7">
        <f>SUMIFS('Procurement Summary'!M:M,'Procurement Summary'!$B:$B,'Project Code - Savings Workings'!$B42)</f>
        <v>0</v>
      </c>
      <c r="L42" s="7">
        <f>SUMIFS('Procurement Summary'!N:N,'Procurement Summary'!$B:$B,'Project Code - Savings Workings'!$B42)</f>
        <v>0</v>
      </c>
      <c r="M42" s="88">
        <f>SUMIFS('Procurement Summary'!O:O,'Procurement Summary'!$B:$B,'Project Code - Savings Workings'!$B42)</f>
        <v>0</v>
      </c>
      <c r="N42" s="7">
        <f>SUMIFS('Procurement Summary'!P:P,'Procurement Summary'!$B:$B,'Project Code - Savings Workings'!$B42)</f>
        <v>0</v>
      </c>
      <c r="O42" s="120">
        <f t="shared" si="9"/>
        <v>112370.17647058825</v>
      </c>
    </row>
    <row r="43" spans="2:15">
      <c r="B43" s="14" t="s">
        <v>135</v>
      </c>
      <c r="C43" s="7">
        <f>SUMIFS('Procurement Summary'!E:E,'Procurement Summary'!$B:$B,'Project Code - Savings Workings'!$B43)</f>
        <v>0</v>
      </c>
      <c r="D43" s="7">
        <f>SUMIFS('Procurement Summary'!F:F,'Procurement Summary'!$B:$B,'Project Code - Savings Workings'!$B43)</f>
        <v>0</v>
      </c>
      <c r="E43" s="7">
        <f>SUMIFS('Procurement Summary'!G:G,'Procurement Summary'!$B:$B,'Project Code - Savings Workings'!$B43)</f>
        <v>0</v>
      </c>
      <c r="F43" s="7">
        <f>SUMIFS('Procurement Summary'!H:H,'Procurement Summary'!$B:$B,'Project Code - Savings Workings'!$B43)</f>
        <v>0</v>
      </c>
      <c r="G43" s="7">
        <f>SUMIFS('Procurement Summary'!I:I,'Procurement Summary'!$B:$B,'Project Code - Savings Workings'!$B43)</f>
        <v>0</v>
      </c>
      <c r="H43" s="7">
        <f>SUMIFS('Procurement Summary'!J:J,'Procurement Summary'!$B:$B,'Project Code - Savings Workings'!$B43)</f>
        <v>0</v>
      </c>
      <c r="I43" s="7">
        <f>SUMIFS('Procurement Summary'!K:K,'Procurement Summary'!$B:$B,'Project Code - Savings Workings'!$B43)</f>
        <v>0</v>
      </c>
      <c r="J43" s="7">
        <f>SUMIFS('Procurement Summary'!L:L,'Procurement Summary'!$B:$B,'Project Code - Savings Workings'!$B43)</f>
        <v>0</v>
      </c>
      <c r="K43" s="7">
        <f>SUMIFS('Procurement Summary'!M:M,'Procurement Summary'!$B:$B,'Project Code - Savings Workings'!$B43)</f>
        <v>0</v>
      </c>
      <c r="L43" s="7">
        <f>SUMIFS('Procurement Summary'!N:N,'Procurement Summary'!$B:$B,'Project Code - Savings Workings'!$B43)</f>
        <v>0</v>
      </c>
      <c r="M43" s="88">
        <f>SUMIFS('Procurement Summary'!O:O,'Procurement Summary'!$B:$B,'Project Code - Savings Workings'!$B43)</f>
        <v>0</v>
      </c>
      <c r="N43" s="7">
        <f>SUMIFS('Procurement Summary'!P:P,'Procurement Summary'!$B:$B,'Project Code - Savings Workings'!$B43)</f>
        <v>0</v>
      </c>
      <c r="O43" s="120">
        <f t="shared" si="9"/>
        <v>0</v>
      </c>
    </row>
    <row r="44" spans="2:15">
      <c r="B44" s="14" t="s">
        <v>136</v>
      </c>
      <c r="C44" s="7">
        <f>SUMIFS('Procurement Summary'!E:E,'Procurement Summary'!$B:$B,'Project Code - Savings Workings'!$B44)</f>
        <v>0</v>
      </c>
      <c r="D44" s="7">
        <f>SUMIFS('Procurement Summary'!F:F,'Procurement Summary'!$B:$B,'Project Code - Savings Workings'!$B44)</f>
        <v>0</v>
      </c>
      <c r="E44" s="7">
        <f>SUMIFS('Procurement Summary'!G:G,'Procurement Summary'!$B:$B,'Project Code - Savings Workings'!$B44)</f>
        <v>0</v>
      </c>
      <c r="F44" s="7">
        <f>SUMIFS('Procurement Summary'!H:H,'Procurement Summary'!$B:$B,'Project Code - Savings Workings'!$B44)</f>
        <v>0</v>
      </c>
      <c r="G44" s="7">
        <f>SUMIFS('Procurement Summary'!I:I,'Procurement Summary'!$B:$B,'Project Code - Savings Workings'!$B44)</f>
        <v>0</v>
      </c>
      <c r="H44" s="7">
        <f>SUMIFS('Procurement Summary'!J:J,'Procurement Summary'!$B:$B,'Project Code - Savings Workings'!$B44)</f>
        <v>0</v>
      </c>
      <c r="I44" s="7">
        <f>SUMIFS('Procurement Summary'!K:K,'Procurement Summary'!$B:$B,'Project Code - Savings Workings'!$B44)</f>
        <v>0</v>
      </c>
      <c r="J44" s="7">
        <f>SUMIFS('Procurement Summary'!L:L,'Procurement Summary'!$B:$B,'Project Code - Savings Workings'!$B44)</f>
        <v>0</v>
      </c>
      <c r="K44" s="7">
        <f>SUMIFS('Procurement Summary'!M:M,'Procurement Summary'!$B:$B,'Project Code - Savings Workings'!$B44)</f>
        <v>0</v>
      </c>
      <c r="L44" s="7">
        <f>SUMIFS('Procurement Summary'!N:N,'Procurement Summary'!$B:$B,'Project Code - Savings Workings'!$B44)</f>
        <v>0</v>
      </c>
      <c r="M44" s="88">
        <f>SUMIFS('Procurement Summary'!O:O,'Procurement Summary'!$B:$B,'Project Code - Savings Workings'!$B44)</f>
        <v>0</v>
      </c>
      <c r="N44" s="7">
        <f>SUMIFS('Procurement Summary'!P:P,'Procurement Summary'!$B:$B,'Project Code - Savings Workings'!$B44)</f>
        <v>0</v>
      </c>
      <c r="O44" s="120">
        <f t="shared" si="9"/>
        <v>0</v>
      </c>
    </row>
    <row r="45" spans="2:15">
      <c r="B45" s="14" t="s">
        <v>137</v>
      </c>
      <c r="C45" s="7">
        <f>SUMIFS('Procurement Summary'!E:E,'Procurement Summary'!$B:$B,'Project Code - Savings Workings'!$B45)</f>
        <v>0</v>
      </c>
      <c r="D45" s="7">
        <f>SUMIFS('Procurement Summary'!F:F,'Procurement Summary'!$B:$B,'Project Code - Savings Workings'!$B45)</f>
        <v>0</v>
      </c>
      <c r="E45" s="7">
        <f>SUMIFS('Procurement Summary'!G:G,'Procurement Summary'!$B:$B,'Project Code - Savings Workings'!$B45)</f>
        <v>0</v>
      </c>
      <c r="F45" s="7">
        <f>SUMIFS('Procurement Summary'!H:H,'Procurement Summary'!$B:$B,'Project Code - Savings Workings'!$B45)</f>
        <v>0</v>
      </c>
      <c r="G45" s="7">
        <f>SUMIFS('Procurement Summary'!I:I,'Procurement Summary'!$B:$B,'Project Code - Savings Workings'!$B45)</f>
        <v>0</v>
      </c>
      <c r="H45" s="7">
        <f>SUMIFS('Procurement Summary'!J:J,'Procurement Summary'!$B:$B,'Project Code - Savings Workings'!$B45)</f>
        <v>0</v>
      </c>
      <c r="I45" s="7">
        <f>SUMIFS('Procurement Summary'!K:K,'Procurement Summary'!$B:$B,'Project Code - Savings Workings'!$B45)</f>
        <v>0</v>
      </c>
      <c r="J45" s="7">
        <f>SUMIFS('Procurement Summary'!L:L,'Procurement Summary'!$B:$B,'Project Code - Savings Workings'!$B45)</f>
        <v>0</v>
      </c>
      <c r="K45" s="7">
        <f>SUMIFS('Procurement Summary'!M:M,'Procurement Summary'!$B:$B,'Project Code - Savings Workings'!$B45)</f>
        <v>0</v>
      </c>
      <c r="L45" s="7">
        <f>SUMIFS('Procurement Summary'!N:N,'Procurement Summary'!$B:$B,'Project Code - Savings Workings'!$B45)</f>
        <v>0</v>
      </c>
      <c r="M45" s="88">
        <f>SUMIFS('Procurement Summary'!O:O,'Procurement Summary'!$B:$B,'Project Code - Savings Workings'!$B45)</f>
        <v>0</v>
      </c>
      <c r="N45" s="7">
        <f>SUMIFS('Procurement Summary'!P:P,'Procurement Summary'!$B:$B,'Project Code - Savings Workings'!$B45)</f>
        <v>0</v>
      </c>
      <c r="O45" s="120">
        <f t="shared" ref="O45:O62" si="10">SUM(C45:N45)</f>
        <v>0</v>
      </c>
    </row>
    <row r="46" spans="2:15">
      <c r="B46" s="14" t="s">
        <v>301</v>
      </c>
      <c r="C46" s="7">
        <f>SUMIFS('Procurement Summary'!E:E,'Procurement Summary'!$B:$B,'Project Code - Savings Workings'!$B46)</f>
        <v>0</v>
      </c>
      <c r="D46" s="7">
        <f>SUMIFS('Procurement Summary'!F:F,'Procurement Summary'!$B:$B,'Project Code - Savings Workings'!$B46)</f>
        <v>0</v>
      </c>
      <c r="E46" s="7">
        <f>SUMIFS('Procurement Summary'!G:G,'Procurement Summary'!$B:$B,'Project Code - Savings Workings'!$B46)</f>
        <v>0</v>
      </c>
      <c r="F46" s="7">
        <f>SUMIFS('Procurement Summary'!H:H,'Procurement Summary'!$B:$B,'Project Code - Savings Workings'!$B46)</f>
        <v>0</v>
      </c>
      <c r="G46" s="7">
        <f>SUMIFS('Procurement Summary'!I:I,'Procurement Summary'!$B:$B,'Project Code - Savings Workings'!$B46)</f>
        <v>0</v>
      </c>
      <c r="H46" s="7">
        <f>SUMIFS('Procurement Summary'!J:J,'Procurement Summary'!$B:$B,'Project Code - Savings Workings'!$B46)</f>
        <v>0</v>
      </c>
      <c r="I46" s="7">
        <f>SUMIFS('Procurement Summary'!K:K,'Procurement Summary'!$B:$B,'Project Code - Savings Workings'!$B46)</f>
        <v>0</v>
      </c>
      <c r="J46" s="7">
        <f>SUMIFS('Procurement Summary'!L:L,'Procurement Summary'!$B:$B,'Project Code - Savings Workings'!$B46)</f>
        <v>0</v>
      </c>
      <c r="K46" s="7">
        <f>SUMIFS('Procurement Summary'!M:M,'Procurement Summary'!$B:$B,'Project Code - Savings Workings'!$B46)</f>
        <v>0</v>
      </c>
      <c r="L46" s="7">
        <f>SUMIFS('Procurement Summary'!N:N,'Procurement Summary'!$B:$B,'Project Code - Savings Workings'!$B46)</f>
        <v>0</v>
      </c>
      <c r="M46" s="88">
        <f>SUMIFS('Procurement Summary'!O:O,'Procurement Summary'!$B:$B,'Project Code - Savings Workings'!$B46)</f>
        <v>0</v>
      </c>
      <c r="N46" s="7">
        <f>SUMIFS('Procurement Summary'!P:P,'Procurement Summary'!$B:$B,'Project Code - Savings Workings'!$B46)</f>
        <v>0</v>
      </c>
      <c r="O46" s="120">
        <f t="shared" ref="O46" si="11">SUM(C46:N46)</f>
        <v>0</v>
      </c>
    </row>
    <row r="47" spans="2:15">
      <c r="B47" s="14" t="s">
        <v>997</v>
      </c>
      <c r="C47" s="7">
        <f>SUMIFS('Procurement Summary'!E:E,'Procurement Summary'!$B:$B,'Project Code - Savings Workings'!$B47)</f>
        <v>0</v>
      </c>
      <c r="D47" s="7">
        <f>SUMIFS('Procurement Summary'!F:F,'Procurement Summary'!$B:$B,'Project Code - Savings Workings'!$B47)</f>
        <v>0</v>
      </c>
      <c r="E47" s="7">
        <f>SUMIFS('Procurement Summary'!G:G,'Procurement Summary'!$B:$B,'Project Code - Savings Workings'!$B47)</f>
        <v>0</v>
      </c>
      <c r="F47" s="7">
        <f>SUMIFS('Procurement Summary'!H:H,'Procurement Summary'!$B:$B,'Project Code - Savings Workings'!$B47)</f>
        <v>0</v>
      </c>
      <c r="G47" s="7">
        <f>SUMIFS('Procurement Summary'!I:I,'Procurement Summary'!$B:$B,'Project Code - Savings Workings'!$B47)</f>
        <v>0</v>
      </c>
      <c r="H47" s="7">
        <f>SUMIFS('Procurement Summary'!J:J,'Procurement Summary'!$B:$B,'Project Code - Savings Workings'!$B47)</f>
        <v>0</v>
      </c>
      <c r="I47" s="7">
        <f>SUMIFS('Procurement Summary'!K:K,'Procurement Summary'!$B:$B,'Project Code - Savings Workings'!$B47)</f>
        <v>0</v>
      </c>
      <c r="J47" s="7">
        <f>SUMIFS('Procurement Summary'!L:L,'Procurement Summary'!$B:$B,'Project Code - Savings Workings'!$B47)</f>
        <v>0</v>
      </c>
      <c r="K47" s="7">
        <f>SUMIFS('Procurement Summary'!M:M,'Procurement Summary'!$B:$B,'Project Code - Savings Workings'!$B47)</f>
        <v>0</v>
      </c>
      <c r="L47" s="7">
        <f>SUMIFS('Procurement Summary'!N:N,'Procurement Summary'!$B:$B,'Project Code - Savings Workings'!$B47)</f>
        <v>0</v>
      </c>
      <c r="M47" s="88">
        <f>SUMIFS('Procurement Summary'!O:O,'Procurement Summary'!$B:$B,'Project Code - Savings Workings'!$B47)</f>
        <v>0</v>
      </c>
      <c r="N47" s="7">
        <f>SUMIFS('Procurement Summary'!P:P,'Procurement Summary'!$B:$B,'Project Code - Savings Workings'!$B47)</f>
        <v>0</v>
      </c>
      <c r="O47" s="120">
        <f t="shared" ref="O47:O48" si="12">SUM(C47:N47)</f>
        <v>0</v>
      </c>
    </row>
    <row r="48" spans="2:15">
      <c r="B48" s="14" t="s">
        <v>138</v>
      </c>
      <c r="C48" s="7">
        <f>SUMIFS('Procurement Summary'!E:E,'Procurement Summary'!$B:$B,'Project Code - Savings Workings'!$B48)</f>
        <v>0</v>
      </c>
      <c r="D48" s="7">
        <f>SUMIFS('Procurement Summary'!F:F,'Procurement Summary'!$B:$B,'Project Code - Savings Workings'!$B48)</f>
        <v>0</v>
      </c>
      <c r="E48" s="7">
        <f>SUMIFS('Procurement Summary'!G:G,'Procurement Summary'!$B:$B,'Project Code - Savings Workings'!$B48)</f>
        <v>0</v>
      </c>
      <c r="F48" s="7">
        <f>SUMIFS('Procurement Summary'!H:H,'Procurement Summary'!$B:$B,'Project Code - Savings Workings'!$B48)</f>
        <v>0</v>
      </c>
      <c r="G48" s="7">
        <f>SUMIFS('Procurement Summary'!I:I,'Procurement Summary'!$B:$B,'Project Code - Savings Workings'!$B48)</f>
        <v>0</v>
      </c>
      <c r="H48" s="7">
        <f>SUMIFS('Procurement Summary'!J:J,'Procurement Summary'!$B:$B,'Project Code - Savings Workings'!$B48)</f>
        <v>0</v>
      </c>
      <c r="I48" s="7">
        <f>SUMIFS('Procurement Summary'!K:K,'Procurement Summary'!$B:$B,'Project Code - Savings Workings'!$B48)</f>
        <v>0</v>
      </c>
      <c r="J48" s="7">
        <f>SUMIFS('Procurement Summary'!L:L,'Procurement Summary'!$B:$B,'Project Code - Savings Workings'!$B48)</f>
        <v>0</v>
      </c>
      <c r="K48" s="7">
        <f>SUMIFS('Procurement Summary'!M:M,'Procurement Summary'!$B:$B,'Project Code - Savings Workings'!$B48)</f>
        <v>0</v>
      </c>
      <c r="L48" s="7">
        <f>SUMIFS('Procurement Summary'!N:N,'Procurement Summary'!$B:$B,'Project Code - Savings Workings'!$B48)</f>
        <v>0</v>
      </c>
      <c r="M48" s="88">
        <f>SUMIFS('Procurement Summary'!O:O,'Procurement Summary'!$B:$B,'Project Code - Savings Workings'!$B48)</f>
        <v>0</v>
      </c>
      <c r="N48" s="7">
        <f>SUMIFS('Procurement Summary'!P:P,'Procurement Summary'!$B:$B,'Project Code - Savings Workings'!$B48)</f>
        <v>0</v>
      </c>
      <c r="O48" s="120">
        <f t="shared" si="12"/>
        <v>0</v>
      </c>
    </row>
    <row r="49" spans="2:15">
      <c r="B49" s="14" t="s">
        <v>139</v>
      </c>
      <c r="C49" s="7">
        <f>SUMIFS('Procurement Summary'!E:E,'Procurement Summary'!$B:$B,'Project Code - Savings Workings'!$B49)</f>
        <v>0</v>
      </c>
      <c r="D49" s="7">
        <f>SUMIFS('Procurement Summary'!F:F,'Procurement Summary'!$B:$B,'Project Code - Savings Workings'!$B49)</f>
        <v>0</v>
      </c>
      <c r="E49" s="7">
        <f>SUMIFS('Procurement Summary'!G:G,'Procurement Summary'!$B:$B,'Project Code - Savings Workings'!$B49)</f>
        <v>0</v>
      </c>
      <c r="F49" s="7">
        <f>SUMIFS('Procurement Summary'!H:H,'Procurement Summary'!$B:$B,'Project Code - Savings Workings'!$B49)</f>
        <v>0</v>
      </c>
      <c r="G49" s="7">
        <f>SUMIFS('Procurement Summary'!I:I,'Procurement Summary'!$B:$B,'Project Code - Savings Workings'!$B49)</f>
        <v>0</v>
      </c>
      <c r="H49" s="7">
        <f>SUMIFS('Procurement Summary'!J:J,'Procurement Summary'!$B:$B,'Project Code - Savings Workings'!$B49)</f>
        <v>0</v>
      </c>
      <c r="I49" s="7">
        <f>SUMIFS('Procurement Summary'!K:K,'Procurement Summary'!$B:$B,'Project Code - Savings Workings'!$B49)</f>
        <v>0</v>
      </c>
      <c r="J49" s="7">
        <f>SUMIFS('Procurement Summary'!L:L,'Procurement Summary'!$B:$B,'Project Code - Savings Workings'!$B49)</f>
        <v>0</v>
      </c>
      <c r="K49" s="7">
        <f>SUMIFS('Procurement Summary'!M:M,'Procurement Summary'!$B:$B,'Project Code - Savings Workings'!$B49)</f>
        <v>0</v>
      </c>
      <c r="L49" s="7">
        <f>SUMIFS('Procurement Summary'!N:N,'Procurement Summary'!$B:$B,'Project Code - Savings Workings'!$B49)</f>
        <v>0</v>
      </c>
      <c r="M49" s="88">
        <f>SUMIFS('Procurement Summary'!O:O,'Procurement Summary'!$B:$B,'Project Code - Savings Workings'!$B49)</f>
        <v>0</v>
      </c>
      <c r="N49" s="7">
        <f>SUMIFS('Procurement Summary'!P:P,'Procurement Summary'!$B:$B,'Project Code - Savings Workings'!$B49)</f>
        <v>0</v>
      </c>
      <c r="O49" s="120">
        <f t="shared" si="10"/>
        <v>0</v>
      </c>
    </row>
    <row r="50" spans="2:15">
      <c r="B50" s="14" t="s">
        <v>140</v>
      </c>
      <c r="C50" s="7">
        <f>SUMIFS('Procurement Summary'!E:E,'Procurement Summary'!$B:$B,'Project Code - Savings Workings'!$B50)</f>
        <v>0</v>
      </c>
      <c r="D50" s="7">
        <f>SUMIFS('Procurement Summary'!F:F,'Procurement Summary'!$B:$B,'Project Code - Savings Workings'!$B50)</f>
        <v>0</v>
      </c>
      <c r="E50" s="7">
        <f>SUMIFS('Procurement Summary'!G:G,'Procurement Summary'!$B:$B,'Project Code - Savings Workings'!$B50)</f>
        <v>0</v>
      </c>
      <c r="F50" s="7">
        <f>SUMIFS('Procurement Summary'!H:H,'Procurement Summary'!$B:$B,'Project Code - Savings Workings'!$B50)</f>
        <v>0</v>
      </c>
      <c r="G50" s="7">
        <f>SUMIFS('Procurement Summary'!I:I,'Procurement Summary'!$B:$B,'Project Code - Savings Workings'!$B50)</f>
        <v>0</v>
      </c>
      <c r="H50" s="7">
        <f>SUMIFS('Procurement Summary'!J:J,'Procurement Summary'!$B:$B,'Project Code - Savings Workings'!$B50)</f>
        <v>0</v>
      </c>
      <c r="I50" s="7">
        <f>SUMIFS('Procurement Summary'!K:K,'Procurement Summary'!$B:$B,'Project Code - Savings Workings'!$B50)</f>
        <v>0</v>
      </c>
      <c r="J50" s="7">
        <f>SUMIFS('Procurement Summary'!L:L,'Procurement Summary'!$B:$B,'Project Code - Savings Workings'!$B50)</f>
        <v>0</v>
      </c>
      <c r="K50" s="7">
        <f>SUMIFS('Procurement Summary'!M:M,'Procurement Summary'!$B:$B,'Project Code - Savings Workings'!$B50)</f>
        <v>0</v>
      </c>
      <c r="L50" s="7">
        <f>SUMIFS('Procurement Summary'!N:N,'Procurement Summary'!$B:$B,'Project Code - Savings Workings'!$B50)</f>
        <v>0</v>
      </c>
      <c r="M50" s="88">
        <f>SUMIFS('Procurement Summary'!O:O,'Procurement Summary'!$B:$B,'Project Code - Savings Workings'!$B50)</f>
        <v>0</v>
      </c>
      <c r="N50" s="7">
        <f>SUMIFS('Procurement Summary'!P:P,'Procurement Summary'!$B:$B,'Project Code - Savings Workings'!$B50)</f>
        <v>0</v>
      </c>
      <c r="O50" s="120">
        <f t="shared" si="10"/>
        <v>0</v>
      </c>
    </row>
    <row r="51" spans="2:15">
      <c r="B51" s="14" t="s">
        <v>141</v>
      </c>
      <c r="C51" s="7">
        <f>SUMIFS('Procurement Summary'!E:E,'Procurement Summary'!$B:$B,'Project Code - Savings Workings'!$B51)</f>
        <v>0</v>
      </c>
      <c r="D51" s="7">
        <f>SUMIFS('Procurement Summary'!F:F,'Procurement Summary'!$B:$B,'Project Code - Savings Workings'!$B51)</f>
        <v>0</v>
      </c>
      <c r="E51" s="7">
        <f>SUMIFS('Procurement Summary'!G:G,'Procurement Summary'!$B:$B,'Project Code - Savings Workings'!$B51)</f>
        <v>0</v>
      </c>
      <c r="F51" s="7">
        <f>SUMIFS('Procurement Summary'!H:H,'Procurement Summary'!$B:$B,'Project Code - Savings Workings'!$B51)</f>
        <v>0</v>
      </c>
      <c r="G51" s="7">
        <f>SUMIFS('Procurement Summary'!I:I,'Procurement Summary'!$B:$B,'Project Code - Savings Workings'!$B51)</f>
        <v>0</v>
      </c>
      <c r="H51" s="7">
        <f>SUMIFS('Procurement Summary'!J:J,'Procurement Summary'!$B:$B,'Project Code - Savings Workings'!$B51)</f>
        <v>0</v>
      </c>
      <c r="I51" s="7">
        <f>SUMIFS('Procurement Summary'!K:K,'Procurement Summary'!$B:$B,'Project Code - Savings Workings'!$B51)</f>
        <v>0</v>
      </c>
      <c r="J51" s="7">
        <f>SUMIFS('Procurement Summary'!L:L,'Procurement Summary'!$B:$B,'Project Code - Savings Workings'!$B51)</f>
        <v>0</v>
      </c>
      <c r="K51" s="7">
        <f>SUMIFS('Procurement Summary'!M:M,'Procurement Summary'!$B:$B,'Project Code - Savings Workings'!$B51)</f>
        <v>0</v>
      </c>
      <c r="L51" s="7">
        <f>SUMIFS('Procurement Summary'!N:N,'Procurement Summary'!$B:$B,'Project Code - Savings Workings'!$B51)</f>
        <v>0</v>
      </c>
      <c r="M51" s="88">
        <f>SUMIFS('Procurement Summary'!O:O,'Procurement Summary'!$B:$B,'Project Code - Savings Workings'!$B51)</f>
        <v>0</v>
      </c>
      <c r="N51" s="7">
        <f>SUMIFS('Procurement Summary'!P:P,'Procurement Summary'!$B:$B,'Project Code - Savings Workings'!$B51)</f>
        <v>0</v>
      </c>
      <c r="O51" s="120">
        <f t="shared" si="10"/>
        <v>0</v>
      </c>
    </row>
    <row r="52" spans="2:15">
      <c r="B52" s="14" t="s">
        <v>142</v>
      </c>
      <c r="C52" s="7">
        <f>SUMIFS('Procurement Summary'!E:E,'Procurement Summary'!$B:$B,'Project Code - Savings Workings'!$B52)</f>
        <v>0</v>
      </c>
      <c r="D52" s="7">
        <f>SUMIFS('Procurement Summary'!F:F,'Procurement Summary'!$B:$B,'Project Code - Savings Workings'!$B52)</f>
        <v>0</v>
      </c>
      <c r="E52" s="7">
        <f>SUMIFS('Procurement Summary'!G:G,'Procurement Summary'!$B:$B,'Project Code - Savings Workings'!$B52)</f>
        <v>0</v>
      </c>
      <c r="F52" s="7">
        <f>SUMIFS('Procurement Summary'!H:H,'Procurement Summary'!$B:$B,'Project Code - Savings Workings'!$B52)</f>
        <v>0</v>
      </c>
      <c r="G52" s="7">
        <f>SUMIFS('Procurement Summary'!I:I,'Procurement Summary'!$B:$B,'Project Code - Savings Workings'!$B52)</f>
        <v>0</v>
      </c>
      <c r="H52" s="7">
        <f>SUMIFS('Procurement Summary'!J:J,'Procurement Summary'!$B:$B,'Project Code - Savings Workings'!$B52)</f>
        <v>0</v>
      </c>
      <c r="I52" s="7">
        <f>SUMIFS('Procurement Summary'!K:K,'Procurement Summary'!$B:$B,'Project Code - Savings Workings'!$B52)</f>
        <v>0</v>
      </c>
      <c r="J52" s="7">
        <f>SUMIFS('Procurement Summary'!L:L,'Procurement Summary'!$B:$B,'Project Code - Savings Workings'!$B52)</f>
        <v>0</v>
      </c>
      <c r="K52" s="7">
        <f>SUMIFS('Procurement Summary'!M:M,'Procurement Summary'!$B:$B,'Project Code - Savings Workings'!$B52)</f>
        <v>0</v>
      </c>
      <c r="L52" s="7">
        <f>SUMIFS('Procurement Summary'!N:N,'Procurement Summary'!$B:$B,'Project Code - Savings Workings'!$B52)</f>
        <v>0</v>
      </c>
      <c r="M52" s="88">
        <f>SUMIFS('Procurement Summary'!O:O,'Procurement Summary'!$B:$B,'Project Code - Savings Workings'!$B52)</f>
        <v>0</v>
      </c>
      <c r="N52" s="7">
        <f>SUMIFS('Procurement Summary'!P:P,'Procurement Summary'!$B:$B,'Project Code - Savings Workings'!$B52)</f>
        <v>0</v>
      </c>
      <c r="O52" s="120">
        <f t="shared" si="10"/>
        <v>0</v>
      </c>
    </row>
    <row r="53" spans="2:15">
      <c r="B53" s="14" t="s">
        <v>143</v>
      </c>
      <c r="C53" s="7">
        <f>SUMIFS('Procurement Summary'!E:E,'Procurement Summary'!$B:$B,'Project Code - Savings Workings'!$B53)</f>
        <v>0</v>
      </c>
      <c r="D53" s="7">
        <f>SUMIFS('Procurement Summary'!F:F,'Procurement Summary'!$B:$B,'Project Code - Savings Workings'!$B53)</f>
        <v>0</v>
      </c>
      <c r="E53" s="7">
        <f>SUMIFS('Procurement Summary'!G:G,'Procurement Summary'!$B:$B,'Project Code - Savings Workings'!$B53)</f>
        <v>0</v>
      </c>
      <c r="F53" s="7">
        <f>SUMIFS('Procurement Summary'!H:H,'Procurement Summary'!$B:$B,'Project Code - Savings Workings'!$B53)</f>
        <v>0</v>
      </c>
      <c r="G53" s="7">
        <f>SUMIFS('Procurement Summary'!I:I,'Procurement Summary'!$B:$B,'Project Code - Savings Workings'!$B53)</f>
        <v>0</v>
      </c>
      <c r="H53" s="7">
        <f>SUMIFS('Procurement Summary'!J:J,'Procurement Summary'!$B:$B,'Project Code - Savings Workings'!$B53)</f>
        <v>0</v>
      </c>
      <c r="I53" s="7">
        <f>SUMIFS('Procurement Summary'!K:K,'Procurement Summary'!$B:$B,'Project Code - Savings Workings'!$B53)</f>
        <v>0</v>
      </c>
      <c r="J53" s="7">
        <f>SUMIFS('Procurement Summary'!L:L,'Procurement Summary'!$B:$B,'Project Code - Savings Workings'!$B53)</f>
        <v>0</v>
      </c>
      <c r="K53" s="7">
        <f>SUMIFS('Procurement Summary'!M:M,'Procurement Summary'!$B:$B,'Project Code - Savings Workings'!$B53)</f>
        <v>0</v>
      </c>
      <c r="L53" s="7">
        <f>SUMIFS('Procurement Summary'!N:N,'Procurement Summary'!$B:$B,'Project Code - Savings Workings'!$B53)</f>
        <v>0</v>
      </c>
      <c r="M53" s="88">
        <f>SUMIFS('Procurement Summary'!O:O,'Procurement Summary'!$B:$B,'Project Code - Savings Workings'!$B53)</f>
        <v>0</v>
      </c>
      <c r="N53" s="7">
        <f>SUMIFS('Procurement Summary'!P:P,'Procurement Summary'!$B:$B,'Project Code - Savings Workings'!$B53)</f>
        <v>0</v>
      </c>
      <c r="O53" s="120">
        <f t="shared" si="10"/>
        <v>0</v>
      </c>
    </row>
    <row r="54" spans="2:15">
      <c r="B54" s="14" t="s">
        <v>144</v>
      </c>
      <c r="C54" s="7">
        <f>SUMIFS('Procurement Summary'!E:E,'Procurement Summary'!$B:$B,'Project Code - Savings Workings'!$B54)</f>
        <v>0</v>
      </c>
      <c r="D54" s="7">
        <f>SUMIFS('Procurement Summary'!F:F,'Procurement Summary'!$B:$B,'Project Code - Savings Workings'!$B54)</f>
        <v>0</v>
      </c>
      <c r="E54" s="7">
        <f>SUMIFS('Procurement Summary'!G:G,'Procurement Summary'!$B:$B,'Project Code - Savings Workings'!$B54)</f>
        <v>0</v>
      </c>
      <c r="F54" s="7">
        <f>SUMIFS('Procurement Summary'!H:H,'Procurement Summary'!$B:$B,'Project Code - Savings Workings'!$B54)</f>
        <v>0</v>
      </c>
      <c r="G54" s="7">
        <f>SUMIFS('Procurement Summary'!I:I,'Procurement Summary'!$B:$B,'Project Code - Savings Workings'!$B54)</f>
        <v>0</v>
      </c>
      <c r="H54" s="7">
        <f>SUMIFS('Procurement Summary'!J:J,'Procurement Summary'!$B:$B,'Project Code - Savings Workings'!$B54)</f>
        <v>0</v>
      </c>
      <c r="I54" s="7">
        <f>SUMIFS('Procurement Summary'!K:K,'Procurement Summary'!$B:$B,'Project Code - Savings Workings'!$B54)</f>
        <v>0</v>
      </c>
      <c r="J54" s="7">
        <f>SUMIFS('Procurement Summary'!L:L,'Procurement Summary'!$B:$B,'Project Code - Savings Workings'!$B54)</f>
        <v>0</v>
      </c>
      <c r="K54" s="7">
        <f>SUMIFS('Procurement Summary'!M:M,'Procurement Summary'!$B:$B,'Project Code - Savings Workings'!$B54)</f>
        <v>0</v>
      </c>
      <c r="L54" s="7">
        <f>SUMIFS('Procurement Summary'!N:N,'Procurement Summary'!$B:$B,'Project Code - Savings Workings'!$B54)</f>
        <v>0</v>
      </c>
      <c r="M54" s="88">
        <f>SUMIFS('Procurement Summary'!O:O,'Procurement Summary'!$B:$B,'Project Code - Savings Workings'!$B54)</f>
        <v>0</v>
      </c>
      <c r="N54" s="7">
        <f>SUMIFS('Procurement Summary'!P:P,'Procurement Summary'!$B:$B,'Project Code - Savings Workings'!$B54)</f>
        <v>0</v>
      </c>
      <c r="O54" s="120">
        <f t="shared" si="10"/>
        <v>0</v>
      </c>
    </row>
    <row r="55" spans="2:15">
      <c r="B55" s="14" t="s">
        <v>145</v>
      </c>
      <c r="C55" s="7">
        <f>SUMIFS('Procurement Summary'!E:E,'Procurement Summary'!$B:$B,'Project Code - Savings Workings'!$B55)</f>
        <v>0</v>
      </c>
      <c r="D55" s="7">
        <f>SUMIFS('Procurement Summary'!F:F,'Procurement Summary'!$B:$B,'Project Code - Savings Workings'!$B55)</f>
        <v>0</v>
      </c>
      <c r="E55" s="7">
        <f>SUMIFS('Procurement Summary'!G:G,'Procurement Summary'!$B:$B,'Project Code - Savings Workings'!$B55)</f>
        <v>0</v>
      </c>
      <c r="F55" s="7">
        <f>SUMIFS('Procurement Summary'!H:H,'Procurement Summary'!$B:$B,'Project Code - Savings Workings'!$B55)</f>
        <v>0</v>
      </c>
      <c r="G55" s="7">
        <f>SUMIFS('Procurement Summary'!I:I,'Procurement Summary'!$B:$B,'Project Code - Savings Workings'!$B55)</f>
        <v>0</v>
      </c>
      <c r="H55" s="7">
        <f>SUMIFS('Procurement Summary'!J:J,'Procurement Summary'!$B:$B,'Project Code - Savings Workings'!$B55)</f>
        <v>0</v>
      </c>
      <c r="I55" s="7">
        <f>SUMIFS('Procurement Summary'!K:K,'Procurement Summary'!$B:$B,'Project Code - Savings Workings'!$B55)</f>
        <v>0</v>
      </c>
      <c r="J55" s="7">
        <f>SUMIFS('Procurement Summary'!L:L,'Procurement Summary'!$B:$B,'Project Code - Savings Workings'!$B55)</f>
        <v>0</v>
      </c>
      <c r="K55" s="7">
        <f>SUMIFS('Procurement Summary'!M:M,'Procurement Summary'!$B:$B,'Project Code - Savings Workings'!$B55)</f>
        <v>0</v>
      </c>
      <c r="L55" s="7">
        <f>SUMIFS('Procurement Summary'!N:N,'Procurement Summary'!$B:$B,'Project Code - Savings Workings'!$B55)</f>
        <v>0</v>
      </c>
      <c r="M55" s="88">
        <f>SUMIFS('Procurement Summary'!O:O,'Procurement Summary'!$B:$B,'Project Code - Savings Workings'!$B55)</f>
        <v>0</v>
      </c>
      <c r="N55" s="7">
        <f>SUMIFS('Procurement Summary'!P:P,'Procurement Summary'!$B:$B,'Project Code - Savings Workings'!$B55)</f>
        <v>0</v>
      </c>
      <c r="O55" s="120">
        <f t="shared" si="10"/>
        <v>0</v>
      </c>
    </row>
    <row r="56" spans="2:15">
      <c r="B56" s="14" t="s">
        <v>146</v>
      </c>
      <c r="C56" s="7">
        <f>SUMIFS('Procurement Summary'!E:E,'Procurement Summary'!$B:$B,'Project Code - Savings Workings'!$B56)</f>
        <v>0</v>
      </c>
      <c r="D56" s="7">
        <f>SUMIFS('Procurement Summary'!F:F,'Procurement Summary'!$B:$B,'Project Code - Savings Workings'!$B56)</f>
        <v>0</v>
      </c>
      <c r="E56" s="7">
        <f>SUMIFS('Procurement Summary'!G:G,'Procurement Summary'!$B:$B,'Project Code - Savings Workings'!$B56)</f>
        <v>0</v>
      </c>
      <c r="F56" s="7">
        <f>SUMIFS('Procurement Summary'!H:H,'Procurement Summary'!$B:$B,'Project Code - Savings Workings'!$B56)</f>
        <v>0</v>
      </c>
      <c r="G56" s="7">
        <f>SUMIFS('Procurement Summary'!I:I,'Procurement Summary'!$B:$B,'Project Code - Savings Workings'!$B56)</f>
        <v>0</v>
      </c>
      <c r="H56" s="7">
        <f>SUMIFS('Procurement Summary'!J:J,'Procurement Summary'!$B:$B,'Project Code - Savings Workings'!$B56)</f>
        <v>0</v>
      </c>
      <c r="I56" s="7">
        <f>SUMIFS('Procurement Summary'!K:K,'Procurement Summary'!$B:$B,'Project Code - Savings Workings'!$B56)</f>
        <v>0</v>
      </c>
      <c r="J56" s="7">
        <f>SUMIFS('Procurement Summary'!L:L,'Procurement Summary'!$B:$B,'Project Code - Savings Workings'!$B56)</f>
        <v>0</v>
      </c>
      <c r="K56" s="7">
        <f>SUMIFS('Procurement Summary'!M:M,'Procurement Summary'!$B:$B,'Project Code - Savings Workings'!$B56)</f>
        <v>0</v>
      </c>
      <c r="L56" s="7">
        <f>SUMIFS('Procurement Summary'!N:N,'Procurement Summary'!$B:$B,'Project Code - Savings Workings'!$B56)</f>
        <v>0</v>
      </c>
      <c r="M56" s="88">
        <f>SUMIFS('Procurement Summary'!O:O,'Procurement Summary'!$B:$B,'Project Code - Savings Workings'!$B56)</f>
        <v>0</v>
      </c>
      <c r="N56" s="7">
        <f>SUMIFS('Procurement Summary'!P:P,'Procurement Summary'!$B:$B,'Project Code - Savings Workings'!$B56)</f>
        <v>0</v>
      </c>
      <c r="O56" s="120">
        <f t="shared" si="10"/>
        <v>0</v>
      </c>
    </row>
    <row r="57" spans="2:15">
      <c r="B57" s="14" t="s">
        <v>147</v>
      </c>
      <c r="C57" s="7">
        <f>SUMIFS('Procurement Summary'!E:E,'Procurement Summary'!$B:$B,'Project Code - Savings Workings'!$B57)</f>
        <v>0</v>
      </c>
      <c r="D57" s="7">
        <f>SUMIFS('Procurement Summary'!F:F,'Procurement Summary'!$B:$B,'Project Code - Savings Workings'!$B57)</f>
        <v>0</v>
      </c>
      <c r="E57" s="7">
        <f>SUMIFS('Procurement Summary'!G:G,'Procurement Summary'!$B:$B,'Project Code - Savings Workings'!$B57)</f>
        <v>0</v>
      </c>
      <c r="F57" s="7">
        <f>SUMIFS('Procurement Summary'!H:H,'Procurement Summary'!$B:$B,'Project Code - Savings Workings'!$B57)</f>
        <v>0</v>
      </c>
      <c r="G57" s="7">
        <f>SUMIFS('Procurement Summary'!I:I,'Procurement Summary'!$B:$B,'Project Code - Savings Workings'!$B57)</f>
        <v>0</v>
      </c>
      <c r="H57" s="7">
        <f>SUMIFS('Procurement Summary'!J:J,'Procurement Summary'!$B:$B,'Project Code - Savings Workings'!$B57)</f>
        <v>0</v>
      </c>
      <c r="I57" s="7">
        <f>SUMIFS('Procurement Summary'!K:K,'Procurement Summary'!$B:$B,'Project Code - Savings Workings'!$B57)</f>
        <v>0</v>
      </c>
      <c r="J57" s="7">
        <f>SUMIFS('Procurement Summary'!L:L,'Procurement Summary'!$B:$B,'Project Code - Savings Workings'!$B57)</f>
        <v>0</v>
      </c>
      <c r="K57" s="7">
        <f>SUMIFS('Procurement Summary'!M:M,'Procurement Summary'!$B:$B,'Project Code - Savings Workings'!$B57)</f>
        <v>0</v>
      </c>
      <c r="L57" s="7">
        <f>SUMIFS('Procurement Summary'!N:N,'Procurement Summary'!$B:$B,'Project Code - Savings Workings'!$B57)</f>
        <v>0</v>
      </c>
      <c r="M57" s="88">
        <f>SUMIFS('Procurement Summary'!O:O,'Procurement Summary'!$B:$B,'Project Code - Savings Workings'!$B57)</f>
        <v>0</v>
      </c>
      <c r="N57" s="7">
        <f>SUMIFS('Procurement Summary'!P:P,'Procurement Summary'!$B:$B,'Project Code - Savings Workings'!$B57)</f>
        <v>0</v>
      </c>
      <c r="O57" s="120">
        <f t="shared" si="10"/>
        <v>0</v>
      </c>
    </row>
    <row r="58" spans="2:15">
      <c r="B58" s="14" t="s">
        <v>148</v>
      </c>
      <c r="C58" s="7">
        <f>SUMIFS('Procurement Summary'!E:E,'Procurement Summary'!$B:$B,'Project Code - Savings Workings'!$B58)</f>
        <v>0</v>
      </c>
      <c r="D58" s="7">
        <f>SUMIFS('Procurement Summary'!F:F,'Procurement Summary'!$B:$B,'Project Code - Savings Workings'!$B58)</f>
        <v>0</v>
      </c>
      <c r="E58" s="7">
        <f>SUMIFS('Procurement Summary'!G:G,'Procurement Summary'!$B:$B,'Project Code - Savings Workings'!$B58)</f>
        <v>0</v>
      </c>
      <c r="F58" s="7">
        <f>SUMIFS('Procurement Summary'!H:H,'Procurement Summary'!$B:$B,'Project Code - Savings Workings'!$B58)</f>
        <v>0</v>
      </c>
      <c r="G58" s="7">
        <f>SUMIFS('Procurement Summary'!I:I,'Procurement Summary'!$B:$B,'Project Code - Savings Workings'!$B58)</f>
        <v>0</v>
      </c>
      <c r="H58" s="7">
        <f>SUMIFS('Procurement Summary'!J:J,'Procurement Summary'!$B:$B,'Project Code - Savings Workings'!$B58)</f>
        <v>0</v>
      </c>
      <c r="I58" s="7">
        <f>SUMIFS('Procurement Summary'!K:K,'Procurement Summary'!$B:$B,'Project Code - Savings Workings'!$B58)</f>
        <v>0</v>
      </c>
      <c r="J58" s="7">
        <f>SUMIFS('Procurement Summary'!L:L,'Procurement Summary'!$B:$B,'Project Code - Savings Workings'!$B58)</f>
        <v>0</v>
      </c>
      <c r="K58" s="7">
        <f>SUMIFS('Procurement Summary'!M:M,'Procurement Summary'!$B:$B,'Project Code - Savings Workings'!$B58)</f>
        <v>0</v>
      </c>
      <c r="L58" s="7">
        <f>SUMIFS('Procurement Summary'!N:N,'Procurement Summary'!$B:$B,'Project Code - Savings Workings'!$B58)</f>
        <v>0</v>
      </c>
      <c r="M58" s="88">
        <f>SUMIFS('Procurement Summary'!O:O,'Procurement Summary'!$B:$B,'Project Code - Savings Workings'!$B58)</f>
        <v>0</v>
      </c>
      <c r="N58" s="7">
        <f>SUMIFS('Procurement Summary'!P:P,'Procurement Summary'!$B:$B,'Project Code - Savings Workings'!$B58)</f>
        <v>0</v>
      </c>
      <c r="O58" s="120">
        <f t="shared" si="10"/>
        <v>0</v>
      </c>
    </row>
    <row r="59" spans="2:15">
      <c r="B59" s="14" t="s">
        <v>149</v>
      </c>
      <c r="C59" s="7">
        <f>SUMIFS('Procurement Summary'!E:E,'Procurement Summary'!$B:$B,'Project Code - Savings Workings'!$B59)</f>
        <v>0</v>
      </c>
      <c r="D59" s="7">
        <f>SUMIFS('Procurement Summary'!F:F,'Procurement Summary'!$B:$B,'Project Code - Savings Workings'!$B59)</f>
        <v>0</v>
      </c>
      <c r="E59" s="7">
        <f>SUMIFS('Procurement Summary'!G:G,'Procurement Summary'!$B:$B,'Project Code - Savings Workings'!$B59)</f>
        <v>0</v>
      </c>
      <c r="F59" s="7">
        <f>SUMIFS('Procurement Summary'!H:H,'Procurement Summary'!$B:$B,'Project Code - Savings Workings'!$B59)</f>
        <v>0</v>
      </c>
      <c r="G59" s="7">
        <f>SUMIFS('Procurement Summary'!I:I,'Procurement Summary'!$B:$B,'Project Code - Savings Workings'!$B59)</f>
        <v>0</v>
      </c>
      <c r="H59" s="7">
        <f>SUMIFS('Procurement Summary'!J:J,'Procurement Summary'!$B:$B,'Project Code - Savings Workings'!$B59)</f>
        <v>0</v>
      </c>
      <c r="I59" s="7">
        <f>SUMIFS('Procurement Summary'!K:K,'Procurement Summary'!$B:$B,'Project Code - Savings Workings'!$B59)</f>
        <v>0</v>
      </c>
      <c r="J59" s="7">
        <f>SUMIFS('Procurement Summary'!L:L,'Procurement Summary'!$B:$B,'Project Code - Savings Workings'!$B59)</f>
        <v>0</v>
      </c>
      <c r="K59" s="7">
        <f>SUMIFS('Procurement Summary'!M:M,'Procurement Summary'!$B:$B,'Project Code - Savings Workings'!$B59)</f>
        <v>0</v>
      </c>
      <c r="L59" s="7">
        <f>SUMIFS('Procurement Summary'!N:N,'Procurement Summary'!$B:$B,'Project Code - Savings Workings'!$B59)</f>
        <v>0</v>
      </c>
      <c r="M59" s="88">
        <f>SUMIFS('Procurement Summary'!O:O,'Procurement Summary'!$B:$B,'Project Code - Savings Workings'!$B59)</f>
        <v>0</v>
      </c>
      <c r="N59" s="7">
        <f>SUMIFS('Procurement Summary'!P:P,'Procurement Summary'!$B:$B,'Project Code - Savings Workings'!$B59)</f>
        <v>0</v>
      </c>
      <c r="O59" s="120">
        <f t="shared" si="10"/>
        <v>0</v>
      </c>
    </row>
    <row r="60" spans="2:15">
      <c r="B60" s="14" t="s">
        <v>150</v>
      </c>
      <c r="C60" s="7">
        <f>SUMIFS('Procurement Summary'!E:E,'Procurement Summary'!$B:$B,'Project Code - Savings Workings'!$B60)</f>
        <v>0</v>
      </c>
      <c r="D60" s="7">
        <f>SUMIFS('Procurement Summary'!F:F,'Procurement Summary'!$B:$B,'Project Code - Savings Workings'!$B60)</f>
        <v>493476.70386000024</v>
      </c>
      <c r="E60" s="7">
        <f>SUMIFS('Procurement Summary'!G:G,'Procurement Summary'!$B:$B,'Project Code - Savings Workings'!$B60)</f>
        <v>0</v>
      </c>
      <c r="F60" s="7">
        <f>SUMIFS('Procurement Summary'!H:H,'Procurement Summary'!$B:$B,'Project Code - Savings Workings'!$B60)</f>
        <v>0</v>
      </c>
      <c r="G60" s="7">
        <f>SUMIFS('Procurement Summary'!I:I,'Procurement Summary'!$B:$B,'Project Code - Savings Workings'!$B60)</f>
        <v>0</v>
      </c>
      <c r="H60" s="7">
        <f>SUMIFS('Procurement Summary'!J:J,'Procurement Summary'!$B:$B,'Project Code - Savings Workings'!$B60)</f>
        <v>0</v>
      </c>
      <c r="I60" s="7">
        <f>SUMIFS('Procurement Summary'!K:K,'Procurement Summary'!$B:$B,'Project Code - Savings Workings'!$B60)</f>
        <v>0</v>
      </c>
      <c r="J60" s="7">
        <f>SUMIFS('Procurement Summary'!L:L,'Procurement Summary'!$B:$B,'Project Code - Savings Workings'!$B60)</f>
        <v>0</v>
      </c>
      <c r="K60" s="7">
        <f>SUMIFS('Procurement Summary'!M:M,'Procurement Summary'!$B:$B,'Project Code - Savings Workings'!$B60)</f>
        <v>0</v>
      </c>
      <c r="L60" s="7">
        <f>SUMIFS('Procurement Summary'!N:N,'Procurement Summary'!$B:$B,'Project Code - Savings Workings'!$B60)</f>
        <v>0</v>
      </c>
      <c r="M60" s="88">
        <f>SUMIFS('Procurement Summary'!O:O,'Procurement Summary'!$B:$B,'Project Code - Savings Workings'!$B60)</f>
        <v>0</v>
      </c>
      <c r="N60" s="7">
        <f>SUMIFS('Procurement Summary'!P:P,'Procurement Summary'!$B:$B,'Project Code - Savings Workings'!$B60)</f>
        <v>0</v>
      </c>
      <c r="O60" s="120">
        <f t="shared" si="10"/>
        <v>493476.70386000024</v>
      </c>
    </row>
    <row r="61" spans="2:15">
      <c r="B61" s="14" t="s">
        <v>151</v>
      </c>
      <c r="C61" s="7">
        <f>SUMIFS('Procurement Summary'!E:E,'Procurement Summary'!$B:$B,'Project Code - Savings Workings'!$B61)</f>
        <v>0</v>
      </c>
      <c r="D61" s="7">
        <f>SUMIFS('Procurement Summary'!F:F,'Procurement Summary'!$B:$B,'Project Code - Savings Workings'!$B61)</f>
        <v>639545.72515049996</v>
      </c>
      <c r="E61" s="7">
        <f>SUMIFS('Procurement Summary'!G:G,'Procurement Summary'!$B:$B,'Project Code - Savings Workings'!$B61)</f>
        <v>0</v>
      </c>
      <c r="F61" s="7">
        <f>SUMIFS('Procurement Summary'!H:H,'Procurement Summary'!$B:$B,'Project Code - Savings Workings'!$B61)</f>
        <v>0</v>
      </c>
      <c r="G61" s="7">
        <f>SUMIFS('Procurement Summary'!I:I,'Procurement Summary'!$B:$B,'Project Code - Savings Workings'!$B61)</f>
        <v>0</v>
      </c>
      <c r="H61" s="7">
        <f>SUMIFS('Procurement Summary'!J:J,'Procurement Summary'!$B:$B,'Project Code - Savings Workings'!$B61)</f>
        <v>0</v>
      </c>
      <c r="I61" s="7">
        <f>SUMIFS('Procurement Summary'!K:K,'Procurement Summary'!$B:$B,'Project Code - Savings Workings'!$B61)</f>
        <v>0</v>
      </c>
      <c r="J61" s="7">
        <f>SUMIFS('Procurement Summary'!L:L,'Procurement Summary'!$B:$B,'Project Code - Savings Workings'!$B61)</f>
        <v>0</v>
      </c>
      <c r="K61" s="7">
        <f>SUMIFS('Procurement Summary'!M:M,'Procurement Summary'!$B:$B,'Project Code - Savings Workings'!$B61)</f>
        <v>0</v>
      </c>
      <c r="L61" s="7">
        <f>SUMIFS('Procurement Summary'!N:N,'Procurement Summary'!$B:$B,'Project Code - Savings Workings'!$B61)</f>
        <v>0</v>
      </c>
      <c r="M61" s="88">
        <f>SUMIFS('Procurement Summary'!O:O,'Procurement Summary'!$B:$B,'Project Code - Savings Workings'!$B61)</f>
        <v>0</v>
      </c>
      <c r="N61" s="7">
        <f>SUMIFS('Procurement Summary'!P:P,'Procurement Summary'!$B:$B,'Project Code - Savings Workings'!$B61)</f>
        <v>0</v>
      </c>
      <c r="O61" s="120">
        <f t="shared" si="10"/>
        <v>639545.72515049996</v>
      </c>
    </row>
    <row r="62" spans="2:15">
      <c r="B62" s="14" t="s">
        <v>152</v>
      </c>
      <c r="C62" s="7">
        <f>SUMIFS('Procurement Summary'!E:E,'Procurement Summary'!$B:$B,'Project Code - Savings Workings'!$B62)</f>
        <v>1933801.328062501</v>
      </c>
      <c r="D62" s="7">
        <f>SUMIFS('Procurement Summary'!F:F,'Procurement Summary'!$B:$B,'Project Code - Savings Workings'!$B62)</f>
        <v>1098816.3300095005</v>
      </c>
      <c r="E62" s="7">
        <f>SUMIFS('Procurement Summary'!G:G,'Procurement Summary'!$B:$B,'Project Code - Savings Workings'!$B62)</f>
        <v>0</v>
      </c>
      <c r="F62" s="7">
        <f>SUMIFS('Procurement Summary'!H:H,'Procurement Summary'!$B:$B,'Project Code - Savings Workings'!$B62)</f>
        <v>0</v>
      </c>
      <c r="G62" s="7">
        <f>SUMIFS('Procurement Summary'!I:I,'Procurement Summary'!$B:$B,'Project Code - Savings Workings'!$B62)</f>
        <v>0</v>
      </c>
      <c r="H62" s="7">
        <f>SUMIFS('Procurement Summary'!J:J,'Procurement Summary'!$B:$B,'Project Code - Savings Workings'!$B62)</f>
        <v>0</v>
      </c>
      <c r="I62" s="7">
        <f>SUMIFS('Procurement Summary'!K:K,'Procurement Summary'!$B:$B,'Project Code - Savings Workings'!$B62)</f>
        <v>0</v>
      </c>
      <c r="J62" s="7">
        <f>SUMIFS('Procurement Summary'!L:L,'Procurement Summary'!$B:$B,'Project Code - Savings Workings'!$B62)</f>
        <v>0</v>
      </c>
      <c r="K62" s="7">
        <f>SUMIFS('Procurement Summary'!M:M,'Procurement Summary'!$B:$B,'Project Code - Savings Workings'!$B62)</f>
        <v>0</v>
      </c>
      <c r="L62" s="7">
        <f>SUMIFS('Procurement Summary'!N:N,'Procurement Summary'!$B:$B,'Project Code - Savings Workings'!$B62)</f>
        <v>0</v>
      </c>
      <c r="M62" s="88">
        <f>SUMIFS('Procurement Summary'!O:O,'Procurement Summary'!$B:$B,'Project Code - Savings Workings'!$B62)</f>
        <v>0</v>
      </c>
      <c r="N62" s="7">
        <f>SUMIFS('Procurement Summary'!P:P,'Procurement Summary'!$B:$B,'Project Code - Savings Workings'!$B62)</f>
        <v>0</v>
      </c>
      <c r="O62" s="120">
        <f t="shared" si="10"/>
        <v>3032617.6580720013</v>
      </c>
    </row>
    <row r="63" spans="2:15">
      <c r="B63" s="14" t="s">
        <v>504</v>
      </c>
      <c r="C63" s="7">
        <f>SUMIFS('Procurement Summary'!E:E,'Procurement Summary'!$B:$B,'Project Code - Savings Workings'!$B63)</f>
        <v>73402.509125000128</v>
      </c>
      <c r="D63" s="7">
        <f>SUMIFS('Procurement Summary'!F:F,'Procurement Summary'!$B:$B,'Project Code - Savings Workings'!$B63)</f>
        <v>1508669.6594000002</v>
      </c>
      <c r="E63" s="7">
        <f>SUMIFS('Procurement Summary'!G:G,'Procurement Summary'!$B:$B,'Project Code - Savings Workings'!$B63)</f>
        <v>0</v>
      </c>
      <c r="F63" s="7">
        <f>SUMIFS('Procurement Summary'!H:H,'Procurement Summary'!$B:$B,'Project Code - Savings Workings'!$B63)</f>
        <v>0</v>
      </c>
      <c r="G63" s="7">
        <f>SUMIFS('Procurement Summary'!I:I,'Procurement Summary'!$B:$B,'Project Code - Savings Workings'!$B63)</f>
        <v>0</v>
      </c>
      <c r="H63" s="7">
        <f>SUMIFS('Procurement Summary'!J:J,'Procurement Summary'!$B:$B,'Project Code - Savings Workings'!$B63)</f>
        <v>0</v>
      </c>
      <c r="I63" s="7">
        <f>SUMIFS('Procurement Summary'!K:K,'Procurement Summary'!$B:$B,'Project Code - Savings Workings'!$B63)</f>
        <v>0</v>
      </c>
      <c r="J63" s="7">
        <f>SUMIFS('Procurement Summary'!L:L,'Procurement Summary'!$B:$B,'Project Code - Savings Workings'!$B63)</f>
        <v>0</v>
      </c>
      <c r="K63" s="7">
        <f>SUMIFS('Procurement Summary'!M:M,'Procurement Summary'!$B:$B,'Project Code - Savings Workings'!$B63)</f>
        <v>0</v>
      </c>
      <c r="L63" s="7">
        <f>SUMIFS('Procurement Summary'!N:N,'Procurement Summary'!$B:$B,'Project Code - Savings Workings'!$B63)</f>
        <v>0</v>
      </c>
      <c r="M63" s="88">
        <f>SUMIFS('Procurement Summary'!O:O,'Procurement Summary'!$B:$B,'Project Code - Savings Workings'!$B63)</f>
        <v>0</v>
      </c>
      <c r="N63" s="7">
        <f>SUMIFS('Procurement Summary'!P:P,'Procurement Summary'!$B:$B,'Project Code - Savings Workings'!$B63)</f>
        <v>0</v>
      </c>
      <c r="O63" s="120">
        <f t="shared" ref="O63:O66" si="13">SUM(C63:N63)</f>
        <v>1582072.1685250003</v>
      </c>
    </row>
    <row r="64" spans="2:15">
      <c r="B64" s="14" t="s">
        <v>505</v>
      </c>
      <c r="C64" s="7">
        <f>SUMIFS('Procurement Summary'!E:E,'Procurement Summary'!$B:$B,'Project Code - Savings Workings'!$B64)</f>
        <v>1505151.1694750006</v>
      </c>
      <c r="D64" s="7">
        <f>SUMIFS('Procurement Summary'!F:F,'Procurement Summary'!$B:$B,'Project Code - Savings Workings'!$B64)</f>
        <v>1039158.4232356132</v>
      </c>
      <c r="E64" s="7">
        <f>SUMIFS('Procurement Summary'!G:G,'Procurement Summary'!$B:$B,'Project Code - Savings Workings'!$B64)</f>
        <v>0</v>
      </c>
      <c r="F64" s="7">
        <f>SUMIFS('Procurement Summary'!H:H,'Procurement Summary'!$B:$B,'Project Code - Savings Workings'!$B64)</f>
        <v>0</v>
      </c>
      <c r="G64" s="7">
        <f>SUMIFS('Procurement Summary'!I:I,'Procurement Summary'!$B:$B,'Project Code - Savings Workings'!$B64)</f>
        <v>0</v>
      </c>
      <c r="H64" s="7">
        <f>SUMIFS('Procurement Summary'!J:J,'Procurement Summary'!$B:$B,'Project Code - Savings Workings'!$B64)</f>
        <v>0</v>
      </c>
      <c r="I64" s="7">
        <f>SUMIFS('Procurement Summary'!K:K,'Procurement Summary'!$B:$B,'Project Code - Savings Workings'!$B64)</f>
        <v>0</v>
      </c>
      <c r="J64" s="7">
        <f>SUMIFS('Procurement Summary'!L:L,'Procurement Summary'!$B:$B,'Project Code - Savings Workings'!$B64)</f>
        <v>0</v>
      </c>
      <c r="K64" s="7">
        <f>SUMIFS('Procurement Summary'!M:M,'Procurement Summary'!$B:$B,'Project Code - Savings Workings'!$B64)</f>
        <v>0</v>
      </c>
      <c r="L64" s="7">
        <f>SUMIFS('Procurement Summary'!N:N,'Procurement Summary'!$B:$B,'Project Code - Savings Workings'!$B64)</f>
        <v>0</v>
      </c>
      <c r="M64" s="88">
        <f>SUMIFS('Procurement Summary'!O:O,'Procurement Summary'!$B:$B,'Project Code - Savings Workings'!$B64)</f>
        <v>0</v>
      </c>
      <c r="N64" s="7">
        <f>SUMIFS('Procurement Summary'!P:P,'Procurement Summary'!$B:$B,'Project Code - Savings Workings'!$B64)</f>
        <v>0</v>
      </c>
      <c r="O64" s="120">
        <f t="shared" si="13"/>
        <v>2544309.5927106137</v>
      </c>
    </row>
    <row r="65" spans="2:15">
      <c r="B65" s="14" t="s">
        <v>506</v>
      </c>
      <c r="C65" s="7">
        <f>SUMIFS('Procurement Summary'!E:E,'Procurement Summary'!$B:$B,'Project Code - Savings Workings'!$B65)</f>
        <v>0</v>
      </c>
      <c r="D65" s="7">
        <f>SUMIFS('Procurement Summary'!F:F,'Procurement Summary'!$B:$B,'Project Code - Savings Workings'!$B65)</f>
        <v>0</v>
      </c>
      <c r="E65" s="7">
        <f>SUMIFS('Procurement Summary'!G:G,'Procurement Summary'!$B:$B,'Project Code - Savings Workings'!$B65)</f>
        <v>0</v>
      </c>
      <c r="F65" s="7">
        <f>SUMIFS('Procurement Summary'!H:H,'Procurement Summary'!$B:$B,'Project Code - Savings Workings'!$B65)</f>
        <v>0</v>
      </c>
      <c r="G65" s="7">
        <f>SUMIFS('Procurement Summary'!I:I,'Procurement Summary'!$B:$B,'Project Code - Savings Workings'!$B65)</f>
        <v>0</v>
      </c>
      <c r="H65" s="7">
        <f>SUMIFS('Procurement Summary'!J:J,'Procurement Summary'!$B:$B,'Project Code - Savings Workings'!$B65)</f>
        <v>0</v>
      </c>
      <c r="I65" s="7">
        <f>SUMIFS('Procurement Summary'!K:K,'Procurement Summary'!$B:$B,'Project Code - Savings Workings'!$B65)</f>
        <v>0</v>
      </c>
      <c r="J65" s="7">
        <f>SUMIFS('Procurement Summary'!L:L,'Procurement Summary'!$B:$B,'Project Code - Savings Workings'!$B65)</f>
        <v>0</v>
      </c>
      <c r="K65" s="7">
        <f>SUMIFS('Procurement Summary'!M:M,'Procurement Summary'!$B:$B,'Project Code - Savings Workings'!$B65)</f>
        <v>0</v>
      </c>
      <c r="L65" s="7">
        <f>SUMIFS('Procurement Summary'!N:N,'Procurement Summary'!$B:$B,'Project Code - Savings Workings'!$B65)</f>
        <v>0</v>
      </c>
      <c r="M65" s="88">
        <f>SUMIFS('Procurement Summary'!O:O,'Procurement Summary'!$B:$B,'Project Code - Savings Workings'!$B65)</f>
        <v>0</v>
      </c>
      <c r="N65" s="7">
        <f>SUMIFS('Procurement Summary'!P:P,'Procurement Summary'!$B:$B,'Project Code - Savings Workings'!$B65)</f>
        <v>0</v>
      </c>
      <c r="O65" s="120">
        <f t="shared" ref="O65" si="14">SUM(C65:N65)</f>
        <v>0</v>
      </c>
    </row>
    <row r="66" spans="2:15">
      <c r="B66" s="14" t="s">
        <v>654</v>
      </c>
      <c r="C66" s="7">
        <f>SUMIFS('Procurement Summary'!E:E,'Procurement Summary'!$B:$B,'Project Code - Savings Workings'!$B66)</f>
        <v>0</v>
      </c>
      <c r="D66" s="7">
        <f>SUMIFS('Procurement Summary'!F:F,'Procurement Summary'!$B:$B,'Project Code - Savings Workings'!$B66)</f>
        <v>0</v>
      </c>
      <c r="E66" s="7">
        <f>SUMIFS('Procurement Summary'!G:G,'Procurement Summary'!$B:$B,'Project Code - Savings Workings'!$B66)</f>
        <v>0</v>
      </c>
      <c r="F66" s="7">
        <f>SUMIFS('Procurement Summary'!H:H,'Procurement Summary'!$B:$B,'Project Code - Savings Workings'!$B66)</f>
        <v>0</v>
      </c>
      <c r="G66" s="7">
        <f>SUMIFS('Procurement Summary'!I:I,'Procurement Summary'!$B:$B,'Project Code - Savings Workings'!$B66)</f>
        <v>0</v>
      </c>
      <c r="H66" s="7">
        <f>SUMIFS('Procurement Summary'!J:J,'Procurement Summary'!$B:$B,'Project Code - Savings Workings'!$B66)</f>
        <v>0</v>
      </c>
      <c r="I66" s="7">
        <f>SUMIFS('Procurement Summary'!K:K,'Procurement Summary'!$B:$B,'Project Code - Savings Workings'!$B66)</f>
        <v>0</v>
      </c>
      <c r="J66" s="7">
        <f>SUMIFS('Procurement Summary'!L:L,'Procurement Summary'!$B:$B,'Project Code - Savings Workings'!$B66)</f>
        <v>0</v>
      </c>
      <c r="K66" s="7">
        <f>SUMIFS('Procurement Summary'!M:M,'Procurement Summary'!$B:$B,'Project Code - Savings Workings'!$B66)</f>
        <v>0</v>
      </c>
      <c r="L66" s="7">
        <f>SUMIFS('Procurement Summary'!N:N,'Procurement Summary'!$B:$B,'Project Code - Savings Workings'!$B66)</f>
        <v>0</v>
      </c>
      <c r="M66" s="88">
        <f>SUMIFS('Procurement Summary'!O:O,'Procurement Summary'!$B:$B,'Project Code - Savings Workings'!$B66)</f>
        <v>0</v>
      </c>
      <c r="N66" s="7">
        <f>SUMIFS('Procurement Summary'!P:P,'Procurement Summary'!$B:$B,'Project Code - Savings Workings'!$B66)</f>
        <v>0</v>
      </c>
      <c r="O66" s="120">
        <f t="shared" si="13"/>
        <v>0</v>
      </c>
    </row>
    <row r="67" spans="2:15" s="105" customFormat="1">
      <c r="C67" s="87">
        <f>SUM(C4:C66)</f>
        <v>5313099.1026260955</v>
      </c>
      <c r="D67" s="87">
        <f t="shared" ref="D67:O67" si="15">SUM(D4:D66)</f>
        <v>8570560.5981997382</v>
      </c>
      <c r="E67" s="87">
        <f t="shared" si="15"/>
        <v>0</v>
      </c>
      <c r="F67" s="87">
        <f t="shared" si="15"/>
        <v>0</v>
      </c>
      <c r="G67" s="87">
        <f t="shared" si="15"/>
        <v>0</v>
      </c>
      <c r="H67" s="87">
        <f t="shared" si="15"/>
        <v>0</v>
      </c>
      <c r="I67" s="87">
        <f t="shared" si="15"/>
        <v>0</v>
      </c>
      <c r="J67" s="87">
        <f t="shared" si="15"/>
        <v>0</v>
      </c>
      <c r="K67" s="87">
        <f t="shared" si="15"/>
        <v>0</v>
      </c>
      <c r="L67" s="87">
        <f t="shared" si="15"/>
        <v>0</v>
      </c>
      <c r="M67" s="87">
        <f t="shared" si="15"/>
        <v>0</v>
      </c>
      <c r="N67" s="87">
        <f t="shared" si="15"/>
        <v>0</v>
      </c>
      <c r="O67" s="87">
        <f t="shared" si="15"/>
        <v>13883659.700825835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Q71"/>
  <sheetViews>
    <sheetView workbookViewId="0">
      <selection activeCell="E34" sqref="E34:F35"/>
    </sheetView>
  </sheetViews>
  <sheetFormatPr defaultRowHeight="15"/>
  <cols>
    <col min="1" max="1" width="1.7109375" customWidth="1"/>
    <col min="2" max="2" width="15.28515625" customWidth="1"/>
    <col min="3" max="3" width="12.5703125" style="97" customWidth="1"/>
    <col min="4" max="4" width="52.28515625" style="97" bestFit="1" customWidth="1"/>
    <col min="5" max="5" width="12.5703125" bestFit="1" customWidth="1"/>
    <col min="6" max="6" width="14.5703125" bestFit="1" customWidth="1"/>
    <col min="7" max="8" width="11.5703125" bestFit="1" customWidth="1"/>
    <col min="9" max="10" width="9" bestFit="1" customWidth="1"/>
    <col min="11" max="11" width="11.28515625" bestFit="1" customWidth="1"/>
    <col min="12" max="12" width="11.85546875" bestFit="1" customWidth="1"/>
    <col min="13" max="13" width="11.28515625" bestFit="1" customWidth="1"/>
    <col min="14" max="14" width="11.42578125" bestFit="1" customWidth="1"/>
    <col min="15" max="15" width="11.5703125" style="86" bestFit="1" customWidth="1"/>
    <col min="16" max="16" width="9.85546875" bestFit="1" customWidth="1"/>
    <col min="17" max="17" width="12.5703125" bestFit="1" customWidth="1"/>
  </cols>
  <sheetData>
    <row r="2" spans="2:17">
      <c r="B2" s="12" t="s">
        <v>34</v>
      </c>
      <c r="C2" s="12" t="s">
        <v>0</v>
      </c>
      <c r="D2" s="12" t="s">
        <v>31</v>
      </c>
      <c r="E2" s="4">
        <v>45017</v>
      </c>
      <c r="F2" s="4">
        <v>45047</v>
      </c>
      <c r="G2" s="4">
        <v>45078</v>
      </c>
      <c r="H2" s="4">
        <v>45108</v>
      </c>
      <c r="I2" s="4">
        <v>45139</v>
      </c>
      <c r="J2" s="4">
        <v>45170</v>
      </c>
      <c r="K2" s="4">
        <v>45200</v>
      </c>
      <c r="L2" s="4">
        <v>45231</v>
      </c>
      <c r="M2" s="4">
        <v>45261</v>
      </c>
      <c r="N2" s="4">
        <v>45292</v>
      </c>
      <c r="O2" s="4">
        <v>45323</v>
      </c>
      <c r="P2" s="4">
        <v>45352</v>
      </c>
      <c r="Q2" s="2" t="s">
        <v>38</v>
      </c>
    </row>
    <row r="3" spans="2:17">
      <c r="B3" s="14" t="s">
        <v>106</v>
      </c>
      <c r="C3" s="14">
        <v>4000310</v>
      </c>
      <c r="D3" s="15" t="s">
        <v>35</v>
      </c>
      <c r="E3" s="82">
        <f>+SUMIFS('RM Material'!O:O,'RM Material'!A:A,'Procurement Summary'!C3,'RM Material'!L:L,'Procurement Summary'!$E$2)</f>
        <v>348332.72288505442</v>
      </c>
      <c r="F3" s="82">
        <f>+SUMIFS('RM Material'!O:O,'RM Material'!A:A,'Procurement Summary'!C3,'RM Material'!L:L,'Procurement Summary'!$F$2)</f>
        <v>232969.66625754279</v>
      </c>
      <c r="G3" s="3"/>
      <c r="H3" s="3"/>
      <c r="I3" s="3"/>
      <c r="J3" s="3"/>
      <c r="K3" s="3"/>
      <c r="L3" s="3"/>
      <c r="M3" s="3"/>
      <c r="N3" s="3"/>
      <c r="O3" s="82"/>
      <c r="P3" s="3"/>
      <c r="Q3" s="6">
        <f t="shared" ref="Q3:Q51" si="0">SUM(E3:P3)</f>
        <v>581302.38914259721</v>
      </c>
    </row>
    <row r="4" spans="2:17">
      <c r="B4" s="14" t="s">
        <v>107</v>
      </c>
      <c r="C4" s="14">
        <v>4000178</v>
      </c>
      <c r="D4" s="15" t="s">
        <v>99</v>
      </c>
      <c r="E4" s="82">
        <f>+SUMIFS('RM Material'!O:O,'RM Material'!A:A,'Procurement Summary'!C4,'RM Material'!L:L,'Procurement Summary'!$E$2)</f>
        <v>0</v>
      </c>
      <c r="F4" s="82">
        <f>+SUMIFS('RM Material'!O:O,'RM Material'!A:A,'Procurement Summary'!C4,'RM Material'!L:L,'Procurement Summary'!$F$2)</f>
        <v>0</v>
      </c>
      <c r="G4" s="3"/>
      <c r="H4" s="3"/>
      <c r="I4" s="3"/>
      <c r="J4" s="3"/>
      <c r="K4" s="3"/>
      <c r="L4" s="3"/>
      <c r="M4" s="3"/>
      <c r="N4" s="85"/>
      <c r="O4" s="82"/>
      <c r="P4" s="82"/>
      <c r="Q4" s="6">
        <f t="shared" si="0"/>
        <v>0</v>
      </c>
    </row>
    <row r="5" spans="2:17">
      <c r="B5" s="14" t="s">
        <v>108</v>
      </c>
      <c r="C5" s="14">
        <v>4000225</v>
      </c>
      <c r="D5" s="15" t="s">
        <v>153</v>
      </c>
      <c r="E5" s="82">
        <f>+SUMIFS('RM Material'!O:O,'RM Material'!A:A,'Procurement Summary'!C5,'RM Material'!L:L,'Procurement Summary'!$E$2)</f>
        <v>202493.17693661971</v>
      </c>
      <c r="F5" s="82">
        <f>+SUMIFS('RM Material'!O:O,'RM Material'!A:A,'Procurement Summary'!C5,'RM Material'!L:L,'Procurement Summary'!$F$2)</f>
        <v>129065.02728873238</v>
      </c>
      <c r="G5" s="3"/>
      <c r="H5" s="3"/>
      <c r="I5" s="3"/>
      <c r="J5" s="3"/>
      <c r="K5" s="3"/>
      <c r="L5" s="3"/>
      <c r="M5" s="3"/>
      <c r="N5" s="3"/>
      <c r="O5" s="82"/>
      <c r="P5" s="82"/>
      <c r="Q5" s="6">
        <f t="shared" si="0"/>
        <v>331558.20422535209</v>
      </c>
    </row>
    <row r="6" spans="2:17">
      <c r="B6" s="14" t="s">
        <v>109</v>
      </c>
      <c r="C6" s="14">
        <v>4000129</v>
      </c>
      <c r="D6" s="15" t="s">
        <v>154</v>
      </c>
      <c r="E6" s="82">
        <f>+SUMIFS('RM Material'!O:O,'RM Material'!A:A,'Procurement Summary'!C6,'RM Material'!L:L,'Procurement Summary'!$E$2)</f>
        <v>12967.237245663102</v>
      </c>
      <c r="F6" s="82">
        <f>+SUMIFS('RM Material'!O:O,'RM Material'!A:A,'Procurement Summary'!C6,'RM Material'!L:L,'Procurement Summary'!$F$2)</f>
        <v>162282.28946517981</v>
      </c>
      <c r="G6" s="3"/>
      <c r="H6" s="3"/>
      <c r="I6" s="3"/>
      <c r="J6" s="3"/>
      <c r="K6" s="3"/>
      <c r="L6" s="3"/>
      <c r="M6" s="3"/>
      <c r="N6" s="3"/>
      <c r="O6" s="82"/>
      <c r="P6" s="82"/>
      <c r="Q6" s="6">
        <f t="shared" si="0"/>
        <v>175249.52671084291</v>
      </c>
    </row>
    <row r="7" spans="2:17">
      <c r="B7" s="14" t="s">
        <v>110</v>
      </c>
      <c r="C7" s="14" t="s">
        <v>298</v>
      </c>
      <c r="D7" s="15" t="s">
        <v>154</v>
      </c>
      <c r="E7" s="82">
        <f>+SUMIFS('RM Material'!O:O,'RM Material'!A:A,'Procurement Summary'!C7,'RM Material'!L:L,'Procurement Summary'!$E$2)</f>
        <v>289286.67106928054</v>
      </c>
      <c r="F7" s="82">
        <f>+SUMIFS('RM Material'!O:O,'RM Material'!A:A,'Procurement Summary'!C7,'RM Material'!L:L,'Procurement Summary'!$F$2)</f>
        <v>0</v>
      </c>
      <c r="G7" s="3"/>
      <c r="H7" s="3"/>
      <c r="I7" s="3"/>
      <c r="J7" s="3"/>
      <c r="K7" s="3"/>
      <c r="L7" s="3"/>
      <c r="M7" s="3"/>
      <c r="N7" s="3"/>
      <c r="O7" s="82"/>
      <c r="P7" s="82"/>
      <c r="Q7" s="6">
        <f t="shared" si="0"/>
        <v>289286.67106928054</v>
      </c>
    </row>
    <row r="8" spans="2:17">
      <c r="B8" s="14" t="s">
        <v>111</v>
      </c>
      <c r="C8" s="14">
        <v>4000223</v>
      </c>
      <c r="D8" s="15" t="s">
        <v>155</v>
      </c>
      <c r="E8" s="82">
        <f>+SUMIFS('RM Material'!O:O,'RM Material'!A:A,'Procurement Summary'!C8,'RM Material'!L:L,'Procurement Summary'!$E$2)</f>
        <v>65849.999999999942</v>
      </c>
      <c r="F8" s="82">
        <f>+SUMIFS('RM Material'!O:O,'RM Material'!A:A,'Procurement Summary'!C8,'RM Material'!L:L,'Procurement Summary'!$F$2)</f>
        <v>140099.99999999988</v>
      </c>
      <c r="G8" s="3"/>
      <c r="H8" s="3"/>
      <c r="I8" s="3"/>
      <c r="J8" s="3"/>
      <c r="K8" s="3"/>
      <c r="L8" s="3"/>
      <c r="M8" s="3"/>
      <c r="N8" s="3"/>
      <c r="O8" s="82"/>
      <c r="P8" s="82"/>
      <c r="Q8" s="6">
        <f t="shared" si="0"/>
        <v>205949.99999999983</v>
      </c>
    </row>
    <row r="9" spans="2:17">
      <c r="B9" s="14" t="s">
        <v>112</v>
      </c>
      <c r="C9" s="14">
        <v>4000146</v>
      </c>
      <c r="D9" s="15" t="s">
        <v>156</v>
      </c>
      <c r="E9" s="82">
        <f>+SUMIFS('RM Material'!O:O,'RM Material'!A:A,'Procurement Summary'!C9,'RM Material'!L:L,'Procurement Summary'!$E$2)</f>
        <v>60548.971065699101</v>
      </c>
      <c r="F9" s="82">
        <f>+SUMIFS('RM Material'!O:O,'RM Material'!A:A,'Procurement Summary'!C9,'RM Material'!L:L,'Procurement Summary'!$F$2)</f>
        <v>3952.9744186046419</v>
      </c>
      <c r="G9" s="3"/>
      <c r="H9" s="3"/>
      <c r="I9" s="3"/>
      <c r="J9" s="3"/>
      <c r="K9" s="3"/>
      <c r="L9" s="3"/>
      <c r="M9" s="3"/>
      <c r="N9" s="3"/>
      <c r="O9" s="82"/>
      <c r="P9" s="82"/>
      <c r="Q9" s="6">
        <f t="shared" si="0"/>
        <v>64501.945484303746</v>
      </c>
    </row>
    <row r="10" spans="2:17">
      <c r="B10" s="14" t="s">
        <v>113</v>
      </c>
      <c r="C10" s="14">
        <v>4000376</v>
      </c>
      <c r="D10" s="15" t="s">
        <v>157</v>
      </c>
      <c r="E10" s="82">
        <f>+SUMIFS('RM Material'!O:O,'RM Material'!A:A,'Procurement Summary'!C10,'RM Material'!L:L,'Procurement Summary'!$E$2)</f>
        <v>20298.494828178696</v>
      </c>
      <c r="F10" s="82">
        <f>+SUMIFS('RM Material'!O:O,'RM Material'!A:A,'Procurement Summary'!C10,'RM Material'!L:L,'Procurement Summary'!$F$2)</f>
        <v>0</v>
      </c>
      <c r="G10" s="3"/>
      <c r="H10" s="3"/>
      <c r="I10" s="3"/>
      <c r="J10" s="3"/>
      <c r="K10" s="3"/>
      <c r="L10" s="3"/>
      <c r="M10" s="82"/>
      <c r="N10" s="82"/>
      <c r="O10" s="82"/>
      <c r="P10" s="82"/>
      <c r="Q10" s="6">
        <f t="shared" si="0"/>
        <v>20298.494828178696</v>
      </c>
    </row>
    <row r="11" spans="2:17">
      <c r="B11" s="14" t="s">
        <v>114</v>
      </c>
      <c r="C11" s="14">
        <v>4000097</v>
      </c>
      <c r="D11" s="15" t="s">
        <v>158</v>
      </c>
      <c r="E11" s="82">
        <f>+SUMIFS('RM Material'!O:O,'RM Material'!A:A,'Procurement Summary'!C11,'RM Material'!L:L,'Procurement Summary'!$E$2)</f>
        <v>2859.2889518413986</v>
      </c>
      <c r="F11" s="82">
        <f>+SUMIFS('RM Material'!O:O,'RM Material'!A:A,'Procurement Summary'!C11,'RM Material'!L:L,'Procurement Summary'!$F$2)</f>
        <v>27752.995750708225</v>
      </c>
      <c r="G11" s="3"/>
      <c r="H11" s="3"/>
      <c r="I11" s="3"/>
      <c r="J11" s="3"/>
      <c r="K11" s="3"/>
      <c r="L11" s="3"/>
      <c r="M11" s="3"/>
      <c r="N11" s="3"/>
      <c r="O11" s="82"/>
      <c r="P11" s="82"/>
      <c r="Q11" s="6">
        <f t="shared" si="0"/>
        <v>30612.284702549623</v>
      </c>
    </row>
    <row r="12" spans="2:17">
      <c r="B12" s="14" t="s">
        <v>115</v>
      </c>
      <c r="C12" s="14">
        <v>4000241</v>
      </c>
      <c r="D12" s="15" t="s">
        <v>159</v>
      </c>
      <c r="E12" s="82">
        <f>+SUMIFS('RM Material'!O:O,'RM Material'!A:A,'Procurement Summary'!C12,'RM Material'!L:L,'Procurement Summary'!$E$2)</f>
        <v>15984.533596491237</v>
      </c>
      <c r="F12" s="82">
        <f>+SUMIFS('RM Material'!O:O,'RM Material'!A:A,'Procurement Summary'!C12,'RM Material'!L:L,'Procurement Summary'!$F$2)</f>
        <v>117175.32766666677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6">
        <f t="shared" si="0"/>
        <v>133159.861263158</v>
      </c>
    </row>
    <row r="13" spans="2:17">
      <c r="B13" s="14" t="s">
        <v>116</v>
      </c>
      <c r="C13" s="14">
        <v>4000102</v>
      </c>
      <c r="D13" s="15" t="s">
        <v>160</v>
      </c>
      <c r="E13" s="82">
        <f>+SUMIFS('RM Material'!O:O,'RM Material'!A:A,'Procurement Summary'!C13,'RM Material'!L:L,'Procurement Summary'!$E$2)</f>
        <v>465207.01029411767</v>
      </c>
      <c r="F13" s="82">
        <f>+SUMIFS('RM Material'!O:O,'RM Material'!A:A,'Procurement Summary'!C13,'RM Material'!L:L,'Procurement Summary'!$F$2)</f>
        <v>511865.68382352946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6">
        <f t="shared" si="0"/>
        <v>977072.69411764713</v>
      </c>
    </row>
    <row r="14" spans="2:17">
      <c r="B14" s="14" t="s">
        <v>117</v>
      </c>
      <c r="C14" s="14">
        <v>4000373</v>
      </c>
      <c r="D14" s="15" t="s">
        <v>161</v>
      </c>
      <c r="E14" s="82">
        <f>+SUMIFS('RM Material'!O:O,'RM Material'!A:A,'Procurement Summary'!C14,'RM Material'!L:L,'Procurement Summary'!$E$2)</f>
        <v>0</v>
      </c>
      <c r="F14" s="82">
        <f>+SUMIFS('RM Material'!O:O,'RM Material'!A:A,'Procurement Summary'!C14,'RM Material'!L:L,'Procurement Summary'!$F$2)</f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6">
        <f t="shared" ref="Q14" si="1">SUM(E14:P14)</f>
        <v>0</v>
      </c>
    </row>
    <row r="15" spans="2:17">
      <c r="B15" s="14" t="s">
        <v>118</v>
      </c>
      <c r="C15" s="14">
        <v>4000218</v>
      </c>
      <c r="D15" s="15" t="s">
        <v>162</v>
      </c>
      <c r="E15" s="82">
        <f>+SUMIFS('RM Material'!O:O,'RM Material'!A:A,'Procurement Summary'!C15,'RM Material'!L:L,'Procurement Summary'!$E$2)</f>
        <v>0</v>
      </c>
      <c r="F15" s="82">
        <f>+SUMIFS('RM Material'!O:O,'RM Material'!A:A,'Procurement Summary'!C15,'RM Material'!L:L,'Procurement Summary'!$F$2)</f>
        <v>501135.74409736355</v>
      </c>
      <c r="G15" s="7"/>
      <c r="H15" s="7"/>
      <c r="I15" s="7"/>
      <c r="J15" s="7"/>
      <c r="K15" s="7"/>
      <c r="L15" s="7"/>
      <c r="M15" s="5"/>
      <c r="N15" s="5"/>
      <c r="O15" s="7"/>
      <c r="P15" s="7"/>
      <c r="Q15" s="6">
        <f t="shared" si="0"/>
        <v>501135.74409736355</v>
      </c>
    </row>
    <row r="16" spans="2:17">
      <c r="B16" s="14" t="s">
        <v>120</v>
      </c>
      <c r="C16" s="14">
        <v>4000224</v>
      </c>
      <c r="D16" s="15" t="s">
        <v>163</v>
      </c>
      <c r="E16" s="82">
        <f>+SUMIFS('RM Material'!O:O,'RM Material'!A:A,'Procurement Summary'!C16,'RM Material'!L:L,'Procurement Summary'!$E$2)</f>
        <v>0</v>
      </c>
      <c r="F16" s="82">
        <f>+SUMIFS('RM Material'!O:O,'RM Material'!A:A,'Procurement Summary'!C16,'RM Material'!L:L,'Procurement Summary'!$F$2)</f>
        <v>570049.73905272572</v>
      </c>
      <c r="G16" s="7"/>
      <c r="H16" s="7"/>
      <c r="I16" s="7"/>
      <c r="J16" s="7"/>
      <c r="K16" s="7"/>
      <c r="L16" s="7"/>
      <c r="M16" s="5"/>
      <c r="N16" s="5"/>
      <c r="O16" s="7"/>
      <c r="P16" s="7"/>
      <c r="Q16" s="6">
        <f t="shared" si="0"/>
        <v>570049.73905272572</v>
      </c>
    </row>
    <row r="17" spans="2:17">
      <c r="B17" s="14" t="s">
        <v>121</v>
      </c>
      <c r="C17" s="14">
        <v>4000224</v>
      </c>
      <c r="D17" s="15" t="s">
        <v>163</v>
      </c>
      <c r="E17" s="82">
        <f>+SUMIFS('RM Material'!O:O,'RM Material'!A:A,'Procurement Summary'!C17,'RM Material'!L:L,'Procurement Summary'!$E$2)</f>
        <v>0</v>
      </c>
      <c r="F17" s="82">
        <v>0</v>
      </c>
      <c r="G17" s="3"/>
      <c r="H17" s="3"/>
      <c r="I17" s="3"/>
      <c r="J17" s="3"/>
      <c r="K17" s="3"/>
      <c r="L17" s="3"/>
      <c r="M17" s="3"/>
      <c r="N17" s="3"/>
      <c r="O17" s="82"/>
      <c r="P17" s="82"/>
      <c r="Q17" s="6">
        <f t="shared" si="0"/>
        <v>0</v>
      </c>
    </row>
    <row r="18" spans="2:17">
      <c r="B18" s="14" t="s">
        <v>122</v>
      </c>
      <c r="C18" s="14">
        <v>4000507</v>
      </c>
      <c r="D18" s="15" t="s">
        <v>164</v>
      </c>
      <c r="E18" s="82">
        <f>+SUMIFS('RM Material'!O:O,'RM Material'!A:A,'Procurement Summary'!C18,'RM Material'!L:L,'Procurement Summary'!$E$2)</f>
        <v>55964.738307692314</v>
      </c>
      <c r="F18" s="82">
        <f>+SUMIFS('RM Material'!O:O,'RM Material'!A:A,'Procurement Summary'!C18,'RM Material'!L:L,'Procurement Summary'!$F$2)</f>
        <v>191898.54830769228</v>
      </c>
      <c r="G18" s="3"/>
      <c r="H18" s="3"/>
      <c r="I18" s="3"/>
      <c r="J18" s="3"/>
      <c r="K18" s="3"/>
      <c r="L18" s="3"/>
      <c r="M18" s="3"/>
      <c r="N18" s="3"/>
      <c r="O18" s="82"/>
      <c r="P18" s="82"/>
      <c r="Q18" s="6">
        <f t="shared" si="0"/>
        <v>247863.2866153846</v>
      </c>
    </row>
    <row r="19" spans="2:17">
      <c r="B19" s="14" t="s">
        <v>123</v>
      </c>
      <c r="C19" s="14">
        <v>4000180</v>
      </c>
      <c r="D19" s="15" t="s">
        <v>165</v>
      </c>
      <c r="E19" s="82">
        <v>0</v>
      </c>
      <c r="F19" s="82">
        <v>0</v>
      </c>
      <c r="G19" s="3"/>
      <c r="H19" s="3"/>
      <c r="I19" s="3"/>
      <c r="J19" s="3"/>
      <c r="K19" s="3"/>
      <c r="L19" s="3"/>
      <c r="M19" s="3"/>
      <c r="N19" s="3"/>
      <c r="O19" s="82"/>
      <c r="P19" s="82"/>
      <c r="Q19" s="6">
        <f t="shared" si="0"/>
        <v>0</v>
      </c>
    </row>
    <row r="20" spans="2:17">
      <c r="B20" s="14" t="s">
        <v>124</v>
      </c>
      <c r="C20" s="14">
        <v>4000180</v>
      </c>
      <c r="D20" s="15" t="s">
        <v>165</v>
      </c>
      <c r="E20" s="82">
        <f>+SUMIFS('RM Material'!O:O,'RM Material'!A:A,'Procurement Summary'!C20,'RM Material'!L:L,'Procurement Summary'!$E$2)</f>
        <v>40365.424325811851</v>
      </c>
      <c r="F20" s="82">
        <f>+SUMIFS('RM Material'!O:O,'RM Material'!A:A,'Procurement Summary'!C20,'RM Material'!L:L,'Procurement Summary'!$F$2)</f>
        <v>81152.744061640144</v>
      </c>
      <c r="G20" s="3"/>
      <c r="H20" s="3"/>
      <c r="I20" s="3"/>
      <c r="J20" s="3"/>
      <c r="K20" s="3"/>
      <c r="L20" s="3"/>
      <c r="M20" s="3"/>
      <c r="N20" s="3"/>
      <c r="O20" s="82"/>
      <c r="P20" s="82"/>
      <c r="Q20" s="6">
        <f t="shared" si="0"/>
        <v>121518.16838745199</v>
      </c>
    </row>
    <row r="21" spans="2:17">
      <c r="B21" s="14" t="s">
        <v>125</v>
      </c>
      <c r="C21" s="14">
        <v>4000133</v>
      </c>
      <c r="D21" s="15" t="s">
        <v>166</v>
      </c>
      <c r="E21" s="82">
        <f>+SUMIFS('RM Material'!O:O,'RM Material'!A:A,'Procurement Summary'!C21,'RM Material'!L:L,'Procurement Summary'!$E$2)</f>
        <v>0</v>
      </c>
      <c r="F21" s="82">
        <f>+SUMIFS('RM Material'!O:O,'RM Material'!A:A,'Procurement Summary'!C21,'RM Material'!L:L,'Procurement Summary'!$F$2)</f>
        <v>0</v>
      </c>
      <c r="G21" s="3"/>
      <c r="H21" s="3"/>
      <c r="I21" s="3"/>
      <c r="J21" s="3"/>
      <c r="K21" s="7"/>
      <c r="L21" s="3"/>
      <c r="M21" s="3"/>
      <c r="N21" s="3"/>
      <c r="O21" s="82"/>
      <c r="P21" s="82"/>
      <c r="Q21" s="6">
        <f t="shared" si="0"/>
        <v>0</v>
      </c>
    </row>
    <row r="22" spans="2:17">
      <c r="B22" s="14" t="s">
        <v>126</v>
      </c>
      <c r="C22" s="14">
        <v>4000163</v>
      </c>
      <c r="D22" s="15" t="s">
        <v>167</v>
      </c>
      <c r="E22" s="82">
        <f>+SUMIFS('RM Material'!O:O,'RM Material'!A:A,'Procurement Summary'!C22,'RM Material'!L:L,'Procurement Summary'!$E$2)</f>
        <v>0</v>
      </c>
      <c r="F22" s="82">
        <f>+SUMIFS('RM Material'!O:O,'RM Material'!A:A,'Procurement Summary'!C22,'RM Material'!L:L,'Procurement Summary'!$F$2)</f>
        <v>0</v>
      </c>
      <c r="G22" s="3"/>
      <c r="H22" s="3"/>
      <c r="I22" s="3"/>
      <c r="J22" s="3"/>
      <c r="K22" s="7"/>
      <c r="L22" s="7"/>
      <c r="M22" s="7"/>
      <c r="N22" s="7"/>
      <c r="O22" s="82"/>
      <c r="P22" s="82"/>
      <c r="Q22" s="6">
        <f t="shared" si="0"/>
        <v>0</v>
      </c>
    </row>
    <row r="23" spans="2:17">
      <c r="B23" s="14" t="s">
        <v>127</v>
      </c>
      <c r="C23" s="14">
        <v>4000211</v>
      </c>
      <c r="D23" s="15" t="s">
        <v>168</v>
      </c>
      <c r="E23" s="82">
        <f>+SUMIFS('RM Material'!O:O,'RM Material'!A:A,'Procurement Summary'!C23,'RM Material'!L:L,'Procurement Summary'!$E$2)</f>
        <v>5297.1428571428532</v>
      </c>
      <c r="F23" s="82">
        <f>+SUMIFS('RM Material'!O:O,'RM Material'!A:A,'Procurement Summary'!C23,'RM Material'!L:L,'Procurement Summary'!$F$2)</f>
        <v>5559.2142857142835</v>
      </c>
      <c r="G23" s="3"/>
      <c r="H23" s="3"/>
      <c r="I23" s="3"/>
      <c r="J23" s="3"/>
      <c r="K23" s="3"/>
      <c r="L23" s="3"/>
      <c r="M23" s="3"/>
      <c r="N23" s="3"/>
      <c r="O23" s="82"/>
      <c r="P23" s="82"/>
      <c r="Q23" s="6">
        <f t="shared" si="0"/>
        <v>10856.357142857138</v>
      </c>
    </row>
    <row r="24" spans="2:17">
      <c r="B24" s="14" t="s">
        <v>128</v>
      </c>
      <c r="C24" s="14">
        <v>4000104</v>
      </c>
      <c r="D24" s="15" t="s">
        <v>169</v>
      </c>
      <c r="E24" s="82">
        <f>+SUMIFS('RM Material'!O:O,'RM Material'!A:A,'Procurement Summary'!C24,'RM Material'!L:L,'Procurement Summary'!$E$2)</f>
        <v>0</v>
      </c>
      <c r="F24" s="82">
        <f>+SUMIFS('RM Material'!O:O,'RM Material'!A:A,'Procurement Summary'!C24,'RM Material'!L:L,'Procurement Summary'!$F$2)</f>
        <v>0</v>
      </c>
      <c r="G24" s="3"/>
      <c r="H24" s="3"/>
      <c r="I24" s="3"/>
      <c r="J24" s="3"/>
      <c r="K24" s="7"/>
      <c r="L24" s="7"/>
      <c r="M24" s="7"/>
      <c r="N24" s="7"/>
      <c r="O24" s="82"/>
      <c r="P24" s="82"/>
      <c r="Q24" s="6">
        <f t="shared" si="0"/>
        <v>0</v>
      </c>
    </row>
    <row r="25" spans="2:17">
      <c r="B25" s="14" t="s">
        <v>129</v>
      </c>
      <c r="C25" s="14">
        <v>4000186</v>
      </c>
      <c r="D25" s="15" t="s">
        <v>170</v>
      </c>
      <c r="E25" s="82">
        <f>+SUMIFS('RM Material'!O:O,'RM Material'!A:A,'Procurement Summary'!C25,'RM Material'!L:L,'Procurement Summary'!$E$2)</f>
        <v>0</v>
      </c>
      <c r="F25" s="82">
        <f>+SUMIFS('RM Material'!O:O,'RM Material'!A:A,'Procurement Summary'!C25,'RM Material'!L:L,'Procurement Summary'!$F$2)</f>
        <v>0</v>
      </c>
      <c r="G25" s="3"/>
      <c r="H25" s="3"/>
      <c r="I25" s="3"/>
      <c r="J25" s="3"/>
      <c r="K25" s="7"/>
      <c r="L25" s="7"/>
      <c r="M25" s="3"/>
      <c r="N25" s="3"/>
      <c r="O25" s="82"/>
      <c r="P25" s="82"/>
      <c r="Q25" s="6">
        <f t="shared" si="0"/>
        <v>0</v>
      </c>
    </row>
    <row r="26" spans="2:17">
      <c r="B26" s="14" t="s">
        <v>130</v>
      </c>
      <c r="C26" s="14">
        <v>4000270</v>
      </c>
      <c r="D26" s="15" t="s">
        <v>171</v>
      </c>
      <c r="E26" s="82">
        <f>+SUMIFS('RM Material'!O:O,'RM Material'!A:A,'Procurement Summary'!C26,'RM Material'!L:L,'Procurement Summary'!$E$2)</f>
        <v>8500</v>
      </c>
      <c r="F26" s="82">
        <f>+SUMIFS('RM Material'!O:O,'RM Material'!A:A,'Procurement Summary'!C26,'RM Material'!L:L,'Procurement Summary'!$F$2)</f>
        <v>0</v>
      </c>
      <c r="G26" s="3"/>
      <c r="H26" s="3"/>
      <c r="I26" s="3"/>
      <c r="J26" s="3"/>
      <c r="K26" s="3"/>
      <c r="L26" s="3"/>
      <c r="M26" s="3"/>
      <c r="N26" s="3"/>
      <c r="O26" s="82"/>
      <c r="P26" s="82"/>
      <c r="Q26" s="6">
        <f t="shared" si="0"/>
        <v>8500</v>
      </c>
    </row>
    <row r="27" spans="2:17">
      <c r="B27" s="14" t="s">
        <v>131</v>
      </c>
      <c r="C27" s="14">
        <v>4000227</v>
      </c>
      <c r="D27" s="15" t="s">
        <v>172</v>
      </c>
      <c r="E27" s="82">
        <f>+SUMIFS('RM Material'!O:O,'RM Material'!A:A,'Procurement Summary'!C27,'RM Material'!L:L,'Procurement Summary'!$E$2)</f>
        <v>0</v>
      </c>
      <c r="F27" s="92">
        <f>+SUMIFS('RM Material'!O:O,'RM Material'!A:A,'Procurement Summary'!C27,'RM Material'!L:L,'Procurement Summary'!$F$2)</f>
        <v>562931.69989743596</v>
      </c>
      <c r="G27" s="3"/>
      <c r="H27" s="3"/>
      <c r="I27" s="3"/>
      <c r="J27" s="3"/>
      <c r="K27" s="3"/>
      <c r="L27" s="3"/>
      <c r="M27" s="3"/>
      <c r="N27" s="3"/>
      <c r="O27" s="82"/>
      <c r="P27" s="82"/>
      <c r="Q27" s="6">
        <f t="shared" si="0"/>
        <v>562931.69989743596</v>
      </c>
    </row>
    <row r="28" spans="2:17">
      <c r="B28" s="14" t="s">
        <v>132</v>
      </c>
      <c r="C28" s="14">
        <v>4000325</v>
      </c>
      <c r="D28" s="15" t="s">
        <v>173</v>
      </c>
      <c r="E28" s="82">
        <f>+SUMIFS('RM Material'!O:O,'RM Material'!A:A,'Procurement Summary'!C28,'RM Material'!L:L,'Procurement Summary'!$E$2)</f>
        <v>0</v>
      </c>
      <c r="F28" s="92">
        <f>+SUMIFS('RM Material'!O:O,'RM Material'!A:A,'Procurement Summary'!C28,'RM Material'!L:L,'Procurement Summary'!$F$2)</f>
        <v>0</v>
      </c>
      <c r="G28" s="3"/>
      <c r="H28" s="3"/>
      <c r="I28" s="3"/>
      <c r="J28" s="3"/>
      <c r="K28" s="3"/>
      <c r="L28" s="3"/>
      <c r="M28" s="3"/>
      <c r="N28" s="92"/>
      <c r="O28" s="82"/>
      <c r="P28" s="82"/>
      <c r="Q28" s="6">
        <f t="shared" si="0"/>
        <v>0</v>
      </c>
    </row>
    <row r="29" spans="2:17">
      <c r="B29" s="14" t="s">
        <v>133</v>
      </c>
      <c r="C29" s="14">
        <v>4000191</v>
      </c>
      <c r="D29" s="15" t="s">
        <v>174</v>
      </c>
      <c r="E29" s="82">
        <f>+SUMIFS('RM Material'!O:O,'RM Material'!A:A,'Procurement Summary'!C29,'RM Material'!L:L,'Procurement Summary'!$E$2)</f>
        <v>0</v>
      </c>
      <c r="F29" s="92">
        <f>+SUMIFS('RM Material'!O:O,'RM Material'!A:A,'Procurement Summary'!C29,'RM Material'!L:L,'Procurement Summary'!$F$2)</f>
        <v>21395.750000000004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0"/>
        <v>21395.750000000004</v>
      </c>
    </row>
    <row r="30" spans="2:17">
      <c r="B30" s="14" t="s">
        <v>134</v>
      </c>
      <c r="C30" s="14">
        <v>4000112</v>
      </c>
      <c r="D30" s="15" t="s">
        <v>175</v>
      </c>
      <c r="E30" s="82">
        <f>+SUMIFS('RM Material'!O:O,'RM Material'!A:A,'Procurement Summary'!C30,'RM Material'!L:L,'Procurement Summary'!$E$2)</f>
        <v>0</v>
      </c>
      <c r="F30" s="92">
        <f>+SUMIFS('RM Material'!O:O,'RM Material'!A:A,'Procurement Summary'!C30,'RM Material'!L:L,'Procurement Summary'!$F$2)</f>
        <v>112370.17647058825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>
        <f t="shared" si="0"/>
        <v>112370.17647058825</v>
      </c>
    </row>
    <row r="31" spans="2:17">
      <c r="B31" s="14" t="s">
        <v>135</v>
      </c>
      <c r="C31" s="14">
        <v>4000334</v>
      </c>
      <c r="D31" s="15" t="s">
        <v>176</v>
      </c>
      <c r="E31" s="82">
        <f>+SUMIFS('RM Material'!O:O,'RM Material'!A:A,'Procurement Summary'!C31,'RM Material'!L:L,'Procurement Summary'!$E$2)</f>
        <v>0</v>
      </c>
      <c r="F31" s="92">
        <f>+SUMIFS('RM Material'!O:O,'RM Material'!A:A,'Procurement Summary'!C31,'RM Material'!L:L,'Procurement Summary'!$F$2)</f>
        <v>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 t="shared" si="0"/>
        <v>0</v>
      </c>
    </row>
    <row r="32" spans="2:17">
      <c r="B32" s="14" t="s">
        <v>136</v>
      </c>
      <c r="C32" s="14">
        <v>4000178</v>
      </c>
      <c r="D32" s="15" t="s">
        <v>99</v>
      </c>
      <c r="E32" s="82">
        <f>+SUMIFS('RM Material'!O:O,'RM Material'!A:A,'Procurement Summary'!C32,'RM Material'!L:L,'Procurement Summary'!$E$2)</f>
        <v>0</v>
      </c>
      <c r="F32" s="92">
        <f>+SUMIFS('RM Material'!O:O,'RM Material'!A:A,'Procurement Summary'!C32,'RM Material'!L:L,'Procurement Summary'!$F$2)</f>
        <v>0</v>
      </c>
      <c r="G32" s="3"/>
      <c r="H32" s="3"/>
      <c r="I32" s="3"/>
      <c r="J32" s="3"/>
      <c r="K32" s="3"/>
      <c r="L32" s="3"/>
      <c r="M32" s="3"/>
      <c r="N32" s="92"/>
      <c r="O32" s="82"/>
      <c r="P32" s="82"/>
      <c r="Q32" s="6">
        <f t="shared" si="0"/>
        <v>0</v>
      </c>
    </row>
    <row r="33" spans="2:17">
      <c r="B33" s="14" t="s">
        <v>137</v>
      </c>
      <c r="C33" s="14">
        <v>4000139</v>
      </c>
      <c r="D33" s="15" t="s">
        <v>36</v>
      </c>
      <c r="E33" s="82">
        <f>+SUMIFS('RM Material'!O:O,'RM Material'!A:A,'Procurement Summary'!C33,'RM Material'!L:L,'Procurement Summary'!$E$2)</f>
        <v>0</v>
      </c>
      <c r="F33" s="92">
        <f>+SUMIFS('RM Material'!O:O,'RM Material'!A:A,'Procurement Summary'!C33,'RM Material'!L:L,'Procurement Summary'!$F$2)</f>
        <v>0</v>
      </c>
      <c r="G33" s="3"/>
      <c r="H33" s="3"/>
      <c r="I33" s="3"/>
      <c r="J33" s="3"/>
      <c r="K33" s="3"/>
      <c r="L33" s="3"/>
      <c r="M33" s="3"/>
      <c r="N33" s="92"/>
      <c r="O33" s="82"/>
      <c r="P33" s="82"/>
      <c r="Q33" s="6">
        <f t="shared" si="0"/>
        <v>0</v>
      </c>
    </row>
    <row r="34" spans="2:17">
      <c r="B34" s="14" t="s">
        <v>301</v>
      </c>
      <c r="C34" s="14">
        <v>4000160</v>
      </c>
      <c r="D34" s="15" t="s">
        <v>967</v>
      </c>
      <c r="E34" s="82">
        <f>+SUMIFS('RM Material'!O:O,'RM Material'!A:A,'Procurement Summary'!C34,'RM Material'!L:L,'Procurement Summary'!$E$2)</f>
        <v>0</v>
      </c>
      <c r="F34" s="92">
        <f>+SUMIFS('RM Material'!O:O,'RM Material'!A:A,'Procurement Summary'!C34,'RM Material'!L:L,'Procurement Summary'!$F$2)</f>
        <v>0</v>
      </c>
      <c r="G34" s="3"/>
      <c r="H34" s="3"/>
      <c r="I34" s="3"/>
      <c r="J34" s="3"/>
      <c r="K34" s="3"/>
      <c r="L34" s="3"/>
      <c r="M34" s="3"/>
      <c r="N34" s="92"/>
      <c r="O34" s="82"/>
      <c r="P34" s="82"/>
      <c r="Q34" s="6"/>
    </row>
    <row r="35" spans="2:17">
      <c r="B35" s="14" t="s">
        <v>997</v>
      </c>
      <c r="C35" s="14">
        <v>4000186</v>
      </c>
      <c r="D35" s="15" t="s">
        <v>998</v>
      </c>
      <c r="E35" s="82">
        <f>+SUMIFS('RM Material'!O:O,'RM Material'!A:A,'Procurement Summary'!C35,'RM Material'!L:L,'Procurement Summary'!$E$2)</f>
        <v>0</v>
      </c>
      <c r="F35" s="92">
        <f>+SUMIFS('RM Material'!O:O,'RM Material'!A:A,'Procurement Summary'!C35,'RM Material'!L:L,'Procurement Summary'!$F$2)</f>
        <v>0</v>
      </c>
      <c r="G35" s="3"/>
      <c r="H35" s="3"/>
      <c r="I35" s="3"/>
      <c r="J35" s="3"/>
      <c r="K35" s="3"/>
      <c r="L35" s="3"/>
      <c r="M35" s="3"/>
      <c r="N35" s="92"/>
      <c r="O35" s="82"/>
      <c r="P35" s="82"/>
      <c r="Q35" s="6"/>
    </row>
    <row r="36" spans="2:17" ht="38.25">
      <c r="B36" s="14" t="s">
        <v>138</v>
      </c>
      <c r="C36" s="14" t="s">
        <v>177</v>
      </c>
      <c r="D36" s="15" t="s">
        <v>178</v>
      </c>
      <c r="E36" s="82">
        <f>+SUMIFS('PM Material'!V:V,'PM Material'!A:A,'Procurement Summary'!C36,'PM Material'!S:S,'Procurement Summary'!$E$2)</f>
        <v>0</v>
      </c>
      <c r="F36" s="82">
        <f>+SUMIFS('PM Material'!V:V,'PM Material'!A:A,'Procurement Summary'!C36,'PM Material'!S:S,'Procurement Summary'!$F$2)</f>
        <v>0</v>
      </c>
      <c r="G36" s="3"/>
      <c r="H36" s="3"/>
      <c r="I36" s="3"/>
      <c r="J36" s="3"/>
      <c r="K36" s="3"/>
      <c r="L36" s="3"/>
      <c r="M36" s="3"/>
      <c r="N36" s="92"/>
      <c r="O36" s="82"/>
      <c r="P36" s="82"/>
      <c r="Q36" s="6">
        <f t="shared" si="0"/>
        <v>0</v>
      </c>
    </row>
    <row r="37" spans="2:17" ht="51">
      <c r="B37" s="14" t="s">
        <v>139</v>
      </c>
      <c r="C37" s="14" t="s">
        <v>179</v>
      </c>
      <c r="D37" s="15" t="s">
        <v>180</v>
      </c>
      <c r="E37" s="82">
        <f>+SUMIFS('PM Material'!V:V,'PM Material'!A:A,'Procurement Summary'!C37,'PM Material'!S:S,'Procurement Summary'!$E$2)</f>
        <v>0</v>
      </c>
      <c r="F37" s="82">
        <f>+SUMIFS('PM Material'!V:V,'PM Material'!A:A,'Procurement Summary'!C37,'PM Material'!S:S,'Procurement Summary'!$F$2)</f>
        <v>0</v>
      </c>
      <c r="G37" s="3"/>
      <c r="H37" s="3"/>
      <c r="I37" s="3"/>
      <c r="J37" s="3"/>
      <c r="K37" s="3"/>
      <c r="L37" s="3"/>
      <c r="M37" s="3"/>
      <c r="N37" s="92"/>
      <c r="O37" s="82"/>
      <c r="P37" s="82"/>
      <c r="Q37" s="6">
        <f t="shared" si="0"/>
        <v>0</v>
      </c>
    </row>
    <row r="38" spans="2:17">
      <c r="B38" s="14" t="s">
        <v>140</v>
      </c>
      <c r="C38" s="14">
        <v>5001731</v>
      </c>
      <c r="D38" s="15" t="s">
        <v>181</v>
      </c>
      <c r="E38" s="82">
        <f>+SUMIFS('PM Material'!V:V,'PM Material'!A:A,'Procurement Summary'!C38,'PM Material'!S:S,'Procurement Summary'!$E$2)</f>
        <v>0</v>
      </c>
      <c r="F38" s="82">
        <f>+SUMIFS('PM Material'!V:V,'PM Material'!A:A,'Procurement Summary'!C38,'PM Material'!S:S,'Procurement Summary'!$F$2)</f>
        <v>0</v>
      </c>
      <c r="G38" s="3"/>
      <c r="H38" s="3"/>
      <c r="I38" s="3"/>
      <c r="J38" s="3"/>
      <c r="K38" s="3"/>
      <c r="L38" s="3"/>
      <c r="M38" s="3"/>
      <c r="N38" s="92"/>
      <c r="O38" s="82"/>
      <c r="P38" s="82"/>
      <c r="Q38" s="6">
        <f t="shared" si="0"/>
        <v>0</v>
      </c>
    </row>
    <row r="39" spans="2:17">
      <c r="B39" s="14" t="s">
        <v>141</v>
      </c>
      <c r="C39" s="14">
        <v>5001732</v>
      </c>
      <c r="D39" s="15" t="s">
        <v>182</v>
      </c>
      <c r="E39" s="82">
        <f>+SUMIFS('PM Material'!V:V,'PM Material'!A:A,'Procurement Summary'!C39,'PM Material'!S:S,'Procurement Summary'!$E$2)</f>
        <v>0</v>
      </c>
      <c r="F39" s="82">
        <f>+SUMIFS('PM Material'!V:V,'PM Material'!A:A,'Procurement Summary'!C39,'PM Material'!S:S,'Procurement Summary'!$F$2)</f>
        <v>0</v>
      </c>
      <c r="G39" s="3"/>
      <c r="H39" s="3"/>
      <c r="I39" s="3"/>
      <c r="J39" s="3"/>
      <c r="K39" s="3"/>
      <c r="L39" s="3"/>
      <c r="M39" s="3"/>
      <c r="N39" s="92"/>
      <c r="O39" s="82"/>
      <c r="P39" s="82"/>
      <c r="Q39" s="6">
        <f t="shared" si="0"/>
        <v>0</v>
      </c>
    </row>
    <row r="40" spans="2:17" ht="25.5">
      <c r="B40" s="14" t="s">
        <v>142</v>
      </c>
      <c r="C40" s="14">
        <v>5006068</v>
      </c>
      <c r="D40" s="15" t="s">
        <v>183</v>
      </c>
      <c r="E40" s="82">
        <f>+SUMIFS('PM Material'!V:V,'PM Material'!A:A,'Procurement Summary'!C40,'PM Material'!S:S,'Procurement Summary'!$E$2)</f>
        <v>0</v>
      </c>
      <c r="F40" s="82">
        <f>+SUMIFS('PM Material'!V:V,'PM Material'!A:A,'Procurement Summary'!C40,'PM Material'!S:S,'Procurement Summary'!$F$2)</f>
        <v>0</v>
      </c>
      <c r="G40" s="3"/>
      <c r="H40" s="3"/>
      <c r="I40" s="3"/>
      <c r="J40" s="3"/>
      <c r="K40" s="3"/>
      <c r="L40" s="3"/>
      <c r="M40" s="3"/>
      <c r="N40" s="92"/>
      <c r="O40" s="82"/>
      <c r="P40" s="82"/>
      <c r="Q40" s="6">
        <f t="shared" si="0"/>
        <v>0</v>
      </c>
    </row>
    <row r="41" spans="2:17">
      <c r="B41" s="14" t="s">
        <v>143</v>
      </c>
      <c r="C41" s="15"/>
      <c r="D41" s="15" t="s">
        <v>184</v>
      </c>
      <c r="E41" s="82">
        <f>+SUMIFS('PM Material'!V:V,'PM Material'!A:A,'Procurement Summary'!C41,'PM Material'!S:S,'Procurement Summary'!$E$2)</f>
        <v>0</v>
      </c>
      <c r="F41" s="82">
        <f>+SUMIFS('PM Material'!V:V,'PM Material'!A:A,'Procurement Summary'!C41,'PM Material'!S:S,'Procurement Summary'!$F$2)</f>
        <v>0</v>
      </c>
      <c r="G41" s="3"/>
      <c r="H41" s="3"/>
      <c r="I41" s="3"/>
      <c r="J41" s="3"/>
      <c r="K41" s="3"/>
      <c r="L41" s="3"/>
      <c r="M41" s="3"/>
      <c r="N41" s="92"/>
      <c r="O41" s="82"/>
      <c r="P41" s="82"/>
      <c r="Q41" s="6">
        <f t="shared" si="0"/>
        <v>0</v>
      </c>
    </row>
    <row r="42" spans="2:17">
      <c r="B42" s="3" t="s">
        <v>144</v>
      </c>
      <c r="C42" s="96"/>
      <c r="D42" s="96" t="s">
        <v>185</v>
      </c>
      <c r="E42" s="82">
        <f>+SUMIFS('PM Material'!V:V,'PM Material'!A:A,'Procurement Summary'!C42,'PM Material'!S:S,'Procurement Summary'!$E$2)</f>
        <v>0</v>
      </c>
      <c r="F42" s="82">
        <f>+SUMIFS('PM Material'!V:V,'PM Material'!A:A,'Procurement Summary'!C42,'PM Material'!S:S,'Procurement Summary'!$F$2)</f>
        <v>0</v>
      </c>
      <c r="G42" s="3"/>
      <c r="H42" s="3"/>
      <c r="I42" s="3"/>
      <c r="J42" s="3"/>
      <c r="K42" s="3"/>
      <c r="L42" s="3"/>
      <c r="M42" s="3"/>
      <c r="N42" s="3"/>
      <c r="O42" s="82"/>
      <c r="P42" s="3"/>
      <c r="Q42" s="6">
        <f t="shared" si="0"/>
        <v>0</v>
      </c>
    </row>
    <row r="43" spans="2:17">
      <c r="B43" s="3" t="s">
        <v>145</v>
      </c>
      <c r="C43" s="96"/>
      <c r="D43" s="96" t="s">
        <v>186</v>
      </c>
      <c r="E43" s="82">
        <f>+SUMIFS('PM Material'!V:V,'PM Material'!A:A,'Procurement Summary'!C43,'PM Material'!S:S,'Procurement Summary'!$E$2)</f>
        <v>0</v>
      </c>
      <c r="F43" s="82">
        <f>+SUMIFS('PM Material'!V:V,'PM Material'!A:A,'Procurement Summary'!C43,'PM Material'!S:S,'Procurement Summary'!$F$2)</f>
        <v>0</v>
      </c>
      <c r="G43" s="3"/>
      <c r="H43" s="3"/>
      <c r="I43" s="3"/>
      <c r="J43" s="3"/>
      <c r="K43" s="3"/>
      <c r="L43" s="3"/>
      <c r="M43" s="3"/>
      <c r="N43" s="3"/>
      <c r="O43" s="82"/>
      <c r="P43" s="3"/>
      <c r="Q43" s="6">
        <f t="shared" si="0"/>
        <v>0</v>
      </c>
    </row>
    <row r="44" spans="2:17">
      <c r="B44" s="3" t="s">
        <v>146</v>
      </c>
      <c r="C44" s="96"/>
      <c r="D44" s="96" t="s">
        <v>187</v>
      </c>
      <c r="E44" s="82">
        <f>+SUMIFS('PM Material'!V:V,'PM Material'!A:A,'Procurement Summary'!C44,'PM Material'!S:S,'Procurement Summary'!$E$2)</f>
        <v>0</v>
      </c>
      <c r="F44" s="82">
        <f>+SUMIFS('PM Material'!V:V,'PM Material'!A:A,'Procurement Summary'!C44,'PM Material'!S:S,'Procurement Summary'!$F$2)</f>
        <v>0</v>
      </c>
      <c r="G44" s="3"/>
      <c r="H44" s="3"/>
      <c r="I44" s="3"/>
      <c r="J44" s="3"/>
      <c r="K44" s="3"/>
      <c r="L44" s="3"/>
      <c r="M44" s="3"/>
      <c r="N44" s="3"/>
      <c r="O44" s="82"/>
      <c r="P44" s="3"/>
      <c r="Q44" s="6">
        <f t="shared" si="0"/>
        <v>0</v>
      </c>
    </row>
    <row r="45" spans="2:17">
      <c r="B45" s="3" t="s">
        <v>147</v>
      </c>
      <c r="C45" s="96"/>
      <c r="D45" s="96" t="s">
        <v>188</v>
      </c>
      <c r="E45" s="82">
        <f>+SUMIFS('PM Material'!V:V,'PM Material'!A:A,'Procurement Summary'!C45,'PM Material'!S:S,'Procurement Summary'!$E$2)</f>
        <v>0</v>
      </c>
      <c r="F45" s="82">
        <f>+SUMIFS('PM Material'!V:V,'PM Material'!A:A,'Procurement Summary'!C45,'PM Material'!S:S,'Procurement Summary'!$F$2)</f>
        <v>0</v>
      </c>
      <c r="G45" s="3"/>
      <c r="H45" s="3"/>
      <c r="I45" s="3"/>
      <c r="J45" s="3"/>
      <c r="K45" s="3"/>
      <c r="L45" s="3"/>
      <c r="M45" s="3"/>
      <c r="N45" s="3"/>
      <c r="O45" s="82"/>
      <c r="P45" s="3"/>
      <c r="Q45" s="6">
        <f t="shared" si="0"/>
        <v>0</v>
      </c>
    </row>
    <row r="46" spans="2:17">
      <c r="B46" s="3" t="s">
        <v>148</v>
      </c>
      <c r="C46" s="96"/>
      <c r="D46" s="96" t="s">
        <v>189</v>
      </c>
      <c r="E46" s="82">
        <f>+SUMIFS('PM Material'!V:V,'PM Material'!A:A,'Procurement Summary'!C46,'PM Material'!S:S,'Procurement Summary'!$E$2)</f>
        <v>0</v>
      </c>
      <c r="F46" s="82">
        <f>+SUMIFS('PM Material'!V:V,'PM Material'!A:A,'Procurement Summary'!C46,'PM Material'!S:S,'Procurement Summary'!$F$2)</f>
        <v>0</v>
      </c>
      <c r="G46" s="3"/>
      <c r="H46" s="3"/>
      <c r="I46" s="3"/>
      <c r="J46" s="3"/>
      <c r="K46" s="3"/>
      <c r="L46" s="3"/>
      <c r="M46" s="3"/>
      <c r="N46" s="3"/>
      <c r="O46" s="82"/>
      <c r="P46" s="3"/>
      <c r="Q46" s="6">
        <f t="shared" si="0"/>
        <v>0</v>
      </c>
    </row>
    <row r="47" spans="2:17">
      <c r="B47" s="3" t="s">
        <v>149</v>
      </c>
      <c r="C47" s="96"/>
      <c r="D47" s="96" t="s">
        <v>190</v>
      </c>
      <c r="E47" s="82">
        <f>+SUMIFS('PM Material'!V:V,'PM Material'!A:A,'Procurement Summary'!C47,'PM Material'!S:S,'Procurement Summary'!$E$2)</f>
        <v>0</v>
      </c>
      <c r="F47" s="82">
        <f>+SUMIFS('PM Material'!V:V,'PM Material'!A:A,'Procurement Summary'!C47,'PM Material'!S:S,'Procurement Summary'!$F$2)</f>
        <v>0</v>
      </c>
      <c r="G47" s="3"/>
      <c r="H47" s="3"/>
      <c r="I47" s="3"/>
      <c r="J47" s="3"/>
      <c r="K47" s="3"/>
      <c r="L47" s="3"/>
      <c r="M47" s="3"/>
      <c r="N47" s="3"/>
      <c r="O47" s="82"/>
      <c r="P47" s="3"/>
      <c r="Q47" s="6">
        <f t="shared" si="0"/>
        <v>0</v>
      </c>
    </row>
    <row r="48" spans="2:17">
      <c r="B48" s="3" t="s">
        <v>150</v>
      </c>
      <c r="C48" s="14">
        <v>5004396</v>
      </c>
      <c r="D48" s="96" t="s">
        <v>191</v>
      </c>
      <c r="E48" s="82">
        <f>+SUMIFS('PM Material'!V:V,'PM Material'!A:A,'Procurement Summary'!C48,'PM Material'!S:S,'Procurement Summary'!$E$2)</f>
        <v>0</v>
      </c>
      <c r="F48" s="82">
        <f>+SUMIFS('PM Material'!V:V,'PM Material'!A:A,'Procurement Summary'!C48,'PM Material'!S:S,'Procurement Summary'!$F$2)</f>
        <v>493476.70386000024</v>
      </c>
      <c r="G48" s="3"/>
      <c r="H48" s="3"/>
      <c r="I48" s="3"/>
      <c r="J48" s="3"/>
      <c r="K48" s="3"/>
      <c r="L48" s="3"/>
      <c r="M48" s="3"/>
      <c r="N48" s="95"/>
      <c r="O48" s="82"/>
      <c r="P48" s="3"/>
      <c r="Q48" s="6">
        <f t="shared" si="0"/>
        <v>493476.70386000024</v>
      </c>
    </row>
    <row r="49" spans="2:17">
      <c r="B49" s="3" t="s">
        <v>151</v>
      </c>
      <c r="C49" s="14">
        <v>5000718</v>
      </c>
      <c r="D49" s="96" t="s">
        <v>192</v>
      </c>
      <c r="E49" s="82">
        <f>+SUMIFS('PM Material'!V:V,'PM Material'!A:A,'Procurement Summary'!C49,'PM Material'!S:S,'Procurement Summary'!$E$2)</f>
        <v>0</v>
      </c>
      <c r="F49" s="82">
        <f>+SUMIFS('PM Material'!V:V,'PM Material'!A:A,'Procurement Summary'!C49,'PM Material'!S:S,'Procurement Summary'!$F$2)</f>
        <v>639545.72515049996</v>
      </c>
      <c r="G49" s="3"/>
      <c r="H49" s="3"/>
      <c r="I49" s="3"/>
      <c r="J49" s="3"/>
      <c r="K49" s="3"/>
      <c r="L49" s="3"/>
      <c r="M49" s="3"/>
      <c r="N49" s="3"/>
      <c r="O49" s="82"/>
      <c r="P49" s="3"/>
      <c r="Q49" s="6">
        <f t="shared" si="0"/>
        <v>639545.72515049996</v>
      </c>
    </row>
    <row r="50" spans="2:17">
      <c r="B50" s="3" t="s">
        <v>152</v>
      </c>
      <c r="C50" s="14">
        <v>5007172</v>
      </c>
      <c r="D50" s="96" t="s">
        <v>193</v>
      </c>
      <c r="E50" s="82">
        <f>+SUMIFS('PM Material'!V:V,'PM Material'!A:A,'Procurement Summary'!C50,'PM Material'!S:S,'Procurement Summary'!$E$2)</f>
        <v>1054469.9057275003</v>
      </c>
      <c r="F50" s="82">
        <f>+SUMIFS('PM Material'!V:V,'PM Material'!A:A,'Procurement Summary'!C50,'PM Material'!S:S,'Procurement Summary'!$F$2)</f>
        <v>477494.57492450008</v>
      </c>
      <c r="G50" s="3"/>
      <c r="H50" s="3"/>
      <c r="I50" s="3"/>
      <c r="J50" s="3"/>
      <c r="K50" s="3"/>
      <c r="L50" s="3"/>
      <c r="M50" s="3"/>
      <c r="N50" s="3"/>
      <c r="O50" s="82"/>
      <c r="P50" s="3"/>
      <c r="Q50" s="6">
        <f t="shared" si="0"/>
        <v>1531964.4806520003</v>
      </c>
    </row>
    <row r="51" spans="2:17">
      <c r="B51" s="3" t="s">
        <v>152</v>
      </c>
      <c r="C51" s="14">
        <v>5004885</v>
      </c>
      <c r="D51" s="96" t="s">
        <v>193</v>
      </c>
      <c r="E51" s="82">
        <f>+SUMIFS('PM Material'!V:V,'PM Material'!A:A,'Procurement Summary'!C51,'PM Material'!S:S,'Procurement Summary'!$E$2)</f>
        <v>879331.42233500071</v>
      </c>
      <c r="F51" s="82">
        <f>+SUMIFS('PM Material'!V:V,'PM Material'!A:A,'Procurement Summary'!C51,'PM Material'!S:S,'Procurement Summary'!$F$2)</f>
        <v>621321.75508500042</v>
      </c>
      <c r="G51" s="3"/>
      <c r="H51" s="3"/>
      <c r="I51" s="3"/>
      <c r="J51" s="3"/>
      <c r="K51" s="3"/>
      <c r="L51" s="3"/>
      <c r="M51" s="3"/>
      <c r="N51" s="3"/>
      <c r="O51" s="82"/>
      <c r="P51" s="3"/>
      <c r="Q51" s="6">
        <f t="shared" si="0"/>
        <v>1500653.177420001</v>
      </c>
    </row>
    <row r="52" spans="2:17">
      <c r="B52" s="3" t="s">
        <v>504</v>
      </c>
      <c r="C52" s="14" t="s">
        <v>659</v>
      </c>
      <c r="D52" s="96" t="s">
        <v>655</v>
      </c>
      <c r="E52" s="82">
        <f>+SUMIFS('UKM1 CFC'!W:W,'UKM1 CFC'!S:S,'Procurement Summary'!E2)</f>
        <v>73402.509125000128</v>
      </c>
      <c r="F52" s="82">
        <f>+SUMIFS('UKM1 CFC'!W:W,'UKM1 CFC'!S:S,'Procurement Summary'!F2)</f>
        <v>1508669.6594000002</v>
      </c>
      <c r="G52" s="3"/>
      <c r="H52" s="3"/>
      <c r="I52" s="3"/>
      <c r="J52" s="3"/>
      <c r="K52" s="3"/>
      <c r="L52" s="3"/>
      <c r="M52" s="3"/>
      <c r="N52" s="3"/>
      <c r="O52" s="82"/>
      <c r="P52" s="3"/>
      <c r="Q52" s="6">
        <f t="shared" ref="Q52:Q55" si="2">SUM(E52:P52)</f>
        <v>1582072.1685250003</v>
      </c>
    </row>
    <row r="53" spans="2:17">
      <c r="B53" s="3" t="s">
        <v>505</v>
      </c>
      <c r="C53" s="14" t="s">
        <v>659</v>
      </c>
      <c r="D53" s="96" t="s">
        <v>656</v>
      </c>
      <c r="E53" s="82">
        <f>+SUMIFS('Nikita CFC'!Y:Y,'Nikita CFC'!V:V,'Procurement Summary'!E2)</f>
        <v>1505151.1694750006</v>
      </c>
      <c r="F53" s="82">
        <f>+SUMIFS('Nikita CFC'!Y:Y,'Nikita CFC'!V:V,'Procurement Summary'!F2)</f>
        <v>1039158.4232356132</v>
      </c>
      <c r="G53" s="3"/>
      <c r="H53" s="3"/>
      <c r="I53" s="3"/>
      <c r="J53" s="3"/>
      <c r="K53" s="3"/>
      <c r="L53" s="3"/>
      <c r="M53" s="3"/>
      <c r="N53" s="3"/>
      <c r="O53" s="82"/>
      <c r="P53" s="3"/>
      <c r="Q53" s="6">
        <f t="shared" si="2"/>
        <v>2544309.5927106137</v>
      </c>
    </row>
    <row r="54" spans="2:17">
      <c r="B54" s="3" t="s">
        <v>506</v>
      </c>
      <c r="C54" s="14"/>
      <c r="D54" s="96" t="s">
        <v>657</v>
      </c>
      <c r="E54" s="82"/>
      <c r="F54" s="82"/>
      <c r="G54" s="3"/>
      <c r="H54" s="3"/>
      <c r="I54" s="3"/>
      <c r="J54" s="3"/>
      <c r="K54" s="3"/>
      <c r="L54" s="3"/>
      <c r="M54" s="3"/>
      <c r="N54" s="3"/>
      <c r="O54" s="82"/>
      <c r="P54" s="3"/>
      <c r="Q54" s="6"/>
    </row>
    <row r="55" spans="2:17">
      <c r="B55" s="3" t="s">
        <v>654</v>
      </c>
      <c r="C55" s="14"/>
      <c r="D55" s="96" t="s">
        <v>658</v>
      </c>
      <c r="E55" s="82">
        <f>+SUMIFS('PM Material'!V:V,'PM Material'!A:A,'Procurement Summary'!C55,'PM Material'!S:S,'Procurement Summary'!$E$2)</f>
        <v>0</v>
      </c>
      <c r="F55" s="82">
        <f>+SUMIFS('PM Material'!V:V,'PM Material'!A:A,'Procurement Summary'!C55,'PM Material'!S:S,'Procurement Summary'!$F$2)</f>
        <v>0</v>
      </c>
      <c r="G55" s="3"/>
      <c r="H55" s="3"/>
      <c r="I55" s="3"/>
      <c r="J55" s="3"/>
      <c r="K55" s="3"/>
      <c r="L55" s="3"/>
      <c r="M55" s="3"/>
      <c r="N55" s="3"/>
      <c r="O55" s="82"/>
      <c r="P55" s="3"/>
      <c r="Q55" s="6">
        <f t="shared" si="2"/>
        <v>0</v>
      </c>
    </row>
    <row r="56" spans="2:17">
      <c r="E56" s="9">
        <f>SUM(E3:E55)</f>
        <v>5106310.4190260954</v>
      </c>
      <c r="F56" s="9">
        <f t="shared" ref="F56:Q56" si="3">SUM(F3:F55)</f>
        <v>8151324.4224997377</v>
      </c>
      <c r="G56" s="9">
        <f t="shared" si="3"/>
        <v>0</v>
      </c>
      <c r="H56" s="9">
        <f t="shared" si="3"/>
        <v>0</v>
      </c>
      <c r="I56" s="9">
        <f t="shared" si="3"/>
        <v>0</v>
      </c>
      <c r="J56" s="9">
        <f t="shared" si="3"/>
        <v>0</v>
      </c>
      <c r="K56" s="9">
        <f t="shared" si="3"/>
        <v>0</v>
      </c>
      <c r="L56" s="9">
        <f t="shared" si="3"/>
        <v>0</v>
      </c>
      <c r="M56" s="9">
        <f t="shared" si="3"/>
        <v>0</v>
      </c>
      <c r="N56" s="9">
        <f t="shared" si="3"/>
        <v>0</v>
      </c>
      <c r="O56" s="9">
        <f t="shared" si="3"/>
        <v>0</v>
      </c>
      <c r="P56" s="9">
        <f t="shared" si="3"/>
        <v>0</v>
      </c>
      <c r="Q56" s="9">
        <f t="shared" si="3"/>
        <v>13257634.841525834</v>
      </c>
    </row>
    <row r="59" spans="2:17">
      <c r="B59" s="3" t="s">
        <v>496</v>
      </c>
      <c r="C59" s="14"/>
      <c r="D59" s="96" t="s">
        <v>500</v>
      </c>
      <c r="E59" s="82">
        <f>+SUMIFS('PM Material'!V:V,'PM Material'!A:A,'Procurement Summary'!C59,'PM Material'!S:S,'Procurement Summary'!$E$2)</f>
        <v>0</v>
      </c>
      <c r="F59" s="82">
        <f>+SUMIFS('PM Material'!V:V,'PM Material'!A:A,'Procurement Summary'!C59,'PM Material'!S:S,'Procurement Summary'!$F$2)</f>
        <v>0</v>
      </c>
      <c r="G59" s="3"/>
      <c r="H59" s="3"/>
      <c r="I59" s="3"/>
      <c r="J59" s="3"/>
      <c r="K59" s="3"/>
      <c r="L59" s="3"/>
      <c r="M59" s="3"/>
      <c r="N59" s="95"/>
      <c r="O59" s="82"/>
      <c r="P59" s="3"/>
      <c r="Q59" s="6">
        <f t="shared" ref="Q59:Q61" si="4">SUM(E59:P59)</f>
        <v>0</v>
      </c>
    </row>
    <row r="60" spans="2:17">
      <c r="B60" s="3" t="s">
        <v>497</v>
      </c>
      <c r="C60" s="14"/>
      <c r="D60" s="96" t="s">
        <v>501</v>
      </c>
      <c r="E60" s="82">
        <f>+SUMIFS('PM Material'!V:V,'PM Material'!A:A,'Procurement Summary'!C60,'PM Material'!S:S,'Procurement Summary'!$E$2)</f>
        <v>0</v>
      </c>
      <c r="F60" s="82">
        <f>+SUMIFS('PM Material'!V:V,'PM Material'!A:A,'Procurement Summary'!C60,'PM Material'!S:S,'Procurement Summary'!$F$2)</f>
        <v>0</v>
      </c>
      <c r="G60" s="3"/>
      <c r="H60" s="3"/>
      <c r="I60" s="3"/>
      <c r="J60" s="3"/>
      <c r="K60" s="3"/>
      <c r="L60" s="3"/>
      <c r="M60" s="3"/>
      <c r="N60" s="3"/>
      <c r="O60" s="82"/>
      <c r="P60" s="3"/>
      <c r="Q60" s="6">
        <f t="shared" si="4"/>
        <v>0</v>
      </c>
    </row>
    <row r="61" spans="2:17">
      <c r="B61" s="3" t="s">
        <v>498</v>
      </c>
      <c r="C61" s="14">
        <v>5003983</v>
      </c>
      <c r="D61" s="96" t="s">
        <v>502</v>
      </c>
      <c r="E61" s="82">
        <f>+SUMIFS('PM Material'!V:V,'PM Material'!A:A,'Procurement Summary'!C61,'PM Material'!S:S,'Procurement Summary'!$E$2)</f>
        <v>0</v>
      </c>
      <c r="F61" s="82">
        <f>+SUMIFS('PM Material'!V:V,'PM Material'!A:A,'Procurement Summary'!C61,'PM Material'!S:S,'Procurement Summary'!$F$2)</f>
        <v>0</v>
      </c>
      <c r="G61" s="3"/>
      <c r="H61" s="3"/>
      <c r="I61" s="3"/>
      <c r="J61" s="3"/>
      <c r="K61" s="3"/>
      <c r="L61" s="3"/>
      <c r="M61" s="3"/>
      <c r="N61" s="3"/>
      <c r="O61" s="82"/>
      <c r="P61" s="3"/>
      <c r="Q61" s="6">
        <f t="shared" si="4"/>
        <v>0</v>
      </c>
    </row>
    <row r="62" spans="2:17">
      <c r="B62" s="3" t="s">
        <v>498</v>
      </c>
      <c r="C62" s="14">
        <v>5004397</v>
      </c>
      <c r="D62" s="96" t="s">
        <v>502</v>
      </c>
      <c r="E62" s="82">
        <f>+SUMIFS('PM Material'!V:V,'PM Material'!A:A,'Procurement Summary'!C62,'PM Material'!S:S,'Procurement Summary'!$E$2)</f>
        <v>11240.419200000008</v>
      </c>
      <c r="F62" s="82">
        <f>+SUMIFS('PM Material'!V:V,'PM Material'!A:A,'Procurement Summary'!C62,'PM Material'!S:S,'Procurement Summary'!$F$2)</f>
        <v>27490.744000000017</v>
      </c>
      <c r="G62" s="3"/>
      <c r="H62" s="3"/>
      <c r="I62" s="3"/>
      <c r="J62" s="3"/>
      <c r="K62" s="3"/>
      <c r="L62" s="3"/>
      <c r="M62" s="3"/>
      <c r="N62" s="3"/>
      <c r="O62" s="82"/>
      <c r="P62" s="3"/>
      <c r="Q62" s="6"/>
    </row>
    <row r="63" spans="2:17">
      <c r="B63" s="3" t="s">
        <v>498</v>
      </c>
      <c r="C63" s="14">
        <v>5008130</v>
      </c>
      <c r="D63" s="96" t="s">
        <v>502</v>
      </c>
      <c r="E63" s="82">
        <f>+SUMIFS('PM Material'!V:V,'PM Material'!A:A,'Procurement Summary'!C63,'PM Material'!S:S,'Procurement Summary'!$E$2)</f>
        <v>97948.97400000006</v>
      </c>
      <c r="F63" s="82">
        <f>+SUMIFS('PM Material'!V:V,'PM Material'!A:A,'Procurement Summary'!C63,'PM Material'!S:S,'Procurement Summary'!$F$2)</f>
        <v>174860.66000000003</v>
      </c>
      <c r="G63" s="3"/>
      <c r="H63" s="3"/>
      <c r="I63" s="3"/>
      <c r="J63" s="3"/>
      <c r="K63" s="3"/>
      <c r="L63" s="3"/>
      <c r="M63" s="3"/>
      <c r="N63" s="3"/>
      <c r="O63" s="82"/>
      <c r="P63" s="3"/>
      <c r="Q63" s="6"/>
    </row>
    <row r="64" spans="2:17">
      <c r="B64" s="3" t="s">
        <v>498</v>
      </c>
      <c r="C64" s="14">
        <v>5008290</v>
      </c>
      <c r="D64" s="96" t="s">
        <v>502</v>
      </c>
      <c r="E64" s="82">
        <f>+SUMIFS('PM Material'!V:V,'PM Material'!A:A,'Procurement Summary'!C64,'PM Material'!S:S,'Procurement Summary'!$E$2)</f>
        <v>33975.953200000033</v>
      </c>
      <c r="F64" s="82">
        <f>+SUMIFS('PM Material'!V:V,'PM Material'!A:A,'Procurement Summary'!C64,'PM Material'!S:S,'Procurement Summary'!$F$2)</f>
        <v>0</v>
      </c>
      <c r="G64" s="3"/>
      <c r="H64" s="3"/>
      <c r="I64" s="3"/>
      <c r="J64" s="3"/>
      <c r="K64" s="3"/>
      <c r="L64" s="3"/>
      <c r="M64" s="3"/>
      <c r="N64" s="3"/>
      <c r="O64" s="82"/>
      <c r="P64" s="3"/>
      <c r="Q64" s="6"/>
    </row>
    <row r="65" spans="2:17">
      <c r="B65" s="3" t="s">
        <v>499</v>
      </c>
      <c r="C65" s="14"/>
      <c r="D65" s="96" t="s">
        <v>503</v>
      </c>
      <c r="E65" s="82">
        <f>+SUMIFS('PM Material'!V:V,'PM Material'!A:A,'Procurement Summary'!C65,'PM Material'!S:S,'Procurement Summary'!$E$2)</f>
        <v>0</v>
      </c>
      <c r="F65" s="82">
        <f>+SUMIFS('PM Material'!V:V,'PM Material'!A:A,'Procurement Summary'!C65,'PM Material'!S:S,'Procurement Summary'!$F$2)</f>
        <v>0</v>
      </c>
      <c r="G65" s="3"/>
      <c r="H65" s="3"/>
      <c r="I65" s="3"/>
      <c r="J65" s="3"/>
      <c r="K65" s="3"/>
      <c r="L65" s="3"/>
      <c r="M65" s="3"/>
      <c r="N65" s="3"/>
      <c r="O65" s="82"/>
      <c r="P65" s="3"/>
      <c r="Q65" s="6">
        <f t="shared" ref="Q65:Q66" si="5">SUM(E65:P65)</f>
        <v>0</v>
      </c>
    </row>
    <row r="66" spans="2:17">
      <c r="B66" s="3" t="s">
        <v>992</v>
      </c>
      <c r="C66" s="14">
        <v>5000434</v>
      </c>
      <c r="D66" s="96" t="s">
        <v>993</v>
      </c>
      <c r="E66" s="82">
        <f>+SUMIFS('PM Material'!V:V,'PM Material'!A:A,'Procurement Summary'!C66,'PM Material'!S:S,'Procurement Summary'!$E$2)</f>
        <v>23429.615999999998</v>
      </c>
      <c r="F66" s="82">
        <f>+SUMIFS('PM Material'!V:V,'PM Material'!A:A,'Procurement Summary'!C66,'PM Material'!S:S,'Procurement Summary'!$F$2)</f>
        <v>0</v>
      </c>
      <c r="G66" s="3"/>
      <c r="H66" s="3"/>
      <c r="I66" s="3"/>
      <c r="J66" s="3"/>
      <c r="K66" s="3"/>
      <c r="L66" s="3"/>
      <c r="M66" s="3"/>
      <c r="N66" s="3"/>
      <c r="O66" s="82"/>
      <c r="P66" s="3"/>
      <c r="Q66" s="6">
        <f t="shared" si="5"/>
        <v>23429.615999999998</v>
      </c>
    </row>
    <row r="67" spans="2:17">
      <c r="B67" s="3" t="s">
        <v>992</v>
      </c>
      <c r="C67" s="14">
        <v>5000281</v>
      </c>
      <c r="D67" s="96" t="s">
        <v>993</v>
      </c>
      <c r="E67" s="82">
        <f>+SUMIFS('PM Material'!V:V,'PM Material'!A:A,'Procurement Summary'!C67,'PM Material'!S:S,'Procurement Summary'!$E$2)</f>
        <v>40193.721199999985</v>
      </c>
      <c r="F67" s="82">
        <f>+SUMIFS('PM Material'!V:V,'PM Material'!A:A,'Procurement Summary'!C67,'PM Material'!S:S,'Procurement Summary'!$F$2)</f>
        <v>216884.77170000001</v>
      </c>
      <c r="G67" s="3"/>
      <c r="H67" s="3"/>
      <c r="I67" s="3"/>
      <c r="J67" s="3"/>
      <c r="K67" s="3"/>
      <c r="L67" s="3"/>
      <c r="M67" s="3"/>
      <c r="N67" s="3"/>
      <c r="O67" s="82"/>
      <c r="P67" s="3"/>
      <c r="Q67" s="6">
        <f t="shared" ref="Q67" si="6">SUM(E67:P67)</f>
        <v>257078.49290000001</v>
      </c>
    </row>
    <row r="68" spans="2:17" s="105" customFormat="1">
      <c r="C68" s="106"/>
      <c r="D68" s="106"/>
      <c r="E68" s="107">
        <f t="shared" ref="E68:P68" si="7">SUM(E59:E67)</f>
        <v>206788.68360000011</v>
      </c>
      <c r="F68" s="107">
        <f t="shared" si="7"/>
        <v>419236.17570000002</v>
      </c>
      <c r="G68" s="107">
        <f t="shared" si="7"/>
        <v>0</v>
      </c>
      <c r="H68" s="107">
        <f t="shared" si="7"/>
        <v>0</v>
      </c>
      <c r="I68" s="107">
        <f t="shared" si="7"/>
        <v>0</v>
      </c>
      <c r="J68" s="107">
        <f t="shared" si="7"/>
        <v>0</v>
      </c>
      <c r="K68" s="107">
        <f t="shared" si="7"/>
        <v>0</v>
      </c>
      <c r="L68" s="107">
        <f t="shared" si="7"/>
        <v>0</v>
      </c>
      <c r="M68" s="107">
        <f t="shared" si="7"/>
        <v>0</v>
      </c>
      <c r="N68" s="107">
        <f t="shared" si="7"/>
        <v>0</v>
      </c>
      <c r="O68" s="107">
        <f t="shared" si="7"/>
        <v>0</v>
      </c>
      <c r="P68" s="107">
        <f t="shared" si="7"/>
        <v>0</v>
      </c>
      <c r="Q68" s="107">
        <f>SUM(Q59:Q67)</f>
        <v>280508.10889999999</v>
      </c>
    </row>
    <row r="70" spans="2:17">
      <c r="B70" s="3" t="s">
        <v>105</v>
      </c>
      <c r="C70" s="14">
        <v>4002873</v>
      </c>
      <c r="D70" s="96" t="s">
        <v>968</v>
      </c>
      <c r="E70" s="82">
        <f>+SUMIFS('RM Material'!O:O,'RM Material'!A:A,'Procurement Summary'!C70,'RM Material'!L:L,'Procurement Summary'!$E$2)</f>
        <v>0</v>
      </c>
      <c r="F70" s="92">
        <f>+SUMIFS('RM Material'!O:O,'RM Material'!A:A,'Procurement Summary'!C70,'RM Material'!L:L,'Procurement Summary'!$F$2)</f>
        <v>0</v>
      </c>
      <c r="G70" s="3"/>
      <c r="H70" s="3"/>
      <c r="I70" s="3"/>
      <c r="J70" s="3"/>
      <c r="K70" s="3"/>
      <c r="L70" s="3"/>
      <c r="M70" s="3"/>
      <c r="N70" s="3"/>
      <c r="O70" s="82"/>
      <c r="P70" s="3"/>
      <c r="Q70" s="6">
        <f t="shared" ref="Q70" si="8">SUM(E70:P70)</f>
        <v>0</v>
      </c>
    </row>
    <row r="71" spans="2:17">
      <c r="B71" s="105"/>
      <c r="C71" s="106"/>
      <c r="D71" s="106"/>
      <c r="E71" s="107">
        <f>SUM(E70)</f>
        <v>0</v>
      </c>
      <c r="F71" s="107">
        <f>SUM(F70)</f>
        <v>0</v>
      </c>
      <c r="G71" s="107">
        <f t="shared" ref="G71" si="9">SUM(G62:G70)</f>
        <v>0</v>
      </c>
      <c r="H71" s="107">
        <f t="shared" ref="H71" si="10">SUM(H62:H70)</f>
        <v>0</v>
      </c>
      <c r="I71" s="107">
        <f t="shared" ref="I71" si="11">SUM(I62:I70)</f>
        <v>0</v>
      </c>
      <c r="J71" s="107">
        <f t="shared" ref="J71" si="12">SUM(J62:J70)</f>
        <v>0</v>
      </c>
      <c r="K71" s="107">
        <f t="shared" ref="K71" si="13">SUM(K62:K70)</f>
        <v>0</v>
      </c>
      <c r="L71" s="107">
        <f t="shared" ref="L71" si="14">SUM(L62:L70)</f>
        <v>0</v>
      </c>
      <c r="M71" s="107">
        <f t="shared" ref="M71" si="15">SUM(M62:M70)</f>
        <v>0</v>
      </c>
      <c r="N71" s="107">
        <f t="shared" ref="N71" si="16">SUM(N62:N70)</f>
        <v>0</v>
      </c>
      <c r="O71" s="107">
        <f t="shared" ref="O71" si="17">SUM(O62:O70)</f>
        <v>0</v>
      </c>
      <c r="P71" s="107">
        <f t="shared" ref="P71" si="18">SUM(P62:P70)</f>
        <v>0</v>
      </c>
      <c r="Q71" s="107">
        <f>SUM(Q62:Q70)</f>
        <v>561016.21779999998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X107"/>
  <sheetViews>
    <sheetView workbookViewId="0">
      <selection activeCell="K117" sqref="K117"/>
    </sheetView>
  </sheetViews>
  <sheetFormatPr defaultRowHeight="15"/>
  <cols>
    <col min="1" max="1" width="10.140625" bestFit="1" customWidth="1"/>
    <col min="2" max="2" width="41.5703125" bestFit="1" customWidth="1"/>
    <col min="3" max="3" width="6.28515625" bestFit="1" customWidth="1"/>
    <col min="4" max="4" width="7" bestFit="1" customWidth="1"/>
    <col min="5" max="5" width="6.7109375" bestFit="1" customWidth="1"/>
    <col min="6" max="6" width="11.28515625" bestFit="1" customWidth="1"/>
    <col min="7" max="7" width="11.85546875" bestFit="1" customWidth="1"/>
    <col min="8" max="8" width="16" bestFit="1" customWidth="1"/>
    <col min="9" max="9" width="6.5703125" bestFit="1" customWidth="1"/>
    <col min="10" max="10" width="15.85546875" bestFit="1" customWidth="1"/>
    <col min="11" max="11" width="14" bestFit="1" customWidth="1"/>
    <col min="12" max="12" width="9.5703125" bestFit="1" customWidth="1"/>
    <col min="13" max="13" width="13.140625" bestFit="1" customWidth="1"/>
    <col min="14" max="14" width="11.7109375" bestFit="1" customWidth="1"/>
    <col min="15" max="15" width="13.140625" bestFit="1" customWidth="1"/>
    <col min="16" max="16" width="11.42578125" bestFit="1" customWidth="1"/>
    <col min="17" max="17" width="7.42578125" bestFit="1" customWidth="1"/>
    <col min="18" max="18" width="10.28515625" bestFit="1" customWidth="1"/>
    <col min="19" max="19" width="3.7109375" bestFit="1" customWidth="1"/>
    <col min="20" max="21" width="8" bestFit="1" customWidth="1"/>
    <col min="22" max="22" width="11.28515625" bestFit="1" customWidth="1"/>
    <col min="23" max="23" width="15.7109375" bestFit="1" customWidth="1"/>
    <col min="24" max="24" width="8" bestFit="1" customWidth="1"/>
  </cols>
  <sheetData>
    <row r="1" spans="1:24">
      <c r="A1" s="101" t="s">
        <v>29</v>
      </c>
      <c r="B1" s="101" t="s">
        <v>28</v>
      </c>
      <c r="C1" s="101" t="s">
        <v>194</v>
      </c>
      <c r="D1" s="101" t="s">
        <v>26</v>
      </c>
      <c r="E1" s="101" t="s">
        <v>24</v>
      </c>
      <c r="F1" s="101" t="s">
        <v>20</v>
      </c>
      <c r="G1" s="102" t="s">
        <v>19</v>
      </c>
      <c r="H1" s="102" t="s">
        <v>195</v>
      </c>
      <c r="I1" s="102" t="s">
        <v>196</v>
      </c>
      <c r="J1" s="102" t="s">
        <v>93</v>
      </c>
      <c r="K1" s="141" t="s">
        <v>98</v>
      </c>
      <c r="L1" s="141" t="s">
        <v>30</v>
      </c>
      <c r="M1" s="141" t="s">
        <v>95</v>
      </c>
      <c r="N1" s="141" t="s">
        <v>96</v>
      </c>
      <c r="O1" s="141" t="s">
        <v>97</v>
      </c>
      <c r="P1" s="98"/>
      <c r="Q1" s="98"/>
      <c r="R1" s="98"/>
      <c r="S1" s="98"/>
      <c r="T1" s="99"/>
      <c r="U1" s="99"/>
      <c r="V1" s="99"/>
      <c r="W1" s="99"/>
      <c r="X1" s="99"/>
    </row>
    <row r="2" spans="1:24">
      <c r="A2" s="104">
        <v>4000310</v>
      </c>
      <c r="B2" s="103" t="s">
        <v>35</v>
      </c>
      <c r="C2" s="103" t="s">
        <v>14</v>
      </c>
      <c r="D2" s="103" t="s">
        <v>84</v>
      </c>
      <c r="E2" s="103" t="s">
        <v>11</v>
      </c>
      <c r="F2" s="103" t="s">
        <v>197</v>
      </c>
      <c r="G2" s="78">
        <v>45034</v>
      </c>
      <c r="H2" s="79">
        <v>3010</v>
      </c>
      <c r="I2" s="11" t="s">
        <v>85</v>
      </c>
      <c r="J2" s="80">
        <v>1191960</v>
      </c>
      <c r="K2" s="100">
        <f>+J2/H2</f>
        <v>396</v>
      </c>
      <c r="L2" s="16">
        <f>EOMONTH(G2,-1)+1</f>
        <v>45017</v>
      </c>
      <c r="M2" s="100">
        <v>439.80982508389093</v>
      </c>
      <c r="N2" s="100">
        <f>+M2-K2</f>
        <v>43.809825083890928</v>
      </c>
      <c r="O2" s="100">
        <f>+N2*H2</f>
        <v>131867.57350251169</v>
      </c>
      <c r="P2" s="80"/>
      <c r="Q2" s="100"/>
      <c r="R2" s="78"/>
      <c r="V2" s="100"/>
      <c r="W2" s="8"/>
      <c r="X2" s="8"/>
    </row>
    <row r="3" spans="1:24">
      <c r="A3" s="104">
        <v>4000310</v>
      </c>
      <c r="B3" s="103" t="s">
        <v>35</v>
      </c>
      <c r="C3" s="103" t="s">
        <v>14</v>
      </c>
      <c r="D3" s="103" t="s">
        <v>84</v>
      </c>
      <c r="E3" s="103" t="s">
        <v>11</v>
      </c>
      <c r="F3" s="103" t="s">
        <v>198</v>
      </c>
      <c r="G3" s="78">
        <v>45023</v>
      </c>
      <c r="H3" s="79">
        <v>4080</v>
      </c>
      <c r="I3" s="11" t="s">
        <v>85</v>
      </c>
      <c r="J3" s="80">
        <v>1636080</v>
      </c>
      <c r="K3" s="100">
        <f t="shared" ref="K3:K5" si="0">+J3/H3</f>
        <v>401</v>
      </c>
      <c r="L3" s="16">
        <f t="shared" ref="L3:L8" si="1">EOMONTH(G3,-1)+1</f>
        <v>45017</v>
      </c>
      <c r="M3" s="100">
        <v>439.80982508389093</v>
      </c>
      <c r="N3" s="100">
        <f t="shared" ref="N3:N8" si="2">+M3-K3</f>
        <v>38.809825083890928</v>
      </c>
      <c r="O3" s="100">
        <f t="shared" ref="O3:O8" si="3">+N3*H3</f>
        <v>158344.086342275</v>
      </c>
      <c r="Q3" s="100"/>
      <c r="R3" s="78"/>
      <c r="V3" s="100"/>
    </row>
    <row r="4" spans="1:24">
      <c r="A4" s="104">
        <v>4000310</v>
      </c>
      <c r="B4" s="103" t="s">
        <v>35</v>
      </c>
      <c r="C4" s="103" t="s">
        <v>88</v>
      </c>
      <c r="D4" s="103" t="s">
        <v>89</v>
      </c>
      <c r="E4" s="103" t="s">
        <v>11</v>
      </c>
      <c r="F4" s="103" t="s">
        <v>199</v>
      </c>
      <c r="G4" s="78">
        <v>45044</v>
      </c>
      <c r="H4" s="79">
        <v>480</v>
      </c>
      <c r="I4" s="11" t="s">
        <v>85</v>
      </c>
      <c r="J4" s="80">
        <v>189800</v>
      </c>
      <c r="K4" s="100">
        <f t="shared" si="0"/>
        <v>395.41666666666669</v>
      </c>
      <c r="L4" s="16">
        <f t="shared" si="1"/>
        <v>45017</v>
      </c>
      <c r="M4" s="100">
        <v>439.80982508389093</v>
      </c>
      <c r="N4" s="100">
        <f t="shared" si="2"/>
        <v>44.393158417224242</v>
      </c>
      <c r="O4" s="100">
        <f t="shared" si="3"/>
        <v>21308.716040267638</v>
      </c>
      <c r="Q4" s="100"/>
      <c r="R4" s="78"/>
      <c r="V4" s="100"/>
    </row>
    <row r="5" spans="1:24">
      <c r="A5" s="104">
        <v>4000310</v>
      </c>
      <c r="B5" s="103" t="s">
        <v>35</v>
      </c>
      <c r="C5" s="103" t="s">
        <v>79</v>
      </c>
      <c r="D5" s="103" t="s">
        <v>94</v>
      </c>
      <c r="E5" s="103" t="s">
        <v>11</v>
      </c>
      <c r="F5" s="103" t="s">
        <v>200</v>
      </c>
      <c r="G5" s="78">
        <v>45021</v>
      </c>
      <c r="H5" s="79">
        <v>960</v>
      </c>
      <c r="I5" s="11" t="s">
        <v>85</v>
      </c>
      <c r="J5" s="80">
        <v>375840</v>
      </c>
      <c r="K5" s="100">
        <f t="shared" si="0"/>
        <v>391.5</v>
      </c>
      <c r="L5" s="16">
        <f t="shared" si="1"/>
        <v>45017</v>
      </c>
      <c r="M5" s="100">
        <v>429.84619479166673</v>
      </c>
      <c r="N5" s="100">
        <f t="shared" si="2"/>
        <v>38.346194791666733</v>
      </c>
      <c r="O5" s="100">
        <f t="shared" si="3"/>
        <v>36812.347000000067</v>
      </c>
      <c r="Q5" s="100"/>
      <c r="R5" s="78"/>
      <c r="V5" s="100"/>
    </row>
    <row r="6" spans="1:24" hidden="1">
      <c r="A6" s="104">
        <v>4000225</v>
      </c>
      <c r="B6" s="103" t="s">
        <v>153</v>
      </c>
      <c r="C6" s="103" t="s">
        <v>14</v>
      </c>
      <c r="D6" s="103" t="s">
        <v>84</v>
      </c>
      <c r="E6" s="103" t="s">
        <v>11</v>
      </c>
      <c r="F6" s="103" t="s">
        <v>201</v>
      </c>
      <c r="G6" s="78">
        <v>45019</v>
      </c>
      <c r="H6" s="79">
        <v>600</v>
      </c>
      <c r="I6" s="11" t="s">
        <v>85</v>
      </c>
      <c r="J6" s="80">
        <v>497400</v>
      </c>
      <c r="K6" s="100">
        <f>+J6/H6</f>
        <v>829</v>
      </c>
      <c r="L6" s="16">
        <f t="shared" si="1"/>
        <v>45017</v>
      </c>
      <c r="M6" s="100">
        <v>865.02566901408454</v>
      </c>
      <c r="N6" s="100">
        <f t="shared" si="2"/>
        <v>36.025669014084542</v>
      </c>
      <c r="O6" s="100">
        <f t="shared" si="3"/>
        <v>21615.401408450725</v>
      </c>
      <c r="Q6" s="100"/>
      <c r="R6" s="78"/>
      <c r="V6" s="100"/>
    </row>
    <row r="7" spans="1:24" hidden="1">
      <c r="A7" s="104">
        <v>4000225</v>
      </c>
      <c r="B7" s="103" t="s">
        <v>153</v>
      </c>
      <c r="C7" s="103" t="s">
        <v>14</v>
      </c>
      <c r="D7" s="103" t="s">
        <v>84</v>
      </c>
      <c r="E7" s="103" t="s">
        <v>11</v>
      </c>
      <c r="F7" s="103" t="s">
        <v>202</v>
      </c>
      <c r="G7" s="78">
        <v>45019</v>
      </c>
      <c r="H7" s="79">
        <v>225</v>
      </c>
      <c r="I7" s="11" t="s">
        <v>85</v>
      </c>
      <c r="J7" s="80">
        <v>186975</v>
      </c>
      <c r="K7" s="100">
        <f t="shared" ref="K7:K8" si="4">+J7/H7</f>
        <v>831</v>
      </c>
      <c r="L7" s="16">
        <f t="shared" si="1"/>
        <v>45017</v>
      </c>
      <c r="M7" s="100">
        <v>865.02566901408454</v>
      </c>
      <c r="N7" s="100">
        <f t="shared" si="2"/>
        <v>34.025669014084542</v>
      </c>
      <c r="O7" s="100">
        <f t="shared" si="3"/>
        <v>7655.7755281690224</v>
      </c>
      <c r="Q7" s="100"/>
      <c r="R7" s="78"/>
      <c r="V7" s="100"/>
    </row>
    <row r="8" spans="1:24" hidden="1">
      <c r="A8" s="104">
        <v>4000225</v>
      </c>
      <c r="B8" s="103" t="s">
        <v>153</v>
      </c>
      <c r="C8" s="103" t="s">
        <v>79</v>
      </c>
      <c r="D8" s="103" t="s">
        <v>102</v>
      </c>
      <c r="E8" s="103" t="s">
        <v>11</v>
      </c>
      <c r="F8" s="103" t="s">
        <v>203</v>
      </c>
      <c r="G8" s="78">
        <v>45023</v>
      </c>
      <c r="H8" s="79">
        <v>1000</v>
      </c>
      <c r="I8" s="11" t="s">
        <v>85</v>
      </c>
      <c r="J8" s="80">
        <v>825098</v>
      </c>
      <c r="K8" s="100">
        <f t="shared" si="4"/>
        <v>825.09799999999996</v>
      </c>
      <c r="L8" s="16">
        <f t="shared" si="1"/>
        <v>45017</v>
      </c>
      <c r="M8" s="100">
        <v>998.31999999999994</v>
      </c>
      <c r="N8" s="100">
        <f t="shared" si="2"/>
        <v>173.22199999999998</v>
      </c>
      <c r="O8" s="100">
        <f t="shared" si="3"/>
        <v>173221.99999999997</v>
      </c>
      <c r="Q8" s="100"/>
      <c r="R8" s="78"/>
      <c r="V8" s="100"/>
    </row>
    <row r="9" spans="1:24" hidden="1">
      <c r="A9" s="104">
        <v>4000097</v>
      </c>
      <c r="B9" s="103" t="s">
        <v>37</v>
      </c>
      <c r="C9" s="103" t="s">
        <v>14</v>
      </c>
      <c r="D9" s="103" t="s">
        <v>84</v>
      </c>
      <c r="E9" s="103" t="s">
        <v>11</v>
      </c>
      <c r="F9" s="103" t="s">
        <v>204</v>
      </c>
      <c r="G9" s="78">
        <v>45019</v>
      </c>
      <c r="H9" s="79">
        <v>350</v>
      </c>
      <c r="I9" s="11" t="s">
        <v>85</v>
      </c>
      <c r="J9" s="80">
        <v>103600</v>
      </c>
      <c r="K9" s="100">
        <f t="shared" ref="K9:K64" si="5">+J9/H9</f>
        <v>296</v>
      </c>
      <c r="L9" s="16">
        <f t="shared" ref="L9:L64" si="6">EOMONTH(G9,-1)+1</f>
        <v>45017</v>
      </c>
      <c r="M9" s="100">
        <v>296.37495750708217</v>
      </c>
      <c r="N9" s="100">
        <f t="shared" ref="N9:N40" si="7">+M9-K9</f>
        <v>0.37495750708217201</v>
      </c>
      <c r="O9" s="100">
        <f t="shared" ref="O9:O40" si="8">+N9*H9</f>
        <v>131.23512747876021</v>
      </c>
      <c r="Q9" s="100"/>
      <c r="R9" s="78"/>
      <c r="V9" s="100"/>
    </row>
    <row r="10" spans="1:24" hidden="1">
      <c r="A10" s="104">
        <v>4000097</v>
      </c>
      <c r="B10" s="103" t="s">
        <v>37</v>
      </c>
      <c r="C10" s="103" t="s">
        <v>14</v>
      </c>
      <c r="D10" s="103" t="s">
        <v>84</v>
      </c>
      <c r="E10" s="103" t="s">
        <v>11</v>
      </c>
      <c r="F10" s="103" t="s">
        <v>205</v>
      </c>
      <c r="G10" s="78">
        <v>45019</v>
      </c>
      <c r="H10" s="79">
        <v>1575</v>
      </c>
      <c r="I10" s="11" t="s">
        <v>85</v>
      </c>
      <c r="J10" s="80">
        <v>466200</v>
      </c>
      <c r="K10" s="100">
        <f t="shared" si="5"/>
        <v>296</v>
      </c>
      <c r="L10" s="16">
        <f t="shared" si="6"/>
        <v>45017</v>
      </c>
      <c r="M10" s="100">
        <v>296.37495750708217</v>
      </c>
      <c r="N10" s="100">
        <f t="shared" si="7"/>
        <v>0.37495750708217201</v>
      </c>
      <c r="O10" s="100">
        <f t="shared" si="8"/>
        <v>590.55807365442092</v>
      </c>
    </row>
    <row r="11" spans="1:24" hidden="1">
      <c r="A11" s="104">
        <v>4000097</v>
      </c>
      <c r="B11" s="103" t="s">
        <v>37</v>
      </c>
      <c r="C11" s="103" t="s">
        <v>88</v>
      </c>
      <c r="D11" s="103" t="s">
        <v>89</v>
      </c>
      <c r="E11" s="103" t="s">
        <v>11</v>
      </c>
      <c r="F11" s="103" t="s">
        <v>206</v>
      </c>
      <c r="G11" s="78">
        <v>45044</v>
      </c>
      <c r="H11" s="79">
        <v>100</v>
      </c>
      <c r="I11" s="11" t="s">
        <v>85</v>
      </c>
      <c r="J11" s="80">
        <v>27500</v>
      </c>
      <c r="K11" s="100">
        <f t="shared" si="5"/>
        <v>275</v>
      </c>
      <c r="L11" s="16">
        <f t="shared" si="6"/>
        <v>45017</v>
      </c>
      <c r="M11" s="100">
        <v>296.37495750708217</v>
      </c>
      <c r="N11" s="100">
        <f t="shared" si="7"/>
        <v>21.374957507082172</v>
      </c>
      <c r="O11" s="100">
        <f t="shared" si="8"/>
        <v>2137.4957507082172</v>
      </c>
    </row>
    <row r="12" spans="1:24" hidden="1">
      <c r="A12" s="104">
        <v>4000102</v>
      </c>
      <c r="B12" s="103" t="s">
        <v>160</v>
      </c>
      <c r="C12" s="103" t="s">
        <v>14</v>
      </c>
      <c r="D12" s="103" t="s">
        <v>84</v>
      </c>
      <c r="E12" s="103" t="s">
        <v>11</v>
      </c>
      <c r="F12" s="103" t="s">
        <v>207</v>
      </c>
      <c r="G12" s="78">
        <v>45022</v>
      </c>
      <c r="H12" s="79">
        <v>1400</v>
      </c>
      <c r="I12" s="11" t="s">
        <v>85</v>
      </c>
      <c r="J12" s="80">
        <v>820400</v>
      </c>
      <c r="K12" s="100">
        <f t="shared" si="5"/>
        <v>586</v>
      </c>
      <c r="L12" s="16">
        <f t="shared" si="6"/>
        <v>45017</v>
      </c>
      <c r="M12" s="100">
        <v>751.48</v>
      </c>
      <c r="N12" s="100">
        <f t="shared" si="7"/>
        <v>165.48000000000002</v>
      </c>
      <c r="O12" s="100">
        <f t="shared" si="8"/>
        <v>231672.00000000003</v>
      </c>
    </row>
    <row r="13" spans="1:24" hidden="1">
      <c r="A13" s="104">
        <v>4000102</v>
      </c>
      <c r="B13" s="103" t="s">
        <v>160</v>
      </c>
      <c r="C13" s="103" t="s">
        <v>14</v>
      </c>
      <c r="D13" s="103" t="s">
        <v>84</v>
      </c>
      <c r="E13" s="103" t="s">
        <v>11</v>
      </c>
      <c r="F13" s="103" t="s">
        <v>208</v>
      </c>
      <c r="G13" s="78">
        <v>45019</v>
      </c>
      <c r="H13" s="79">
        <v>1000</v>
      </c>
      <c r="I13" s="11" t="s">
        <v>85</v>
      </c>
      <c r="J13" s="80">
        <v>586000</v>
      </c>
      <c r="K13" s="100">
        <f t="shared" si="5"/>
        <v>586</v>
      </c>
      <c r="L13" s="16">
        <f t="shared" si="6"/>
        <v>45017</v>
      </c>
      <c r="M13" s="100">
        <v>751.48</v>
      </c>
      <c r="N13" s="100">
        <f t="shared" si="7"/>
        <v>165.48000000000002</v>
      </c>
      <c r="O13" s="100">
        <f t="shared" si="8"/>
        <v>165480.00000000003</v>
      </c>
    </row>
    <row r="14" spans="1:24" hidden="1">
      <c r="A14" s="104">
        <v>4000102</v>
      </c>
      <c r="B14" s="103" t="s">
        <v>160</v>
      </c>
      <c r="C14" s="103" t="s">
        <v>88</v>
      </c>
      <c r="D14" s="103" t="s">
        <v>89</v>
      </c>
      <c r="E14" s="103" t="s">
        <v>11</v>
      </c>
      <c r="F14" s="103" t="s">
        <v>209</v>
      </c>
      <c r="G14" s="78">
        <v>45044</v>
      </c>
      <c r="H14" s="79">
        <v>100</v>
      </c>
      <c r="I14" s="11" t="s">
        <v>85</v>
      </c>
      <c r="J14" s="80">
        <v>56000</v>
      </c>
      <c r="K14" s="100">
        <f t="shared" si="5"/>
        <v>560</v>
      </c>
      <c r="L14" s="16">
        <f t="shared" si="6"/>
        <v>45017</v>
      </c>
      <c r="M14" s="100">
        <v>751.48</v>
      </c>
      <c r="N14" s="100">
        <f t="shared" si="7"/>
        <v>191.48000000000002</v>
      </c>
      <c r="O14" s="100">
        <f t="shared" si="8"/>
        <v>19148</v>
      </c>
    </row>
    <row r="15" spans="1:24" hidden="1">
      <c r="A15" s="104">
        <v>4000102</v>
      </c>
      <c r="B15" s="103" t="s">
        <v>160</v>
      </c>
      <c r="C15" s="103" t="s">
        <v>79</v>
      </c>
      <c r="D15" s="103" t="s">
        <v>94</v>
      </c>
      <c r="E15" s="103" t="s">
        <v>11</v>
      </c>
      <c r="F15" s="103" t="s">
        <v>210</v>
      </c>
      <c r="G15" s="78">
        <v>45035</v>
      </c>
      <c r="H15" s="79">
        <v>300</v>
      </c>
      <c r="I15" s="11" t="s">
        <v>85</v>
      </c>
      <c r="J15" s="80">
        <v>174030</v>
      </c>
      <c r="K15" s="100">
        <f t="shared" si="5"/>
        <v>580.1</v>
      </c>
      <c r="L15" s="16">
        <f t="shared" si="6"/>
        <v>45017</v>
      </c>
      <c r="M15" s="100">
        <v>743.12336764705879</v>
      </c>
      <c r="N15" s="100">
        <f t="shared" si="7"/>
        <v>163.02336764705876</v>
      </c>
      <c r="O15" s="100">
        <f t="shared" si="8"/>
        <v>48907.01029411763</v>
      </c>
    </row>
    <row r="16" spans="1:24" hidden="1">
      <c r="A16" s="104">
        <v>4000129</v>
      </c>
      <c r="B16" s="103" t="s">
        <v>154</v>
      </c>
      <c r="C16" s="103" t="s">
        <v>79</v>
      </c>
      <c r="D16" s="103" t="s">
        <v>102</v>
      </c>
      <c r="E16" s="103" t="s">
        <v>11</v>
      </c>
      <c r="F16" s="103" t="s">
        <v>211</v>
      </c>
      <c r="G16" s="78">
        <v>45023</v>
      </c>
      <c r="H16" s="79">
        <v>4700</v>
      </c>
      <c r="I16" s="11" t="s">
        <v>85</v>
      </c>
      <c r="J16" s="80">
        <v>325240</v>
      </c>
      <c r="K16" s="100">
        <f t="shared" si="5"/>
        <v>69.2</v>
      </c>
      <c r="L16" s="16">
        <f t="shared" si="6"/>
        <v>45017</v>
      </c>
      <c r="M16" s="100">
        <v>71.039324432008954</v>
      </c>
      <c r="N16" s="100">
        <f t="shared" si="7"/>
        <v>1.8393244320089508</v>
      </c>
      <c r="O16" s="100">
        <f t="shared" si="8"/>
        <v>8644.8248304420686</v>
      </c>
    </row>
    <row r="17" spans="1:15" hidden="1">
      <c r="A17" s="104">
        <v>4000129</v>
      </c>
      <c r="B17" s="103" t="s">
        <v>154</v>
      </c>
      <c r="C17" s="103" t="s">
        <v>79</v>
      </c>
      <c r="D17" s="103" t="s">
        <v>102</v>
      </c>
      <c r="E17" s="103" t="s">
        <v>11</v>
      </c>
      <c r="F17" s="103" t="s">
        <v>211</v>
      </c>
      <c r="G17" s="78">
        <v>45023</v>
      </c>
      <c r="H17" s="79">
        <v>2350</v>
      </c>
      <c r="I17" s="11" t="s">
        <v>85</v>
      </c>
      <c r="J17" s="80">
        <v>162620</v>
      </c>
      <c r="K17" s="100">
        <f t="shared" si="5"/>
        <v>69.2</v>
      </c>
      <c r="L17" s="16">
        <f t="shared" si="6"/>
        <v>45017</v>
      </c>
      <c r="M17" s="100">
        <v>71.039324432008954</v>
      </c>
      <c r="N17" s="100">
        <f t="shared" si="7"/>
        <v>1.8393244320089508</v>
      </c>
      <c r="O17" s="100">
        <f t="shared" si="8"/>
        <v>4322.4124152210343</v>
      </c>
    </row>
    <row r="18" spans="1:15" hidden="1">
      <c r="A18" s="104">
        <v>4000146</v>
      </c>
      <c r="B18" s="103" t="s">
        <v>156</v>
      </c>
      <c r="C18" s="103" t="s">
        <v>212</v>
      </c>
      <c r="D18" s="103" t="s">
        <v>212</v>
      </c>
      <c r="E18" s="103" t="s">
        <v>11</v>
      </c>
      <c r="F18" s="103" t="s">
        <v>213</v>
      </c>
      <c r="G18" s="78">
        <v>45046</v>
      </c>
      <c r="H18" s="79">
        <v>25000</v>
      </c>
      <c r="I18" s="11" t="s">
        <v>85</v>
      </c>
      <c r="J18" s="80">
        <v>320000</v>
      </c>
      <c r="K18" s="100">
        <f t="shared" si="5"/>
        <v>12.8</v>
      </c>
      <c r="L18" s="16">
        <f t="shared" si="6"/>
        <v>45017</v>
      </c>
      <c r="M18" s="100">
        <v>13.457319614209322</v>
      </c>
      <c r="N18" s="100">
        <f t="shared" si="7"/>
        <v>0.65731961420932095</v>
      </c>
      <c r="O18" s="100">
        <f t="shared" si="8"/>
        <v>16432.990355233025</v>
      </c>
    </row>
    <row r="19" spans="1:15" hidden="1">
      <c r="A19" s="104">
        <v>4000146</v>
      </c>
      <c r="B19" s="103" t="s">
        <v>156</v>
      </c>
      <c r="C19" s="103" t="s">
        <v>212</v>
      </c>
      <c r="D19" s="103" t="s">
        <v>212</v>
      </c>
      <c r="E19" s="103" t="s">
        <v>11</v>
      </c>
      <c r="F19" s="103" t="s">
        <v>214</v>
      </c>
      <c r="G19" s="78">
        <v>45044</v>
      </c>
      <c r="H19" s="79">
        <v>25000</v>
      </c>
      <c r="I19" s="11" t="s">
        <v>85</v>
      </c>
      <c r="J19" s="80">
        <v>320000</v>
      </c>
      <c r="K19" s="100">
        <f t="shared" si="5"/>
        <v>12.8</v>
      </c>
      <c r="L19" s="16">
        <f t="shared" si="6"/>
        <v>45017</v>
      </c>
      <c r="M19" s="100">
        <v>13.457319614209322</v>
      </c>
      <c r="N19" s="100">
        <f t="shared" si="7"/>
        <v>0.65731961420932095</v>
      </c>
      <c r="O19" s="100">
        <f t="shared" si="8"/>
        <v>16432.990355233025</v>
      </c>
    </row>
    <row r="20" spans="1:15" hidden="1">
      <c r="A20" s="104">
        <v>4000146</v>
      </c>
      <c r="B20" s="103" t="s">
        <v>156</v>
      </c>
      <c r="C20" s="103" t="s">
        <v>212</v>
      </c>
      <c r="D20" s="103" t="s">
        <v>212</v>
      </c>
      <c r="E20" s="103" t="s">
        <v>11</v>
      </c>
      <c r="F20" s="103" t="s">
        <v>215</v>
      </c>
      <c r="G20" s="78">
        <v>45031</v>
      </c>
      <c r="H20" s="79">
        <v>25000</v>
      </c>
      <c r="I20" s="11" t="s">
        <v>85</v>
      </c>
      <c r="J20" s="80">
        <v>308750</v>
      </c>
      <c r="K20" s="100">
        <f t="shared" si="5"/>
        <v>12.35</v>
      </c>
      <c r="L20" s="16">
        <f t="shared" si="6"/>
        <v>45017</v>
      </c>
      <c r="M20" s="100">
        <v>13.457319614209322</v>
      </c>
      <c r="N20" s="100">
        <f t="shared" si="7"/>
        <v>1.107319614209322</v>
      </c>
      <c r="O20" s="100">
        <f t="shared" si="8"/>
        <v>27682.990355233051</v>
      </c>
    </row>
    <row r="21" spans="1:15" hidden="1">
      <c r="A21" s="104">
        <v>4000180</v>
      </c>
      <c r="B21" s="103" t="s">
        <v>165</v>
      </c>
      <c r="C21" s="103" t="s">
        <v>14</v>
      </c>
      <c r="D21" s="103" t="s">
        <v>84</v>
      </c>
      <c r="E21" s="103" t="s">
        <v>11</v>
      </c>
      <c r="F21" s="103" t="s">
        <v>216</v>
      </c>
      <c r="G21" s="78">
        <v>45043</v>
      </c>
      <c r="H21" s="79">
        <v>1375</v>
      </c>
      <c r="I21" s="11" t="s">
        <v>85</v>
      </c>
      <c r="J21" s="80">
        <v>214500</v>
      </c>
      <c r="K21" s="100">
        <f t="shared" si="5"/>
        <v>156</v>
      </c>
      <c r="L21" s="16">
        <f t="shared" si="6"/>
        <v>45017</v>
      </c>
      <c r="M21" s="100">
        <v>161.64530544854156</v>
      </c>
      <c r="N21" s="100">
        <f t="shared" si="7"/>
        <v>5.6453054485415635</v>
      </c>
      <c r="O21" s="100">
        <f t="shared" si="8"/>
        <v>7762.2949917446495</v>
      </c>
    </row>
    <row r="22" spans="1:15" hidden="1">
      <c r="A22" s="104">
        <v>4000180</v>
      </c>
      <c r="B22" s="103" t="s">
        <v>165</v>
      </c>
      <c r="C22" s="103" t="s">
        <v>14</v>
      </c>
      <c r="D22" s="103" t="s">
        <v>84</v>
      </c>
      <c r="E22" s="103" t="s">
        <v>11</v>
      </c>
      <c r="F22" s="103" t="s">
        <v>216</v>
      </c>
      <c r="G22" s="78">
        <v>45043</v>
      </c>
      <c r="H22" s="79">
        <v>625</v>
      </c>
      <c r="I22" s="11" t="s">
        <v>85</v>
      </c>
      <c r="J22" s="80">
        <v>97500</v>
      </c>
      <c r="K22" s="100">
        <f t="shared" si="5"/>
        <v>156</v>
      </c>
      <c r="L22" s="16">
        <f t="shared" si="6"/>
        <v>45017</v>
      </c>
      <c r="M22" s="100">
        <v>161.64530544854156</v>
      </c>
      <c r="N22" s="100">
        <f t="shared" si="7"/>
        <v>5.6453054485415635</v>
      </c>
      <c r="O22" s="100">
        <f t="shared" si="8"/>
        <v>3528.315905338477</v>
      </c>
    </row>
    <row r="23" spans="1:15" hidden="1">
      <c r="A23" s="104">
        <v>4000180</v>
      </c>
      <c r="B23" s="103" t="s">
        <v>165</v>
      </c>
      <c r="C23" s="103" t="s">
        <v>14</v>
      </c>
      <c r="D23" s="103" t="s">
        <v>84</v>
      </c>
      <c r="E23" s="103" t="s">
        <v>11</v>
      </c>
      <c r="F23" s="103" t="s">
        <v>217</v>
      </c>
      <c r="G23" s="78">
        <v>45025</v>
      </c>
      <c r="H23" s="79">
        <v>2000</v>
      </c>
      <c r="I23" s="11" t="s">
        <v>85</v>
      </c>
      <c r="J23" s="80">
        <v>312000</v>
      </c>
      <c r="K23" s="100">
        <f t="shared" si="5"/>
        <v>156</v>
      </c>
      <c r="L23" s="16">
        <f t="shared" si="6"/>
        <v>45017</v>
      </c>
      <c r="M23" s="100">
        <v>161.64530544854156</v>
      </c>
      <c r="N23" s="100">
        <f t="shared" si="7"/>
        <v>5.6453054485415635</v>
      </c>
      <c r="O23" s="100">
        <f t="shared" si="8"/>
        <v>11290.610897083126</v>
      </c>
    </row>
    <row r="24" spans="1:15" hidden="1">
      <c r="A24" s="104">
        <v>4000180</v>
      </c>
      <c r="B24" s="103" t="s">
        <v>165</v>
      </c>
      <c r="C24" s="103" t="s">
        <v>14</v>
      </c>
      <c r="D24" s="103" t="s">
        <v>84</v>
      </c>
      <c r="E24" s="103" t="s">
        <v>11</v>
      </c>
      <c r="F24" s="103" t="s">
        <v>218</v>
      </c>
      <c r="G24" s="78">
        <v>45020</v>
      </c>
      <c r="H24" s="79">
        <v>150</v>
      </c>
      <c r="I24" s="11" t="s">
        <v>85</v>
      </c>
      <c r="J24" s="80">
        <v>23400</v>
      </c>
      <c r="K24" s="100">
        <f t="shared" si="5"/>
        <v>156</v>
      </c>
      <c r="L24" s="16">
        <f t="shared" si="6"/>
        <v>45017</v>
      </c>
      <c r="M24" s="100">
        <v>161.64530544854156</v>
      </c>
      <c r="N24" s="100">
        <f t="shared" si="7"/>
        <v>5.6453054485415635</v>
      </c>
      <c r="O24" s="100">
        <f t="shared" si="8"/>
        <v>846.79581728123458</v>
      </c>
    </row>
    <row r="25" spans="1:15" hidden="1">
      <c r="A25" s="104">
        <v>4000180</v>
      </c>
      <c r="B25" s="103" t="s">
        <v>165</v>
      </c>
      <c r="C25" s="103" t="s">
        <v>14</v>
      </c>
      <c r="D25" s="103" t="s">
        <v>84</v>
      </c>
      <c r="E25" s="103" t="s">
        <v>11</v>
      </c>
      <c r="F25" s="103" t="s">
        <v>219</v>
      </c>
      <c r="G25" s="78">
        <v>45020</v>
      </c>
      <c r="H25" s="79">
        <v>1850</v>
      </c>
      <c r="I25" s="11" t="s">
        <v>85</v>
      </c>
      <c r="J25" s="80">
        <v>288600</v>
      </c>
      <c r="K25" s="100">
        <f t="shared" si="5"/>
        <v>156</v>
      </c>
      <c r="L25" s="16">
        <f t="shared" si="6"/>
        <v>45017</v>
      </c>
      <c r="M25" s="100">
        <v>161.64530544854156</v>
      </c>
      <c r="N25" s="100">
        <f t="shared" si="7"/>
        <v>5.6453054485415635</v>
      </c>
      <c r="O25" s="100">
        <f t="shared" si="8"/>
        <v>10443.815079801892</v>
      </c>
    </row>
    <row r="26" spans="1:15" hidden="1">
      <c r="A26" s="104">
        <v>4000180</v>
      </c>
      <c r="B26" s="103" t="s">
        <v>165</v>
      </c>
      <c r="C26" s="103" t="s">
        <v>88</v>
      </c>
      <c r="D26" s="103" t="s">
        <v>89</v>
      </c>
      <c r="E26" s="103" t="s">
        <v>11</v>
      </c>
      <c r="F26" s="103" t="s">
        <v>220</v>
      </c>
      <c r="G26" s="78">
        <v>45044</v>
      </c>
      <c r="H26" s="79">
        <v>300</v>
      </c>
      <c r="I26" s="11" t="s">
        <v>85</v>
      </c>
      <c r="J26" s="80">
        <v>42000</v>
      </c>
      <c r="K26" s="100">
        <f t="shared" si="5"/>
        <v>140</v>
      </c>
      <c r="L26" s="16">
        <f t="shared" si="6"/>
        <v>45017</v>
      </c>
      <c r="M26" s="100">
        <v>161.64530544854156</v>
      </c>
      <c r="N26" s="100">
        <f t="shared" si="7"/>
        <v>21.645305448541563</v>
      </c>
      <c r="O26" s="100">
        <f t="shared" si="8"/>
        <v>6493.5916345624692</v>
      </c>
    </row>
    <row r="27" spans="1:15" hidden="1">
      <c r="A27" s="104">
        <v>4000211</v>
      </c>
      <c r="B27" s="103" t="s">
        <v>221</v>
      </c>
      <c r="C27" s="103" t="s">
        <v>14</v>
      </c>
      <c r="D27" s="103" t="s">
        <v>84</v>
      </c>
      <c r="E27" s="103" t="s">
        <v>11</v>
      </c>
      <c r="F27" s="103" t="s">
        <v>222</v>
      </c>
      <c r="G27" s="78">
        <v>45019</v>
      </c>
      <c r="H27" s="79">
        <v>300</v>
      </c>
      <c r="I27" s="11" t="s">
        <v>85</v>
      </c>
      <c r="J27" s="80">
        <v>153900</v>
      </c>
      <c r="K27" s="100">
        <f t="shared" si="5"/>
        <v>513</v>
      </c>
      <c r="L27" s="16">
        <f t="shared" si="6"/>
        <v>45017</v>
      </c>
      <c r="M27" s="100">
        <v>521.82857142857142</v>
      </c>
      <c r="N27" s="100">
        <f t="shared" si="7"/>
        <v>8.8285714285714221</v>
      </c>
      <c r="O27" s="100">
        <f t="shared" si="8"/>
        <v>2648.5714285714266</v>
      </c>
    </row>
    <row r="28" spans="1:15" hidden="1">
      <c r="A28" s="104">
        <v>4000211</v>
      </c>
      <c r="B28" s="103" t="s">
        <v>221</v>
      </c>
      <c r="C28" s="103" t="s">
        <v>14</v>
      </c>
      <c r="D28" s="103" t="s">
        <v>84</v>
      </c>
      <c r="E28" s="103" t="s">
        <v>11</v>
      </c>
      <c r="F28" s="103" t="s">
        <v>223</v>
      </c>
      <c r="G28" s="78">
        <v>45017</v>
      </c>
      <c r="H28" s="79">
        <v>300</v>
      </c>
      <c r="I28" s="11" t="s">
        <v>85</v>
      </c>
      <c r="J28" s="80">
        <v>153900</v>
      </c>
      <c r="K28" s="100">
        <f t="shared" si="5"/>
        <v>513</v>
      </c>
      <c r="L28" s="16">
        <f t="shared" si="6"/>
        <v>45017</v>
      </c>
      <c r="M28" s="100">
        <v>521.82857142857142</v>
      </c>
      <c r="N28" s="100">
        <f t="shared" si="7"/>
        <v>8.8285714285714221</v>
      </c>
      <c r="O28" s="100">
        <f t="shared" si="8"/>
        <v>2648.5714285714266</v>
      </c>
    </row>
    <row r="29" spans="1:15" hidden="1">
      <c r="A29" s="104">
        <v>4000223</v>
      </c>
      <c r="B29" s="103" t="s">
        <v>155</v>
      </c>
      <c r="C29" s="103" t="s">
        <v>212</v>
      </c>
      <c r="D29" s="103" t="s">
        <v>212</v>
      </c>
      <c r="E29" s="103" t="s">
        <v>11</v>
      </c>
      <c r="F29" s="103" t="s">
        <v>224</v>
      </c>
      <c r="G29" s="78">
        <v>45031</v>
      </c>
      <c r="H29" s="79">
        <v>1000</v>
      </c>
      <c r="I29" s="11" t="s">
        <v>85</v>
      </c>
      <c r="J29" s="80">
        <v>193000</v>
      </c>
      <c r="K29" s="100">
        <f t="shared" si="5"/>
        <v>193</v>
      </c>
      <c r="L29" s="16">
        <f t="shared" si="6"/>
        <v>45017</v>
      </c>
      <c r="M29" s="19">
        <v>200</v>
      </c>
      <c r="N29" s="100">
        <f t="shared" si="7"/>
        <v>7</v>
      </c>
      <c r="O29" s="100">
        <f t="shared" si="8"/>
        <v>7000</v>
      </c>
    </row>
    <row r="30" spans="1:15" hidden="1">
      <c r="A30" s="104">
        <v>4000223</v>
      </c>
      <c r="B30" s="103" t="s">
        <v>155</v>
      </c>
      <c r="C30" s="103" t="s">
        <v>90</v>
      </c>
      <c r="D30" s="103" t="s">
        <v>84</v>
      </c>
      <c r="E30" s="103" t="s">
        <v>11</v>
      </c>
      <c r="F30" s="103" t="s">
        <v>225</v>
      </c>
      <c r="G30" s="78">
        <v>45029</v>
      </c>
      <c r="H30" s="79">
        <v>200</v>
      </c>
      <c r="I30" s="11" t="s">
        <v>85</v>
      </c>
      <c r="J30" s="80">
        <v>38600</v>
      </c>
      <c r="K30" s="100">
        <f t="shared" si="5"/>
        <v>193</v>
      </c>
      <c r="L30" s="16">
        <f t="shared" si="6"/>
        <v>45017</v>
      </c>
      <c r="M30" s="19">
        <v>200</v>
      </c>
      <c r="N30" s="100">
        <f t="shared" si="7"/>
        <v>7</v>
      </c>
      <c r="O30" s="100">
        <f t="shared" si="8"/>
        <v>1400</v>
      </c>
    </row>
    <row r="31" spans="1:15" hidden="1">
      <c r="A31" s="104">
        <v>4000223</v>
      </c>
      <c r="B31" s="103" t="s">
        <v>155</v>
      </c>
      <c r="C31" s="103" t="s">
        <v>79</v>
      </c>
      <c r="D31" s="103" t="s">
        <v>102</v>
      </c>
      <c r="E31" s="103" t="s">
        <v>11</v>
      </c>
      <c r="F31" s="103" t="s">
        <v>226</v>
      </c>
      <c r="G31" s="78">
        <v>45044</v>
      </c>
      <c r="H31" s="79">
        <v>6000</v>
      </c>
      <c r="I31" s="11" t="s">
        <v>85</v>
      </c>
      <c r="J31" s="80">
        <v>1158000</v>
      </c>
      <c r="K31" s="100">
        <f t="shared" si="5"/>
        <v>193</v>
      </c>
      <c r="L31" s="16">
        <f t="shared" si="6"/>
        <v>45017</v>
      </c>
      <c r="M31" s="19">
        <v>202.57499999999999</v>
      </c>
      <c r="N31" s="100">
        <f t="shared" si="7"/>
        <v>9.5749999999999886</v>
      </c>
      <c r="O31" s="100">
        <f t="shared" si="8"/>
        <v>57449.999999999935</v>
      </c>
    </row>
    <row r="32" spans="1:15" hidden="1">
      <c r="A32" s="104">
        <v>4000241</v>
      </c>
      <c r="B32" s="103" t="s">
        <v>159</v>
      </c>
      <c r="C32" s="103" t="s">
        <v>88</v>
      </c>
      <c r="D32" s="103" t="s">
        <v>89</v>
      </c>
      <c r="E32" s="103" t="s">
        <v>11</v>
      </c>
      <c r="F32" s="103" t="s">
        <v>227</v>
      </c>
      <c r="G32" s="78">
        <v>45036</v>
      </c>
      <c r="H32" s="79">
        <v>130</v>
      </c>
      <c r="I32" s="11" t="s">
        <v>85</v>
      </c>
      <c r="J32" s="80">
        <v>38030</v>
      </c>
      <c r="K32" s="100">
        <f t="shared" si="5"/>
        <v>292.53846153846155</v>
      </c>
      <c r="L32" s="16">
        <f t="shared" si="6"/>
        <v>45017</v>
      </c>
      <c r="M32" s="100">
        <v>361.35</v>
      </c>
      <c r="N32" s="100">
        <f t="shared" si="7"/>
        <v>68.811538461538476</v>
      </c>
      <c r="O32" s="100">
        <f t="shared" si="8"/>
        <v>8945.5000000000018</v>
      </c>
    </row>
    <row r="33" spans="1:15" hidden="1">
      <c r="A33" s="104">
        <v>4000241</v>
      </c>
      <c r="B33" s="103" t="s">
        <v>159</v>
      </c>
      <c r="C33" s="103" t="s">
        <v>79</v>
      </c>
      <c r="D33" s="103" t="s">
        <v>15</v>
      </c>
      <c r="E33" s="103" t="s">
        <v>11</v>
      </c>
      <c r="F33" s="103" t="s">
        <v>228</v>
      </c>
      <c r="G33" s="78">
        <v>45023</v>
      </c>
      <c r="H33" s="79">
        <v>325</v>
      </c>
      <c r="I33" s="11" t="s">
        <v>85</v>
      </c>
      <c r="J33" s="80">
        <v>103675</v>
      </c>
      <c r="K33" s="100">
        <f t="shared" si="5"/>
        <v>319</v>
      </c>
      <c r="L33" s="16">
        <f t="shared" si="6"/>
        <v>45017</v>
      </c>
      <c r="M33" s="100">
        <v>340.65856491228072</v>
      </c>
      <c r="N33" s="100">
        <f t="shared" si="7"/>
        <v>21.658564912280724</v>
      </c>
      <c r="O33" s="100">
        <f t="shared" si="8"/>
        <v>7039.0335964912356</v>
      </c>
    </row>
    <row r="34" spans="1:15" hidden="1">
      <c r="A34" s="104">
        <v>4000270</v>
      </c>
      <c r="B34" s="103" t="s">
        <v>229</v>
      </c>
      <c r="C34" s="103" t="s">
        <v>14</v>
      </c>
      <c r="D34" s="103" t="s">
        <v>84</v>
      </c>
      <c r="E34" s="103" t="s">
        <v>11</v>
      </c>
      <c r="F34" s="103" t="s">
        <v>230</v>
      </c>
      <c r="G34" s="78">
        <v>45035</v>
      </c>
      <c r="H34" s="79">
        <v>25</v>
      </c>
      <c r="I34" s="11" t="s">
        <v>85</v>
      </c>
      <c r="J34" s="80">
        <v>476800</v>
      </c>
      <c r="K34" s="100">
        <f t="shared" si="5"/>
        <v>19072</v>
      </c>
      <c r="L34" s="16">
        <f t="shared" si="6"/>
        <v>45017</v>
      </c>
      <c r="M34" s="100">
        <v>19412</v>
      </c>
      <c r="N34" s="100">
        <f t="shared" si="7"/>
        <v>340</v>
      </c>
      <c r="O34" s="100">
        <f t="shared" si="8"/>
        <v>8500</v>
      </c>
    </row>
    <row r="35" spans="1:15" hidden="1">
      <c r="A35" s="104">
        <v>4000376</v>
      </c>
      <c r="B35" s="103" t="s">
        <v>157</v>
      </c>
      <c r="C35" s="103" t="s">
        <v>212</v>
      </c>
      <c r="D35" s="103" t="s">
        <v>212</v>
      </c>
      <c r="E35" s="103" t="s">
        <v>11</v>
      </c>
      <c r="F35" s="103" t="s">
        <v>231</v>
      </c>
      <c r="G35" s="78">
        <v>45026</v>
      </c>
      <c r="H35" s="79">
        <v>7000</v>
      </c>
      <c r="I35" s="11" t="s">
        <v>85</v>
      </c>
      <c r="J35" s="80">
        <v>787050</v>
      </c>
      <c r="K35" s="100">
        <f t="shared" si="5"/>
        <v>112.43571428571428</v>
      </c>
      <c r="L35" s="16">
        <f t="shared" si="6"/>
        <v>45017</v>
      </c>
      <c r="M35" s="19">
        <v>112.83923214285714</v>
      </c>
      <c r="N35" s="100">
        <f t="shared" si="7"/>
        <v>0.40351785714285882</v>
      </c>
      <c r="O35" s="100">
        <f t="shared" si="8"/>
        <v>2824.6250000000118</v>
      </c>
    </row>
    <row r="36" spans="1:15" hidden="1">
      <c r="A36" s="104">
        <v>4000376</v>
      </c>
      <c r="B36" s="103" t="s">
        <v>157</v>
      </c>
      <c r="C36" s="103" t="s">
        <v>79</v>
      </c>
      <c r="D36" s="103" t="s">
        <v>102</v>
      </c>
      <c r="E36" s="103" t="s">
        <v>11</v>
      </c>
      <c r="F36" s="103" t="s">
        <v>232</v>
      </c>
      <c r="G36" s="78">
        <v>45022</v>
      </c>
      <c r="H36" s="79">
        <v>1475</v>
      </c>
      <c r="I36" s="11" t="s">
        <v>85</v>
      </c>
      <c r="J36" s="80">
        <v>162132</v>
      </c>
      <c r="K36" s="100">
        <f t="shared" si="5"/>
        <v>109.92</v>
      </c>
      <c r="L36" s="16">
        <f t="shared" si="6"/>
        <v>45017</v>
      </c>
      <c r="M36" s="100">
        <v>121.7666914089347</v>
      </c>
      <c r="N36" s="100">
        <f t="shared" si="7"/>
        <v>11.846691408934703</v>
      </c>
      <c r="O36" s="100">
        <f t="shared" si="8"/>
        <v>17473.869828178686</v>
      </c>
    </row>
    <row r="37" spans="1:15" hidden="1">
      <c r="A37" s="104">
        <v>4000507</v>
      </c>
      <c r="B37" s="103" t="s">
        <v>233</v>
      </c>
      <c r="C37" s="103" t="s">
        <v>14</v>
      </c>
      <c r="D37" s="103" t="s">
        <v>84</v>
      </c>
      <c r="E37" s="103" t="s">
        <v>11</v>
      </c>
      <c r="F37" s="103" t="s">
        <v>234</v>
      </c>
      <c r="G37" s="78">
        <v>45023</v>
      </c>
      <c r="H37" s="79">
        <v>190.5</v>
      </c>
      <c r="I37" s="11" t="s">
        <v>85</v>
      </c>
      <c r="J37" s="80">
        <v>627888</v>
      </c>
      <c r="K37" s="100">
        <f t="shared" si="5"/>
        <v>3296</v>
      </c>
      <c r="L37" s="16">
        <f t="shared" si="6"/>
        <v>45017</v>
      </c>
      <c r="M37" s="100">
        <v>3517.8586153846154</v>
      </c>
      <c r="N37" s="100">
        <f t="shared" si="7"/>
        <v>221.8586153846154</v>
      </c>
      <c r="O37" s="100">
        <f t="shared" si="8"/>
        <v>42264.066230769233</v>
      </c>
    </row>
    <row r="38" spans="1:15" hidden="1">
      <c r="A38" s="104">
        <v>4000507</v>
      </c>
      <c r="B38" s="103" t="s">
        <v>233</v>
      </c>
      <c r="C38" s="103" t="s">
        <v>14</v>
      </c>
      <c r="D38" s="103" t="s">
        <v>84</v>
      </c>
      <c r="E38" s="103" t="s">
        <v>11</v>
      </c>
      <c r="F38" s="103" t="s">
        <v>235</v>
      </c>
      <c r="G38" s="78">
        <v>45019</v>
      </c>
      <c r="H38" s="79">
        <v>63.5</v>
      </c>
      <c r="I38" s="11" t="s">
        <v>85</v>
      </c>
      <c r="J38" s="80">
        <v>209683.35</v>
      </c>
      <c r="K38" s="100">
        <f t="shared" si="5"/>
        <v>3302.1</v>
      </c>
      <c r="L38" s="16">
        <f t="shared" si="6"/>
        <v>45017</v>
      </c>
      <c r="M38" s="100">
        <v>3517.8586153846154</v>
      </c>
      <c r="N38" s="100">
        <f t="shared" si="7"/>
        <v>215.7586153846155</v>
      </c>
      <c r="O38" s="100">
        <f t="shared" si="8"/>
        <v>13700.672076923083</v>
      </c>
    </row>
    <row r="39" spans="1:15" hidden="1">
      <c r="A39" t="s">
        <v>298</v>
      </c>
      <c r="B39" t="s">
        <v>299</v>
      </c>
      <c r="C39" s="103" t="s">
        <v>300</v>
      </c>
      <c r="D39" s="103" t="s">
        <v>84</v>
      </c>
      <c r="E39" s="103" t="s">
        <v>11</v>
      </c>
      <c r="G39" s="78">
        <v>45022</v>
      </c>
      <c r="H39">
        <v>24500</v>
      </c>
      <c r="I39" s="11" t="s">
        <v>85</v>
      </c>
      <c r="J39">
        <v>1524439</v>
      </c>
      <c r="K39" s="100">
        <f t="shared" si="5"/>
        <v>62.222000000000001</v>
      </c>
      <c r="L39" s="16">
        <f t="shared" si="6"/>
        <v>45017</v>
      </c>
      <c r="M39" s="100">
        <v>66.625809613658788</v>
      </c>
      <c r="N39" s="100">
        <f t="shared" si="7"/>
        <v>4.4038096136587868</v>
      </c>
      <c r="O39" s="100">
        <f t="shared" si="8"/>
        <v>107893.33553464028</v>
      </c>
    </row>
    <row r="40" spans="1:15" hidden="1">
      <c r="A40" t="s">
        <v>298</v>
      </c>
      <c r="B40" t="s">
        <v>299</v>
      </c>
      <c r="C40" s="103" t="s">
        <v>300</v>
      </c>
      <c r="D40" s="103" t="s">
        <v>84</v>
      </c>
      <c r="E40" s="103" t="s">
        <v>11</v>
      </c>
      <c r="G40" s="78">
        <v>45045</v>
      </c>
      <c r="H40">
        <v>24500</v>
      </c>
      <c r="I40" s="11" t="s">
        <v>85</v>
      </c>
      <c r="J40">
        <v>1450939</v>
      </c>
      <c r="K40" s="100">
        <f t="shared" si="5"/>
        <v>59.222000000000001</v>
      </c>
      <c r="L40" s="16">
        <f t="shared" si="6"/>
        <v>45017</v>
      </c>
      <c r="M40" s="100">
        <v>66.625809613658788</v>
      </c>
      <c r="N40" s="100">
        <f t="shared" si="7"/>
        <v>7.4038096136587868</v>
      </c>
      <c r="O40" s="100">
        <f t="shared" si="8"/>
        <v>181393.33553464027</v>
      </c>
    </row>
    <row r="41" spans="1:15" hidden="1">
      <c r="A41" s="104">
        <v>4000227</v>
      </c>
      <c r="B41" s="103" t="s">
        <v>302</v>
      </c>
      <c r="C41" s="103" t="s">
        <v>79</v>
      </c>
      <c r="D41" s="103" t="s">
        <v>94</v>
      </c>
      <c r="E41" s="103" t="s">
        <v>11</v>
      </c>
      <c r="F41" s="103" t="s">
        <v>306</v>
      </c>
      <c r="G41" s="78">
        <v>45048</v>
      </c>
      <c r="H41" s="79">
        <v>125</v>
      </c>
      <c r="I41" s="11" t="s">
        <v>85</v>
      </c>
      <c r="J41" s="80">
        <v>409375</v>
      </c>
      <c r="K41" s="100">
        <f t="shared" si="5"/>
        <v>3275</v>
      </c>
      <c r="L41" s="16">
        <f t="shared" si="6"/>
        <v>45047</v>
      </c>
      <c r="M41" s="100">
        <v>3453.1894017094019</v>
      </c>
      <c r="N41" s="100">
        <f t="shared" ref="N41:N84" si="9">+M41-K41</f>
        <v>178.18940170940186</v>
      </c>
      <c r="O41" s="100">
        <f t="shared" ref="O41:O84" si="10">+N41*H41</f>
        <v>22273.675213675233</v>
      </c>
    </row>
    <row r="42" spans="1:15" hidden="1">
      <c r="A42" s="104">
        <v>4000227</v>
      </c>
      <c r="B42" s="103" t="s">
        <v>302</v>
      </c>
      <c r="C42" s="103" t="s">
        <v>79</v>
      </c>
      <c r="D42" s="103" t="s">
        <v>94</v>
      </c>
      <c r="E42" s="103" t="s">
        <v>11</v>
      </c>
      <c r="F42" s="103" t="s">
        <v>307</v>
      </c>
      <c r="G42" s="78">
        <v>45048</v>
      </c>
      <c r="H42" s="79">
        <v>100</v>
      </c>
      <c r="I42" s="11" t="s">
        <v>85</v>
      </c>
      <c r="J42" s="80">
        <v>327000</v>
      </c>
      <c r="K42" s="100">
        <f t="shared" si="5"/>
        <v>3270</v>
      </c>
      <c r="L42" s="16">
        <f t="shared" si="6"/>
        <v>45047</v>
      </c>
      <c r="M42" s="100">
        <v>3453.1894017094019</v>
      </c>
      <c r="N42" s="100">
        <f t="shared" si="9"/>
        <v>183.18940170940186</v>
      </c>
      <c r="O42" s="100">
        <f t="shared" si="10"/>
        <v>18318.940170940186</v>
      </c>
    </row>
    <row r="43" spans="1:15" hidden="1">
      <c r="A43" s="104">
        <v>4000241</v>
      </c>
      <c r="B43" s="103" t="s">
        <v>159</v>
      </c>
      <c r="C43" s="103" t="s">
        <v>14</v>
      </c>
      <c r="D43" s="103" t="s">
        <v>84</v>
      </c>
      <c r="E43" s="103" t="s">
        <v>11</v>
      </c>
      <c r="F43" s="103" t="s">
        <v>308</v>
      </c>
      <c r="G43" s="78">
        <v>45048</v>
      </c>
      <c r="H43" s="79">
        <v>1820</v>
      </c>
      <c r="I43" s="11" t="s">
        <v>85</v>
      </c>
      <c r="J43" s="80">
        <v>618800</v>
      </c>
      <c r="K43" s="100">
        <f t="shared" si="5"/>
        <v>340</v>
      </c>
      <c r="L43" s="16">
        <f t="shared" si="6"/>
        <v>45047</v>
      </c>
      <c r="M43" s="100">
        <v>361.35</v>
      </c>
      <c r="N43" s="100">
        <f t="shared" si="9"/>
        <v>21.350000000000023</v>
      </c>
      <c r="O43" s="100">
        <f t="shared" si="10"/>
        <v>38857.000000000044</v>
      </c>
    </row>
    <row r="44" spans="1:15" hidden="1">
      <c r="A44" s="104">
        <v>4000241</v>
      </c>
      <c r="B44" s="103" t="s">
        <v>159</v>
      </c>
      <c r="C44" s="103" t="s">
        <v>14</v>
      </c>
      <c r="D44" s="103" t="s">
        <v>84</v>
      </c>
      <c r="E44" s="103" t="s">
        <v>11</v>
      </c>
      <c r="F44" s="103" t="s">
        <v>308</v>
      </c>
      <c r="G44" s="78">
        <v>45048</v>
      </c>
      <c r="H44" s="79">
        <v>520</v>
      </c>
      <c r="I44" s="11" t="s">
        <v>85</v>
      </c>
      <c r="J44" s="80">
        <v>176800</v>
      </c>
      <c r="K44" s="100">
        <f t="shared" si="5"/>
        <v>340</v>
      </c>
      <c r="L44" s="16">
        <f t="shared" si="6"/>
        <v>45047</v>
      </c>
      <c r="M44" s="100">
        <v>361.35</v>
      </c>
      <c r="N44" s="100">
        <f t="shared" si="9"/>
        <v>21.350000000000023</v>
      </c>
      <c r="O44" s="100">
        <f t="shared" si="10"/>
        <v>11102.000000000011</v>
      </c>
    </row>
    <row r="45" spans="1:15">
      <c r="A45" s="104">
        <v>4000310</v>
      </c>
      <c r="B45" s="103" t="s">
        <v>35</v>
      </c>
      <c r="C45" s="103" t="s">
        <v>14</v>
      </c>
      <c r="D45" s="103" t="s">
        <v>84</v>
      </c>
      <c r="E45" s="103" t="s">
        <v>11</v>
      </c>
      <c r="F45" s="103" t="s">
        <v>309</v>
      </c>
      <c r="G45" s="78">
        <v>45049</v>
      </c>
      <c r="H45" s="79">
        <v>4080</v>
      </c>
      <c r="I45" s="11" t="s">
        <v>85</v>
      </c>
      <c r="J45" s="80">
        <v>1636080</v>
      </c>
      <c r="K45" s="100">
        <f t="shared" si="5"/>
        <v>401</v>
      </c>
      <c r="L45" s="16">
        <f t="shared" si="6"/>
        <v>45047</v>
      </c>
      <c r="M45" s="100">
        <v>439.80982508389093</v>
      </c>
      <c r="N45" s="100">
        <f t="shared" si="9"/>
        <v>38.809825083890928</v>
      </c>
      <c r="O45" s="100">
        <f t="shared" si="10"/>
        <v>158344.086342275</v>
      </c>
    </row>
    <row r="46" spans="1:15" hidden="1">
      <c r="A46" s="104">
        <v>4000097</v>
      </c>
      <c r="B46" s="103" t="s">
        <v>37</v>
      </c>
      <c r="C46" s="103" t="s">
        <v>79</v>
      </c>
      <c r="D46" s="103" t="s">
        <v>102</v>
      </c>
      <c r="E46" s="103" t="s">
        <v>11</v>
      </c>
      <c r="F46" s="103" t="s">
        <v>310</v>
      </c>
      <c r="G46" s="78">
        <v>45050</v>
      </c>
      <c r="H46" s="79">
        <v>450</v>
      </c>
      <c r="I46" s="11" t="s">
        <v>85</v>
      </c>
      <c r="J46" s="80">
        <v>128700</v>
      </c>
      <c r="K46" s="100">
        <f t="shared" si="5"/>
        <v>286</v>
      </c>
      <c r="L46" s="16">
        <f t="shared" si="6"/>
        <v>45047</v>
      </c>
      <c r="M46" s="100">
        <v>313.49</v>
      </c>
      <c r="N46" s="100">
        <f t="shared" si="9"/>
        <v>27.490000000000009</v>
      </c>
      <c r="O46" s="100">
        <f t="shared" si="10"/>
        <v>12370.500000000004</v>
      </c>
    </row>
    <row r="47" spans="1:15" hidden="1">
      <c r="A47" s="104">
        <v>4000180</v>
      </c>
      <c r="B47" s="103" t="s">
        <v>165</v>
      </c>
      <c r="C47" s="103" t="s">
        <v>14</v>
      </c>
      <c r="D47" s="103" t="s">
        <v>84</v>
      </c>
      <c r="E47" s="103" t="s">
        <v>11</v>
      </c>
      <c r="F47" s="103" t="s">
        <v>311</v>
      </c>
      <c r="G47" s="78">
        <v>45050</v>
      </c>
      <c r="H47" s="79">
        <v>2000</v>
      </c>
      <c r="I47" s="11" t="s">
        <v>85</v>
      </c>
      <c r="J47" s="80">
        <v>312000</v>
      </c>
      <c r="K47" s="100">
        <f t="shared" si="5"/>
        <v>156</v>
      </c>
      <c r="L47" s="16">
        <f t="shared" si="6"/>
        <v>45047</v>
      </c>
      <c r="M47" s="100">
        <v>161.64530544854156</v>
      </c>
      <c r="N47" s="100">
        <f t="shared" si="9"/>
        <v>5.6453054485415635</v>
      </c>
      <c r="O47" s="100">
        <f t="shared" si="10"/>
        <v>11290.610897083126</v>
      </c>
    </row>
    <row r="48" spans="1:15" hidden="1">
      <c r="A48" s="104">
        <v>4000218</v>
      </c>
      <c r="B48" s="103" t="s">
        <v>162</v>
      </c>
      <c r="C48" s="103" t="s">
        <v>79</v>
      </c>
      <c r="D48" s="103" t="s">
        <v>102</v>
      </c>
      <c r="E48" s="103" t="s">
        <v>11</v>
      </c>
      <c r="F48" s="103" t="s">
        <v>312</v>
      </c>
      <c r="G48" s="78">
        <v>45050</v>
      </c>
      <c r="H48" s="79">
        <v>900</v>
      </c>
      <c r="I48" s="11" t="s">
        <v>85</v>
      </c>
      <c r="J48" s="80">
        <v>696375</v>
      </c>
      <c r="K48" s="100">
        <f t="shared" si="5"/>
        <v>773.75</v>
      </c>
      <c r="L48" s="16">
        <f t="shared" si="6"/>
        <v>45047</v>
      </c>
      <c r="M48" s="100">
        <v>848.10109127789053</v>
      </c>
      <c r="N48" s="100">
        <f t="shared" si="9"/>
        <v>74.351091277890532</v>
      </c>
      <c r="O48" s="100">
        <f t="shared" si="10"/>
        <v>66915.982150101481</v>
      </c>
    </row>
    <row r="49" spans="1:15" hidden="1">
      <c r="A49" s="104">
        <v>4000223</v>
      </c>
      <c r="B49" s="103" t="s">
        <v>155</v>
      </c>
      <c r="C49" s="103" t="s">
        <v>212</v>
      </c>
      <c r="D49" s="103" t="s">
        <v>89</v>
      </c>
      <c r="E49" s="103" t="s">
        <v>11</v>
      </c>
      <c r="F49" s="103" t="s">
        <v>313</v>
      </c>
      <c r="G49" s="78">
        <v>45050</v>
      </c>
      <c r="H49" s="79">
        <v>1000</v>
      </c>
      <c r="I49" s="11" t="s">
        <v>85</v>
      </c>
      <c r="J49" s="80">
        <v>193000</v>
      </c>
      <c r="K49" s="100">
        <f t="shared" si="5"/>
        <v>193</v>
      </c>
      <c r="L49" s="16">
        <f t="shared" si="6"/>
        <v>45047</v>
      </c>
      <c r="M49" s="19">
        <v>200</v>
      </c>
      <c r="N49" s="100">
        <f t="shared" si="9"/>
        <v>7</v>
      </c>
      <c r="O49" s="100">
        <f t="shared" si="10"/>
        <v>7000</v>
      </c>
    </row>
    <row r="50" spans="1:15" hidden="1">
      <c r="A50" s="104">
        <v>4000223</v>
      </c>
      <c r="B50" s="103" t="s">
        <v>155</v>
      </c>
      <c r="C50" s="103" t="s">
        <v>79</v>
      </c>
      <c r="D50" s="103" t="s">
        <v>102</v>
      </c>
      <c r="E50" s="103" t="s">
        <v>11</v>
      </c>
      <c r="F50" s="103" t="s">
        <v>314</v>
      </c>
      <c r="G50" s="78">
        <v>45052</v>
      </c>
      <c r="H50" s="79">
        <v>600</v>
      </c>
      <c r="I50" s="11" t="s">
        <v>85</v>
      </c>
      <c r="J50" s="80">
        <v>115800</v>
      </c>
      <c r="K50" s="100">
        <f t="shared" si="5"/>
        <v>193</v>
      </c>
      <c r="L50" s="16">
        <f t="shared" si="6"/>
        <v>45047</v>
      </c>
      <c r="M50" s="19">
        <v>202.57499999999999</v>
      </c>
      <c r="N50" s="100">
        <f t="shared" si="9"/>
        <v>9.5749999999999886</v>
      </c>
      <c r="O50" s="100">
        <f t="shared" si="10"/>
        <v>5744.9999999999927</v>
      </c>
    </row>
    <row r="51" spans="1:15" hidden="1">
      <c r="A51" s="104">
        <v>4000223</v>
      </c>
      <c r="B51" s="103" t="s">
        <v>155</v>
      </c>
      <c r="C51" s="103" t="s">
        <v>79</v>
      </c>
      <c r="D51" s="103" t="s">
        <v>102</v>
      </c>
      <c r="E51" s="103" t="s">
        <v>11</v>
      </c>
      <c r="F51" s="103" t="s">
        <v>314</v>
      </c>
      <c r="G51" s="78">
        <v>45052</v>
      </c>
      <c r="H51" s="79">
        <v>800</v>
      </c>
      <c r="I51" s="11" t="s">
        <v>85</v>
      </c>
      <c r="J51" s="80">
        <v>154400</v>
      </c>
      <c r="K51" s="100">
        <f t="shared" si="5"/>
        <v>193</v>
      </c>
      <c r="L51" s="16">
        <f t="shared" si="6"/>
        <v>45047</v>
      </c>
      <c r="M51" s="19">
        <v>202.57499999999999</v>
      </c>
      <c r="N51" s="100">
        <f t="shared" si="9"/>
        <v>9.5749999999999886</v>
      </c>
      <c r="O51" s="100">
        <f t="shared" si="10"/>
        <v>7659.9999999999909</v>
      </c>
    </row>
    <row r="52" spans="1:15" hidden="1">
      <c r="A52" s="104">
        <v>4000223</v>
      </c>
      <c r="B52" s="103" t="s">
        <v>155</v>
      </c>
      <c r="C52" s="103" t="s">
        <v>79</v>
      </c>
      <c r="D52" s="103" t="s">
        <v>102</v>
      </c>
      <c r="E52" s="103" t="s">
        <v>11</v>
      </c>
      <c r="F52" s="103" t="s">
        <v>314</v>
      </c>
      <c r="G52" s="78">
        <v>45052</v>
      </c>
      <c r="H52" s="79">
        <v>4600</v>
      </c>
      <c r="I52" s="11" t="s">
        <v>85</v>
      </c>
      <c r="J52" s="80">
        <v>887800</v>
      </c>
      <c r="K52" s="100">
        <f t="shared" si="5"/>
        <v>193</v>
      </c>
      <c r="L52" s="16">
        <f t="shared" si="6"/>
        <v>45047</v>
      </c>
      <c r="M52" s="19">
        <v>202.57499999999999</v>
      </c>
      <c r="N52" s="100">
        <f t="shared" si="9"/>
        <v>9.5749999999999886</v>
      </c>
      <c r="O52" s="100">
        <f t="shared" si="10"/>
        <v>44044.999999999949</v>
      </c>
    </row>
    <row r="53" spans="1:15" hidden="1">
      <c r="A53" s="104">
        <v>4000227</v>
      </c>
      <c r="B53" s="103" t="s">
        <v>302</v>
      </c>
      <c r="C53" s="103" t="s">
        <v>79</v>
      </c>
      <c r="D53" s="103" t="s">
        <v>94</v>
      </c>
      <c r="E53" s="103" t="s">
        <v>11</v>
      </c>
      <c r="F53" s="103" t="s">
        <v>315</v>
      </c>
      <c r="G53" s="78">
        <v>45052</v>
      </c>
      <c r="H53" s="79">
        <v>300</v>
      </c>
      <c r="I53" s="11" t="s">
        <v>85</v>
      </c>
      <c r="J53" s="80">
        <v>981000</v>
      </c>
      <c r="K53" s="100">
        <f t="shared" si="5"/>
        <v>3270</v>
      </c>
      <c r="L53" s="16">
        <f t="shared" si="6"/>
        <v>45047</v>
      </c>
      <c r="M53" s="100">
        <v>3453.1894017094019</v>
      </c>
      <c r="N53" s="100">
        <f t="shared" si="9"/>
        <v>183.18940170940186</v>
      </c>
      <c r="O53" s="100">
        <f t="shared" si="10"/>
        <v>54956.820512820559</v>
      </c>
    </row>
    <row r="54" spans="1:15" hidden="1">
      <c r="A54" s="104">
        <v>4000129</v>
      </c>
      <c r="B54" s="103" t="s">
        <v>154</v>
      </c>
      <c r="C54" s="103" t="s">
        <v>14</v>
      </c>
      <c r="D54" s="103" t="s">
        <v>305</v>
      </c>
      <c r="E54" s="103" t="s">
        <v>11</v>
      </c>
      <c r="F54" s="103" t="s">
        <v>316</v>
      </c>
      <c r="G54" s="78">
        <v>45054</v>
      </c>
      <c r="H54" s="79">
        <v>24660</v>
      </c>
      <c r="I54" s="11" t="s">
        <v>85</v>
      </c>
      <c r="J54" s="80">
        <v>1681047.54</v>
      </c>
      <c r="K54" s="100">
        <f t="shared" si="5"/>
        <v>68.168999999999997</v>
      </c>
      <c r="L54" s="16">
        <f t="shared" si="6"/>
        <v>45047</v>
      </c>
      <c r="M54" s="100">
        <v>72.773575185773893</v>
      </c>
      <c r="N54" s="100">
        <f t="shared" si="9"/>
        <v>4.6045751857738964</v>
      </c>
      <c r="O54" s="100">
        <f t="shared" si="10"/>
        <v>113548.82408118428</v>
      </c>
    </row>
    <row r="55" spans="1:15" hidden="1">
      <c r="A55" s="104">
        <v>4000180</v>
      </c>
      <c r="B55" s="103" t="s">
        <v>165</v>
      </c>
      <c r="C55" s="103" t="s">
        <v>79</v>
      </c>
      <c r="D55" s="103" t="s">
        <v>102</v>
      </c>
      <c r="E55" s="103" t="s">
        <v>11</v>
      </c>
      <c r="F55" s="103" t="s">
        <v>317</v>
      </c>
      <c r="G55" s="78">
        <v>45054</v>
      </c>
      <c r="H55" s="79">
        <v>2000</v>
      </c>
      <c r="I55" s="11" t="s">
        <v>85</v>
      </c>
      <c r="J55" s="80">
        <v>293700</v>
      </c>
      <c r="K55" s="100">
        <f t="shared" si="5"/>
        <v>146.85</v>
      </c>
      <c r="L55" s="16">
        <f t="shared" si="6"/>
        <v>45047</v>
      </c>
      <c r="M55" s="100">
        <v>161.68768</v>
      </c>
      <c r="N55" s="100">
        <f t="shared" si="9"/>
        <v>14.837680000000006</v>
      </c>
      <c r="O55" s="100">
        <f t="shared" si="10"/>
        <v>29675.360000000011</v>
      </c>
    </row>
    <row r="56" spans="1:15" hidden="1">
      <c r="A56" s="104">
        <v>4000211</v>
      </c>
      <c r="B56" s="103" t="s">
        <v>221</v>
      </c>
      <c r="C56" s="103" t="s">
        <v>14</v>
      </c>
      <c r="D56" s="103" t="s">
        <v>84</v>
      </c>
      <c r="E56" s="103" t="s">
        <v>11</v>
      </c>
      <c r="F56" s="103" t="s">
        <v>318</v>
      </c>
      <c r="G56" s="78">
        <v>45054</v>
      </c>
      <c r="H56" s="79">
        <v>375</v>
      </c>
      <c r="I56" s="11" t="s">
        <v>85</v>
      </c>
      <c r="J56" s="80">
        <v>192375</v>
      </c>
      <c r="K56" s="100">
        <f t="shared" si="5"/>
        <v>513</v>
      </c>
      <c r="L56" s="16">
        <f t="shared" si="6"/>
        <v>45047</v>
      </c>
      <c r="M56" s="100">
        <v>521.82857142857142</v>
      </c>
      <c r="N56" s="100">
        <f t="shared" si="9"/>
        <v>8.8285714285714221</v>
      </c>
      <c r="O56" s="100">
        <f t="shared" si="10"/>
        <v>3310.7142857142835</v>
      </c>
    </row>
    <row r="57" spans="1:15" hidden="1">
      <c r="A57" s="104">
        <v>4000223</v>
      </c>
      <c r="B57" s="103" t="s">
        <v>155</v>
      </c>
      <c r="C57" s="103" t="s">
        <v>212</v>
      </c>
      <c r="D57" s="103" t="s">
        <v>212</v>
      </c>
      <c r="E57" s="103" t="s">
        <v>11</v>
      </c>
      <c r="F57" s="103" t="s">
        <v>319</v>
      </c>
      <c r="G57" s="78">
        <v>45054</v>
      </c>
      <c r="H57" s="79">
        <v>1600</v>
      </c>
      <c r="I57" s="11" t="s">
        <v>85</v>
      </c>
      <c r="J57" s="80">
        <v>308800</v>
      </c>
      <c r="K57" s="100">
        <f t="shared" si="5"/>
        <v>193</v>
      </c>
      <c r="L57" s="16">
        <f t="shared" si="6"/>
        <v>45047</v>
      </c>
      <c r="M57" s="19">
        <v>200</v>
      </c>
      <c r="N57" s="100">
        <f t="shared" si="9"/>
        <v>7</v>
      </c>
      <c r="O57" s="100">
        <f t="shared" si="10"/>
        <v>11200</v>
      </c>
    </row>
    <row r="58" spans="1:15" hidden="1">
      <c r="A58" s="104">
        <v>4000224</v>
      </c>
      <c r="B58" s="103" t="s">
        <v>163</v>
      </c>
      <c r="C58" s="103" t="s">
        <v>14</v>
      </c>
      <c r="D58" s="103" t="s">
        <v>84</v>
      </c>
      <c r="E58" s="103" t="s">
        <v>11</v>
      </c>
      <c r="F58" s="103" t="s">
        <v>320</v>
      </c>
      <c r="G58" s="78">
        <v>45054</v>
      </c>
      <c r="H58" s="79">
        <v>250</v>
      </c>
      <c r="I58" s="11" t="s">
        <v>85</v>
      </c>
      <c r="J58" s="80">
        <v>391500</v>
      </c>
      <c r="K58" s="100">
        <f t="shared" si="5"/>
        <v>1566</v>
      </c>
      <c r="L58" s="16">
        <f t="shared" si="6"/>
        <v>45047</v>
      </c>
      <c r="M58" s="100">
        <v>1703.2805004468275</v>
      </c>
      <c r="N58" s="100">
        <f t="shared" si="9"/>
        <v>137.28050044682755</v>
      </c>
      <c r="O58" s="100">
        <f t="shared" si="10"/>
        <v>34320.12511170689</v>
      </c>
    </row>
    <row r="59" spans="1:15" hidden="1">
      <c r="A59" s="104">
        <v>4000224</v>
      </c>
      <c r="B59" s="103" t="s">
        <v>163</v>
      </c>
      <c r="C59" s="103" t="s">
        <v>14</v>
      </c>
      <c r="D59" s="103" t="s">
        <v>84</v>
      </c>
      <c r="E59" s="103" t="s">
        <v>11</v>
      </c>
      <c r="F59" s="103" t="s">
        <v>320</v>
      </c>
      <c r="G59" s="78">
        <v>45054</v>
      </c>
      <c r="H59" s="79">
        <v>250</v>
      </c>
      <c r="I59" s="11" t="s">
        <v>85</v>
      </c>
      <c r="J59" s="80">
        <v>391500</v>
      </c>
      <c r="K59" s="100">
        <f t="shared" si="5"/>
        <v>1566</v>
      </c>
      <c r="L59" s="16">
        <f t="shared" si="6"/>
        <v>45047</v>
      </c>
      <c r="M59" s="100">
        <v>1703.2805004468275</v>
      </c>
      <c r="N59" s="100">
        <f t="shared" si="9"/>
        <v>137.28050044682755</v>
      </c>
      <c r="O59" s="100">
        <f t="shared" si="10"/>
        <v>34320.12511170689</v>
      </c>
    </row>
    <row r="60" spans="1:15" hidden="1">
      <c r="A60" s="104">
        <v>4000224</v>
      </c>
      <c r="B60" s="103" t="s">
        <v>163</v>
      </c>
      <c r="C60" s="103" t="s">
        <v>14</v>
      </c>
      <c r="D60" s="103" t="s">
        <v>84</v>
      </c>
      <c r="E60" s="103" t="s">
        <v>11</v>
      </c>
      <c r="F60" s="103" t="s">
        <v>320</v>
      </c>
      <c r="G60" s="78">
        <v>45054</v>
      </c>
      <c r="H60" s="79">
        <v>1475</v>
      </c>
      <c r="I60" s="11" t="s">
        <v>85</v>
      </c>
      <c r="J60" s="80">
        <v>2309850</v>
      </c>
      <c r="K60" s="100">
        <f t="shared" si="5"/>
        <v>1566</v>
      </c>
      <c r="L60" s="16">
        <f t="shared" si="6"/>
        <v>45047</v>
      </c>
      <c r="M60" s="100">
        <v>1703.2805004468275</v>
      </c>
      <c r="N60" s="100">
        <f t="shared" si="9"/>
        <v>137.28050044682755</v>
      </c>
      <c r="O60" s="100">
        <f t="shared" si="10"/>
        <v>202488.73815907064</v>
      </c>
    </row>
    <row r="61" spans="1:15" hidden="1">
      <c r="A61" s="104">
        <v>4000227</v>
      </c>
      <c r="B61" s="103" t="s">
        <v>302</v>
      </c>
      <c r="C61" s="103" t="s">
        <v>14</v>
      </c>
      <c r="D61" s="103" t="s">
        <v>84</v>
      </c>
      <c r="E61" s="103" t="s">
        <v>11</v>
      </c>
      <c r="F61" s="103" t="s">
        <v>321</v>
      </c>
      <c r="G61" s="78">
        <v>45054</v>
      </c>
      <c r="H61" s="79">
        <v>550</v>
      </c>
      <c r="I61" s="11" t="s">
        <v>85</v>
      </c>
      <c r="J61" s="80">
        <v>1809500</v>
      </c>
      <c r="K61" s="100">
        <f t="shared" si="5"/>
        <v>3290</v>
      </c>
      <c r="L61" s="16">
        <f t="shared" si="6"/>
        <v>45047</v>
      </c>
      <c r="M61" s="100">
        <v>3460.048096</v>
      </c>
      <c r="N61" s="100">
        <f t="shared" si="9"/>
        <v>170.04809599999999</v>
      </c>
      <c r="O61" s="100">
        <f t="shared" si="10"/>
        <v>93526.452799999999</v>
      </c>
    </row>
    <row r="62" spans="1:15" hidden="1">
      <c r="A62" s="104">
        <v>4000227</v>
      </c>
      <c r="B62" s="103" t="s">
        <v>302</v>
      </c>
      <c r="C62" s="103" t="s">
        <v>14</v>
      </c>
      <c r="D62" s="103" t="s">
        <v>84</v>
      </c>
      <c r="E62" s="103" t="s">
        <v>11</v>
      </c>
      <c r="F62" s="103" t="s">
        <v>322</v>
      </c>
      <c r="G62" s="78">
        <v>45054</v>
      </c>
      <c r="H62" s="79">
        <v>550</v>
      </c>
      <c r="I62" s="11" t="s">
        <v>85</v>
      </c>
      <c r="J62" s="80">
        <v>1809500</v>
      </c>
      <c r="K62" s="100">
        <f t="shared" si="5"/>
        <v>3290</v>
      </c>
      <c r="L62" s="16">
        <f t="shared" si="6"/>
        <v>45047</v>
      </c>
      <c r="M62" s="100">
        <v>3460.048096</v>
      </c>
      <c r="N62" s="100">
        <f t="shared" si="9"/>
        <v>170.04809599999999</v>
      </c>
      <c r="O62" s="100">
        <f t="shared" si="10"/>
        <v>93526.452799999999</v>
      </c>
    </row>
    <row r="63" spans="1:15" hidden="1">
      <c r="A63" s="104">
        <v>4000227</v>
      </c>
      <c r="B63" s="103" t="s">
        <v>302</v>
      </c>
      <c r="C63" s="103" t="s">
        <v>14</v>
      </c>
      <c r="D63" s="103" t="s">
        <v>84</v>
      </c>
      <c r="E63" s="103" t="s">
        <v>11</v>
      </c>
      <c r="F63" s="103" t="s">
        <v>323</v>
      </c>
      <c r="G63" s="78">
        <v>45054</v>
      </c>
      <c r="H63" s="79">
        <v>500</v>
      </c>
      <c r="I63" s="11" t="s">
        <v>85</v>
      </c>
      <c r="J63" s="80">
        <v>1645000</v>
      </c>
      <c r="K63" s="100">
        <f t="shared" si="5"/>
        <v>3290</v>
      </c>
      <c r="L63" s="16">
        <f t="shared" si="6"/>
        <v>45047</v>
      </c>
      <c r="M63" s="100">
        <v>3460.048096</v>
      </c>
      <c r="N63" s="100">
        <f t="shared" si="9"/>
        <v>170.04809599999999</v>
      </c>
      <c r="O63" s="100">
        <f t="shared" si="10"/>
        <v>85024.047999999995</v>
      </c>
    </row>
    <row r="64" spans="1:15" hidden="1">
      <c r="A64" s="104">
        <v>4000227</v>
      </c>
      <c r="B64" s="103" t="s">
        <v>302</v>
      </c>
      <c r="C64" s="103" t="s">
        <v>14</v>
      </c>
      <c r="D64" s="103" t="s">
        <v>84</v>
      </c>
      <c r="E64" s="103" t="s">
        <v>11</v>
      </c>
      <c r="F64" s="103" t="s">
        <v>324</v>
      </c>
      <c r="G64" s="78">
        <v>45054</v>
      </c>
      <c r="H64" s="79">
        <v>550</v>
      </c>
      <c r="I64" s="11" t="s">
        <v>85</v>
      </c>
      <c r="J64" s="80">
        <v>1809500</v>
      </c>
      <c r="K64" s="100">
        <f t="shared" si="5"/>
        <v>3290</v>
      </c>
      <c r="L64" s="16">
        <f t="shared" si="6"/>
        <v>45047</v>
      </c>
      <c r="M64" s="100">
        <v>3460.048096</v>
      </c>
      <c r="N64" s="100">
        <f t="shared" si="9"/>
        <v>170.04809599999999</v>
      </c>
      <c r="O64" s="100">
        <f t="shared" si="10"/>
        <v>93526.452799999999</v>
      </c>
    </row>
    <row r="65" spans="1:15" hidden="1">
      <c r="A65" s="104">
        <v>4000227</v>
      </c>
      <c r="B65" s="103" t="s">
        <v>302</v>
      </c>
      <c r="C65" s="103" t="s">
        <v>14</v>
      </c>
      <c r="D65" s="103" t="s">
        <v>84</v>
      </c>
      <c r="E65" s="103" t="s">
        <v>11</v>
      </c>
      <c r="F65" s="103" t="s">
        <v>325</v>
      </c>
      <c r="G65" s="78">
        <v>45054</v>
      </c>
      <c r="H65" s="79">
        <v>500</v>
      </c>
      <c r="I65" s="11" t="s">
        <v>85</v>
      </c>
      <c r="J65" s="80">
        <v>1645000</v>
      </c>
      <c r="K65" s="100">
        <f t="shared" ref="K65:K102" si="11">+J65/H65</f>
        <v>3290</v>
      </c>
      <c r="L65" s="16">
        <f t="shared" ref="L65:L102" si="12">EOMONTH(G65,-1)+1</f>
        <v>45047</v>
      </c>
      <c r="M65" s="100">
        <v>3460.048096</v>
      </c>
      <c r="N65" s="100">
        <f t="shared" si="9"/>
        <v>170.04809599999999</v>
      </c>
      <c r="O65" s="100">
        <f t="shared" si="10"/>
        <v>85024.047999999995</v>
      </c>
    </row>
    <row r="66" spans="1:15" hidden="1">
      <c r="A66" s="104">
        <v>4000507</v>
      </c>
      <c r="B66" s="103" t="s">
        <v>233</v>
      </c>
      <c r="C66" s="103" t="s">
        <v>14</v>
      </c>
      <c r="D66" s="103" t="s">
        <v>84</v>
      </c>
      <c r="E66" s="103" t="s">
        <v>11</v>
      </c>
      <c r="F66" s="103" t="s">
        <v>326</v>
      </c>
      <c r="G66" s="78">
        <v>45054</v>
      </c>
      <c r="H66" s="79">
        <v>254</v>
      </c>
      <c r="I66" s="11" t="s">
        <v>85</v>
      </c>
      <c r="J66" s="80">
        <v>837184</v>
      </c>
      <c r="K66" s="100">
        <f t="shared" si="11"/>
        <v>3296</v>
      </c>
      <c r="L66" s="16">
        <f t="shared" si="12"/>
        <v>45047</v>
      </c>
      <c r="M66" s="100">
        <v>3517.8586153846154</v>
      </c>
      <c r="N66" s="100">
        <f t="shared" si="9"/>
        <v>221.8586153846154</v>
      </c>
      <c r="O66" s="100">
        <f t="shared" si="10"/>
        <v>56352.088307692313</v>
      </c>
    </row>
    <row r="67" spans="1:15" hidden="1">
      <c r="A67" s="104">
        <v>4000507</v>
      </c>
      <c r="B67" s="103" t="s">
        <v>233</v>
      </c>
      <c r="C67" s="103" t="s">
        <v>79</v>
      </c>
      <c r="D67" s="103" t="s">
        <v>102</v>
      </c>
      <c r="E67" s="103" t="s">
        <v>11</v>
      </c>
      <c r="F67" s="103" t="s">
        <v>327</v>
      </c>
      <c r="G67" s="78">
        <v>45054</v>
      </c>
      <c r="H67" s="79">
        <v>190.5</v>
      </c>
      <c r="I67" s="11" t="s">
        <v>85</v>
      </c>
      <c r="J67" s="80">
        <v>626082.06000000006</v>
      </c>
      <c r="K67" s="100">
        <f t="shared" si="11"/>
        <v>3286.5200000000004</v>
      </c>
      <c r="L67" s="16">
        <f t="shared" si="12"/>
        <v>45047</v>
      </c>
      <c r="M67" s="100">
        <v>3500</v>
      </c>
      <c r="N67" s="100">
        <f t="shared" si="9"/>
        <v>213.47999999999956</v>
      </c>
      <c r="O67" s="100">
        <f t="shared" si="10"/>
        <v>40667.939999999915</v>
      </c>
    </row>
    <row r="68" spans="1:15" hidden="1">
      <c r="A68" s="104">
        <v>4000102</v>
      </c>
      <c r="B68" s="103" t="s">
        <v>160</v>
      </c>
      <c r="C68" s="103" t="s">
        <v>14</v>
      </c>
      <c r="D68" s="103" t="s">
        <v>84</v>
      </c>
      <c r="E68" s="103" t="s">
        <v>11</v>
      </c>
      <c r="F68" s="103" t="s">
        <v>328</v>
      </c>
      <c r="G68" s="78">
        <v>45055</v>
      </c>
      <c r="H68" s="79">
        <v>1000</v>
      </c>
      <c r="I68" s="11" t="s">
        <v>85</v>
      </c>
      <c r="J68" s="80">
        <v>586000</v>
      </c>
      <c r="K68" s="100">
        <f t="shared" si="11"/>
        <v>586</v>
      </c>
      <c r="L68" s="16">
        <f t="shared" si="12"/>
        <v>45047</v>
      </c>
      <c r="M68" s="100">
        <v>751.48</v>
      </c>
      <c r="N68" s="100">
        <f t="shared" si="9"/>
        <v>165.48000000000002</v>
      </c>
      <c r="O68" s="100">
        <f t="shared" si="10"/>
        <v>165480.00000000003</v>
      </c>
    </row>
    <row r="69" spans="1:15" hidden="1">
      <c r="A69" s="104">
        <v>4000218</v>
      </c>
      <c r="B69" s="103" t="s">
        <v>162</v>
      </c>
      <c r="C69" s="103" t="s">
        <v>14</v>
      </c>
      <c r="D69" s="103" t="s">
        <v>84</v>
      </c>
      <c r="E69" s="103" t="s">
        <v>11</v>
      </c>
      <c r="F69" s="103" t="s">
        <v>329</v>
      </c>
      <c r="G69" s="78">
        <v>45055</v>
      </c>
      <c r="H69" s="79">
        <v>600</v>
      </c>
      <c r="I69" s="11" t="s">
        <v>85</v>
      </c>
      <c r="J69" s="80">
        <v>462600</v>
      </c>
      <c r="K69" s="100">
        <f t="shared" si="11"/>
        <v>771</v>
      </c>
      <c r="L69" s="16">
        <f t="shared" si="12"/>
        <v>45047</v>
      </c>
      <c r="M69" s="100">
        <v>848.10109127789053</v>
      </c>
      <c r="N69" s="100">
        <f t="shared" si="9"/>
        <v>77.101091277890532</v>
      </c>
      <c r="O69" s="100">
        <f t="shared" si="10"/>
        <v>46260.654766734318</v>
      </c>
    </row>
    <row r="70" spans="1:15" hidden="1">
      <c r="A70" s="104">
        <v>4000225</v>
      </c>
      <c r="B70" s="103" t="s">
        <v>153</v>
      </c>
      <c r="C70" s="103" t="s">
        <v>88</v>
      </c>
      <c r="D70" s="103" t="s">
        <v>89</v>
      </c>
      <c r="E70" s="103" t="s">
        <v>11</v>
      </c>
      <c r="F70" s="103" t="s">
        <v>330</v>
      </c>
      <c r="G70" s="78">
        <v>45055</v>
      </c>
      <c r="H70" s="79">
        <v>100</v>
      </c>
      <c r="I70" s="11" t="s">
        <v>85</v>
      </c>
      <c r="J70" s="80">
        <v>82900</v>
      </c>
      <c r="K70" s="100">
        <f t="shared" si="11"/>
        <v>829</v>
      </c>
      <c r="L70" s="16">
        <f t="shared" si="12"/>
        <v>45047</v>
      </c>
      <c r="M70" s="100">
        <v>865.02566901408454</v>
      </c>
      <c r="N70" s="100">
        <f t="shared" si="9"/>
        <v>36.025669014084542</v>
      </c>
      <c r="O70" s="100">
        <f t="shared" si="10"/>
        <v>3602.5669014084542</v>
      </c>
    </row>
    <row r="71" spans="1:15" hidden="1">
      <c r="A71" s="104">
        <v>4000129</v>
      </c>
      <c r="B71" s="103" t="s">
        <v>154</v>
      </c>
      <c r="C71" s="103" t="s">
        <v>79</v>
      </c>
      <c r="D71" s="103" t="s">
        <v>102</v>
      </c>
      <c r="E71" s="103" t="s">
        <v>11</v>
      </c>
      <c r="F71" s="103" t="s">
        <v>331</v>
      </c>
      <c r="G71" s="78">
        <v>45056</v>
      </c>
      <c r="H71" s="79">
        <v>9870</v>
      </c>
      <c r="I71" s="11" t="s">
        <v>85</v>
      </c>
      <c r="J71" s="80">
        <v>681819.6</v>
      </c>
      <c r="K71" s="100">
        <f t="shared" si="11"/>
        <v>69.08</v>
      </c>
      <c r="L71" s="16">
        <f t="shared" si="12"/>
        <v>45047</v>
      </c>
      <c r="M71" s="100">
        <v>71.039324432008954</v>
      </c>
      <c r="N71" s="100">
        <f t="shared" si="9"/>
        <v>1.9593244320089553</v>
      </c>
      <c r="O71" s="100">
        <f t="shared" si="10"/>
        <v>19338.532143928391</v>
      </c>
    </row>
    <row r="72" spans="1:15" hidden="1">
      <c r="A72" s="104">
        <v>4000102</v>
      </c>
      <c r="B72" s="103" t="s">
        <v>160</v>
      </c>
      <c r="C72" s="103" t="s">
        <v>14</v>
      </c>
      <c r="D72" s="103" t="s">
        <v>13</v>
      </c>
      <c r="E72" s="103" t="s">
        <v>11</v>
      </c>
      <c r="F72" s="103" t="s">
        <v>332</v>
      </c>
      <c r="G72" s="78">
        <v>45058</v>
      </c>
      <c r="H72" s="79">
        <v>1200</v>
      </c>
      <c r="I72" s="11" t="s">
        <v>85</v>
      </c>
      <c r="J72" s="80">
        <v>667200</v>
      </c>
      <c r="K72" s="100">
        <f t="shared" si="11"/>
        <v>556</v>
      </c>
      <c r="L72" s="16">
        <f t="shared" si="12"/>
        <v>45047</v>
      </c>
      <c r="M72" s="100">
        <v>751.48</v>
      </c>
      <c r="N72" s="100">
        <f t="shared" si="9"/>
        <v>195.48000000000002</v>
      </c>
      <c r="O72" s="100">
        <f t="shared" si="10"/>
        <v>234576.00000000003</v>
      </c>
    </row>
    <row r="73" spans="1:15" hidden="1">
      <c r="A73" s="104">
        <v>4000180</v>
      </c>
      <c r="B73" s="103" t="s">
        <v>165</v>
      </c>
      <c r="C73" s="103" t="s">
        <v>14</v>
      </c>
      <c r="D73" s="103" t="s">
        <v>84</v>
      </c>
      <c r="E73" s="103" t="s">
        <v>11</v>
      </c>
      <c r="F73" s="103" t="s">
        <v>333</v>
      </c>
      <c r="G73" s="78">
        <v>45058</v>
      </c>
      <c r="H73" s="79">
        <v>2575</v>
      </c>
      <c r="I73" s="11" t="s">
        <v>85</v>
      </c>
      <c r="J73" s="80">
        <v>401700</v>
      </c>
      <c r="K73" s="100">
        <f t="shared" si="11"/>
        <v>156</v>
      </c>
      <c r="L73" s="16">
        <f t="shared" si="12"/>
        <v>45047</v>
      </c>
      <c r="M73" s="100">
        <v>161.64530544854156</v>
      </c>
      <c r="N73" s="100">
        <f t="shared" si="9"/>
        <v>5.6453054485415635</v>
      </c>
      <c r="O73" s="100">
        <f t="shared" si="10"/>
        <v>14536.661529994526</v>
      </c>
    </row>
    <row r="74" spans="1:15" hidden="1">
      <c r="A74" s="104">
        <v>4000102</v>
      </c>
      <c r="B74" s="103" t="s">
        <v>160</v>
      </c>
      <c r="C74" s="103" t="s">
        <v>79</v>
      </c>
      <c r="D74" s="103" t="s">
        <v>94</v>
      </c>
      <c r="E74" s="103" t="s">
        <v>11</v>
      </c>
      <c r="F74" s="103" t="s">
        <v>334</v>
      </c>
      <c r="G74" s="78">
        <v>45062</v>
      </c>
      <c r="H74" s="79">
        <v>500</v>
      </c>
      <c r="I74" s="11" t="s">
        <v>85</v>
      </c>
      <c r="J74" s="80">
        <v>274900</v>
      </c>
      <c r="K74" s="100">
        <f t="shared" si="11"/>
        <v>549.79999999999995</v>
      </c>
      <c r="L74" s="16">
        <f t="shared" si="12"/>
        <v>45047</v>
      </c>
      <c r="M74" s="100">
        <v>743.12336764705879</v>
      </c>
      <c r="N74" s="100">
        <f t="shared" si="9"/>
        <v>193.32336764705883</v>
      </c>
      <c r="O74" s="100">
        <f t="shared" si="10"/>
        <v>96661.683823529413</v>
      </c>
    </row>
    <row r="75" spans="1:15" hidden="1">
      <c r="A75" s="104">
        <v>4000112</v>
      </c>
      <c r="B75" s="103" t="s">
        <v>303</v>
      </c>
      <c r="C75" s="103" t="s">
        <v>88</v>
      </c>
      <c r="D75" s="103" t="s">
        <v>89</v>
      </c>
      <c r="E75" s="103" t="s">
        <v>11</v>
      </c>
      <c r="F75" s="103" t="s">
        <v>335</v>
      </c>
      <c r="G75" s="78">
        <v>45062</v>
      </c>
      <c r="H75" s="79">
        <v>300</v>
      </c>
      <c r="I75" s="11" t="s">
        <v>85</v>
      </c>
      <c r="J75" s="80">
        <v>175210</v>
      </c>
      <c r="K75" s="100">
        <f t="shared" si="11"/>
        <v>584.0333333333333</v>
      </c>
      <c r="L75" s="16">
        <f t="shared" si="12"/>
        <v>45047</v>
      </c>
      <c r="M75" s="100">
        <v>958.60058823529414</v>
      </c>
      <c r="N75" s="100">
        <f t="shared" si="9"/>
        <v>374.56725490196084</v>
      </c>
      <c r="O75" s="100">
        <f t="shared" si="10"/>
        <v>112370.17647058825</v>
      </c>
    </row>
    <row r="76" spans="1:15" hidden="1">
      <c r="A76" s="104">
        <v>4000129</v>
      </c>
      <c r="B76" s="103" t="s">
        <v>154</v>
      </c>
      <c r="C76" s="103" t="s">
        <v>79</v>
      </c>
      <c r="D76" s="103" t="s">
        <v>102</v>
      </c>
      <c r="E76" s="103" t="s">
        <v>11</v>
      </c>
      <c r="F76" s="103" t="s">
        <v>336</v>
      </c>
      <c r="G76" s="78">
        <v>45062</v>
      </c>
      <c r="H76" s="79">
        <v>3995</v>
      </c>
      <c r="I76" s="11" t="s">
        <v>85</v>
      </c>
      <c r="J76" s="80">
        <v>268144.40000000002</v>
      </c>
      <c r="K76" s="100">
        <f t="shared" si="11"/>
        <v>67.12</v>
      </c>
      <c r="L76" s="16">
        <f t="shared" si="12"/>
        <v>45047</v>
      </c>
      <c r="M76" s="100">
        <v>71.039324432008954</v>
      </c>
      <c r="N76" s="100">
        <f t="shared" si="9"/>
        <v>3.9193244320089491</v>
      </c>
      <c r="O76" s="100">
        <f t="shared" si="10"/>
        <v>15657.701105875751</v>
      </c>
    </row>
    <row r="77" spans="1:15" hidden="1">
      <c r="A77" s="104">
        <v>4000180</v>
      </c>
      <c r="B77" s="103" t="s">
        <v>165</v>
      </c>
      <c r="C77" s="103" t="s">
        <v>79</v>
      </c>
      <c r="D77" s="103" t="s">
        <v>102</v>
      </c>
      <c r="E77" s="103" t="s">
        <v>11</v>
      </c>
      <c r="F77" s="103" t="s">
        <v>337</v>
      </c>
      <c r="G77" s="78">
        <v>45062</v>
      </c>
      <c r="H77" s="79">
        <v>675</v>
      </c>
      <c r="I77" s="11" t="s">
        <v>85</v>
      </c>
      <c r="J77" s="80">
        <v>99393.75</v>
      </c>
      <c r="K77" s="100">
        <f t="shared" si="11"/>
        <v>147.25</v>
      </c>
      <c r="L77" s="16">
        <f t="shared" si="12"/>
        <v>45047</v>
      </c>
      <c r="M77" s="100">
        <v>161.68768</v>
      </c>
      <c r="N77" s="100">
        <f t="shared" si="9"/>
        <v>14.43768</v>
      </c>
      <c r="O77" s="100">
        <f t="shared" si="10"/>
        <v>9745.4340000000011</v>
      </c>
    </row>
    <row r="78" spans="1:15" hidden="1">
      <c r="A78" s="104">
        <v>4000180</v>
      </c>
      <c r="B78" s="103" t="s">
        <v>165</v>
      </c>
      <c r="C78" s="103" t="s">
        <v>79</v>
      </c>
      <c r="D78" s="103" t="s">
        <v>102</v>
      </c>
      <c r="E78" s="103" t="s">
        <v>11</v>
      </c>
      <c r="F78" s="103" t="s">
        <v>337</v>
      </c>
      <c r="G78" s="78">
        <v>45062</v>
      </c>
      <c r="H78" s="79">
        <v>825</v>
      </c>
      <c r="I78" s="11" t="s">
        <v>85</v>
      </c>
      <c r="J78" s="80">
        <v>121481.25</v>
      </c>
      <c r="K78" s="100">
        <f t="shared" si="11"/>
        <v>147.25</v>
      </c>
      <c r="L78" s="16">
        <f t="shared" si="12"/>
        <v>45047</v>
      </c>
      <c r="M78" s="100">
        <v>161.68768</v>
      </c>
      <c r="N78" s="100">
        <f t="shared" si="9"/>
        <v>14.43768</v>
      </c>
      <c r="O78" s="100">
        <f t="shared" si="10"/>
        <v>11911.085999999999</v>
      </c>
    </row>
    <row r="79" spans="1:15" hidden="1">
      <c r="A79" s="104">
        <v>4000191</v>
      </c>
      <c r="B79" s="103" t="s">
        <v>304</v>
      </c>
      <c r="C79" s="103" t="s">
        <v>88</v>
      </c>
      <c r="D79" s="103" t="s">
        <v>89</v>
      </c>
      <c r="E79" s="103" t="s">
        <v>11</v>
      </c>
      <c r="F79" s="103" t="s">
        <v>338</v>
      </c>
      <c r="G79" s="78">
        <v>45062</v>
      </c>
      <c r="H79" s="79">
        <v>225</v>
      </c>
      <c r="I79" s="11" t="s">
        <v>85</v>
      </c>
      <c r="J79" s="80">
        <v>58000</v>
      </c>
      <c r="K79" s="100">
        <f t="shared" si="11"/>
        <v>257.77777777777777</v>
      </c>
      <c r="L79" s="16">
        <f t="shared" si="12"/>
        <v>45047</v>
      </c>
      <c r="M79" s="100">
        <v>352.87</v>
      </c>
      <c r="N79" s="100">
        <f t="shared" si="9"/>
        <v>95.092222222222233</v>
      </c>
      <c r="O79" s="100">
        <f t="shared" si="10"/>
        <v>21395.750000000004</v>
      </c>
    </row>
    <row r="80" spans="1:15" hidden="1">
      <c r="A80" s="104">
        <v>4000241</v>
      </c>
      <c r="B80" s="103" t="s">
        <v>159</v>
      </c>
      <c r="C80" s="103" t="s">
        <v>79</v>
      </c>
      <c r="D80" s="103" t="s">
        <v>94</v>
      </c>
      <c r="E80" s="103" t="s">
        <v>11</v>
      </c>
      <c r="F80" s="103" t="s">
        <v>339</v>
      </c>
      <c r="G80" s="78">
        <v>45062</v>
      </c>
      <c r="H80" s="79">
        <v>455</v>
      </c>
      <c r="I80" s="11" t="s">
        <v>85</v>
      </c>
      <c r="J80" s="80">
        <v>134270.5</v>
      </c>
      <c r="K80" s="100">
        <f t="shared" si="11"/>
        <v>295.10000000000002</v>
      </c>
      <c r="L80" s="16">
        <f t="shared" si="12"/>
        <v>45047</v>
      </c>
      <c r="M80" s="100">
        <v>340.65856491228072</v>
      </c>
      <c r="N80" s="100">
        <f t="shared" si="9"/>
        <v>45.558564912280701</v>
      </c>
      <c r="O80" s="100">
        <f t="shared" si="10"/>
        <v>20729.147035087721</v>
      </c>
    </row>
    <row r="81" spans="1:15" hidden="1">
      <c r="A81" s="104">
        <v>4000218</v>
      </c>
      <c r="B81" s="103" t="s">
        <v>162</v>
      </c>
      <c r="C81" s="103" t="s">
        <v>79</v>
      </c>
      <c r="D81" s="103" t="s">
        <v>102</v>
      </c>
      <c r="E81" s="103" t="s">
        <v>11</v>
      </c>
      <c r="F81" s="103" t="s">
        <v>340</v>
      </c>
      <c r="G81" s="78">
        <v>45065</v>
      </c>
      <c r="H81" s="79">
        <v>140</v>
      </c>
      <c r="I81" s="11" t="s">
        <v>85</v>
      </c>
      <c r="J81" s="80">
        <v>106610</v>
      </c>
      <c r="K81" s="100">
        <f t="shared" si="11"/>
        <v>761.5</v>
      </c>
      <c r="L81" s="16">
        <f t="shared" si="12"/>
        <v>45047</v>
      </c>
      <c r="M81" s="100">
        <v>848.10109127789053</v>
      </c>
      <c r="N81" s="100">
        <f t="shared" si="9"/>
        <v>86.601091277890532</v>
      </c>
      <c r="O81" s="100">
        <f t="shared" si="10"/>
        <v>12124.152778904674</v>
      </c>
    </row>
    <row r="82" spans="1:15" hidden="1">
      <c r="A82" s="104">
        <v>4000218</v>
      </c>
      <c r="B82" s="103" t="s">
        <v>162</v>
      </c>
      <c r="C82" s="103" t="s">
        <v>79</v>
      </c>
      <c r="D82" s="103" t="s">
        <v>102</v>
      </c>
      <c r="E82" s="103" t="s">
        <v>11</v>
      </c>
      <c r="F82" s="103" t="s">
        <v>340</v>
      </c>
      <c r="G82" s="78">
        <v>45065</v>
      </c>
      <c r="H82" s="79">
        <v>760</v>
      </c>
      <c r="I82" s="11" t="s">
        <v>85</v>
      </c>
      <c r="J82" s="80">
        <v>578740</v>
      </c>
      <c r="K82" s="100">
        <f t="shared" si="11"/>
        <v>761.5</v>
      </c>
      <c r="L82" s="16">
        <f t="shared" si="12"/>
        <v>45047</v>
      </c>
      <c r="M82" s="100">
        <v>848.10109127789053</v>
      </c>
      <c r="N82" s="100">
        <f t="shared" si="9"/>
        <v>86.601091277890532</v>
      </c>
      <c r="O82" s="100">
        <f t="shared" si="10"/>
        <v>65816.8293711968</v>
      </c>
    </row>
    <row r="83" spans="1:15" hidden="1">
      <c r="A83" s="104">
        <v>4000129</v>
      </c>
      <c r="B83" s="103" t="s">
        <v>154</v>
      </c>
      <c r="C83" s="103" t="s">
        <v>79</v>
      </c>
      <c r="D83" s="103" t="s">
        <v>102</v>
      </c>
      <c r="E83" s="103" t="s">
        <v>11</v>
      </c>
      <c r="F83" s="103" t="s">
        <v>341</v>
      </c>
      <c r="G83" s="78">
        <v>45066</v>
      </c>
      <c r="H83" s="79">
        <v>3505</v>
      </c>
      <c r="I83" s="11" t="s">
        <v>85</v>
      </c>
      <c r="J83" s="80">
        <v>235255.6</v>
      </c>
      <c r="K83" s="100">
        <f t="shared" si="11"/>
        <v>67.12</v>
      </c>
      <c r="L83" s="16">
        <f t="shared" si="12"/>
        <v>45047</v>
      </c>
      <c r="M83" s="100">
        <v>71.039324432008954</v>
      </c>
      <c r="N83" s="100">
        <f t="shared" si="9"/>
        <v>3.9193244320089491</v>
      </c>
      <c r="O83" s="100">
        <f t="shared" si="10"/>
        <v>13737.232134191367</v>
      </c>
    </row>
    <row r="84" spans="1:15" hidden="1">
      <c r="A84" s="104">
        <v>4000218</v>
      </c>
      <c r="B84" s="103" t="s">
        <v>162</v>
      </c>
      <c r="C84" s="103" t="s">
        <v>14</v>
      </c>
      <c r="D84" s="103" t="s">
        <v>84</v>
      </c>
      <c r="E84" s="103" t="s">
        <v>11</v>
      </c>
      <c r="F84" s="103" t="s">
        <v>342</v>
      </c>
      <c r="G84" s="78">
        <v>45067</v>
      </c>
      <c r="H84" s="79">
        <v>1620</v>
      </c>
      <c r="I84" s="11" t="s">
        <v>85</v>
      </c>
      <c r="J84" s="80">
        <v>1249020</v>
      </c>
      <c r="K84" s="100">
        <f t="shared" si="11"/>
        <v>771</v>
      </c>
      <c r="L84" s="16">
        <f t="shared" si="12"/>
        <v>45047</v>
      </c>
      <c r="M84" s="100">
        <v>848.10109127789053</v>
      </c>
      <c r="N84" s="100">
        <f t="shared" si="9"/>
        <v>77.101091277890532</v>
      </c>
      <c r="O84" s="100">
        <f t="shared" si="10"/>
        <v>124903.76787018267</v>
      </c>
    </row>
    <row r="85" spans="1:15" hidden="1">
      <c r="A85" s="104">
        <v>4000225</v>
      </c>
      <c r="B85" s="103" t="s">
        <v>153</v>
      </c>
      <c r="C85" s="103" t="s">
        <v>14</v>
      </c>
      <c r="D85" s="103" t="s">
        <v>84</v>
      </c>
      <c r="E85" s="103" t="s">
        <v>11</v>
      </c>
      <c r="F85" s="103" t="s">
        <v>343</v>
      </c>
      <c r="G85" s="78">
        <v>45067</v>
      </c>
      <c r="H85" s="79">
        <v>775</v>
      </c>
      <c r="I85" s="11" t="s">
        <v>85</v>
      </c>
      <c r="J85" s="80">
        <v>642475</v>
      </c>
      <c r="K85" s="100">
        <f t="shared" si="11"/>
        <v>829</v>
      </c>
      <c r="L85" s="16">
        <f t="shared" si="12"/>
        <v>45047</v>
      </c>
      <c r="M85" s="100">
        <v>865.02566901408454</v>
      </c>
      <c r="N85" s="100">
        <f t="shared" ref="N85:N107" si="13">+M85-K85</f>
        <v>36.025669014084542</v>
      </c>
      <c r="O85" s="100">
        <f t="shared" ref="O85:O107" si="14">+N85*H85</f>
        <v>27919.89348591552</v>
      </c>
    </row>
    <row r="86" spans="1:15" hidden="1">
      <c r="A86" s="104">
        <v>4000097</v>
      </c>
      <c r="B86" s="103" t="s">
        <v>37</v>
      </c>
      <c r="C86" s="103" t="s">
        <v>79</v>
      </c>
      <c r="D86" s="103" t="s">
        <v>102</v>
      </c>
      <c r="E86" s="103" t="s">
        <v>11</v>
      </c>
      <c r="F86" s="103" t="s">
        <v>344</v>
      </c>
      <c r="G86" s="78">
        <v>45068</v>
      </c>
      <c r="H86" s="79">
        <v>500</v>
      </c>
      <c r="I86" s="11" t="s">
        <v>85</v>
      </c>
      <c r="J86" s="80">
        <v>143000</v>
      </c>
      <c r="K86" s="100">
        <f t="shared" si="11"/>
        <v>286</v>
      </c>
      <c r="L86" s="16">
        <f t="shared" si="12"/>
        <v>45047</v>
      </c>
      <c r="M86" s="100">
        <v>313.49</v>
      </c>
      <c r="N86" s="100">
        <f t="shared" si="13"/>
        <v>27.490000000000009</v>
      </c>
      <c r="O86" s="100">
        <f t="shared" si="14"/>
        <v>13745.000000000004</v>
      </c>
    </row>
    <row r="87" spans="1:15" hidden="1">
      <c r="A87" s="104">
        <v>4000224</v>
      </c>
      <c r="B87" s="103" t="s">
        <v>163</v>
      </c>
      <c r="C87" s="103" t="s">
        <v>88</v>
      </c>
      <c r="D87" s="103" t="s">
        <v>89</v>
      </c>
      <c r="E87" s="103" t="s">
        <v>11</v>
      </c>
      <c r="F87" s="103" t="s">
        <v>345</v>
      </c>
      <c r="G87" s="78">
        <v>45068</v>
      </c>
      <c r="H87" s="79">
        <v>100</v>
      </c>
      <c r="I87" s="11" t="s">
        <v>85</v>
      </c>
      <c r="J87" s="80">
        <v>150000</v>
      </c>
      <c r="K87" s="100">
        <f t="shared" si="11"/>
        <v>1500</v>
      </c>
      <c r="L87" s="16">
        <f t="shared" si="12"/>
        <v>45047</v>
      </c>
      <c r="M87" s="100">
        <v>1695</v>
      </c>
      <c r="N87" s="100">
        <f t="shared" si="13"/>
        <v>195</v>
      </c>
      <c r="O87" s="100">
        <f t="shared" si="14"/>
        <v>19500</v>
      </c>
    </row>
    <row r="88" spans="1:15" hidden="1">
      <c r="A88" s="104">
        <v>4000225</v>
      </c>
      <c r="B88" s="103" t="s">
        <v>153</v>
      </c>
      <c r="C88" s="103" t="s">
        <v>79</v>
      </c>
      <c r="D88" s="103" t="s">
        <v>102</v>
      </c>
      <c r="E88" s="103" t="s">
        <v>11</v>
      </c>
      <c r="F88" s="103" t="s">
        <v>346</v>
      </c>
      <c r="G88" s="78">
        <v>45068</v>
      </c>
      <c r="H88" s="79">
        <v>500</v>
      </c>
      <c r="I88" s="11" t="s">
        <v>85</v>
      </c>
      <c r="J88" s="80">
        <v>409600</v>
      </c>
      <c r="K88" s="100">
        <f t="shared" si="11"/>
        <v>819.2</v>
      </c>
      <c r="L88" s="16">
        <f t="shared" si="12"/>
        <v>45047</v>
      </c>
      <c r="M88" s="100">
        <v>998.31999999999994</v>
      </c>
      <c r="N88" s="100">
        <f t="shared" si="13"/>
        <v>179.11999999999989</v>
      </c>
      <c r="O88" s="100">
        <f t="shared" si="14"/>
        <v>89559.999999999942</v>
      </c>
    </row>
    <row r="89" spans="1:15">
      <c r="A89" s="104">
        <v>4000310</v>
      </c>
      <c r="B89" s="103" t="s">
        <v>35</v>
      </c>
      <c r="C89" s="103" t="s">
        <v>79</v>
      </c>
      <c r="D89" s="103" t="s">
        <v>94</v>
      </c>
      <c r="E89" s="103" t="s">
        <v>11</v>
      </c>
      <c r="F89" s="103" t="s">
        <v>347</v>
      </c>
      <c r="G89" s="78">
        <v>45068</v>
      </c>
      <c r="H89" s="79">
        <v>1560</v>
      </c>
      <c r="I89" s="11" t="s">
        <v>85</v>
      </c>
      <c r="J89" s="80">
        <v>610693.19999999995</v>
      </c>
      <c r="K89" s="100">
        <f t="shared" si="11"/>
        <v>391.46999999999997</v>
      </c>
      <c r="L89" s="16">
        <f t="shared" si="12"/>
        <v>45047</v>
      </c>
      <c r="M89" s="100">
        <v>429.84619479166673</v>
      </c>
      <c r="N89" s="100">
        <f t="shared" si="13"/>
        <v>38.376194791666762</v>
      </c>
      <c r="O89" s="100">
        <f t="shared" si="14"/>
        <v>59866.863875000148</v>
      </c>
    </row>
    <row r="90" spans="1:15" hidden="1">
      <c r="A90" s="104">
        <v>4000102</v>
      </c>
      <c r="B90" s="103" t="s">
        <v>160</v>
      </c>
      <c r="C90" s="103" t="s">
        <v>88</v>
      </c>
      <c r="D90" s="103" t="s">
        <v>89</v>
      </c>
      <c r="E90" s="103" t="s">
        <v>11</v>
      </c>
      <c r="F90" s="103" t="s">
        <v>348</v>
      </c>
      <c r="G90" s="78">
        <v>45069</v>
      </c>
      <c r="H90" s="79">
        <v>100</v>
      </c>
      <c r="I90" s="11" t="s">
        <v>85</v>
      </c>
      <c r="J90" s="80">
        <v>60000</v>
      </c>
      <c r="K90" s="100">
        <f t="shared" si="11"/>
        <v>600</v>
      </c>
      <c r="L90" s="16">
        <f t="shared" si="12"/>
        <v>45047</v>
      </c>
      <c r="M90" s="100">
        <v>751.48</v>
      </c>
      <c r="N90" s="100">
        <f t="shared" si="13"/>
        <v>151.48000000000002</v>
      </c>
      <c r="O90" s="100">
        <f t="shared" si="14"/>
        <v>15148.000000000002</v>
      </c>
    </row>
    <row r="91" spans="1:15" hidden="1">
      <c r="A91" s="104">
        <v>4000180</v>
      </c>
      <c r="B91" s="103" t="s">
        <v>165</v>
      </c>
      <c r="C91" s="103" t="s">
        <v>88</v>
      </c>
      <c r="D91" s="103" t="s">
        <v>89</v>
      </c>
      <c r="E91" s="103" t="s">
        <v>11</v>
      </c>
      <c r="F91" s="103" t="s">
        <v>349</v>
      </c>
      <c r="G91" s="78">
        <v>45069</v>
      </c>
      <c r="H91" s="79">
        <v>300</v>
      </c>
      <c r="I91" s="11" t="s">
        <v>85</v>
      </c>
      <c r="J91" s="80">
        <v>44500</v>
      </c>
      <c r="K91" s="100">
        <f t="shared" si="11"/>
        <v>148.33333333333334</v>
      </c>
      <c r="L91" s="16">
        <f t="shared" si="12"/>
        <v>45047</v>
      </c>
      <c r="M91" s="100">
        <v>161.64530544854156</v>
      </c>
      <c r="N91" s="100">
        <f t="shared" si="13"/>
        <v>13.311972115208221</v>
      </c>
      <c r="O91" s="100">
        <f t="shared" si="14"/>
        <v>3993.5916345624664</v>
      </c>
    </row>
    <row r="92" spans="1:15" hidden="1">
      <c r="A92" s="104">
        <v>4000223</v>
      </c>
      <c r="B92" s="103" t="s">
        <v>155</v>
      </c>
      <c r="C92" s="103" t="s">
        <v>79</v>
      </c>
      <c r="D92" s="103" t="s">
        <v>102</v>
      </c>
      <c r="E92" s="103" t="s">
        <v>11</v>
      </c>
      <c r="F92" s="103" t="s">
        <v>350</v>
      </c>
      <c r="G92" s="78">
        <v>45069</v>
      </c>
      <c r="H92" s="79">
        <v>4800</v>
      </c>
      <c r="I92" s="11" t="s">
        <v>85</v>
      </c>
      <c r="J92" s="80">
        <v>926400</v>
      </c>
      <c r="K92" s="100">
        <f t="shared" si="11"/>
        <v>193</v>
      </c>
      <c r="L92" s="16">
        <f t="shared" si="12"/>
        <v>45047</v>
      </c>
      <c r="M92" s="19">
        <v>202.57499999999999</v>
      </c>
      <c r="N92" s="100">
        <f t="shared" si="13"/>
        <v>9.5749999999999886</v>
      </c>
      <c r="O92" s="100">
        <f t="shared" si="14"/>
        <v>45959.999999999942</v>
      </c>
    </row>
    <row r="93" spans="1:15" hidden="1">
      <c r="A93" s="104">
        <v>4000223</v>
      </c>
      <c r="B93" s="103" t="s">
        <v>155</v>
      </c>
      <c r="C93" s="103" t="s">
        <v>79</v>
      </c>
      <c r="D93" s="103" t="s">
        <v>102</v>
      </c>
      <c r="E93" s="103" t="s">
        <v>11</v>
      </c>
      <c r="F93" s="103" t="s">
        <v>350</v>
      </c>
      <c r="G93" s="78">
        <v>45069</v>
      </c>
      <c r="H93" s="79">
        <v>1200</v>
      </c>
      <c r="I93" s="11" t="s">
        <v>85</v>
      </c>
      <c r="J93" s="80">
        <v>231600</v>
      </c>
      <c r="K93" s="100">
        <f t="shared" si="11"/>
        <v>193</v>
      </c>
      <c r="L93" s="16">
        <f t="shared" si="12"/>
        <v>45047</v>
      </c>
      <c r="M93" s="19">
        <v>202.57499999999999</v>
      </c>
      <c r="N93" s="100">
        <f t="shared" si="13"/>
        <v>9.5749999999999886</v>
      </c>
      <c r="O93" s="100">
        <f t="shared" si="14"/>
        <v>11489.999999999985</v>
      </c>
    </row>
    <row r="94" spans="1:15" hidden="1">
      <c r="A94" s="104">
        <v>4000227</v>
      </c>
      <c r="B94" s="103" t="s">
        <v>302</v>
      </c>
      <c r="C94" s="103" t="s">
        <v>88</v>
      </c>
      <c r="D94" s="103" t="s">
        <v>89</v>
      </c>
      <c r="E94" s="103" t="s">
        <v>11</v>
      </c>
      <c r="F94" s="103" t="s">
        <v>351</v>
      </c>
      <c r="G94" s="78">
        <v>45069</v>
      </c>
      <c r="H94" s="79">
        <v>100</v>
      </c>
      <c r="I94" s="11" t="s">
        <v>85</v>
      </c>
      <c r="J94" s="80">
        <v>329250</v>
      </c>
      <c r="K94" s="100">
        <f t="shared" si="11"/>
        <v>3292.5</v>
      </c>
      <c r="L94" s="16">
        <f t="shared" si="12"/>
        <v>45047</v>
      </c>
      <c r="M94" s="100">
        <v>3460.048096</v>
      </c>
      <c r="N94" s="100">
        <f t="shared" si="13"/>
        <v>167.54809599999999</v>
      </c>
      <c r="O94" s="100">
        <f t="shared" si="14"/>
        <v>16754.809600000001</v>
      </c>
    </row>
    <row r="95" spans="1:15" hidden="1">
      <c r="A95" s="104">
        <v>4000218</v>
      </c>
      <c r="B95" s="103" t="s">
        <v>162</v>
      </c>
      <c r="C95" s="103" t="s">
        <v>79</v>
      </c>
      <c r="D95" s="103" t="s">
        <v>102</v>
      </c>
      <c r="E95" s="103" t="s">
        <v>11</v>
      </c>
      <c r="F95" s="103" t="s">
        <v>352</v>
      </c>
      <c r="G95" s="78">
        <v>45071</v>
      </c>
      <c r="H95" s="79">
        <v>280</v>
      </c>
      <c r="I95" s="11" t="s">
        <v>85</v>
      </c>
      <c r="J95" s="80">
        <v>213472</v>
      </c>
      <c r="K95" s="100">
        <f t="shared" si="11"/>
        <v>762.4</v>
      </c>
      <c r="L95" s="16">
        <f t="shared" si="12"/>
        <v>45047</v>
      </c>
      <c r="M95" s="100">
        <v>848.10109127789053</v>
      </c>
      <c r="N95" s="100">
        <f t="shared" si="13"/>
        <v>85.701091277890555</v>
      </c>
      <c r="O95" s="100">
        <f t="shared" si="14"/>
        <v>23996.305557809355</v>
      </c>
    </row>
    <row r="96" spans="1:15" hidden="1">
      <c r="A96" s="104">
        <v>4000218</v>
      </c>
      <c r="B96" s="103" t="s">
        <v>162</v>
      </c>
      <c r="C96" s="103" t="s">
        <v>79</v>
      </c>
      <c r="D96" s="103" t="s">
        <v>102</v>
      </c>
      <c r="E96" s="103" t="s">
        <v>11</v>
      </c>
      <c r="F96" s="103" t="s">
        <v>352</v>
      </c>
      <c r="G96" s="78">
        <v>45071</v>
      </c>
      <c r="H96" s="79">
        <v>1880</v>
      </c>
      <c r="I96" s="11" t="s">
        <v>85</v>
      </c>
      <c r="J96" s="80">
        <v>1433312</v>
      </c>
      <c r="K96" s="100">
        <f t="shared" si="11"/>
        <v>762.4</v>
      </c>
      <c r="L96" s="16">
        <f t="shared" si="12"/>
        <v>45047</v>
      </c>
      <c r="M96" s="100">
        <v>848.10109127789053</v>
      </c>
      <c r="N96" s="100">
        <f t="shared" si="13"/>
        <v>85.701091277890555</v>
      </c>
      <c r="O96" s="100">
        <f t="shared" si="14"/>
        <v>161118.05160243425</v>
      </c>
    </row>
    <row r="97" spans="1:15" hidden="1">
      <c r="A97" s="104">
        <v>4000224</v>
      </c>
      <c r="B97" s="103" t="s">
        <v>163</v>
      </c>
      <c r="C97" s="103" t="s">
        <v>14</v>
      </c>
      <c r="D97" s="103" t="s">
        <v>84</v>
      </c>
      <c r="E97" s="103" t="s">
        <v>11</v>
      </c>
      <c r="F97" s="103" t="s">
        <v>353</v>
      </c>
      <c r="G97" s="78">
        <v>45071</v>
      </c>
      <c r="H97" s="79">
        <v>1000</v>
      </c>
      <c r="I97" s="11" t="s">
        <v>85</v>
      </c>
      <c r="J97" s="80">
        <v>1517000</v>
      </c>
      <c r="K97" s="100">
        <f t="shared" si="11"/>
        <v>1517</v>
      </c>
      <c r="L97" s="16">
        <f t="shared" si="12"/>
        <v>45047</v>
      </c>
      <c r="M97" s="100">
        <v>1703.2805004468275</v>
      </c>
      <c r="N97" s="100">
        <f t="shared" si="13"/>
        <v>186.28050044682755</v>
      </c>
      <c r="O97" s="100">
        <f t="shared" si="14"/>
        <v>186280.50044682756</v>
      </c>
    </row>
    <row r="98" spans="1:15" hidden="1">
      <c r="A98" s="104">
        <v>4000224</v>
      </c>
      <c r="B98" s="103" t="s">
        <v>163</v>
      </c>
      <c r="C98" s="103" t="s">
        <v>14</v>
      </c>
      <c r="D98" s="103" t="s">
        <v>84</v>
      </c>
      <c r="E98" s="103" t="s">
        <v>11</v>
      </c>
      <c r="F98" s="103" t="s">
        <v>353</v>
      </c>
      <c r="G98" s="78">
        <v>45071</v>
      </c>
      <c r="H98" s="79">
        <v>500</v>
      </c>
      <c r="I98" s="11" t="s">
        <v>85</v>
      </c>
      <c r="J98" s="80">
        <v>758500</v>
      </c>
      <c r="K98" s="100">
        <f t="shared" si="11"/>
        <v>1517</v>
      </c>
      <c r="L98" s="16">
        <f t="shared" si="12"/>
        <v>45047</v>
      </c>
      <c r="M98" s="100">
        <v>1703.2805004468275</v>
      </c>
      <c r="N98" s="100">
        <f t="shared" si="13"/>
        <v>186.28050044682755</v>
      </c>
      <c r="O98" s="100">
        <f t="shared" si="14"/>
        <v>93140.250223413779</v>
      </c>
    </row>
    <row r="99" spans="1:15" hidden="1">
      <c r="A99" s="104">
        <v>4000097</v>
      </c>
      <c r="B99" s="103" t="s">
        <v>37</v>
      </c>
      <c r="C99" s="103" t="s">
        <v>88</v>
      </c>
      <c r="D99" s="103" t="s">
        <v>89</v>
      </c>
      <c r="E99" s="103" t="s">
        <v>11</v>
      </c>
      <c r="F99" s="103" t="s">
        <v>354</v>
      </c>
      <c r="G99" s="78">
        <v>45072</v>
      </c>
      <c r="H99" s="79">
        <v>100</v>
      </c>
      <c r="I99" s="11" t="s">
        <v>85</v>
      </c>
      <c r="J99" s="80">
        <v>28000</v>
      </c>
      <c r="K99" s="100">
        <f t="shared" si="11"/>
        <v>280</v>
      </c>
      <c r="L99" s="16">
        <f t="shared" si="12"/>
        <v>45047</v>
      </c>
      <c r="M99" s="100">
        <v>296.37495750708217</v>
      </c>
      <c r="N99" s="100">
        <f t="shared" si="13"/>
        <v>16.374957507082172</v>
      </c>
      <c r="O99" s="100">
        <f t="shared" si="14"/>
        <v>1637.4957507082172</v>
      </c>
    </row>
    <row r="100" spans="1:15" hidden="1">
      <c r="A100" s="104">
        <v>4000225</v>
      </c>
      <c r="B100" s="103" t="s">
        <v>153</v>
      </c>
      <c r="C100" s="103" t="s">
        <v>88</v>
      </c>
      <c r="D100" s="103" t="s">
        <v>89</v>
      </c>
      <c r="E100" s="103" t="s">
        <v>11</v>
      </c>
      <c r="F100" s="103" t="s">
        <v>355</v>
      </c>
      <c r="G100" s="78">
        <v>45072</v>
      </c>
      <c r="H100" s="79">
        <v>100</v>
      </c>
      <c r="I100" s="11" t="s">
        <v>85</v>
      </c>
      <c r="J100" s="80">
        <v>78520</v>
      </c>
      <c r="K100" s="100">
        <f t="shared" si="11"/>
        <v>785.2</v>
      </c>
      <c r="L100" s="16">
        <f t="shared" si="12"/>
        <v>45047</v>
      </c>
      <c r="M100" s="100">
        <v>865.02566901408454</v>
      </c>
      <c r="N100" s="100">
        <f t="shared" si="13"/>
        <v>79.825669014084497</v>
      </c>
      <c r="O100" s="100">
        <f t="shared" si="14"/>
        <v>7982.5669014084497</v>
      </c>
    </row>
    <row r="101" spans="1:15" hidden="1">
      <c r="A101" s="104">
        <v>4000241</v>
      </c>
      <c r="B101" s="103" t="s">
        <v>159</v>
      </c>
      <c r="C101" s="103" t="s">
        <v>88</v>
      </c>
      <c r="D101" s="103" t="s">
        <v>89</v>
      </c>
      <c r="E101" s="103" t="s">
        <v>11</v>
      </c>
      <c r="F101" s="103" t="s">
        <v>356</v>
      </c>
      <c r="G101" s="78">
        <v>45072</v>
      </c>
      <c r="H101" s="79">
        <v>130</v>
      </c>
      <c r="I101" s="11" t="s">
        <v>85</v>
      </c>
      <c r="J101" s="80">
        <v>37350</v>
      </c>
      <c r="K101" s="100">
        <f t="shared" si="11"/>
        <v>287.30769230769232</v>
      </c>
      <c r="L101" s="16">
        <f t="shared" si="12"/>
        <v>45047</v>
      </c>
      <c r="M101" s="100">
        <v>361.35</v>
      </c>
      <c r="N101" s="100">
        <f t="shared" si="13"/>
        <v>74.042307692307702</v>
      </c>
      <c r="O101" s="100">
        <f t="shared" si="14"/>
        <v>9625.5000000000018</v>
      </c>
    </row>
    <row r="102" spans="1:15">
      <c r="A102" s="104">
        <v>4000310</v>
      </c>
      <c r="B102" s="103" t="s">
        <v>35</v>
      </c>
      <c r="C102" s="103" t="s">
        <v>88</v>
      </c>
      <c r="D102" s="103" t="s">
        <v>89</v>
      </c>
      <c r="E102" s="103" t="s">
        <v>11</v>
      </c>
      <c r="F102" s="103" t="s">
        <v>357</v>
      </c>
      <c r="G102" s="78">
        <v>45072</v>
      </c>
      <c r="H102" s="79">
        <v>480</v>
      </c>
      <c r="I102" s="11" t="s">
        <v>85</v>
      </c>
      <c r="J102" s="80">
        <v>196350</v>
      </c>
      <c r="K102" s="100">
        <f t="shared" si="11"/>
        <v>409.0625</v>
      </c>
      <c r="L102" s="16">
        <f t="shared" si="12"/>
        <v>45047</v>
      </c>
      <c r="M102" s="100">
        <v>439.80982508389093</v>
      </c>
      <c r="N102" s="100">
        <f t="shared" si="13"/>
        <v>30.747325083890928</v>
      </c>
      <c r="O102" s="100">
        <f t="shared" si="14"/>
        <v>14758.716040267645</v>
      </c>
    </row>
    <row r="103" spans="1:15" hidden="1">
      <c r="A103" s="104">
        <v>4000241</v>
      </c>
      <c r="B103" s="103" t="s">
        <v>159</v>
      </c>
      <c r="C103" s="103" t="s">
        <v>79</v>
      </c>
      <c r="D103" s="103" t="s">
        <v>94</v>
      </c>
      <c r="E103" s="103" t="s">
        <v>11</v>
      </c>
      <c r="F103" s="103" t="s">
        <v>358</v>
      </c>
      <c r="G103" s="78">
        <v>45073</v>
      </c>
      <c r="H103" s="79">
        <v>780</v>
      </c>
      <c r="I103" s="11" t="s">
        <v>85</v>
      </c>
      <c r="J103" s="80">
        <v>228852</v>
      </c>
      <c r="K103" s="100">
        <f t="shared" ref="K103:K107" si="15">+J103/H103</f>
        <v>293.39999999999998</v>
      </c>
      <c r="L103" s="16">
        <f t="shared" ref="L103:L107" si="16">EOMONTH(G103,-1)+1</f>
        <v>45047</v>
      </c>
      <c r="M103" s="100">
        <v>340.65856491228072</v>
      </c>
      <c r="N103" s="100">
        <f t="shared" si="13"/>
        <v>47.258564912280747</v>
      </c>
      <c r="O103" s="100">
        <f t="shared" si="14"/>
        <v>36861.68063157898</v>
      </c>
    </row>
    <row r="104" spans="1:15" hidden="1">
      <c r="A104" s="104">
        <v>4000211</v>
      </c>
      <c r="B104" s="103" t="s">
        <v>221</v>
      </c>
      <c r="C104" s="103" t="s">
        <v>79</v>
      </c>
      <c r="D104" s="103" t="s">
        <v>102</v>
      </c>
      <c r="E104" s="103" t="s">
        <v>11</v>
      </c>
      <c r="F104" s="103" t="s">
        <v>359</v>
      </c>
      <c r="G104" s="78">
        <v>45076</v>
      </c>
      <c r="H104" s="79">
        <v>25</v>
      </c>
      <c r="I104" s="11" t="s">
        <v>85</v>
      </c>
      <c r="J104" s="80">
        <v>7385</v>
      </c>
      <c r="K104" s="100">
        <f t="shared" si="15"/>
        <v>295.39999999999998</v>
      </c>
      <c r="L104" s="16">
        <f t="shared" si="16"/>
        <v>45047</v>
      </c>
      <c r="M104" s="100">
        <v>385.34</v>
      </c>
      <c r="N104" s="100">
        <f t="shared" si="13"/>
        <v>89.94</v>
      </c>
      <c r="O104" s="100">
        <f t="shared" si="14"/>
        <v>2248.5</v>
      </c>
    </row>
    <row r="105" spans="1:15" hidden="1">
      <c r="A105" s="104">
        <v>4000507</v>
      </c>
      <c r="B105" s="103" t="s">
        <v>233</v>
      </c>
      <c r="C105" s="103" t="s">
        <v>79</v>
      </c>
      <c r="D105" s="103" t="s">
        <v>102</v>
      </c>
      <c r="E105" s="103" t="s">
        <v>11</v>
      </c>
      <c r="F105" s="103" t="s">
        <v>360</v>
      </c>
      <c r="G105" s="78">
        <v>45076</v>
      </c>
      <c r="H105" s="79">
        <v>444.5</v>
      </c>
      <c r="I105" s="11" t="s">
        <v>85</v>
      </c>
      <c r="J105" s="80">
        <v>1460871.48</v>
      </c>
      <c r="K105" s="100">
        <f t="shared" si="15"/>
        <v>3286.5500112485938</v>
      </c>
      <c r="L105" s="16">
        <f t="shared" si="16"/>
        <v>45047</v>
      </c>
      <c r="M105" s="100">
        <v>3500</v>
      </c>
      <c r="N105" s="100">
        <f t="shared" si="13"/>
        <v>213.44998875140618</v>
      </c>
      <c r="O105" s="100">
        <f t="shared" si="14"/>
        <v>94878.520000000048</v>
      </c>
    </row>
    <row r="106" spans="1:15" hidden="1">
      <c r="A106" s="104">
        <v>4000146</v>
      </c>
      <c r="B106" s="103" t="s">
        <v>156</v>
      </c>
      <c r="C106" s="103" t="s">
        <v>14</v>
      </c>
      <c r="D106" s="103" t="s">
        <v>84</v>
      </c>
      <c r="E106" s="103" t="s">
        <v>11</v>
      </c>
      <c r="F106" s="103" t="s">
        <v>361</v>
      </c>
      <c r="G106" s="78">
        <v>45077</v>
      </c>
      <c r="H106" s="79">
        <v>8500</v>
      </c>
      <c r="I106" s="11" t="s">
        <v>85</v>
      </c>
      <c r="J106" s="80">
        <v>220575</v>
      </c>
      <c r="K106" s="100">
        <f t="shared" si="15"/>
        <v>25.95</v>
      </c>
      <c r="L106" s="16">
        <f t="shared" si="16"/>
        <v>45047</v>
      </c>
      <c r="M106" s="100">
        <v>26.415055813953487</v>
      </c>
      <c r="N106" s="100">
        <f t="shared" si="13"/>
        <v>0.46505581395348727</v>
      </c>
      <c r="O106" s="100">
        <f t="shared" si="14"/>
        <v>3952.9744186046419</v>
      </c>
    </row>
    <row r="107" spans="1:15" hidden="1">
      <c r="A107" s="104">
        <v>4000223</v>
      </c>
      <c r="B107" s="103" t="s">
        <v>155</v>
      </c>
      <c r="C107" s="103" t="s">
        <v>212</v>
      </c>
      <c r="D107" s="103" t="s">
        <v>212</v>
      </c>
      <c r="E107" s="103" t="s">
        <v>11</v>
      </c>
      <c r="F107" s="103" t="s">
        <v>362</v>
      </c>
      <c r="G107" s="78">
        <v>45077</v>
      </c>
      <c r="H107" s="79">
        <v>1000</v>
      </c>
      <c r="I107" s="11" t="s">
        <v>85</v>
      </c>
      <c r="J107" s="80">
        <v>193000</v>
      </c>
      <c r="K107" s="100">
        <f t="shared" si="15"/>
        <v>193</v>
      </c>
      <c r="L107" s="16">
        <f t="shared" si="16"/>
        <v>45047</v>
      </c>
      <c r="M107" s="19">
        <v>200</v>
      </c>
      <c r="N107" s="100">
        <f t="shared" si="13"/>
        <v>7</v>
      </c>
      <c r="O107" s="100">
        <f t="shared" si="14"/>
        <v>7000</v>
      </c>
    </row>
  </sheetData>
  <autoFilter ref="A1:X107">
    <filterColumn colId="0">
      <filters>
        <filter val="400031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6"/>
  <sheetViews>
    <sheetView tabSelected="1" topLeftCell="C1" workbookViewId="0">
      <selection activeCell="K1" sqref="K1"/>
    </sheetView>
  </sheetViews>
  <sheetFormatPr defaultColWidth="8.85546875" defaultRowHeight="15"/>
  <cols>
    <col min="1" max="1" width="10.140625" style="93" bestFit="1" customWidth="1"/>
    <col min="2" max="2" width="41.140625" style="93" bestFit="1" customWidth="1"/>
    <col min="3" max="3" width="7.28515625" style="93" bestFit="1" customWidth="1"/>
    <col min="4" max="4" width="7" style="93" bestFit="1" customWidth="1"/>
    <col min="5" max="5" width="16.85546875" style="93" bestFit="1" customWidth="1"/>
    <col min="6" max="6" width="6.7109375" style="93" bestFit="1" customWidth="1"/>
    <col min="7" max="7" width="24.42578125" style="93" bestFit="1" customWidth="1"/>
    <col min="8" max="8" width="11" style="93" bestFit="1" customWidth="1"/>
    <col min="9" max="9" width="7.85546875" style="93" bestFit="1" customWidth="1"/>
    <col min="10" max="10" width="11.28515625" style="93" bestFit="1" customWidth="1"/>
    <col min="11" max="11" width="24.42578125" style="93" bestFit="1" customWidth="1"/>
    <col min="12" max="12" width="11.85546875" style="93" bestFit="1" customWidth="1"/>
    <col min="13" max="13" width="11.7109375" style="93" bestFit="1" customWidth="1"/>
    <col min="14" max="14" width="6.7109375" style="93" bestFit="1" customWidth="1"/>
    <col min="15" max="15" width="11.42578125" style="93" bestFit="1" customWidth="1"/>
    <col min="16" max="17" width="10.28515625" style="93" bestFit="1" customWidth="1"/>
    <col min="18" max="18" width="11.7109375" style="93" bestFit="1" customWidth="1"/>
    <col min="19" max="19" width="9.5703125" style="93" bestFit="1" customWidth="1"/>
    <col min="20" max="20" width="10.85546875" style="93" bestFit="1" customWidth="1"/>
    <col min="21" max="21" width="8.140625" style="93" bestFit="1" customWidth="1"/>
    <col min="22" max="22" width="13.140625" style="93" bestFit="1" customWidth="1"/>
    <col min="23" max="16384" width="8.85546875" style="93"/>
  </cols>
  <sheetData>
    <row r="1" spans="1:22">
      <c r="A1" s="101" t="s">
        <v>29</v>
      </c>
      <c r="B1" s="101" t="s">
        <v>28</v>
      </c>
      <c r="C1" s="101" t="s">
        <v>27</v>
      </c>
      <c r="D1" s="101" t="s">
        <v>26</v>
      </c>
      <c r="E1" s="101" t="s">
        <v>25</v>
      </c>
      <c r="F1" s="101" t="s">
        <v>24</v>
      </c>
      <c r="G1" s="101" t="s">
        <v>23</v>
      </c>
      <c r="H1" s="101" t="s">
        <v>22</v>
      </c>
      <c r="I1" s="101" t="s">
        <v>21</v>
      </c>
      <c r="J1" s="101" t="s">
        <v>20</v>
      </c>
      <c r="K1" s="101" t="s">
        <v>236</v>
      </c>
      <c r="L1" s="102" t="s">
        <v>19</v>
      </c>
      <c r="M1" s="102" t="s">
        <v>18</v>
      </c>
      <c r="N1" s="102" t="s">
        <v>17</v>
      </c>
      <c r="O1" s="102" t="s">
        <v>237</v>
      </c>
      <c r="P1" s="102" t="s">
        <v>238</v>
      </c>
      <c r="Q1" s="102" t="s">
        <v>239</v>
      </c>
      <c r="R1" s="141" t="s">
        <v>98</v>
      </c>
      <c r="S1" s="141" t="s">
        <v>30</v>
      </c>
      <c r="T1" s="141" t="s">
        <v>95</v>
      </c>
      <c r="U1" s="141" t="s">
        <v>96</v>
      </c>
      <c r="V1" s="141" t="s">
        <v>97</v>
      </c>
    </row>
    <row r="2" spans="1:22">
      <c r="A2" s="104">
        <v>5004885</v>
      </c>
      <c r="B2" s="103" t="s">
        <v>240</v>
      </c>
      <c r="C2" s="103" t="s">
        <v>14</v>
      </c>
      <c r="D2" s="103" t="s">
        <v>13</v>
      </c>
      <c r="E2" s="103" t="s">
        <v>12</v>
      </c>
      <c r="F2" s="103" t="s">
        <v>11</v>
      </c>
      <c r="G2" s="103" t="s">
        <v>241</v>
      </c>
      <c r="H2" s="103" t="s">
        <v>242</v>
      </c>
      <c r="I2" s="103" t="s">
        <v>10</v>
      </c>
      <c r="J2" s="103" t="s">
        <v>243</v>
      </c>
      <c r="K2" s="103" t="s">
        <v>244</v>
      </c>
      <c r="L2" s="78">
        <v>45044</v>
      </c>
      <c r="M2" s="79">
        <v>3169.4</v>
      </c>
      <c r="N2" s="11" t="s">
        <v>85</v>
      </c>
      <c r="O2" s="80">
        <v>782841.8</v>
      </c>
      <c r="P2" s="78">
        <v>45043</v>
      </c>
      <c r="Q2" s="78">
        <v>45044</v>
      </c>
      <c r="R2" s="94">
        <f>+O2/M2</f>
        <v>247</v>
      </c>
      <c r="S2" s="16">
        <f>EOMONTH(L2,-1)+1</f>
        <v>45017</v>
      </c>
      <c r="T2" s="94">
        <v>282.53227500000003</v>
      </c>
      <c r="U2" s="94">
        <f>+T2-R2</f>
        <v>35.532275000000027</v>
      </c>
      <c r="V2" s="94">
        <f>+U2*M2</f>
        <v>112615.99238500009</v>
      </c>
    </row>
    <row r="3" spans="1:22">
      <c r="A3" s="104">
        <v>5004885</v>
      </c>
      <c r="B3" s="103" t="s">
        <v>240</v>
      </c>
      <c r="C3" s="103" t="s">
        <v>14</v>
      </c>
      <c r="D3" s="103" t="s">
        <v>13</v>
      </c>
      <c r="E3" s="103" t="s">
        <v>12</v>
      </c>
      <c r="F3" s="103" t="s">
        <v>11</v>
      </c>
      <c r="G3" s="103" t="s">
        <v>245</v>
      </c>
      <c r="H3" s="103" t="s">
        <v>242</v>
      </c>
      <c r="I3" s="103" t="s">
        <v>10</v>
      </c>
      <c r="J3" s="103" t="s">
        <v>246</v>
      </c>
      <c r="K3" s="103" t="s">
        <v>247</v>
      </c>
      <c r="L3" s="78">
        <v>45042</v>
      </c>
      <c r="M3" s="79">
        <v>3016.8</v>
      </c>
      <c r="N3" s="11" t="s">
        <v>85</v>
      </c>
      <c r="O3" s="80">
        <v>745149.6</v>
      </c>
      <c r="P3" s="78">
        <v>45040</v>
      </c>
      <c r="Q3" s="78">
        <v>45042</v>
      </c>
      <c r="R3" s="94">
        <f t="shared" ref="R3:R48" si="0">+O3/M3</f>
        <v>246.99999999999997</v>
      </c>
      <c r="S3" s="16">
        <f t="shared" ref="S3:S48" si="1">EOMONTH(L3,-1)+1</f>
        <v>45017</v>
      </c>
      <c r="T3" s="94">
        <v>282.53227500000003</v>
      </c>
      <c r="U3" s="94">
        <f t="shared" ref="U3:U19" si="2">+T3-R3</f>
        <v>35.532275000000055</v>
      </c>
      <c r="V3" s="94">
        <f t="shared" ref="V3:V19" si="3">+U3*M3</f>
        <v>107193.76722000017</v>
      </c>
    </row>
    <row r="4" spans="1:22">
      <c r="A4" s="104">
        <v>5004885</v>
      </c>
      <c r="B4" s="103" t="s">
        <v>240</v>
      </c>
      <c r="C4" s="103" t="s">
        <v>14</v>
      </c>
      <c r="D4" s="103" t="s">
        <v>16</v>
      </c>
      <c r="E4" s="103" t="s">
        <v>12</v>
      </c>
      <c r="F4" s="103" t="s">
        <v>11</v>
      </c>
      <c r="G4" s="103" t="s">
        <v>248</v>
      </c>
      <c r="H4" s="103" t="s">
        <v>242</v>
      </c>
      <c r="I4" s="103" t="s">
        <v>10</v>
      </c>
      <c r="J4" s="103" t="s">
        <v>249</v>
      </c>
      <c r="K4" s="103" t="s">
        <v>250</v>
      </c>
      <c r="L4" s="78">
        <v>45035</v>
      </c>
      <c r="M4" s="79">
        <v>4046</v>
      </c>
      <c r="N4" s="11" t="s">
        <v>85</v>
      </c>
      <c r="O4" s="80">
        <v>999362</v>
      </c>
      <c r="P4" s="78">
        <v>45034</v>
      </c>
      <c r="Q4" s="78">
        <v>45035</v>
      </c>
      <c r="R4" s="94">
        <f t="shared" si="0"/>
        <v>247</v>
      </c>
      <c r="S4" s="16">
        <f t="shared" si="1"/>
        <v>45017</v>
      </c>
      <c r="T4" s="94">
        <v>282.53227500000003</v>
      </c>
      <c r="U4" s="94">
        <f t="shared" si="2"/>
        <v>35.532275000000027</v>
      </c>
      <c r="V4" s="94">
        <f t="shared" si="3"/>
        <v>143763.58465000012</v>
      </c>
    </row>
    <row r="5" spans="1:22">
      <c r="A5" s="104">
        <v>5004885</v>
      </c>
      <c r="B5" s="103" t="s">
        <v>240</v>
      </c>
      <c r="C5" s="103" t="s">
        <v>14</v>
      </c>
      <c r="D5" s="103" t="s">
        <v>16</v>
      </c>
      <c r="E5" s="103" t="s">
        <v>12</v>
      </c>
      <c r="F5" s="103" t="s">
        <v>11</v>
      </c>
      <c r="G5" s="103" t="s">
        <v>248</v>
      </c>
      <c r="H5" s="103" t="s">
        <v>242</v>
      </c>
      <c r="I5" s="103" t="s">
        <v>10</v>
      </c>
      <c r="J5" s="103" t="s">
        <v>251</v>
      </c>
      <c r="K5" s="103" t="s">
        <v>252</v>
      </c>
      <c r="L5" s="78">
        <v>45035</v>
      </c>
      <c r="M5" s="79">
        <v>719.8</v>
      </c>
      <c r="N5" s="11" t="s">
        <v>85</v>
      </c>
      <c r="O5" s="80">
        <v>177790.6</v>
      </c>
      <c r="P5" s="78">
        <v>45034</v>
      </c>
      <c r="Q5" s="78">
        <v>45035</v>
      </c>
      <c r="R5" s="94">
        <f t="shared" si="0"/>
        <v>247.00000000000003</v>
      </c>
      <c r="S5" s="16">
        <f t="shared" si="1"/>
        <v>45017</v>
      </c>
      <c r="T5" s="94">
        <v>282.53227500000003</v>
      </c>
      <c r="U5" s="94">
        <f t="shared" si="2"/>
        <v>35.532274999999998</v>
      </c>
      <c r="V5" s="94">
        <f t="shared" si="3"/>
        <v>25576.131544999997</v>
      </c>
    </row>
    <row r="6" spans="1:22">
      <c r="A6" s="104">
        <v>5004885</v>
      </c>
      <c r="B6" s="103" t="s">
        <v>240</v>
      </c>
      <c r="C6" s="103" t="s">
        <v>14</v>
      </c>
      <c r="D6" s="103" t="s">
        <v>16</v>
      </c>
      <c r="E6" s="103" t="s">
        <v>12</v>
      </c>
      <c r="F6" s="103" t="s">
        <v>11</v>
      </c>
      <c r="G6" s="103" t="s">
        <v>253</v>
      </c>
      <c r="H6" s="103" t="s">
        <v>242</v>
      </c>
      <c r="I6" s="103" t="s">
        <v>10</v>
      </c>
      <c r="J6" s="103" t="s">
        <v>254</v>
      </c>
      <c r="K6" s="103" t="s">
        <v>255</v>
      </c>
      <c r="L6" s="78">
        <v>45033</v>
      </c>
      <c r="M6" s="79">
        <v>689.9</v>
      </c>
      <c r="N6" s="11" t="s">
        <v>85</v>
      </c>
      <c r="O6" s="80">
        <v>170405.3</v>
      </c>
      <c r="P6" s="78">
        <v>45031</v>
      </c>
      <c r="Q6" s="78">
        <v>45033</v>
      </c>
      <c r="R6" s="94">
        <f t="shared" si="0"/>
        <v>247</v>
      </c>
      <c r="S6" s="16">
        <f t="shared" si="1"/>
        <v>45017</v>
      </c>
      <c r="T6" s="94">
        <v>282.53227500000003</v>
      </c>
      <c r="U6" s="94">
        <f t="shared" si="2"/>
        <v>35.532275000000027</v>
      </c>
      <c r="V6" s="94">
        <f t="shared" si="3"/>
        <v>24513.716522500017</v>
      </c>
    </row>
    <row r="7" spans="1:22">
      <c r="A7" s="104">
        <v>5004885</v>
      </c>
      <c r="B7" s="103" t="s">
        <v>240</v>
      </c>
      <c r="C7" s="103" t="s">
        <v>14</v>
      </c>
      <c r="D7" s="103" t="s">
        <v>16</v>
      </c>
      <c r="E7" s="103" t="s">
        <v>12</v>
      </c>
      <c r="F7" s="103" t="s">
        <v>11</v>
      </c>
      <c r="G7" s="103" t="s">
        <v>253</v>
      </c>
      <c r="H7" s="103" t="s">
        <v>256</v>
      </c>
      <c r="I7" s="103" t="s">
        <v>10</v>
      </c>
      <c r="J7" s="103" t="s">
        <v>257</v>
      </c>
      <c r="K7" s="103" t="s">
        <v>258</v>
      </c>
      <c r="L7" s="78">
        <v>45033</v>
      </c>
      <c r="M7" s="79">
        <v>1420.7</v>
      </c>
      <c r="N7" s="11" t="s">
        <v>85</v>
      </c>
      <c r="O7" s="80">
        <v>350912.9</v>
      </c>
      <c r="P7" s="78">
        <v>45031</v>
      </c>
      <c r="Q7" s="78">
        <v>45033</v>
      </c>
      <c r="R7" s="94">
        <f t="shared" si="0"/>
        <v>247</v>
      </c>
      <c r="S7" s="16">
        <f t="shared" si="1"/>
        <v>45017</v>
      </c>
      <c r="T7" s="94">
        <v>282.53227500000003</v>
      </c>
      <c r="U7" s="94">
        <f t="shared" si="2"/>
        <v>35.532275000000027</v>
      </c>
      <c r="V7" s="94">
        <f t="shared" si="3"/>
        <v>50480.703092500036</v>
      </c>
    </row>
    <row r="8" spans="1:22">
      <c r="A8" s="104">
        <v>5004885</v>
      </c>
      <c r="B8" s="103" t="s">
        <v>240</v>
      </c>
      <c r="C8" s="103" t="s">
        <v>14</v>
      </c>
      <c r="D8" s="103" t="s">
        <v>16</v>
      </c>
      <c r="E8" s="103" t="s">
        <v>12</v>
      </c>
      <c r="F8" s="103" t="s">
        <v>11</v>
      </c>
      <c r="G8" s="103" t="s">
        <v>259</v>
      </c>
      <c r="H8" s="103" t="s">
        <v>256</v>
      </c>
      <c r="I8" s="103" t="s">
        <v>10</v>
      </c>
      <c r="J8" s="103" t="s">
        <v>260</v>
      </c>
      <c r="K8" s="103" t="s">
        <v>261</v>
      </c>
      <c r="L8" s="78">
        <v>45028</v>
      </c>
      <c r="M8" s="79">
        <v>2857</v>
      </c>
      <c r="N8" s="11" t="s">
        <v>85</v>
      </c>
      <c r="O8" s="80">
        <v>705679</v>
      </c>
      <c r="P8" s="78">
        <v>45026</v>
      </c>
      <c r="Q8" s="78">
        <v>45028</v>
      </c>
      <c r="R8" s="94">
        <f t="shared" si="0"/>
        <v>247</v>
      </c>
      <c r="S8" s="16">
        <f t="shared" si="1"/>
        <v>45017</v>
      </c>
      <c r="T8" s="94">
        <v>282.53227500000003</v>
      </c>
      <c r="U8" s="94">
        <f t="shared" si="2"/>
        <v>35.532275000000027</v>
      </c>
      <c r="V8" s="94">
        <f t="shared" si="3"/>
        <v>101515.70967500008</v>
      </c>
    </row>
    <row r="9" spans="1:22">
      <c r="A9" s="104">
        <v>5004885</v>
      </c>
      <c r="B9" s="103" t="s">
        <v>240</v>
      </c>
      <c r="C9" s="103" t="s">
        <v>14</v>
      </c>
      <c r="D9" s="103" t="s">
        <v>13</v>
      </c>
      <c r="E9" s="103" t="s">
        <v>12</v>
      </c>
      <c r="F9" s="103" t="s">
        <v>11</v>
      </c>
      <c r="G9" s="103" t="s">
        <v>262</v>
      </c>
      <c r="H9" s="103" t="s">
        <v>256</v>
      </c>
      <c r="I9" s="103" t="s">
        <v>10</v>
      </c>
      <c r="J9" s="103" t="s">
        <v>263</v>
      </c>
      <c r="K9" s="103" t="s">
        <v>264</v>
      </c>
      <c r="L9" s="78">
        <v>45025</v>
      </c>
      <c r="M9" s="79">
        <v>701.8</v>
      </c>
      <c r="N9" s="11" t="s">
        <v>85</v>
      </c>
      <c r="O9" s="80">
        <v>173344.6</v>
      </c>
      <c r="P9" s="78">
        <v>45024</v>
      </c>
      <c r="Q9" s="78">
        <v>45025</v>
      </c>
      <c r="R9" s="94">
        <f t="shared" si="0"/>
        <v>247.00000000000003</v>
      </c>
      <c r="S9" s="16">
        <f t="shared" si="1"/>
        <v>45017</v>
      </c>
      <c r="T9" s="94">
        <v>282.53227500000003</v>
      </c>
      <c r="U9" s="94">
        <f t="shared" si="2"/>
        <v>35.532274999999998</v>
      </c>
      <c r="V9" s="94">
        <f t="shared" si="3"/>
        <v>24936.550594999997</v>
      </c>
    </row>
    <row r="10" spans="1:22">
      <c r="A10" s="104">
        <v>5004885</v>
      </c>
      <c r="B10" s="103" t="s">
        <v>240</v>
      </c>
      <c r="C10" s="103" t="s">
        <v>14</v>
      </c>
      <c r="D10" s="103" t="s">
        <v>16</v>
      </c>
      <c r="E10" s="103" t="s">
        <v>12</v>
      </c>
      <c r="F10" s="103" t="s">
        <v>11</v>
      </c>
      <c r="G10" s="103" t="s">
        <v>265</v>
      </c>
      <c r="H10" s="103" t="s">
        <v>266</v>
      </c>
      <c r="I10" s="103" t="s">
        <v>10</v>
      </c>
      <c r="J10" s="103" t="s">
        <v>267</v>
      </c>
      <c r="K10" s="103" t="s">
        <v>268</v>
      </c>
      <c r="L10" s="78">
        <v>45023</v>
      </c>
      <c r="M10" s="79">
        <v>3179.6</v>
      </c>
      <c r="N10" s="11" t="s">
        <v>85</v>
      </c>
      <c r="O10" s="80">
        <v>785361.2</v>
      </c>
      <c r="P10" s="78">
        <v>45019</v>
      </c>
      <c r="Q10" s="78">
        <v>45023</v>
      </c>
      <c r="R10" s="94">
        <f t="shared" si="0"/>
        <v>247</v>
      </c>
      <c r="S10" s="16">
        <f t="shared" si="1"/>
        <v>45017</v>
      </c>
      <c r="T10" s="94">
        <v>282.53227500000003</v>
      </c>
      <c r="U10" s="94">
        <f t="shared" si="2"/>
        <v>35.532275000000027</v>
      </c>
      <c r="V10" s="94">
        <f t="shared" si="3"/>
        <v>112978.42159000009</v>
      </c>
    </row>
    <row r="11" spans="1:22">
      <c r="A11" s="104">
        <v>5004885</v>
      </c>
      <c r="B11" s="103" t="s">
        <v>240</v>
      </c>
      <c r="C11" s="103" t="s">
        <v>14</v>
      </c>
      <c r="D11" s="103" t="s">
        <v>16</v>
      </c>
      <c r="E11" s="103" t="s">
        <v>12</v>
      </c>
      <c r="F11" s="103" t="s">
        <v>11</v>
      </c>
      <c r="G11" s="103" t="s">
        <v>269</v>
      </c>
      <c r="H11" s="103" t="s">
        <v>266</v>
      </c>
      <c r="I11" s="103" t="s">
        <v>10</v>
      </c>
      <c r="J11" s="103" t="s">
        <v>270</v>
      </c>
      <c r="K11" s="103" t="s">
        <v>271</v>
      </c>
      <c r="L11" s="78">
        <v>45019</v>
      </c>
      <c r="M11" s="79">
        <v>2473.1999999999998</v>
      </c>
      <c r="N11" s="11" t="s">
        <v>85</v>
      </c>
      <c r="O11" s="80">
        <v>610880.4</v>
      </c>
      <c r="P11" s="78">
        <v>45016</v>
      </c>
      <c r="Q11" s="78">
        <v>45019</v>
      </c>
      <c r="R11" s="94">
        <f t="shared" si="0"/>
        <v>247.00000000000003</v>
      </c>
      <c r="S11" s="16">
        <f t="shared" si="1"/>
        <v>45017</v>
      </c>
      <c r="T11" s="94">
        <v>282.53227500000003</v>
      </c>
      <c r="U11" s="94">
        <f t="shared" si="2"/>
        <v>35.532274999999998</v>
      </c>
      <c r="V11" s="94">
        <f t="shared" si="3"/>
        <v>87878.422529999996</v>
      </c>
    </row>
    <row r="12" spans="1:22">
      <c r="A12" s="104">
        <v>5004885</v>
      </c>
      <c r="B12" s="103" t="s">
        <v>240</v>
      </c>
      <c r="C12" s="103" t="s">
        <v>14</v>
      </c>
      <c r="D12" s="103" t="s">
        <v>16</v>
      </c>
      <c r="E12" s="103" t="s">
        <v>12</v>
      </c>
      <c r="F12" s="103" t="s">
        <v>11</v>
      </c>
      <c r="G12" s="103" t="s">
        <v>272</v>
      </c>
      <c r="H12" s="103" t="s">
        <v>273</v>
      </c>
      <c r="I12" s="103" t="s">
        <v>10</v>
      </c>
      <c r="J12" s="103" t="s">
        <v>274</v>
      </c>
      <c r="K12" s="103" t="s">
        <v>275</v>
      </c>
      <c r="L12" s="78">
        <v>45017</v>
      </c>
      <c r="M12" s="79">
        <v>473.2</v>
      </c>
      <c r="N12" s="11" t="s">
        <v>85</v>
      </c>
      <c r="O12" s="80">
        <v>116880.4</v>
      </c>
      <c r="P12" s="78">
        <v>45015</v>
      </c>
      <c r="Q12" s="78">
        <v>45017</v>
      </c>
      <c r="R12" s="94">
        <f t="shared" si="0"/>
        <v>247</v>
      </c>
      <c r="S12" s="16">
        <f t="shared" si="1"/>
        <v>45017</v>
      </c>
      <c r="T12" s="94">
        <v>282.53227500000003</v>
      </c>
      <c r="U12" s="94">
        <f t="shared" si="2"/>
        <v>35.532275000000027</v>
      </c>
      <c r="V12" s="94">
        <f t="shared" si="3"/>
        <v>16813.872530000011</v>
      </c>
    </row>
    <row r="13" spans="1:22">
      <c r="A13" s="104">
        <v>5004885</v>
      </c>
      <c r="B13" s="103" t="s">
        <v>240</v>
      </c>
      <c r="C13" s="103" t="s">
        <v>14</v>
      </c>
      <c r="D13" s="103" t="s">
        <v>16</v>
      </c>
      <c r="E13" s="103" t="s">
        <v>12</v>
      </c>
      <c r="F13" s="103" t="s">
        <v>11</v>
      </c>
      <c r="G13" s="103" t="s">
        <v>272</v>
      </c>
      <c r="H13" s="103" t="s">
        <v>266</v>
      </c>
      <c r="I13" s="103" t="s">
        <v>10</v>
      </c>
      <c r="J13" s="103" t="s">
        <v>274</v>
      </c>
      <c r="K13" s="103" t="s">
        <v>275</v>
      </c>
      <c r="L13" s="78">
        <v>45017</v>
      </c>
      <c r="M13" s="79">
        <v>2000</v>
      </c>
      <c r="N13" s="11" t="s">
        <v>85</v>
      </c>
      <c r="O13" s="80">
        <v>494000</v>
      </c>
      <c r="P13" s="78">
        <v>45015</v>
      </c>
      <c r="Q13" s="78">
        <v>45017</v>
      </c>
      <c r="R13" s="94">
        <f t="shared" si="0"/>
        <v>247</v>
      </c>
      <c r="S13" s="16">
        <f t="shared" si="1"/>
        <v>45017</v>
      </c>
      <c r="T13" s="94">
        <v>282.53227500000003</v>
      </c>
      <c r="U13" s="94">
        <f t="shared" si="2"/>
        <v>35.532275000000027</v>
      </c>
      <c r="V13" s="94">
        <f t="shared" si="3"/>
        <v>71064.550000000047</v>
      </c>
    </row>
    <row r="14" spans="1:22">
      <c r="A14" s="104">
        <v>5007172</v>
      </c>
      <c r="B14" s="103" t="s">
        <v>276</v>
      </c>
      <c r="C14" s="103" t="s">
        <v>14</v>
      </c>
      <c r="D14" s="103" t="s">
        <v>13</v>
      </c>
      <c r="E14" s="103" t="s">
        <v>12</v>
      </c>
      <c r="F14" s="103" t="s">
        <v>11</v>
      </c>
      <c r="G14" s="103" t="s">
        <v>241</v>
      </c>
      <c r="H14" s="103" t="s">
        <v>242</v>
      </c>
      <c r="I14" s="103" t="s">
        <v>10</v>
      </c>
      <c r="J14" s="103" t="s">
        <v>277</v>
      </c>
      <c r="K14" s="103" t="s">
        <v>278</v>
      </c>
      <c r="L14" s="78">
        <v>45044</v>
      </c>
      <c r="M14" s="79">
        <v>2103.1999999999998</v>
      </c>
      <c r="N14" s="11" t="s">
        <v>85</v>
      </c>
      <c r="O14" s="80">
        <v>505559.6</v>
      </c>
      <c r="P14" s="78">
        <v>45040</v>
      </c>
      <c r="Q14" s="78">
        <v>45042</v>
      </c>
      <c r="R14" s="94">
        <f t="shared" si="0"/>
        <v>240.37637885127427</v>
      </c>
      <c r="S14" s="16">
        <f t="shared" si="1"/>
        <v>45017</v>
      </c>
      <c r="T14" s="94">
        <v>282.53227500000003</v>
      </c>
      <c r="U14" s="94">
        <f t="shared" si="2"/>
        <v>42.155896148725759</v>
      </c>
      <c r="V14" s="94">
        <f t="shared" si="3"/>
        <v>88662.280780000016</v>
      </c>
    </row>
    <row r="15" spans="1:22">
      <c r="A15" s="104">
        <v>5007172</v>
      </c>
      <c r="B15" s="103" t="s">
        <v>276</v>
      </c>
      <c r="C15" s="103" t="s">
        <v>14</v>
      </c>
      <c r="D15" s="103" t="s">
        <v>13</v>
      </c>
      <c r="E15" s="103" t="s">
        <v>12</v>
      </c>
      <c r="F15" s="103" t="s">
        <v>11</v>
      </c>
      <c r="G15" s="103" t="s">
        <v>245</v>
      </c>
      <c r="H15" s="103" t="s">
        <v>242</v>
      </c>
      <c r="I15" s="103" t="s">
        <v>10</v>
      </c>
      <c r="J15" s="103" t="s">
        <v>279</v>
      </c>
      <c r="K15" s="103" t="s">
        <v>280</v>
      </c>
      <c r="L15" s="78">
        <v>45042</v>
      </c>
      <c r="M15" s="79">
        <v>2046.8</v>
      </c>
      <c r="N15" s="11" t="s">
        <v>85</v>
      </c>
      <c r="O15" s="80">
        <v>297388</v>
      </c>
      <c r="P15" s="78">
        <v>45031</v>
      </c>
      <c r="Q15" s="78">
        <v>45033</v>
      </c>
      <c r="R15" s="94">
        <f t="shared" si="0"/>
        <v>145.29411764705884</v>
      </c>
      <c r="S15" s="16">
        <f t="shared" si="1"/>
        <v>45017</v>
      </c>
      <c r="T15" s="94">
        <v>282.53227500000003</v>
      </c>
      <c r="U15" s="94">
        <f t="shared" si="2"/>
        <v>137.23815735294119</v>
      </c>
      <c r="V15" s="94">
        <f t="shared" si="3"/>
        <v>280899.06047000003</v>
      </c>
    </row>
    <row r="16" spans="1:22">
      <c r="A16" s="104">
        <v>5007172</v>
      </c>
      <c r="B16" s="103" t="s">
        <v>276</v>
      </c>
      <c r="C16" s="103" t="s">
        <v>14</v>
      </c>
      <c r="D16" s="103" t="s">
        <v>16</v>
      </c>
      <c r="E16" s="103" t="s">
        <v>12</v>
      </c>
      <c r="F16" s="103" t="s">
        <v>11</v>
      </c>
      <c r="G16" s="103" t="s">
        <v>259</v>
      </c>
      <c r="H16" s="103" t="s">
        <v>256</v>
      </c>
      <c r="I16" s="103" t="s">
        <v>10</v>
      </c>
      <c r="J16" s="103" t="s">
        <v>281</v>
      </c>
      <c r="K16" s="103" t="s">
        <v>282</v>
      </c>
      <c r="L16" s="78">
        <v>45028</v>
      </c>
      <c r="M16" s="79">
        <v>2827.7</v>
      </c>
      <c r="N16" s="11" t="s">
        <v>85</v>
      </c>
      <c r="O16" s="80">
        <v>339822.6</v>
      </c>
      <c r="P16" s="78">
        <v>45024</v>
      </c>
      <c r="Q16" s="78">
        <v>45025</v>
      </c>
      <c r="R16" s="94">
        <f t="shared" si="0"/>
        <v>120.17632705025285</v>
      </c>
      <c r="S16" s="16">
        <f t="shared" si="1"/>
        <v>45017</v>
      </c>
      <c r="T16" s="94">
        <v>282.53227500000003</v>
      </c>
      <c r="U16" s="94">
        <f t="shared" si="2"/>
        <v>162.35594794974719</v>
      </c>
      <c r="V16" s="94">
        <f t="shared" si="3"/>
        <v>459093.91401750012</v>
      </c>
    </row>
    <row r="17" spans="1:22">
      <c r="A17" s="104">
        <v>5007172</v>
      </c>
      <c r="B17" s="103" t="s">
        <v>276</v>
      </c>
      <c r="C17" s="103" t="s">
        <v>14</v>
      </c>
      <c r="D17" s="103" t="s">
        <v>16</v>
      </c>
      <c r="E17" s="103" t="s">
        <v>12</v>
      </c>
      <c r="F17" s="103" t="s">
        <v>11</v>
      </c>
      <c r="G17" s="103" t="s">
        <v>262</v>
      </c>
      <c r="H17" s="103" t="s">
        <v>266</v>
      </c>
      <c r="I17" s="103" t="s">
        <v>10</v>
      </c>
      <c r="J17" s="103" t="s">
        <v>283</v>
      </c>
      <c r="K17" s="103" t="s">
        <v>284</v>
      </c>
      <c r="L17" s="78">
        <v>45025</v>
      </c>
      <c r="M17" s="79">
        <v>1375.8</v>
      </c>
      <c r="N17" s="11" t="s">
        <v>85</v>
      </c>
      <c r="O17" s="80">
        <v>334981.40000000002</v>
      </c>
      <c r="P17" s="78">
        <v>45019</v>
      </c>
      <c r="Q17" s="78">
        <v>45023</v>
      </c>
      <c r="R17" s="94">
        <f t="shared" si="0"/>
        <v>243.48117458932987</v>
      </c>
      <c r="S17" s="16">
        <f t="shared" si="1"/>
        <v>45017</v>
      </c>
      <c r="T17" s="94">
        <v>282.53227500000003</v>
      </c>
      <c r="U17" s="94">
        <f t="shared" si="2"/>
        <v>39.051100410670159</v>
      </c>
      <c r="V17" s="94">
        <f t="shared" si="3"/>
        <v>53726.503945000004</v>
      </c>
    </row>
    <row r="18" spans="1:22">
      <c r="A18" s="104">
        <v>5007172</v>
      </c>
      <c r="B18" s="103" t="s">
        <v>276</v>
      </c>
      <c r="C18" s="103" t="s">
        <v>14</v>
      </c>
      <c r="D18" s="103" t="s">
        <v>16</v>
      </c>
      <c r="E18" s="103" t="s">
        <v>12</v>
      </c>
      <c r="F18" s="103" t="s">
        <v>11</v>
      </c>
      <c r="G18" s="103" t="s">
        <v>265</v>
      </c>
      <c r="H18" s="103" t="s">
        <v>266</v>
      </c>
      <c r="I18" s="103" t="s">
        <v>10</v>
      </c>
      <c r="J18" s="103" t="s">
        <v>285</v>
      </c>
      <c r="K18" s="103" t="s">
        <v>286</v>
      </c>
      <c r="L18" s="78">
        <v>45023</v>
      </c>
      <c r="M18" s="79">
        <v>1356.2</v>
      </c>
      <c r="N18" s="11" t="s">
        <v>85</v>
      </c>
      <c r="O18" s="80">
        <v>343428.8</v>
      </c>
      <c r="P18" s="78">
        <v>45016</v>
      </c>
      <c r="Q18" s="78">
        <v>45019</v>
      </c>
      <c r="R18" s="94">
        <f t="shared" si="0"/>
        <v>253.22872732635304</v>
      </c>
      <c r="S18" s="16">
        <f t="shared" si="1"/>
        <v>45017</v>
      </c>
      <c r="T18" s="94">
        <v>282.53227500000003</v>
      </c>
      <c r="U18" s="94">
        <f t="shared" si="2"/>
        <v>29.303547673646989</v>
      </c>
      <c r="V18" s="94">
        <f t="shared" si="3"/>
        <v>39741.471355000045</v>
      </c>
    </row>
    <row r="19" spans="1:22">
      <c r="A19" s="104">
        <v>5007172</v>
      </c>
      <c r="B19" s="103" t="s">
        <v>276</v>
      </c>
      <c r="C19" s="103" t="s">
        <v>14</v>
      </c>
      <c r="D19" s="103" t="s">
        <v>16</v>
      </c>
      <c r="E19" s="103" t="s">
        <v>12</v>
      </c>
      <c r="F19" s="103" t="s">
        <v>11</v>
      </c>
      <c r="G19" s="103" t="s">
        <v>269</v>
      </c>
      <c r="H19" s="103" t="s">
        <v>266</v>
      </c>
      <c r="I19" s="103" t="s">
        <v>10</v>
      </c>
      <c r="J19" s="103" t="s">
        <v>287</v>
      </c>
      <c r="K19" s="103" t="s">
        <v>288</v>
      </c>
      <c r="L19" s="78">
        <v>45019</v>
      </c>
      <c r="M19" s="79">
        <v>1390.4</v>
      </c>
      <c r="N19" s="11" t="s">
        <v>85</v>
      </c>
      <c r="O19" s="80">
        <v>260486.2</v>
      </c>
      <c r="P19" s="78">
        <v>45016</v>
      </c>
      <c r="Q19" s="78">
        <v>45019</v>
      </c>
      <c r="R19" s="94">
        <f t="shared" si="0"/>
        <v>187.34623130034521</v>
      </c>
      <c r="S19" s="16">
        <f t="shared" si="1"/>
        <v>45017</v>
      </c>
      <c r="T19" s="94">
        <v>282.53227500000003</v>
      </c>
      <c r="U19" s="94">
        <f t="shared" si="2"/>
        <v>95.186043699654817</v>
      </c>
      <c r="V19" s="94">
        <f t="shared" si="3"/>
        <v>132346.67516000007</v>
      </c>
    </row>
    <row r="20" spans="1:22">
      <c r="A20" s="104">
        <v>5000718</v>
      </c>
      <c r="B20" s="103" t="s">
        <v>363</v>
      </c>
      <c r="C20" s="103" t="s">
        <v>14</v>
      </c>
      <c r="D20" s="103" t="s">
        <v>13</v>
      </c>
      <c r="E20" s="103" t="s">
        <v>12</v>
      </c>
      <c r="F20" s="103" t="s">
        <v>11</v>
      </c>
      <c r="G20" s="103" t="s">
        <v>432</v>
      </c>
      <c r="H20" s="103" t="s">
        <v>394</v>
      </c>
      <c r="I20" s="103" t="s">
        <v>10</v>
      </c>
      <c r="J20" s="103" t="s">
        <v>404</v>
      </c>
      <c r="K20" s="103" t="s">
        <v>366</v>
      </c>
      <c r="L20" s="78">
        <v>45049</v>
      </c>
      <c r="M20" s="79">
        <v>1010.3</v>
      </c>
      <c r="N20" s="11" t="s">
        <v>85</v>
      </c>
      <c r="O20" s="80">
        <v>383509.88</v>
      </c>
      <c r="P20" s="78">
        <v>45055</v>
      </c>
      <c r="Q20" s="78">
        <v>45062</v>
      </c>
      <c r="R20" s="94">
        <f t="shared" si="0"/>
        <v>379.6</v>
      </c>
      <c r="S20" s="16">
        <f t="shared" si="1"/>
        <v>45047</v>
      </c>
      <c r="T20" s="94">
        <v>427.46922499999999</v>
      </c>
      <c r="U20" s="94">
        <f t="shared" ref="U20:U57" si="4">+T20-R20</f>
        <v>47.869224999999972</v>
      </c>
      <c r="V20" s="94">
        <f t="shared" ref="V20:V57" si="5">+U20*M20</f>
        <v>48362.278017499972</v>
      </c>
    </row>
    <row r="21" spans="1:22">
      <c r="A21" s="104">
        <v>5000718</v>
      </c>
      <c r="B21" s="103" t="s">
        <v>363</v>
      </c>
      <c r="C21" s="103" t="s">
        <v>79</v>
      </c>
      <c r="D21" s="103" t="s">
        <v>365</v>
      </c>
      <c r="E21" s="103" t="s">
        <v>12</v>
      </c>
      <c r="F21" s="103" t="s">
        <v>11</v>
      </c>
      <c r="G21" s="103" t="s">
        <v>433</v>
      </c>
      <c r="H21" s="103" t="s">
        <v>395</v>
      </c>
      <c r="I21" s="103" t="s">
        <v>10</v>
      </c>
      <c r="J21" s="103" t="s">
        <v>405</v>
      </c>
      <c r="K21" s="103" t="s">
        <v>367</v>
      </c>
      <c r="L21" s="78">
        <v>45050</v>
      </c>
      <c r="M21" s="79">
        <v>905.85</v>
      </c>
      <c r="N21" s="11" t="s">
        <v>85</v>
      </c>
      <c r="O21" s="80">
        <v>277190.09999999998</v>
      </c>
      <c r="P21" s="78">
        <v>45015</v>
      </c>
      <c r="Q21" s="78">
        <v>45056</v>
      </c>
      <c r="R21" s="94">
        <f t="shared" si="0"/>
        <v>305.99999999999994</v>
      </c>
      <c r="S21" s="16">
        <f t="shared" si="1"/>
        <v>45047</v>
      </c>
      <c r="T21" s="94">
        <v>406.25122500000003</v>
      </c>
      <c r="U21" s="94">
        <f t="shared" si="4"/>
        <v>100.25122500000009</v>
      </c>
      <c r="V21" s="94">
        <f t="shared" si="5"/>
        <v>90812.572166250087</v>
      </c>
    </row>
    <row r="22" spans="1:22">
      <c r="A22" s="104">
        <v>5000718</v>
      </c>
      <c r="B22" s="103" t="s">
        <v>363</v>
      </c>
      <c r="C22" s="103" t="s">
        <v>14</v>
      </c>
      <c r="D22" s="103" t="s">
        <v>13</v>
      </c>
      <c r="E22" s="103" t="s">
        <v>12</v>
      </c>
      <c r="F22" s="103" t="s">
        <v>11</v>
      </c>
      <c r="G22" s="103" t="s">
        <v>434</v>
      </c>
      <c r="H22" s="103" t="s">
        <v>394</v>
      </c>
      <c r="I22" s="103" t="s">
        <v>10</v>
      </c>
      <c r="J22" s="103" t="s">
        <v>406</v>
      </c>
      <c r="K22" s="103" t="s">
        <v>368</v>
      </c>
      <c r="L22" s="78">
        <v>45051</v>
      </c>
      <c r="M22" s="79">
        <v>1547.9</v>
      </c>
      <c r="N22" s="11" t="s">
        <v>85</v>
      </c>
      <c r="O22" s="80">
        <v>587582.84</v>
      </c>
      <c r="P22" s="78">
        <v>45028</v>
      </c>
      <c r="Q22" s="78">
        <v>45055</v>
      </c>
      <c r="R22" s="94">
        <f t="shared" si="0"/>
        <v>379.59999999999997</v>
      </c>
      <c r="S22" s="16">
        <f t="shared" si="1"/>
        <v>45047</v>
      </c>
      <c r="T22" s="94">
        <v>427.46922499999999</v>
      </c>
      <c r="U22" s="94">
        <f t="shared" si="4"/>
        <v>47.869225000000029</v>
      </c>
      <c r="V22" s="94">
        <f t="shared" si="5"/>
        <v>74096.773377500052</v>
      </c>
    </row>
    <row r="23" spans="1:22">
      <c r="A23" s="104">
        <v>5000718</v>
      </c>
      <c r="B23" s="103" t="s">
        <v>363</v>
      </c>
      <c r="C23" s="103" t="s">
        <v>14</v>
      </c>
      <c r="D23" s="103" t="s">
        <v>13</v>
      </c>
      <c r="E23" s="103" t="s">
        <v>12</v>
      </c>
      <c r="F23" s="103" t="s">
        <v>11</v>
      </c>
      <c r="G23" s="103" t="s">
        <v>435</v>
      </c>
      <c r="H23" s="103" t="s">
        <v>396</v>
      </c>
      <c r="I23" s="103" t="s">
        <v>10</v>
      </c>
      <c r="J23" s="103" t="s">
        <v>407</v>
      </c>
      <c r="K23" s="103" t="s">
        <v>369</v>
      </c>
      <c r="L23" s="78">
        <v>45051</v>
      </c>
      <c r="M23" s="79">
        <v>1558.05</v>
      </c>
      <c r="N23" s="11" t="s">
        <v>85</v>
      </c>
      <c r="O23" s="80">
        <v>591435.78</v>
      </c>
      <c r="P23" s="78">
        <v>45014</v>
      </c>
      <c r="Q23" s="78">
        <v>45054</v>
      </c>
      <c r="R23" s="94">
        <f t="shared" si="0"/>
        <v>379.6</v>
      </c>
      <c r="S23" s="16">
        <f t="shared" si="1"/>
        <v>45047</v>
      </c>
      <c r="T23" s="94">
        <v>427.46922499999999</v>
      </c>
      <c r="U23" s="94">
        <f t="shared" si="4"/>
        <v>47.869224999999972</v>
      </c>
      <c r="V23" s="94">
        <f t="shared" si="5"/>
        <v>74582.646011249948</v>
      </c>
    </row>
    <row r="24" spans="1:22">
      <c r="A24" s="104">
        <v>5000718</v>
      </c>
      <c r="B24" s="103" t="s">
        <v>363</v>
      </c>
      <c r="C24" s="103" t="s">
        <v>14</v>
      </c>
      <c r="D24" s="103" t="s">
        <v>13</v>
      </c>
      <c r="E24" s="103" t="s">
        <v>12</v>
      </c>
      <c r="F24" s="103" t="s">
        <v>11</v>
      </c>
      <c r="G24" s="103" t="s">
        <v>436</v>
      </c>
      <c r="H24" s="103" t="s">
        <v>397</v>
      </c>
      <c r="I24" s="103" t="s">
        <v>10</v>
      </c>
      <c r="J24" s="103" t="s">
        <v>408</v>
      </c>
      <c r="K24" s="103" t="s">
        <v>370</v>
      </c>
      <c r="L24" s="78">
        <v>45052</v>
      </c>
      <c r="M24" s="79">
        <v>518.9</v>
      </c>
      <c r="N24" s="11" t="s">
        <v>85</v>
      </c>
      <c r="O24" s="80">
        <v>175699.54</v>
      </c>
      <c r="P24" s="78">
        <v>45043</v>
      </c>
      <c r="Q24" s="78">
        <v>45052</v>
      </c>
      <c r="R24" s="94">
        <f t="shared" si="0"/>
        <v>338.6</v>
      </c>
      <c r="S24" s="16">
        <f t="shared" si="1"/>
        <v>45047</v>
      </c>
      <c r="T24" s="94">
        <v>427.46922499999999</v>
      </c>
      <c r="U24" s="94">
        <f t="shared" si="4"/>
        <v>88.869224999999972</v>
      </c>
      <c r="V24" s="94">
        <f t="shared" si="5"/>
        <v>46114.240852499985</v>
      </c>
    </row>
    <row r="25" spans="1:22">
      <c r="A25" s="104">
        <v>5000718</v>
      </c>
      <c r="B25" s="103" t="s">
        <v>363</v>
      </c>
      <c r="C25" s="103" t="s">
        <v>14</v>
      </c>
      <c r="D25" s="103" t="s">
        <v>13</v>
      </c>
      <c r="E25" s="103" t="s">
        <v>12</v>
      </c>
      <c r="F25" s="103" t="s">
        <v>11</v>
      </c>
      <c r="G25" s="103" t="s">
        <v>437</v>
      </c>
      <c r="H25" s="103" t="s">
        <v>394</v>
      </c>
      <c r="I25" s="103" t="s">
        <v>10</v>
      </c>
      <c r="J25" s="103" t="s">
        <v>409</v>
      </c>
      <c r="K25" s="103" t="s">
        <v>371</v>
      </c>
      <c r="L25" s="78">
        <v>45054</v>
      </c>
      <c r="M25" s="79">
        <v>2682.56</v>
      </c>
      <c r="N25" s="11" t="s">
        <v>85</v>
      </c>
      <c r="O25" s="80">
        <v>1018299.78</v>
      </c>
      <c r="P25" s="78">
        <v>45014</v>
      </c>
      <c r="Q25" s="78">
        <v>45051</v>
      </c>
      <c r="R25" s="94">
        <f t="shared" si="0"/>
        <v>379.60000149111301</v>
      </c>
      <c r="S25" s="16">
        <f t="shared" si="1"/>
        <v>45047</v>
      </c>
      <c r="T25" s="94">
        <v>427.46922499999999</v>
      </c>
      <c r="U25" s="94">
        <f t="shared" si="4"/>
        <v>47.869223508886989</v>
      </c>
      <c r="V25" s="94">
        <f t="shared" si="5"/>
        <v>128412.06421599988</v>
      </c>
    </row>
    <row r="26" spans="1:22">
      <c r="A26" s="104">
        <v>5000718</v>
      </c>
      <c r="B26" s="103" t="s">
        <v>363</v>
      </c>
      <c r="C26" s="103" t="s">
        <v>14</v>
      </c>
      <c r="D26" s="103" t="s">
        <v>13</v>
      </c>
      <c r="E26" s="103" t="s">
        <v>12</v>
      </c>
      <c r="F26" s="103" t="s">
        <v>11</v>
      </c>
      <c r="G26" s="103" t="s">
        <v>438</v>
      </c>
      <c r="H26" s="103" t="s">
        <v>396</v>
      </c>
      <c r="I26" s="103" t="s">
        <v>10</v>
      </c>
      <c r="J26" s="103" t="s">
        <v>410</v>
      </c>
      <c r="K26" s="103" t="s">
        <v>372</v>
      </c>
      <c r="L26" s="78">
        <v>45055</v>
      </c>
      <c r="M26" s="79">
        <v>1008.9</v>
      </c>
      <c r="N26" s="11" t="s">
        <v>85</v>
      </c>
      <c r="O26" s="80">
        <v>382978.44</v>
      </c>
      <c r="P26" s="78">
        <v>45015</v>
      </c>
      <c r="Q26" s="78">
        <v>45051</v>
      </c>
      <c r="R26" s="94">
        <f t="shared" si="0"/>
        <v>379.6</v>
      </c>
      <c r="S26" s="16">
        <f t="shared" si="1"/>
        <v>45047</v>
      </c>
      <c r="T26" s="94">
        <v>427.46922499999999</v>
      </c>
      <c r="U26" s="94">
        <f t="shared" si="4"/>
        <v>47.869224999999972</v>
      </c>
      <c r="V26" s="94">
        <f t="shared" si="5"/>
        <v>48295.261102499971</v>
      </c>
    </row>
    <row r="27" spans="1:22">
      <c r="A27" s="104">
        <v>5000718</v>
      </c>
      <c r="B27" s="103" t="s">
        <v>363</v>
      </c>
      <c r="C27" s="103" t="s">
        <v>14</v>
      </c>
      <c r="D27" s="103" t="s">
        <v>13</v>
      </c>
      <c r="E27" s="103" t="s">
        <v>12</v>
      </c>
      <c r="F27" s="103" t="s">
        <v>11</v>
      </c>
      <c r="G27" s="103" t="s">
        <v>439</v>
      </c>
      <c r="H27" s="103" t="s">
        <v>396</v>
      </c>
      <c r="I27" s="103" t="s">
        <v>10</v>
      </c>
      <c r="J27" s="103" t="s">
        <v>411</v>
      </c>
      <c r="K27" s="103" t="s">
        <v>373</v>
      </c>
      <c r="L27" s="78">
        <v>45056</v>
      </c>
      <c r="M27" s="79">
        <v>1008</v>
      </c>
      <c r="N27" s="11" t="s">
        <v>85</v>
      </c>
      <c r="O27" s="80">
        <v>382636.79999999999</v>
      </c>
      <c r="P27" s="78">
        <v>45014</v>
      </c>
      <c r="Q27" s="78">
        <v>45049</v>
      </c>
      <c r="R27" s="94">
        <f t="shared" si="0"/>
        <v>379.59999999999997</v>
      </c>
      <c r="S27" s="16">
        <f t="shared" si="1"/>
        <v>45047</v>
      </c>
      <c r="T27" s="94">
        <v>427.46922499999999</v>
      </c>
      <c r="U27" s="94">
        <f t="shared" si="4"/>
        <v>47.869225000000029</v>
      </c>
      <c r="V27" s="94">
        <f t="shared" si="5"/>
        <v>48252.178800000031</v>
      </c>
    </row>
    <row r="28" spans="1:22">
      <c r="A28" s="104">
        <v>5000718</v>
      </c>
      <c r="B28" s="103" t="s">
        <v>363</v>
      </c>
      <c r="C28" s="103" t="s">
        <v>79</v>
      </c>
      <c r="D28" s="103" t="s">
        <v>365</v>
      </c>
      <c r="E28" s="103" t="s">
        <v>12</v>
      </c>
      <c r="F28" s="103" t="s">
        <v>11</v>
      </c>
      <c r="G28" s="103" t="s">
        <v>440</v>
      </c>
      <c r="H28" s="103" t="s">
        <v>398</v>
      </c>
      <c r="I28" s="103" t="s">
        <v>10</v>
      </c>
      <c r="J28" s="103" t="s">
        <v>412</v>
      </c>
      <c r="K28" s="103" t="s">
        <v>374</v>
      </c>
      <c r="L28" s="78">
        <v>45056</v>
      </c>
      <c r="M28" s="79">
        <v>506.92</v>
      </c>
      <c r="N28" s="11" t="s">
        <v>85</v>
      </c>
      <c r="O28" s="80">
        <v>179449.68</v>
      </c>
      <c r="P28" s="78">
        <v>45046</v>
      </c>
      <c r="Q28" s="78">
        <v>45056</v>
      </c>
      <c r="R28" s="94">
        <f t="shared" si="0"/>
        <v>354</v>
      </c>
      <c r="S28" s="16">
        <f t="shared" si="1"/>
        <v>45047</v>
      </c>
      <c r="T28" s="94">
        <v>406.25122500000003</v>
      </c>
      <c r="U28" s="94">
        <f t="shared" si="4"/>
        <v>52.251225000000034</v>
      </c>
      <c r="V28" s="94">
        <f t="shared" si="5"/>
        <v>26487.190977000017</v>
      </c>
    </row>
    <row r="29" spans="1:22">
      <c r="A29" s="104">
        <v>5000718</v>
      </c>
      <c r="B29" s="103" t="s">
        <v>363</v>
      </c>
      <c r="C29" s="103" t="s">
        <v>14</v>
      </c>
      <c r="D29" s="103" t="s">
        <v>13</v>
      </c>
      <c r="E29" s="103" t="s">
        <v>12</v>
      </c>
      <c r="F29" s="103" t="s">
        <v>11</v>
      </c>
      <c r="G29" s="103" t="s">
        <v>441</v>
      </c>
      <c r="H29" s="103" t="s">
        <v>399</v>
      </c>
      <c r="I29" s="103" t="s">
        <v>10</v>
      </c>
      <c r="J29" s="103" t="s">
        <v>413</v>
      </c>
      <c r="K29" s="103" t="s">
        <v>375</v>
      </c>
      <c r="L29" s="78">
        <v>45062</v>
      </c>
      <c r="M29" s="79">
        <v>1130.8</v>
      </c>
      <c r="N29" s="11" t="s">
        <v>85</v>
      </c>
      <c r="O29" s="80">
        <v>429251.68</v>
      </c>
      <c r="P29" s="78">
        <v>45048</v>
      </c>
      <c r="Q29" s="78">
        <v>45050</v>
      </c>
      <c r="R29" s="94">
        <f t="shared" si="0"/>
        <v>379.6</v>
      </c>
      <c r="S29" s="16">
        <f t="shared" si="1"/>
        <v>45047</v>
      </c>
      <c r="T29" s="94">
        <v>427.46922499999999</v>
      </c>
      <c r="U29" s="94">
        <f t="shared" si="4"/>
        <v>47.869224999999972</v>
      </c>
      <c r="V29" s="94">
        <f t="shared" si="5"/>
        <v>54130.519629999966</v>
      </c>
    </row>
    <row r="30" spans="1:22">
      <c r="A30" s="104">
        <v>5004396</v>
      </c>
      <c r="B30" s="103" t="s">
        <v>364</v>
      </c>
      <c r="C30" s="103" t="s">
        <v>14</v>
      </c>
      <c r="D30" s="103" t="s">
        <v>13</v>
      </c>
      <c r="E30" s="103" t="s">
        <v>12</v>
      </c>
      <c r="F30" s="103" t="s">
        <v>11</v>
      </c>
      <c r="G30" s="103" t="s">
        <v>442</v>
      </c>
      <c r="H30" s="103" t="s">
        <v>396</v>
      </c>
      <c r="I30" s="103" t="s">
        <v>10</v>
      </c>
      <c r="J30" s="103" t="s">
        <v>414</v>
      </c>
      <c r="K30" s="103" t="s">
        <v>376</v>
      </c>
      <c r="L30" s="78">
        <v>45052</v>
      </c>
      <c r="M30" s="79">
        <v>1048.2</v>
      </c>
      <c r="N30" s="11" t="s">
        <v>85</v>
      </c>
      <c r="O30" s="80">
        <v>405234.12</v>
      </c>
      <c r="P30" s="78">
        <v>45028</v>
      </c>
      <c r="Q30" s="78">
        <v>45056</v>
      </c>
      <c r="R30" s="94">
        <f t="shared" si="0"/>
        <v>386.59999999999997</v>
      </c>
      <c r="S30" s="16">
        <f t="shared" si="1"/>
        <v>45047</v>
      </c>
      <c r="T30" s="94">
        <v>435.07265000000001</v>
      </c>
      <c r="U30" s="94">
        <f t="shared" si="4"/>
        <v>48.472650000000044</v>
      </c>
      <c r="V30" s="94">
        <f t="shared" si="5"/>
        <v>50809.031730000046</v>
      </c>
    </row>
    <row r="31" spans="1:22">
      <c r="A31" s="104">
        <v>5004396</v>
      </c>
      <c r="B31" s="103" t="s">
        <v>364</v>
      </c>
      <c r="C31" s="103" t="s">
        <v>14</v>
      </c>
      <c r="D31" s="103" t="s">
        <v>13</v>
      </c>
      <c r="E31" s="103" t="s">
        <v>12</v>
      </c>
      <c r="F31" s="103" t="s">
        <v>11</v>
      </c>
      <c r="G31" s="103" t="s">
        <v>443</v>
      </c>
      <c r="H31" s="103" t="s">
        <v>397</v>
      </c>
      <c r="I31" s="103" t="s">
        <v>10</v>
      </c>
      <c r="J31" s="103" t="s">
        <v>408</v>
      </c>
      <c r="K31" s="103" t="s">
        <v>370</v>
      </c>
      <c r="L31" s="78">
        <v>45052</v>
      </c>
      <c r="M31" s="79">
        <v>681.25</v>
      </c>
      <c r="N31" s="11" t="s">
        <v>85</v>
      </c>
      <c r="O31" s="80">
        <v>236802.5</v>
      </c>
      <c r="P31" s="78">
        <v>45028</v>
      </c>
      <c r="Q31" s="78">
        <v>45056</v>
      </c>
      <c r="R31" s="94">
        <f t="shared" si="0"/>
        <v>347.6</v>
      </c>
      <c r="S31" s="16">
        <f t="shared" si="1"/>
        <v>45047</v>
      </c>
      <c r="T31" s="94">
        <v>435.07265000000001</v>
      </c>
      <c r="U31" s="94">
        <f t="shared" si="4"/>
        <v>87.472649999999987</v>
      </c>
      <c r="V31" s="94">
        <f t="shared" si="5"/>
        <v>59590.742812499993</v>
      </c>
    </row>
    <row r="32" spans="1:22">
      <c r="A32" s="104">
        <v>5004396</v>
      </c>
      <c r="B32" s="103" t="s">
        <v>364</v>
      </c>
      <c r="C32" s="103" t="s">
        <v>14</v>
      </c>
      <c r="D32" s="103" t="s">
        <v>13</v>
      </c>
      <c r="E32" s="103" t="s">
        <v>12</v>
      </c>
      <c r="F32" s="103" t="s">
        <v>11</v>
      </c>
      <c r="G32" s="103" t="s">
        <v>444</v>
      </c>
      <c r="H32" s="103" t="s">
        <v>400</v>
      </c>
      <c r="I32" s="103" t="s">
        <v>10</v>
      </c>
      <c r="J32" s="103" t="s">
        <v>415</v>
      </c>
      <c r="K32" s="103" t="s">
        <v>377</v>
      </c>
      <c r="L32" s="78">
        <v>45055</v>
      </c>
      <c r="M32" s="79">
        <v>2596.8000000000002</v>
      </c>
      <c r="N32" s="11" t="s">
        <v>85</v>
      </c>
      <c r="O32" s="80">
        <v>1003922.88</v>
      </c>
      <c r="P32" s="78">
        <v>45028</v>
      </c>
      <c r="Q32" s="78">
        <v>45056</v>
      </c>
      <c r="R32" s="94">
        <f t="shared" si="0"/>
        <v>386.59999999999997</v>
      </c>
      <c r="S32" s="16">
        <f t="shared" si="1"/>
        <v>45047</v>
      </c>
      <c r="T32" s="94">
        <v>435.07265000000001</v>
      </c>
      <c r="U32" s="94">
        <f t="shared" si="4"/>
        <v>48.472650000000044</v>
      </c>
      <c r="V32" s="94">
        <f t="shared" si="5"/>
        <v>125873.77752000012</v>
      </c>
    </row>
    <row r="33" spans="1:22">
      <c r="A33" s="104">
        <v>5004396</v>
      </c>
      <c r="B33" s="103" t="s">
        <v>364</v>
      </c>
      <c r="C33" s="103" t="s">
        <v>14</v>
      </c>
      <c r="D33" s="103" t="s">
        <v>13</v>
      </c>
      <c r="E33" s="103" t="s">
        <v>12</v>
      </c>
      <c r="F33" s="103" t="s">
        <v>11</v>
      </c>
      <c r="G33" s="103" t="s">
        <v>445</v>
      </c>
      <c r="H33" s="103" t="s">
        <v>396</v>
      </c>
      <c r="I33" s="103" t="s">
        <v>10</v>
      </c>
      <c r="J33" s="103" t="s">
        <v>416</v>
      </c>
      <c r="K33" s="103" t="s">
        <v>378</v>
      </c>
      <c r="L33" s="78">
        <v>45056</v>
      </c>
      <c r="M33" s="79">
        <v>1606.1</v>
      </c>
      <c r="N33" s="11" t="s">
        <v>85</v>
      </c>
      <c r="O33" s="80">
        <v>620918.26</v>
      </c>
      <c r="P33" s="78">
        <v>45028</v>
      </c>
      <c r="Q33" s="78">
        <v>45055</v>
      </c>
      <c r="R33" s="94">
        <f t="shared" si="0"/>
        <v>386.6</v>
      </c>
      <c r="S33" s="16">
        <f t="shared" si="1"/>
        <v>45047</v>
      </c>
      <c r="T33" s="94">
        <v>435.07265000000001</v>
      </c>
      <c r="U33" s="94">
        <f t="shared" si="4"/>
        <v>48.472649999999987</v>
      </c>
      <c r="V33" s="94">
        <f t="shared" si="5"/>
        <v>77851.923164999971</v>
      </c>
    </row>
    <row r="34" spans="1:22">
      <c r="A34" s="104">
        <v>5004396</v>
      </c>
      <c r="B34" s="103" t="s">
        <v>364</v>
      </c>
      <c r="C34" s="103" t="s">
        <v>14</v>
      </c>
      <c r="D34" s="103" t="s">
        <v>13</v>
      </c>
      <c r="E34" s="103" t="s">
        <v>12</v>
      </c>
      <c r="F34" s="103" t="s">
        <v>11</v>
      </c>
      <c r="G34" s="103" t="s">
        <v>446</v>
      </c>
      <c r="H34" s="103" t="s">
        <v>400</v>
      </c>
      <c r="I34" s="103" t="s">
        <v>10</v>
      </c>
      <c r="J34" s="103" t="s">
        <v>417</v>
      </c>
      <c r="K34" s="103" t="s">
        <v>379</v>
      </c>
      <c r="L34" s="78">
        <v>45056</v>
      </c>
      <c r="M34" s="79">
        <v>2050.0500000000002</v>
      </c>
      <c r="N34" s="11" t="s">
        <v>85</v>
      </c>
      <c r="O34" s="80">
        <v>792549.33</v>
      </c>
      <c r="P34" s="78">
        <v>45028</v>
      </c>
      <c r="Q34" s="78">
        <v>45052</v>
      </c>
      <c r="R34" s="94">
        <f t="shared" si="0"/>
        <v>386.59999999999997</v>
      </c>
      <c r="S34" s="16">
        <f t="shared" si="1"/>
        <v>45047</v>
      </c>
      <c r="T34" s="94">
        <v>435.07265000000001</v>
      </c>
      <c r="U34" s="94">
        <f t="shared" si="4"/>
        <v>48.472650000000044</v>
      </c>
      <c r="V34" s="94">
        <f t="shared" si="5"/>
        <v>99371.356132500106</v>
      </c>
    </row>
    <row r="35" spans="1:22">
      <c r="A35" s="104">
        <v>5004396</v>
      </c>
      <c r="B35" s="103" t="s">
        <v>364</v>
      </c>
      <c r="C35" s="103" t="s">
        <v>14</v>
      </c>
      <c r="D35" s="103" t="s">
        <v>13</v>
      </c>
      <c r="E35" s="103" t="s">
        <v>12</v>
      </c>
      <c r="F35" s="103" t="s">
        <v>11</v>
      </c>
      <c r="G35" s="103" t="s">
        <v>436</v>
      </c>
      <c r="H35" s="103" t="s">
        <v>396</v>
      </c>
      <c r="I35" s="103" t="s">
        <v>10</v>
      </c>
      <c r="J35" s="103" t="s">
        <v>418</v>
      </c>
      <c r="K35" s="103" t="s">
        <v>380</v>
      </c>
      <c r="L35" s="78">
        <v>45056</v>
      </c>
      <c r="M35" s="79">
        <v>1650</v>
      </c>
      <c r="N35" s="11" t="s">
        <v>85</v>
      </c>
      <c r="O35" s="80">
        <v>637890</v>
      </c>
      <c r="P35" s="78">
        <v>45043</v>
      </c>
      <c r="Q35" s="78">
        <v>45052</v>
      </c>
      <c r="R35" s="94">
        <f t="shared" si="0"/>
        <v>386.6</v>
      </c>
      <c r="S35" s="16">
        <f t="shared" si="1"/>
        <v>45047</v>
      </c>
      <c r="T35" s="94">
        <v>435.07265000000001</v>
      </c>
      <c r="U35" s="94">
        <f t="shared" si="4"/>
        <v>48.472649999999987</v>
      </c>
      <c r="V35" s="94">
        <f t="shared" si="5"/>
        <v>79979.872499999983</v>
      </c>
    </row>
    <row r="36" spans="1:22">
      <c r="A36" s="104">
        <v>5004885</v>
      </c>
      <c r="B36" s="103" t="s">
        <v>240</v>
      </c>
      <c r="C36" s="103" t="s">
        <v>14</v>
      </c>
      <c r="D36" s="103" t="s">
        <v>13</v>
      </c>
      <c r="E36" s="103" t="s">
        <v>12</v>
      </c>
      <c r="F36" s="103" t="s">
        <v>11</v>
      </c>
      <c r="G36" s="103" t="s">
        <v>447</v>
      </c>
      <c r="H36" s="103" t="s">
        <v>242</v>
      </c>
      <c r="I36" s="103" t="s">
        <v>10</v>
      </c>
      <c r="J36" s="103" t="s">
        <v>419</v>
      </c>
      <c r="K36" s="103" t="s">
        <v>381</v>
      </c>
      <c r="L36" s="78">
        <v>45050</v>
      </c>
      <c r="M36" s="79">
        <v>3101.4</v>
      </c>
      <c r="N36" s="11" t="s">
        <v>85</v>
      </c>
      <c r="O36" s="80">
        <v>766045.8</v>
      </c>
      <c r="P36" s="78">
        <v>45071</v>
      </c>
      <c r="Q36" s="78">
        <v>45072</v>
      </c>
      <c r="R36" s="94">
        <f t="shared" si="0"/>
        <v>247</v>
      </c>
      <c r="S36" s="16">
        <f t="shared" si="1"/>
        <v>45047</v>
      </c>
      <c r="T36" s="94">
        <v>282.53227500000003</v>
      </c>
      <c r="U36" s="94">
        <f t="shared" si="4"/>
        <v>35.532275000000027</v>
      </c>
      <c r="V36" s="94">
        <f t="shared" si="5"/>
        <v>110199.79768500009</v>
      </c>
    </row>
    <row r="37" spans="1:22">
      <c r="A37" s="104">
        <v>5004885</v>
      </c>
      <c r="B37" s="103" t="s">
        <v>240</v>
      </c>
      <c r="C37" s="103" t="s">
        <v>14</v>
      </c>
      <c r="D37" s="103" t="s">
        <v>13</v>
      </c>
      <c r="E37" s="103" t="s">
        <v>12</v>
      </c>
      <c r="F37" s="103" t="s">
        <v>11</v>
      </c>
      <c r="G37" s="103" t="s">
        <v>447</v>
      </c>
      <c r="H37" s="103" t="s">
        <v>401</v>
      </c>
      <c r="I37" s="103" t="s">
        <v>10</v>
      </c>
      <c r="J37" s="103" t="s">
        <v>420</v>
      </c>
      <c r="K37" s="103" t="s">
        <v>382</v>
      </c>
      <c r="L37" s="78">
        <v>45056</v>
      </c>
      <c r="M37" s="79">
        <v>1840.9</v>
      </c>
      <c r="N37" s="11" t="s">
        <v>85</v>
      </c>
      <c r="O37" s="80">
        <v>478634</v>
      </c>
      <c r="P37" s="78">
        <v>45071</v>
      </c>
      <c r="Q37" s="78">
        <v>45072</v>
      </c>
      <c r="R37" s="94">
        <f t="shared" si="0"/>
        <v>260</v>
      </c>
      <c r="S37" s="16">
        <f t="shared" si="1"/>
        <v>45047</v>
      </c>
      <c r="T37" s="94">
        <v>282.53227500000003</v>
      </c>
      <c r="U37" s="94">
        <f t="shared" si="4"/>
        <v>22.532275000000027</v>
      </c>
      <c r="V37" s="94">
        <f t="shared" si="5"/>
        <v>41479.66504750005</v>
      </c>
    </row>
    <row r="38" spans="1:22">
      <c r="A38" s="104">
        <v>5004885</v>
      </c>
      <c r="B38" s="103" t="s">
        <v>240</v>
      </c>
      <c r="C38" s="103" t="s">
        <v>14</v>
      </c>
      <c r="D38" s="103" t="s">
        <v>13</v>
      </c>
      <c r="E38" s="103" t="s">
        <v>12</v>
      </c>
      <c r="F38" s="103" t="s">
        <v>11</v>
      </c>
      <c r="G38" s="103" t="s">
        <v>448</v>
      </c>
      <c r="H38" s="103" t="s">
        <v>402</v>
      </c>
      <c r="I38" s="103" t="s">
        <v>10</v>
      </c>
      <c r="J38" s="103" t="s">
        <v>421</v>
      </c>
      <c r="K38" s="103" t="s">
        <v>383</v>
      </c>
      <c r="L38" s="78">
        <v>45056</v>
      </c>
      <c r="M38" s="79">
        <v>3105.5</v>
      </c>
      <c r="N38" s="11" t="s">
        <v>85</v>
      </c>
      <c r="O38" s="80">
        <v>742214.5</v>
      </c>
      <c r="P38" s="78">
        <v>45064</v>
      </c>
      <c r="Q38" s="78">
        <v>45065</v>
      </c>
      <c r="R38" s="94">
        <f t="shared" si="0"/>
        <v>239</v>
      </c>
      <c r="S38" s="16">
        <f t="shared" si="1"/>
        <v>45047</v>
      </c>
      <c r="T38" s="94">
        <v>282.53227500000003</v>
      </c>
      <c r="U38" s="94">
        <f t="shared" si="4"/>
        <v>43.532275000000027</v>
      </c>
      <c r="V38" s="94">
        <f t="shared" si="5"/>
        <v>135189.48001250008</v>
      </c>
    </row>
    <row r="39" spans="1:22">
      <c r="A39" s="104">
        <v>5004885</v>
      </c>
      <c r="B39" s="103" t="s">
        <v>240</v>
      </c>
      <c r="C39" s="103" t="s">
        <v>14</v>
      </c>
      <c r="D39" s="103" t="s">
        <v>13</v>
      </c>
      <c r="E39" s="103" t="s">
        <v>12</v>
      </c>
      <c r="F39" s="103" t="s">
        <v>11</v>
      </c>
      <c r="G39" s="103" t="s">
        <v>449</v>
      </c>
      <c r="H39" s="103" t="s">
        <v>403</v>
      </c>
      <c r="I39" s="103" t="s">
        <v>10</v>
      </c>
      <c r="J39" s="103" t="s">
        <v>422</v>
      </c>
      <c r="K39" s="103" t="s">
        <v>384</v>
      </c>
      <c r="L39" s="78">
        <v>45057</v>
      </c>
      <c r="M39" s="79">
        <v>704.6</v>
      </c>
      <c r="N39" s="11" t="s">
        <v>85</v>
      </c>
      <c r="O39" s="80">
        <v>174036.2</v>
      </c>
      <c r="P39" s="78">
        <v>45057</v>
      </c>
      <c r="Q39" s="78">
        <v>45058</v>
      </c>
      <c r="R39" s="94">
        <f t="shared" si="0"/>
        <v>247</v>
      </c>
      <c r="S39" s="16">
        <f t="shared" si="1"/>
        <v>45047</v>
      </c>
      <c r="T39" s="94">
        <v>282.53227500000003</v>
      </c>
      <c r="U39" s="94">
        <f t="shared" si="4"/>
        <v>35.532275000000027</v>
      </c>
      <c r="V39" s="94">
        <f t="shared" si="5"/>
        <v>25036.040965000018</v>
      </c>
    </row>
    <row r="40" spans="1:22">
      <c r="A40" s="104">
        <v>5004885</v>
      </c>
      <c r="B40" s="103" t="s">
        <v>240</v>
      </c>
      <c r="C40" s="103" t="s">
        <v>14</v>
      </c>
      <c r="D40" s="103" t="s">
        <v>13</v>
      </c>
      <c r="E40" s="103" t="s">
        <v>12</v>
      </c>
      <c r="F40" s="103" t="s">
        <v>11</v>
      </c>
      <c r="G40" s="103" t="s">
        <v>450</v>
      </c>
      <c r="H40" s="103" t="s">
        <v>402</v>
      </c>
      <c r="I40" s="103" t="s">
        <v>10</v>
      </c>
      <c r="J40" s="103" t="s">
        <v>423</v>
      </c>
      <c r="K40" s="103" t="s">
        <v>385</v>
      </c>
      <c r="L40" s="78">
        <v>45058</v>
      </c>
      <c r="M40" s="79">
        <v>1346</v>
      </c>
      <c r="N40" s="11" t="s">
        <v>85</v>
      </c>
      <c r="O40" s="80">
        <v>321694</v>
      </c>
      <c r="P40" s="78">
        <v>45055</v>
      </c>
      <c r="Q40" s="78">
        <v>45057</v>
      </c>
      <c r="R40" s="94">
        <f t="shared" si="0"/>
        <v>239</v>
      </c>
      <c r="S40" s="16">
        <f t="shared" si="1"/>
        <v>45047</v>
      </c>
      <c r="T40" s="94">
        <v>282.53227500000003</v>
      </c>
      <c r="U40" s="94">
        <f t="shared" si="4"/>
        <v>43.532275000000027</v>
      </c>
      <c r="V40" s="94">
        <f t="shared" si="5"/>
        <v>58594.442150000039</v>
      </c>
    </row>
    <row r="41" spans="1:22">
      <c r="A41" s="104">
        <v>5004885</v>
      </c>
      <c r="B41" s="103" t="s">
        <v>240</v>
      </c>
      <c r="C41" s="103" t="s">
        <v>14</v>
      </c>
      <c r="D41" s="103" t="s">
        <v>13</v>
      </c>
      <c r="E41" s="103" t="s">
        <v>12</v>
      </c>
      <c r="F41" s="103" t="s">
        <v>11</v>
      </c>
      <c r="G41" s="103" t="s">
        <v>451</v>
      </c>
      <c r="H41" s="103" t="s">
        <v>403</v>
      </c>
      <c r="I41" s="103" t="s">
        <v>10</v>
      </c>
      <c r="J41" s="103" t="s">
        <v>424</v>
      </c>
      <c r="K41" s="103" t="s">
        <v>386</v>
      </c>
      <c r="L41" s="78">
        <v>45065</v>
      </c>
      <c r="M41" s="79">
        <v>1560.5</v>
      </c>
      <c r="N41" s="11" t="s">
        <v>85</v>
      </c>
      <c r="O41" s="80">
        <v>385443.5</v>
      </c>
      <c r="P41" s="78">
        <v>45055</v>
      </c>
      <c r="Q41" s="78">
        <v>45056</v>
      </c>
      <c r="R41" s="94">
        <f t="shared" si="0"/>
        <v>247</v>
      </c>
      <c r="S41" s="16">
        <f t="shared" si="1"/>
        <v>45047</v>
      </c>
      <c r="T41" s="94">
        <v>282.53227500000003</v>
      </c>
      <c r="U41" s="94">
        <f t="shared" si="4"/>
        <v>35.532275000000027</v>
      </c>
      <c r="V41" s="94">
        <f t="shared" si="5"/>
        <v>55448.115137500041</v>
      </c>
    </row>
    <row r="42" spans="1:22">
      <c r="A42" s="104">
        <v>5004885</v>
      </c>
      <c r="B42" s="103" t="s">
        <v>240</v>
      </c>
      <c r="C42" s="103" t="s">
        <v>14</v>
      </c>
      <c r="D42" s="103" t="s">
        <v>13</v>
      </c>
      <c r="E42" s="103" t="s">
        <v>12</v>
      </c>
      <c r="F42" s="103" t="s">
        <v>11</v>
      </c>
      <c r="G42" s="103" t="s">
        <v>451</v>
      </c>
      <c r="H42" s="103" t="s">
        <v>403</v>
      </c>
      <c r="I42" s="103" t="s">
        <v>10</v>
      </c>
      <c r="J42" s="103" t="s">
        <v>425</v>
      </c>
      <c r="K42" s="103" t="s">
        <v>387</v>
      </c>
      <c r="L42" s="78">
        <v>45072</v>
      </c>
      <c r="M42" s="79">
        <v>2753.8</v>
      </c>
      <c r="N42" s="11" t="s">
        <v>85</v>
      </c>
      <c r="O42" s="80">
        <v>680188.6</v>
      </c>
      <c r="P42" s="78">
        <v>45055</v>
      </c>
      <c r="Q42" s="78">
        <v>45056</v>
      </c>
      <c r="R42" s="94">
        <f t="shared" si="0"/>
        <v>246.99999999999997</v>
      </c>
      <c r="S42" s="16">
        <f t="shared" si="1"/>
        <v>45047</v>
      </c>
      <c r="T42" s="94">
        <v>282.53227500000003</v>
      </c>
      <c r="U42" s="94">
        <f t="shared" si="4"/>
        <v>35.532275000000055</v>
      </c>
      <c r="V42" s="94">
        <f t="shared" si="5"/>
        <v>97848.778895000156</v>
      </c>
    </row>
    <row r="43" spans="1:22">
      <c r="A43" s="104">
        <v>5004885</v>
      </c>
      <c r="B43" s="103" t="s">
        <v>240</v>
      </c>
      <c r="C43" s="103" t="s">
        <v>14</v>
      </c>
      <c r="D43" s="103" t="s">
        <v>13</v>
      </c>
      <c r="E43" s="103" t="s">
        <v>12</v>
      </c>
      <c r="F43" s="103" t="s">
        <v>11</v>
      </c>
      <c r="G43" s="103" t="s">
        <v>452</v>
      </c>
      <c r="H43" s="103" t="s">
        <v>403</v>
      </c>
      <c r="I43" s="103" t="s">
        <v>10</v>
      </c>
      <c r="J43" s="103" t="s">
        <v>426</v>
      </c>
      <c r="K43" s="103" t="s">
        <v>388</v>
      </c>
      <c r="L43" s="78">
        <v>45072</v>
      </c>
      <c r="M43" s="79">
        <v>2744.7</v>
      </c>
      <c r="N43" s="11" t="s">
        <v>85</v>
      </c>
      <c r="O43" s="80">
        <v>677940.9</v>
      </c>
      <c r="P43" s="78">
        <v>45049</v>
      </c>
      <c r="Q43" s="78">
        <v>45050</v>
      </c>
      <c r="R43" s="94">
        <f t="shared" si="0"/>
        <v>247.00000000000003</v>
      </c>
      <c r="S43" s="16">
        <f t="shared" si="1"/>
        <v>45047</v>
      </c>
      <c r="T43" s="94">
        <v>282.53227500000003</v>
      </c>
      <c r="U43" s="94">
        <f t="shared" si="4"/>
        <v>35.532274999999998</v>
      </c>
      <c r="V43" s="94">
        <f t="shared" si="5"/>
        <v>97525.435192499994</v>
      </c>
    </row>
    <row r="44" spans="1:22">
      <c r="A44" s="104">
        <v>5007172</v>
      </c>
      <c r="B44" s="103" t="s">
        <v>276</v>
      </c>
      <c r="C44" s="103" t="s">
        <v>14</v>
      </c>
      <c r="D44" s="103" t="s">
        <v>13</v>
      </c>
      <c r="E44" s="103" t="s">
        <v>12</v>
      </c>
      <c r="F44" s="103" t="s">
        <v>11</v>
      </c>
      <c r="G44" s="103" t="s">
        <v>448</v>
      </c>
      <c r="H44" s="103" t="s">
        <v>242</v>
      </c>
      <c r="I44" s="103" t="s">
        <v>10</v>
      </c>
      <c r="J44" s="103" t="s">
        <v>427</v>
      </c>
      <c r="K44" s="103" t="s">
        <v>389</v>
      </c>
      <c r="L44" s="78">
        <v>45050</v>
      </c>
      <c r="M44" s="79">
        <v>2414.1999999999998</v>
      </c>
      <c r="N44" s="11" t="s">
        <v>85</v>
      </c>
      <c r="O44" s="80">
        <v>596307.4</v>
      </c>
      <c r="P44" s="78">
        <v>45064</v>
      </c>
      <c r="Q44" s="78">
        <v>45065</v>
      </c>
      <c r="R44" s="94">
        <f t="shared" si="0"/>
        <v>247.00000000000003</v>
      </c>
      <c r="S44" s="16">
        <f t="shared" si="1"/>
        <v>45047</v>
      </c>
      <c r="T44" s="94">
        <v>282.53227500000003</v>
      </c>
      <c r="U44" s="94">
        <f t="shared" si="4"/>
        <v>35.532274999999998</v>
      </c>
      <c r="V44" s="94">
        <f t="shared" si="5"/>
        <v>85782.018304999991</v>
      </c>
    </row>
    <row r="45" spans="1:22">
      <c r="A45" s="104">
        <v>5007172</v>
      </c>
      <c r="B45" s="103" t="s">
        <v>276</v>
      </c>
      <c r="C45" s="103" t="s">
        <v>14</v>
      </c>
      <c r="D45" s="103" t="s">
        <v>13</v>
      </c>
      <c r="E45" s="103" t="s">
        <v>12</v>
      </c>
      <c r="F45" s="103" t="s">
        <v>11</v>
      </c>
      <c r="G45" s="103" t="s">
        <v>450</v>
      </c>
      <c r="H45" s="103" t="s">
        <v>402</v>
      </c>
      <c r="I45" s="103" t="s">
        <v>10</v>
      </c>
      <c r="J45" s="103" t="s">
        <v>428</v>
      </c>
      <c r="K45" s="103" t="s">
        <v>390</v>
      </c>
      <c r="L45" s="78">
        <v>45056</v>
      </c>
      <c r="M45" s="79">
        <v>5096.8999999999996</v>
      </c>
      <c r="N45" s="11" t="s">
        <v>85</v>
      </c>
      <c r="O45" s="80">
        <v>1218159.1000000001</v>
      </c>
      <c r="P45" s="78">
        <v>45055</v>
      </c>
      <c r="Q45" s="78">
        <v>45057</v>
      </c>
      <c r="R45" s="94">
        <f t="shared" si="0"/>
        <v>239.00000000000003</v>
      </c>
      <c r="S45" s="16">
        <f t="shared" si="1"/>
        <v>45047</v>
      </c>
      <c r="T45" s="94">
        <v>282.53227500000003</v>
      </c>
      <c r="U45" s="94">
        <f t="shared" si="4"/>
        <v>43.532274999999998</v>
      </c>
      <c r="V45" s="94">
        <f t="shared" si="5"/>
        <v>221879.65244749998</v>
      </c>
    </row>
    <row r="46" spans="1:22">
      <c r="A46" s="104">
        <v>5007172</v>
      </c>
      <c r="B46" s="103" t="s">
        <v>276</v>
      </c>
      <c r="C46" s="103" t="s">
        <v>14</v>
      </c>
      <c r="D46" s="103" t="s">
        <v>13</v>
      </c>
      <c r="E46" s="103" t="s">
        <v>12</v>
      </c>
      <c r="F46" s="103" t="s">
        <v>11</v>
      </c>
      <c r="G46" s="103" t="s">
        <v>450</v>
      </c>
      <c r="H46" s="103" t="s">
        <v>403</v>
      </c>
      <c r="I46" s="103" t="s">
        <v>10</v>
      </c>
      <c r="J46" s="103" t="s">
        <v>429</v>
      </c>
      <c r="K46" s="103" t="s">
        <v>391</v>
      </c>
      <c r="L46" s="78">
        <v>45057</v>
      </c>
      <c r="M46" s="79">
        <v>1770.4</v>
      </c>
      <c r="N46" s="11" t="s">
        <v>85</v>
      </c>
      <c r="O46" s="80">
        <v>437288.8</v>
      </c>
      <c r="P46" s="78">
        <v>45055</v>
      </c>
      <c r="Q46" s="78">
        <v>45057</v>
      </c>
      <c r="R46" s="94">
        <f t="shared" si="0"/>
        <v>246.99999999999997</v>
      </c>
      <c r="S46" s="16">
        <f t="shared" si="1"/>
        <v>45047</v>
      </c>
      <c r="T46" s="94">
        <v>282.53227500000003</v>
      </c>
      <c r="U46" s="94">
        <f t="shared" si="4"/>
        <v>35.532275000000055</v>
      </c>
      <c r="V46" s="94">
        <f t="shared" si="5"/>
        <v>62906.3396600001</v>
      </c>
    </row>
    <row r="47" spans="1:22">
      <c r="A47" s="104">
        <v>5007172</v>
      </c>
      <c r="B47" s="103" t="s">
        <v>276</v>
      </c>
      <c r="C47" s="103" t="s">
        <v>14</v>
      </c>
      <c r="D47" s="103" t="s">
        <v>13</v>
      </c>
      <c r="E47" s="103" t="s">
        <v>12</v>
      </c>
      <c r="F47" s="103" t="s">
        <v>11</v>
      </c>
      <c r="G47" s="103" t="s">
        <v>453</v>
      </c>
      <c r="H47" s="103" t="s">
        <v>242</v>
      </c>
      <c r="I47" s="103" t="s">
        <v>10</v>
      </c>
      <c r="J47" s="103" t="s">
        <v>430</v>
      </c>
      <c r="K47" s="103" t="s">
        <v>392</v>
      </c>
      <c r="L47" s="78">
        <v>45057</v>
      </c>
      <c r="M47" s="79">
        <v>1178.68</v>
      </c>
      <c r="N47" s="11" t="s">
        <v>85</v>
      </c>
      <c r="O47" s="80">
        <v>291133.96000000002</v>
      </c>
      <c r="P47" s="78">
        <v>45054</v>
      </c>
      <c r="Q47" s="78">
        <v>45056</v>
      </c>
      <c r="R47" s="94">
        <f t="shared" si="0"/>
        <v>247</v>
      </c>
      <c r="S47" s="16">
        <f t="shared" si="1"/>
        <v>45047</v>
      </c>
      <c r="T47" s="94">
        <v>282.53227500000003</v>
      </c>
      <c r="U47" s="94">
        <f t="shared" si="4"/>
        <v>35.532275000000027</v>
      </c>
      <c r="V47" s="94">
        <f t="shared" si="5"/>
        <v>41881.181897000031</v>
      </c>
    </row>
    <row r="48" spans="1:22">
      <c r="A48" s="104">
        <v>5007172</v>
      </c>
      <c r="B48" s="103" t="s">
        <v>276</v>
      </c>
      <c r="C48" s="103" t="s">
        <v>14</v>
      </c>
      <c r="D48" s="103" t="s">
        <v>13</v>
      </c>
      <c r="E48" s="103" t="s">
        <v>12</v>
      </c>
      <c r="F48" s="103" t="s">
        <v>11</v>
      </c>
      <c r="G48" s="103" t="s">
        <v>452</v>
      </c>
      <c r="H48" s="103" t="s">
        <v>403</v>
      </c>
      <c r="I48" s="103" t="s">
        <v>10</v>
      </c>
      <c r="J48" s="103" t="s">
        <v>431</v>
      </c>
      <c r="K48" s="103" t="s">
        <v>393</v>
      </c>
      <c r="L48" s="78">
        <v>45065</v>
      </c>
      <c r="M48" s="79">
        <v>1830.6</v>
      </c>
      <c r="N48" s="11" t="s">
        <v>85</v>
      </c>
      <c r="O48" s="80">
        <v>452158.2</v>
      </c>
      <c r="P48" s="78">
        <v>45049</v>
      </c>
      <c r="Q48" s="78">
        <v>45050</v>
      </c>
      <c r="R48" s="94">
        <f t="shared" si="0"/>
        <v>247.00000000000003</v>
      </c>
      <c r="S48" s="16">
        <f t="shared" si="1"/>
        <v>45047</v>
      </c>
      <c r="T48" s="94">
        <v>282.53227500000003</v>
      </c>
      <c r="U48" s="94">
        <f t="shared" si="4"/>
        <v>35.532274999999998</v>
      </c>
      <c r="V48" s="94">
        <f t="shared" si="5"/>
        <v>65045.382614999995</v>
      </c>
    </row>
    <row r="49" spans="1:22">
      <c r="A49" s="104">
        <v>5008130</v>
      </c>
      <c r="B49" s="103" t="s">
        <v>460</v>
      </c>
      <c r="C49" s="103" t="s">
        <v>14</v>
      </c>
      <c r="D49" s="103" t="s">
        <v>13</v>
      </c>
      <c r="E49" s="103" t="s">
        <v>12</v>
      </c>
      <c r="F49" s="103" t="s">
        <v>11</v>
      </c>
      <c r="G49" s="103" t="s">
        <v>461</v>
      </c>
      <c r="H49" s="103" t="s">
        <v>462</v>
      </c>
      <c r="I49" s="103" t="s">
        <v>10</v>
      </c>
      <c r="J49" s="103" t="s">
        <v>463</v>
      </c>
      <c r="K49" s="103" t="s">
        <v>482</v>
      </c>
      <c r="L49" s="78">
        <v>45056</v>
      </c>
      <c r="M49" s="79">
        <v>996</v>
      </c>
      <c r="N49" s="11" t="s">
        <v>85</v>
      </c>
      <c r="O49" s="80">
        <v>239597.76</v>
      </c>
      <c r="P49" s="78">
        <v>45014</v>
      </c>
      <c r="Q49" s="78">
        <v>45056</v>
      </c>
      <c r="R49" s="94">
        <f t="shared" ref="R49:R57" si="6">+O49/M49</f>
        <v>240.56</v>
      </c>
      <c r="S49" s="16">
        <f t="shared" ref="S49:S57" si="7">EOMONTH(L49,-1)+1</f>
        <v>45047</v>
      </c>
      <c r="T49" s="94">
        <v>271.24</v>
      </c>
      <c r="U49" s="94">
        <f t="shared" si="4"/>
        <v>30.680000000000007</v>
      </c>
      <c r="V49" s="94">
        <f t="shared" si="5"/>
        <v>30557.280000000006</v>
      </c>
    </row>
    <row r="50" spans="1:22">
      <c r="A50" s="104">
        <v>5008130</v>
      </c>
      <c r="B50" s="103" t="s">
        <v>460</v>
      </c>
      <c r="C50" s="103" t="s">
        <v>14</v>
      </c>
      <c r="D50" s="103" t="s">
        <v>13</v>
      </c>
      <c r="E50" s="103" t="s">
        <v>12</v>
      </c>
      <c r="F50" s="103" t="s">
        <v>11</v>
      </c>
      <c r="G50" s="103" t="s">
        <v>464</v>
      </c>
      <c r="H50" s="103" t="s">
        <v>465</v>
      </c>
      <c r="I50" s="103" t="s">
        <v>10</v>
      </c>
      <c r="J50" s="103" t="s">
        <v>466</v>
      </c>
      <c r="K50" s="103" t="s">
        <v>483</v>
      </c>
      <c r="L50" s="78">
        <v>45055</v>
      </c>
      <c r="M50" s="79">
        <v>1529.1</v>
      </c>
      <c r="N50" s="11" t="s">
        <v>85</v>
      </c>
      <c r="O50" s="80">
        <v>367840.3</v>
      </c>
      <c r="P50" s="78">
        <v>45028</v>
      </c>
      <c r="Q50" s="78">
        <v>45055</v>
      </c>
      <c r="R50" s="94">
        <f t="shared" si="6"/>
        <v>240.56000261591788</v>
      </c>
      <c r="S50" s="16">
        <f t="shared" si="7"/>
        <v>45047</v>
      </c>
      <c r="T50" s="94">
        <v>271.24</v>
      </c>
      <c r="U50" s="94">
        <f t="shared" si="4"/>
        <v>30.679997384082128</v>
      </c>
      <c r="V50" s="94">
        <f t="shared" si="5"/>
        <v>46912.783999999978</v>
      </c>
    </row>
    <row r="51" spans="1:22">
      <c r="A51" s="104">
        <v>5008130</v>
      </c>
      <c r="B51" s="103" t="s">
        <v>460</v>
      </c>
      <c r="C51" s="103" t="s">
        <v>14</v>
      </c>
      <c r="D51" s="103" t="s">
        <v>13</v>
      </c>
      <c r="E51" s="103" t="s">
        <v>12</v>
      </c>
      <c r="F51" s="103" t="s">
        <v>11</v>
      </c>
      <c r="G51" s="103" t="s">
        <v>467</v>
      </c>
      <c r="H51" s="103" t="s">
        <v>465</v>
      </c>
      <c r="I51" s="103" t="s">
        <v>10</v>
      </c>
      <c r="J51" s="103" t="s">
        <v>468</v>
      </c>
      <c r="K51" s="103" t="s">
        <v>484</v>
      </c>
      <c r="L51" s="78">
        <v>45055</v>
      </c>
      <c r="M51" s="79">
        <v>1048.2</v>
      </c>
      <c r="N51" s="11" t="s">
        <v>85</v>
      </c>
      <c r="O51" s="80">
        <v>252154.99</v>
      </c>
      <c r="P51" s="78">
        <v>45028</v>
      </c>
      <c r="Q51" s="78">
        <v>45055</v>
      </c>
      <c r="R51" s="94">
        <f t="shared" si="6"/>
        <v>240.55999809196717</v>
      </c>
      <c r="S51" s="16">
        <f t="shared" si="7"/>
        <v>45047</v>
      </c>
      <c r="T51" s="94">
        <v>271.24</v>
      </c>
      <c r="U51" s="94">
        <f t="shared" si="4"/>
        <v>30.680001908032835</v>
      </c>
      <c r="V51" s="94">
        <f t="shared" si="5"/>
        <v>32158.77800000002</v>
      </c>
    </row>
    <row r="52" spans="1:22">
      <c r="A52" s="104">
        <v>5008130</v>
      </c>
      <c r="B52" s="103" t="s">
        <v>460</v>
      </c>
      <c r="C52" s="103" t="s">
        <v>14</v>
      </c>
      <c r="D52" s="103" t="s">
        <v>13</v>
      </c>
      <c r="E52" s="103" t="s">
        <v>12</v>
      </c>
      <c r="F52" s="103" t="s">
        <v>11</v>
      </c>
      <c r="G52" s="103" t="s">
        <v>469</v>
      </c>
      <c r="H52" s="103" t="s">
        <v>465</v>
      </c>
      <c r="I52" s="103" t="s">
        <v>10</v>
      </c>
      <c r="J52" s="103" t="s">
        <v>470</v>
      </c>
      <c r="K52" s="103" t="s">
        <v>485</v>
      </c>
      <c r="L52" s="78">
        <v>45051</v>
      </c>
      <c r="M52" s="79">
        <v>1055.2</v>
      </c>
      <c r="N52" s="11" t="s">
        <v>85</v>
      </c>
      <c r="O52" s="80">
        <v>253838.91</v>
      </c>
      <c r="P52" s="78">
        <v>45015</v>
      </c>
      <c r="Q52" s="78">
        <v>45051</v>
      </c>
      <c r="R52" s="94">
        <f t="shared" si="6"/>
        <v>240.5599981046247</v>
      </c>
      <c r="S52" s="16">
        <f t="shared" si="7"/>
        <v>45047</v>
      </c>
      <c r="T52" s="94">
        <v>271.24</v>
      </c>
      <c r="U52" s="94">
        <f t="shared" si="4"/>
        <v>30.680001895375312</v>
      </c>
      <c r="V52" s="94">
        <f t="shared" si="5"/>
        <v>32373.53800000003</v>
      </c>
    </row>
    <row r="53" spans="1:22">
      <c r="A53" s="104">
        <v>5008130</v>
      </c>
      <c r="B53" s="103" t="s">
        <v>460</v>
      </c>
      <c r="C53" s="103" t="s">
        <v>14</v>
      </c>
      <c r="D53" s="103" t="s">
        <v>13</v>
      </c>
      <c r="E53" s="103" t="s">
        <v>12</v>
      </c>
      <c r="F53" s="103" t="s">
        <v>11</v>
      </c>
      <c r="G53" s="103" t="s">
        <v>471</v>
      </c>
      <c r="H53" s="103" t="s">
        <v>465</v>
      </c>
      <c r="I53" s="103" t="s">
        <v>10</v>
      </c>
      <c r="J53" s="103" t="s">
        <v>472</v>
      </c>
      <c r="K53" s="103" t="s">
        <v>486</v>
      </c>
      <c r="L53" s="78">
        <v>45051</v>
      </c>
      <c r="M53" s="79">
        <v>1071</v>
      </c>
      <c r="N53" s="11" t="s">
        <v>85</v>
      </c>
      <c r="O53" s="80">
        <v>257639.76</v>
      </c>
      <c r="P53" s="78">
        <v>45015</v>
      </c>
      <c r="Q53" s="78">
        <v>45051</v>
      </c>
      <c r="R53" s="94">
        <f t="shared" si="6"/>
        <v>240.56</v>
      </c>
      <c r="S53" s="16">
        <f t="shared" si="7"/>
        <v>45047</v>
      </c>
      <c r="T53" s="94">
        <v>271.24</v>
      </c>
      <c r="U53" s="94">
        <f t="shared" si="4"/>
        <v>30.680000000000007</v>
      </c>
      <c r="V53" s="94">
        <f t="shared" si="5"/>
        <v>32858.280000000006</v>
      </c>
    </row>
    <row r="54" spans="1:22">
      <c r="A54" s="104">
        <v>5008130</v>
      </c>
      <c r="B54" s="103" t="s">
        <v>460</v>
      </c>
      <c r="C54" s="103" t="s">
        <v>14</v>
      </c>
      <c r="D54" s="103" t="s">
        <v>13</v>
      </c>
      <c r="E54" s="103" t="s">
        <v>12</v>
      </c>
      <c r="F54" s="103" t="s">
        <v>11</v>
      </c>
      <c r="G54" s="103" t="s">
        <v>473</v>
      </c>
      <c r="H54" s="103" t="s">
        <v>465</v>
      </c>
      <c r="I54" s="103" t="s">
        <v>10</v>
      </c>
      <c r="J54" s="103" t="s">
        <v>474</v>
      </c>
      <c r="K54" s="103" t="s">
        <v>487</v>
      </c>
      <c r="L54" s="78">
        <v>45036</v>
      </c>
      <c r="M54" s="79">
        <v>1071</v>
      </c>
      <c r="N54" s="11" t="s">
        <v>85</v>
      </c>
      <c r="O54" s="80">
        <v>257639.76</v>
      </c>
      <c r="P54" s="78">
        <v>45015</v>
      </c>
      <c r="Q54" s="78">
        <v>45036</v>
      </c>
      <c r="R54" s="94">
        <f t="shared" si="6"/>
        <v>240.56</v>
      </c>
      <c r="S54" s="16">
        <f t="shared" si="7"/>
        <v>45017</v>
      </c>
      <c r="T54" s="94">
        <v>271.24</v>
      </c>
      <c r="U54" s="94">
        <f t="shared" si="4"/>
        <v>30.680000000000007</v>
      </c>
      <c r="V54" s="94">
        <f t="shared" si="5"/>
        <v>32858.280000000006</v>
      </c>
    </row>
    <row r="55" spans="1:22">
      <c r="A55" s="104">
        <v>5008130</v>
      </c>
      <c r="B55" s="103" t="s">
        <v>460</v>
      </c>
      <c r="C55" s="103" t="s">
        <v>14</v>
      </c>
      <c r="D55" s="103" t="s">
        <v>13</v>
      </c>
      <c r="E55" s="103" t="s">
        <v>12</v>
      </c>
      <c r="F55" s="103" t="s">
        <v>11</v>
      </c>
      <c r="G55" s="103" t="s">
        <v>475</v>
      </c>
      <c r="H55" s="103" t="s">
        <v>465</v>
      </c>
      <c r="I55" s="103" t="s">
        <v>10</v>
      </c>
      <c r="J55" s="103" t="s">
        <v>476</v>
      </c>
      <c r="K55" s="103" t="s">
        <v>488</v>
      </c>
      <c r="L55" s="78">
        <v>45035</v>
      </c>
      <c r="M55" s="79">
        <v>1063.4000000000001</v>
      </c>
      <c r="N55" s="11" t="s">
        <v>85</v>
      </c>
      <c r="O55" s="80">
        <v>255811.5</v>
      </c>
      <c r="P55" s="78">
        <v>45015</v>
      </c>
      <c r="Q55" s="78">
        <v>45035</v>
      </c>
      <c r="R55" s="94">
        <f t="shared" si="6"/>
        <v>240.55999623848032</v>
      </c>
      <c r="S55" s="16">
        <f t="shared" si="7"/>
        <v>45017</v>
      </c>
      <c r="T55" s="94">
        <v>271.24</v>
      </c>
      <c r="U55" s="94">
        <f t="shared" si="4"/>
        <v>30.680003761519686</v>
      </c>
      <c r="V55" s="94">
        <f t="shared" si="5"/>
        <v>32625.116000000038</v>
      </c>
    </row>
    <row r="56" spans="1:22">
      <c r="A56" s="104">
        <v>5008130</v>
      </c>
      <c r="B56" s="103" t="s">
        <v>460</v>
      </c>
      <c r="C56" s="103" t="s">
        <v>14</v>
      </c>
      <c r="D56" s="103" t="s">
        <v>13</v>
      </c>
      <c r="E56" s="103" t="s">
        <v>12</v>
      </c>
      <c r="F56" s="103" t="s">
        <v>11</v>
      </c>
      <c r="G56" s="103" t="s">
        <v>477</v>
      </c>
      <c r="H56" s="103" t="s">
        <v>465</v>
      </c>
      <c r="I56" s="103" t="s">
        <v>10</v>
      </c>
      <c r="J56" s="103" t="s">
        <v>478</v>
      </c>
      <c r="K56" s="103" t="s">
        <v>489</v>
      </c>
      <c r="L56" s="78">
        <v>45035</v>
      </c>
      <c r="M56" s="79">
        <v>1058.2</v>
      </c>
      <c r="N56" s="11" t="s">
        <v>85</v>
      </c>
      <c r="O56" s="80">
        <v>254560.59</v>
      </c>
      <c r="P56" s="78">
        <v>45015</v>
      </c>
      <c r="Q56" s="78">
        <v>45035</v>
      </c>
      <c r="R56" s="94">
        <f t="shared" si="6"/>
        <v>240.55999810999811</v>
      </c>
      <c r="S56" s="16">
        <f t="shared" si="7"/>
        <v>45017</v>
      </c>
      <c r="T56" s="94">
        <v>271.24</v>
      </c>
      <c r="U56" s="94">
        <f t="shared" si="4"/>
        <v>30.680001890001904</v>
      </c>
      <c r="V56" s="94">
        <f t="shared" si="5"/>
        <v>32465.578000000016</v>
      </c>
    </row>
    <row r="57" spans="1:22">
      <c r="A57" s="104">
        <v>5008290</v>
      </c>
      <c r="B57" s="103" t="s">
        <v>479</v>
      </c>
      <c r="C57" s="103" t="s">
        <v>14</v>
      </c>
      <c r="D57" s="103" t="s">
        <v>13</v>
      </c>
      <c r="E57" s="103" t="s">
        <v>12</v>
      </c>
      <c r="F57" s="103" t="s">
        <v>11</v>
      </c>
      <c r="G57" s="103" t="s">
        <v>480</v>
      </c>
      <c r="H57" s="103" t="s">
        <v>465</v>
      </c>
      <c r="I57" s="103" t="s">
        <v>10</v>
      </c>
      <c r="J57" s="103" t="s">
        <v>481</v>
      </c>
      <c r="K57" s="103" t="s">
        <v>490</v>
      </c>
      <c r="L57" s="78">
        <v>45034</v>
      </c>
      <c r="M57" s="79">
        <v>1107.43</v>
      </c>
      <c r="N57" s="11" t="s">
        <v>85</v>
      </c>
      <c r="O57" s="80">
        <v>266403.36</v>
      </c>
      <c r="P57" s="78">
        <v>45015</v>
      </c>
      <c r="Q57" s="78">
        <v>45034</v>
      </c>
      <c r="R57" s="94">
        <f t="shared" si="6"/>
        <v>240.55999927760669</v>
      </c>
      <c r="S57" s="16">
        <f t="shared" si="7"/>
        <v>45017</v>
      </c>
      <c r="T57" s="94">
        <v>271.24</v>
      </c>
      <c r="U57" s="94">
        <f t="shared" si="4"/>
        <v>30.680000722393316</v>
      </c>
      <c r="V57" s="94">
        <f t="shared" si="5"/>
        <v>33975.953200000033</v>
      </c>
    </row>
    <row r="58" spans="1:22">
      <c r="A58" s="104">
        <v>5004397</v>
      </c>
      <c r="B58" s="103" t="s">
        <v>491</v>
      </c>
      <c r="C58" s="103" t="s">
        <v>14</v>
      </c>
      <c r="D58" s="103" t="s">
        <v>13</v>
      </c>
      <c r="E58" s="103" t="s">
        <v>12</v>
      </c>
      <c r="F58" s="103" t="s">
        <v>11</v>
      </c>
      <c r="G58" s="103" t="s">
        <v>436</v>
      </c>
      <c r="H58" s="103" t="s">
        <v>397</v>
      </c>
      <c r="I58" s="103" t="s">
        <v>10</v>
      </c>
      <c r="J58" s="103" t="s">
        <v>408</v>
      </c>
      <c r="K58" s="103" t="s">
        <v>370</v>
      </c>
      <c r="L58" s="78">
        <v>45052</v>
      </c>
      <c r="M58" s="79">
        <v>994.6</v>
      </c>
      <c r="N58" s="11" t="s">
        <v>85</v>
      </c>
      <c r="O58" s="80">
        <v>242284.56</v>
      </c>
      <c r="P58" s="78">
        <v>45043</v>
      </c>
      <c r="Q58" s="78">
        <v>45052</v>
      </c>
      <c r="R58" s="94">
        <f t="shared" ref="R58:R59" si="8">+O58/M58</f>
        <v>243.6</v>
      </c>
      <c r="S58" s="16">
        <f t="shared" ref="S58:S59" si="9">EOMONTH(L58,-1)+1</f>
        <v>45047</v>
      </c>
      <c r="T58" s="94">
        <v>271.24</v>
      </c>
      <c r="U58" s="94">
        <f t="shared" ref="U58:U66" si="10">+T58-R58</f>
        <v>27.640000000000015</v>
      </c>
      <c r="V58" s="94">
        <f t="shared" ref="V58:V66" si="11">+U58*M58</f>
        <v>27490.744000000017</v>
      </c>
    </row>
    <row r="59" spans="1:22">
      <c r="A59" s="104">
        <v>5004397</v>
      </c>
      <c r="B59" s="103" t="s">
        <v>491</v>
      </c>
      <c r="C59" s="103" t="s">
        <v>14</v>
      </c>
      <c r="D59" s="103" t="s">
        <v>16</v>
      </c>
      <c r="E59" s="103" t="s">
        <v>12</v>
      </c>
      <c r="F59" s="103" t="s">
        <v>11</v>
      </c>
      <c r="G59" s="103" t="s">
        <v>492</v>
      </c>
      <c r="H59" s="103" t="s">
        <v>493</v>
      </c>
      <c r="I59" s="103" t="s">
        <v>10</v>
      </c>
      <c r="J59" s="103" t="s">
        <v>494</v>
      </c>
      <c r="K59" s="103" t="s">
        <v>495</v>
      </c>
      <c r="L59" s="78">
        <v>45020</v>
      </c>
      <c r="M59" s="79">
        <v>818.08</v>
      </c>
      <c r="N59" s="11" t="s">
        <v>85</v>
      </c>
      <c r="O59" s="80">
        <v>210655.6</v>
      </c>
      <c r="P59" s="78">
        <v>44985</v>
      </c>
      <c r="Q59" s="78">
        <v>45020</v>
      </c>
      <c r="R59" s="94">
        <f t="shared" si="8"/>
        <v>257.5</v>
      </c>
      <c r="S59" s="16">
        <f t="shared" si="9"/>
        <v>45017</v>
      </c>
      <c r="T59" s="94">
        <v>271.24</v>
      </c>
      <c r="U59" s="94">
        <f t="shared" si="10"/>
        <v>13.740000000000009</v>
      </c>
      <c r="V59" s="94">
        <f t="shared" si="11"/>
        <v>11240.419200000008</v>
      </c>
    </row>
    <row r="60" spans="1:22">
      <c r="A60" s="104">
        <v>5000281</v>
      </c>
      <c r="B60" s="103" t="s">
        <v>969</v>
      </c>
      <c r="C60" s="103" t="s">
        <v>14</v>
      </c>
      <c r="D60" s="103" t="s">
        <v>13</v>
      </c>
      <c r="E60" s="103" t="s">
        <v>12</v>
      </c>
      <c r="F60" s="103" t="s">
        <v>11</v>
      </c>
      <c r="G60" s="103" t="s">
        <v>970</v>
      </c>
      <c r="H60" s="103" t="s">
        <v>971</v>
      </c>
      <c r="I60" s="103" t="s">
        <v>10</v>
      </c>
      <c r="J60" s="103" t="s">
        <v>972</v>
      </c>
      <c r="K60" s="103" t="s">
        <v>987</v>
      </c>
      <c r="L60" s="78">
        <v>45054</v>
      </c>
      <c r="M60" s="79">
        <v>2936.81</v>
      </c>
      <c r="N60" s="11" t="s">
        <v>85</v>
      </c>
      <c r="O60" s="80">
        <v>381785.3</v>
      </c>
      <c r="P60" s="78">
        <v>45038</v>
      </c>
      <c r="Q60" s="78">
        <v>45054</v>
      </c>
      <c r="R60" s="94">
        <f t="shared" ref="R60:R66" si="12">+O60/M60</f>
        <v>130</v>
      </c>
      <c r="S60" s="16">
        <f t="shared" ref="S60:S66" si="13">EOMONTH(L60,-1)+1</f>
        <v>45047</v>
      </c>
      <c r="T60" s="93">
        <v>187.53</v>
      </c>
      <c r="U60" s="94">
        <f t="shared" si="10"/>
        <v>57.53</v>
      </c>
      <c r="V60" s="94">
        <f t="shared" si="11"/>
        <v>168954.67929999999</v>
      </c>
    </row>
    <row r="61" spans="1:22">
      <c r="A61" s="104">
        <v>5000281</v>
      </c>
      <c r="B61" s="103" t="s">
        <v>969</v>
      </c>
      <c r="C61" s="103" t="s">
        <v>79</v>
      </c>
      <c r="D61" s="103" t="s">
        <v>664</v>
      </c>
      <c r="E61" s="103" t="s">
        <v>12</v>
      </c>
      <c r="F61" s="103" t="s">
        <v>11</v>
      </c>
      <c r="G61" s="103" t="s">
        <v>973</v>
      </c>
      <c r="H61" s="103" t="s">
        <v>974</v>
      </c>
      <c r="I61" s="103" t="s">
        <v>10</v>
      </c>
      <c r="J61" s="103" t="s">
        <v>975</v>
      </c>
      <c r="K61" s="103" t="s">
        <v>988</v>
      </c>
      <c r="L61" s="78">
        <v>45069</v>
      </c>
      <c r="M61" s="79">
        <v>969.46</v>
      </c>
      <c r="N61" s="11" t="s">
        <v>85</v>
      </c>
      <c r="O61" s="80">
        <v>130877.11</v>
      </c>
      <c r="P61" s="78">
        <v>45063</v>
      </c>
      <c r="Q61" s="78">
        <v>45069</v>
      </c>
      <c r="R61" s="94">
        <f t="shared" si="12"/>
        <v>135.00001031502072</v>
      </c>
      <c r="S61" s="16">
        <f t="shared" si="13"/>
        <v>45047</v>
      </c>
      <c r="T61" s="93">
        <v>184.44</v>
      </c>
      <c r="U61" s="94">
        <f t="shared" si="10"/>
        <v>49.439989684979281</v>
      </c>
      <c r="V61" s="94">
        <f t="shared" si="11"/>
        <v>47930.092400000016</v>
      </c>
    </row>
    <row r="62" spans="1:22">
      <c r="A62" s="104">
        <v>5000281</v>
      </c>
      <c r="B62" s="103" t="s">
        <v>969</v>
      </c>
      <c r="C62" s="103" t="s">
        <v>79</v>
      </c>
      <c r="D62" s="103" t="s">
        <v>664</v>
      </c>
      <c r="E62" s="103" t="s">
        <v>12</v>
      </c>
      <c r="F62" s="103" t="s">
        <v>11</v>
      </c>
      <c r="G62" s="103" t="s">
        <v>976</v>
      </c>
      <c r="H62" s="103" t="s">
        <v>977</v>
      </c>
      <c r="I62" s="103" t="s">
        <v>10</v>
      </c>
      <c r="J62" s="103" t="s">
        <v>978</v>
      </c>
      <c r="K62" s="103" t="s">
        <v>989</v>
      </c>
      <c r="L62" s="78">
        <v>45035</v>
      </c>
      <c r="M62" s="79">
        <v>282.95999999999998</v>
      </c>
      <c r="N62" s="11" t="s">
        <v>85</v>
      </c>
      <c r="O62" s="80">
        <v>38199.599999999999</v>
      </c>
      <c r="P62" s="78">
        <v>45029</v>
      </c>
      <c r="Q62" s="78">
        <v>45035</v>
      </c>
      <c r="R62" s="94">
        <f t="shared" si="12"/>
        <v>135</v>
      </c>
      <c r="S62" s="16">
        <f t="shared" si="13"/>
        <v>45017</v>
      </c>
      <c r="T62" s="93">
        <v>184.44</v>
      </c>
      <c r="U62" s="94">
        <f t="shared" si="10"/>
        <v>49.44</v>
      </c>
      <c r="V62" s="94">
        <f t="shared" si="11"/>
        <v>13989.542399999998</v>
      </c>
    </row>
    <row r="63" spans="1:22">
      <c r="A63" s="104">
        <v>5000281</v>
      </c>
      <c r="B63" s="103" t="s">
        <v>969</v>
      </c>
      <c r="C63" s="103" t="s">
        <v>79</v>
      </c>
      <c r="D63" s="103" t="s">
        <v>664</v>
      </c>
      <c r="E63" s="103" t="s">
        <v>12</v>
      </c>
      <c r="F63" s="103" t="s">
        <v>11</v>
      </c>
      <c r="G63" s="103" t="s">
        <v>979</v>
      </c>
      <c r="H63" s="103" t="s">
        <v>977</v>
      </c>
      <c r="I63" s="103" t="s">
        <v>10</v>
      </c>
      <c r="J63" s="103" t="s">
        <v>980</v>
      </c>
      <c r="K63" s="103" t="s">
        <v>990</v>
      </c>
      <c r="L63" s="78">
        <v>45020</v>
      </c>
      <c r="M63" s="79">
        <v>179.26</v>
      </c>
      <c r="N63" s="11" t="s">
        <v>85</v>
      </c>
      <c r="O63" s="80">
        <v>24200.1</v>
      </c>
      <c r="P63" s="78">
        <v>45006</v>
      </c>
      <c r="Q63" s="78">
        <v>45020</v>
      </c>
      <c r="R63" s="94">
        <f t="shared" si="12"/>
        <v>135</v>
      </c>
      <c r="S63" s="16">
        <f t="shared" si="13"/>
        <v>45017</v>
      </c>
      <c r="T63" s="93">
        <v>184.44</v>
      </c>
      <c r="U63" s="94">
        <f t="shared" si="10"/>
        <v>49.44</v>
      </c>
      <c r="V63" s="94">
        <f t="shared" si="11"/>
        <v>8862.6143999999986</v>
      </c>
    </row>
    <row r="64" spans="1:22">
      <c r="A64" s="104">
        <v>5000281</v>
      </c>
      <c r="B64" s="103" t="s">
        <v>969</v>
      </c>
      <c r="C64" s="103" t="s">
        <v>79</v>
      </c>
      <c r="D64" s="103" t="s">
        <v>664</v>
      </c>
      <c r="E64" s="103" t="s">
        <v>12</v>
      </c>
      <c r="F64" s="103" t="s">
        <v>11</v>
      </c>
      <c r="G64" s="103" t="s">
        <v>981</v>
      </c>
      <c r="H64" s="103" t="s">
        <v>982</v>
      </c>
      <c r="I64" s="103" t="s">
        <v>10</v>
      </c>
      <c r="J64" s="103" t="s">
        <v>983</v>
      </c>
      <c r="K64" s="103" t="s">
        <v>991</v>
      </c>
      <c r="L64" s="78">
        <v>45020</v>
      </c>
      <c r="M64" s="79">
        <v>350.76</v>
      </c>
      <c r="N64" s="11" t="s">
        <v>85</v>
      </c>
      <c r="O64" s="80">
        <v>47352.61</v>
      </c>
      <c r="P64" s="78">
        <v>45006</v>
      </c>
      <c r="Q64" s="78">
        <v>45020</v>
      </c>
      <c r="R64" s="94">
        <f t="shared" si="12"/>
        <v>135.0000285095222</v>
      </c>
      <c r="S64" s="16">
        <f t="shared" si="13"/>
        <v>45017</v>
      </c>
      <c r="T64" s="93">
        <v>184.44</v>
      </c>
      <c r="U64" s="94">
        <f t="shared" si="10"/>
        <v>49.439971490477802</v>
      </c>
      <c r="V64" s="94">
        <f t="shared" si="11"/>
        <v>17341.564399999992</v>
      </c>
    </row>
    <row r="65" spans="1:22">
      <c r="A65" s="104">
        <v>5000434</v>
      </c>
      <c r="B65" s="103" t="s">
        <v>984</v>
      </c>
      <c r="C65" s="103" t="s">
        <v>79</v>
      </c>
      <c r="D65" s="103" t="s">
        <v>664</v>
      </c>
      <c r="E65" s="103" t="s">
        <v>12</v>
      </c>
      <c r="F65" s="103" t="s">
        <v>11</v>
      </c>
      <c r="G65" s="103" t="s">
        <v>985</v>
      </c>
      <c r="H65" s="103" t="s">
        <v>982</v>
      </c>
      <c r="I65" s="103" t="s">
        <v>10</v>
      </c>
      <c r="J65" s="103" t="s">
        <v>986</v>
      </c>
      <c r="K65" s="103" t="s">
        <v>989</v>
      </c>
      <c r="L65" s="78">
        <v>45035</v>
      </c>
      <c r="M65" s="79">
        <v>168.5</v>
      </c>
      <c r="N65" s="11" t="s">
        <v>85</v>
      </c>
      <c r="O65" s="80">
        <v>22747.5</v>
      </c>
      <c r="P65" s="78">
        <v>45029</v>
      </c>
      <c r="Q65" s="78">
        <v>45035</v>
      </c>
      <c r="R65" s="94">
        <f t="shared" si="12"/>
        <v>135</v>
      </c>
      <c r="S65" s="16">
        <f t="shared" si="13"/>
        <v>45017</v>
      </c>
      <c r="T65" s="93">
        <v>184.44</v>
      </c>
      <c r="U65" s="94">
        <f t="shared" si="10"/>
        <v>49.44</v>
      </c>
      <c r="V65" s="94">
        <f t="shared" si="11"/>
        <v>8330.64</v>
      </c>
    </row>
    <row r="66" spans="1:22">
      <c r="A66" s="104">
        <v>5000434</v>
      </c>
      <c r="B66" s="103" t="s">
        <v>984</v>
      </c>
      <c r="C66" s="103" t="s">
        <v>79</v>
      </c>
      <c r="D66" s="103" t="s">
        <v>664</v>
      </c>
      <c r="E66" s="103" t="s">
        <v>12</v>
      </c>
      <c r="F66" s="103" t="s">
        <v>11</v>
      </c>
      <c r="G66" s="103" t="s">
        <v>981</v>
      </c>
      <c r="H66" s="103" t="s">
        <v>982</v>
      </c>
      <c r="I66" s="103" t="s">
        <v>10</v>
      </c>
      <c r="J66" s="103" t="s">
        <v>983</v>
      </c>
      <c r="K66" s="103" t="s">
        <v>991</v>
      </c>
      <c r="L66" s="78">
        <v>45020</v>
      </c>
      <c r="M66" s="79">
        <v>305.39999999999998</v>
      </c>
      <c r="N66" s="11" t="s">
        <v>85</v>
      </c>
      <c r="O66" s="80">
        <v>41229</v>
      </c>
      <c r="P66" s="78">
        <v>45006</v>
      </c>
      <c r="Q66" s="78">
        <v>45020</v>
      </c>
      <c r="R66" s="94">
        <f t="shared" si="12"/>
        <v>135</v>
      </c>
      <c r="S66" s="16">
        <f t="shared" si="13"/>
        <v>45017</v>
      </c>
      <c r="T66" s="93">
        <v>184.44</v>
      </c>
      <c r="U66" s="94">
        <f t="shared" si="10"/>
        <v>49.44</v>
      </c>
      <c r="V66" s="94">
        <f t="shared" si="11"/>
        <v>15098.975999999999</v>
      </c>
    </row>
  </sheetData>
  <autoFilter ref="A1:V66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3"/>
  <sheetViews>
    <sheetView workbookViewId="0">
      <selection activeCell="L1" sqref="L1"/>
    </sheetView>
  </sheetViews>
  <sheetFormatPr defaultRowHeight="15"/>
  <cols>
    <col min="1" max="1" width="8" bestFit="1" customWidth="1"/>
    <col min="2" max="2" width="42" bestFit="1" customWidth="1"/>
    <col min="3" max="3" width="6" bestFit="1" customWidth="1"/>
    <col min="4" max="4" width="5.7109375" bestFit="1" customWidth="1"/>
    <col min="5" max="5" width="14.85546875" bestFit="1" customWidth="1"/>
    <col min="6" max="6" width="4.7109375" bestFit="1" customWidth="1"/>
    <col min="7" max="7" width="14" bestFit="1" customWidth="1"/>
    <col min="8" max="8" width="11" bestFit="1" customWidth="1"/>
    <col min="9" max="9" width="5.7109375" bestFit="1" customWidth="1"/>
    <col min="10" max="10" width="11" bestFit="1" customWidth="1"/>
    <col min="11" max="11" width="8" bestFit="1" customWidth="1"/>
    <col min="12" max="12" width="18.28515625" bestFit="1" customWidth="1"/>
    <col min="13" max="13" width="10.28515625" bestFit="1" customWidth="1"/>
    <col min="14" max="14" width="10" bestFit="1" customWidth="1"/>
    <col min="15" max="15" width="4.5703125" bestFit="1" customWidth="1"/>
    <col min="16" max="16" width="10.42578125" bestFit="1" customWidth="1"/>
    <col min="17" max="18" width="10.28515625" bestFit="1" customWidth="1"/>
    <col min="19" max="19" width="9.5703125" bestFit="1" customWidth="1"/>
    <col min="20" max="20" width="8.42578125" bestFit="1" customWidth="1"/>
    <col min="21" max="21" width="11.28515625" bestFit="1" customWidth="1"/>
    <col min="22" max="22" width="9.7109375" bestFit="1" customWidth="1"/>
    <col min="23" max="23" width="9.85546875" bestFit="1" customWidth="1"/>
    <col min="24" max="24" width="12.7109375" bestFit="1" customWidth="1"/>
    <col min="26" max="26" width="12.7109375" bestFit="1" customWidth="1"/>
  </cols>
  <sheetData>
    <row r="1" spans="1:26">
      <c r="A1" s="123" t="s">
        <v>29</v>
      </c>
      <c r="B1" s="123" t="s">
        <v>28</v>
      </c>
      <c r="C1" s="123" t="s">
        <v>27</v>
      </c>
      <c r="D1" s="123" t="s">
        <v>26</v>
      </c>
      <c r="E1" s="123" t="s">
        <v>25</v>
      </c>
      <c r="F1" s="123" t="s">
        <v>24</v>
      </c>
      <c r="G1" s="123" t="s">
        <v>23</v>
      </c>
      <c r="H1" s="123" t="s">
        <v>22</v>
      </c>
      <c r="I1" s="123" t="s">
        <v>21</v>
      </c>
      <c r="J1" s="123" t="s">
        <v>20</v>
      </c>
      <c r="K1" s="123" t="s">
        <v>660</v>
      </c>
      <c r="L1" s="123" t="s">
        <v>236</v>
      </c>
      <c r="M1" s="124" t="s">
        <v>19</v>
      </c>
      <c r="N1" s="124" t="s">
        <v>18</v>
      </c>
      <c r="O1" s="124" t="s">
        <v>17</v>
      </c>
      <c r="P1" s="124" t="s">
        <v>237</v>
      </c>
      <c r="Q1" s="124" t="s">
        <v>238</v>
      </c>
      <c r="R1" s="124" t="s">
        <v>239</v>
      </c>
      <c r="S1" s="142" t="s">
        <v>30</v>
      </c>
      <c r="T1" s="142" t="s">
        <v>661</v>
      </c>
      <c r="U1" s="142" t="s">
        <v>95</v>
      </c>
      <c r="V1" s="142" t="s">
        <v>96</v>
      </c>
      <c r="W1" s="142" t="s">
        <v>662</v>
      </c>
      <c r="Z1" s="124" t="s">
        <v>966</v>
      </c>
    </row>
    <row r="2" spans="1:26">
      <c r="A2" s="104">
        <v>5000422</v>
      </c>
      <c r="B2" s="103" t="s">
        <v>663</v>
      </c>
      <c r="C2" s="103" t="s">
        <v>79</v>
      </c>
      <c r="D2" s="103" t="s">
        <v>664</v>
      </c>
      <c r="E2" s="103" t="s">
        <v>12</v>
      </c>
      <c r="F2" s="103" t="s">
        <v>11</v>
      </c>
      <c r="G2" s="103" t="s">
        <v>671</v>
      </c>
      <c r="H2" s="103" t="s">
        <v>672</v>
      </c>
      <c r="I2" s="103" t="s">
        <v>10</v>
      </c>
      <c r="J2" s="103" t="s">
        <v>673</v>
      </c>
      <c r="K2" s="103" t="s">
        <v>668</v>
      </c>
      <c r="L2" s="103" t="s">
        <v>674</v>
      </c>
      <c r="M2" s="78">
        <v>45022</v>
      </c>
      <c r="N2" s="79">
        <v>250</v>
      </c>
      <c r="O2" s="11" t="s">
        <v>670</v>
      </c>
      <c r="P2" s="80">
        <v>10070</v>
      </c>
      <c r="Q2" s="78">
        <v>45021</v>
      </c>
      <c r="R2" s="78">
        <v>45022</v>
      </c>
      <c r="S2" s="16">
        <f t="shared" ref="S2:S33" si="0">EOMONTH(M2,-1)+1</f>
        <v>45017</v>
      </c>
      <c r="T2" s="19">
        <f t="shared" ref="T2:T33" si="1">+P2/N2</f>
        <v>40.28</v>
      </c>
      <c r="U2" s="19">
        <f>IFERROR(VLOOKUP(A2,[2]UKM1!$F$2:$W$2569,18,0),0)</f>
        <v>42.596100000000007</v>
      </c>
      <c r="V2" s="10">
        <f t="shared" ref="V2:V33" si="2">+U2-T2</f>
        <v>2.3161000000000058</v>
      </c>
      <c r="W2" s="19">
        <f t="shared" ref="W2:W33" si="3">+V2*N2</f>
        <v>579.02500000000146</v>
      </c>
      <c r="Z2">
        <v>3701596</v>
      </c>
    </row>
    <row r="3" spans="1:26">
      <c r="A3" s="104">
        <v>5000425</v>
      </c>
      <c r="B3" s="103" t="s">
        <v>675</v>
      </c>
      <c r="C3" s="103" t="s">
        <v>79</v>
      </c>
      <c r="D3" s="103" t="s">
        <v>664</v>
      </c>
      <c r="E3" s="103" t="s">
        <v>12</v>
      </c>
      <c r="F3" s="103" t="s">
        <v>11</v>
      </c>
      <c r="G3" s="103" t="s">
        <v>671</v>
      </c>
      <c r="H3" s="103" t="s">
        <v>676</v>
      </c>
      <c r="I3" s="103" t="s">
        <v>10</v>
      </c>
      <c r="J3" s="103" t="s">
        <v>673</v>
      </c>
      <c r="K3" s="103" t="s">
        <v>668</v>
      </c>
      <c r="L3" s="103" t="s">
        <v>674</v>
      </c>
      <c r="M3" s="78">
        <v>45022</v>
      </c>
      <c r="N3" s="79">
        <v>120</v>
      </c>
      <c r="O3" s="11" t="s">
        <v>670</v>
      </c>
      <c r="P3" s="80">
        <v>4833.6000000000004</v>
      </c>
      <c r="Q3" s="78">
        <v>45021</v>
      </c>
      <c r="R3" s="78">
        <v>45022</v>
      </c>
      <c r="S3" s="16">
        <f t="shared" si="0"/>
        <v>45017</v>
      </c>
      <c r="T3" s="19">
        <f t="shared" si="1"/>
        <v>40.28</v>
      </c>
      <c r="U3" s="19">
        <f>IFERROR(VLOOKUP(A3,[2]UKM1!$F$2:$W$2569,18,0),0)</f>
        <v>45.091799999999999</v>
      </c>
      <c r="V3" s="10">
        <f t="shared" si="2"/>
        <v>4.8117999999999981</v>
      </c>
      <c r="W3" s="19">
        <f t="shared" si="3"/>
        <v>577.41599999999971</v>
      </c>
      <c r="Z3">
        <v>3700121</v>
      </c>
    </row>
    <row r="4" spans="1:26">
      <c r="A4" s="104">
        <v>5000425</v>
      </c>
      <c r="B4" s="103" t="s">
        <v>675</v>
      </c>
      <c r="C4" s="103" t="s">
        <v>79</v>
      </c>
      <c r="D4" s="103" t="s">
        <v>664</v>
      </c>
      <c r="E4" s="103" t="s">
        <v>12</v>
      </c>
      <c r="F4" s="103" t="s">
        <v>11</v>
      </c>
      <c r="G4" s="103" t="s">
        <v>671</v>
      </c>
      <c r="H4" s="103" t="s">
        <v>672</v>
      </c>
      <c r="I4" s="103" t="s">
        <v>10</v>
      </c>
      <c r="J4" s="103" t="s">
        <v>673</v>
      </c>
      <c r="K4" s="103" t="s">
        <v>668</v>
      </c>
      <c r="L4" s="103" t="s">
        <v>674</v>
      </c>
      <c r="M4" s="78">
        <v>45022</v>
      </c>
      <c r="N4" s="79">
        <v>100</v>
      </c>
      <c r="O4" s="11" t="s">
        <v>670</v>
      </c>
      <c r="P4" s="80">
        <v>4028</v>
      </c>
      <c r="Q4" s="78">
        <v>45021</v>
      </c>
      <c r="R4" s="78">
        <v>45022</v>
      </c>
      <c r="S4" s="16">
        <f t="shared" si="0"/>
        <v>45017</v>
      </c>
      <c r="T4" s="19">
        <f t="shared" si="1"/>
        <v>40.28</v>
      </c>
      <c r="U4" s="19">
        <f>IFERROR(VLOOKUP(A4,[2]UKM1!$F$2:$W$2569,18,0),0)</f>
        <v>45.091799999999999</v>
      </c>
      <c r="V4" s="10">
        <f t="shared" si="2"/>
        <v>4.8117999999999981</v>
      </c>
      <c r="W4" s="19">
        <f t="shared" si="3"/>
        <v>481.17999999999984</v>
      </c>
      <c r="Z4">
        <v>3709538</v>
      </c>
    </row>
    <row r="5" spans="1:26">
      <c r="A5" s="104">
        <v>5000959</v>
      </c>
      <c r="B5" s="103" t="s">
        <v>677</v>
      </c>
      <c r="C5" s="103" t="s">
        <v>79</v>
      </c>
      <c r="D5" s="103" t="s">
        <v>365</v>
      </c>
      <c r="E5" s="103" t="s">
        <v>12</v>
      </c>
      <c r="F5" s="103" t="s">
        <v>11</v>
      </c>
      <c r="G5" s="103" t="s">
        <v>682</v>
      </c>
      <c r="H5" s="103" t="s">
        <v>683</v>
      </c>
      <c r="I5" s="103" t="s">
        <v>10</v>
      </c>
      <c r="J5" s="103" t="s">
        <v>684</v>
      </c>
      <c r="K5" s="103" t="s">
        <v>668</v>
      </c>
      <c r="L5" s="103" t="s">
        <v>685</v>
      </c>
      <c r="M5" s="78">
        <v>45037</v>
      </c>
      <c r="N5" s="79">
        <v>1510</v>
      </c>
      <c r="O5" s="11" t="s">
        <v>670</v>
      </c>
      <c r="P5" s="80">
        <v>41389.1</v>
      </c>
      <c r="Q5" s="78">
        <v>45036</v>
      </c>
      <c r="R5" s="78">
        <v>45037</v>
      </c>
      <c r="S5" s="16">
        <f t="shared" si="0"/>
        <v>45017</v>
      </c>
      <c r="T5" s="19">
        <f t="shared" si="1"/>
        <v>27.41</v>
      </c>
      <c r="U5" s="19">
        <f>IFERROR(VLOOKUP(A5,[2]UKM1!$F$2:$W$2569,18,0),0)</f>
        <v>27.41</v>
      </c>
      <c r="V5" s="10">
        <f t="shared" si="2"/>
        <v>0</v>
      </c>
      <c r="W5" s="19">
        <f t="shared" si="3"/>
        <v>0</v>
      </c>
    </row>
    <row r="6" spans="1:26">
      <c r="A6" s="104">
        <v>5001550</v>
      </c>
      <c r="B6" s="103" t="s">
        <v>686</v>
      </c>
      <c r="C6" s="103" t="s">
        <v>79</v>
      </c>
      <c r="D6" s="103" t="s">
        <v>365</v>
      </c>
      <c r="E6" s="103" t="s">
        <v>12</v>
      </c>
      <c r="F6" s="103" t="s">
        <v>11</v>
      </c>
      <c r="G6" s="103" t="s">
        <v>694</v>
      </c>
      <c r="H6" s="103" t="s">
        <v>695</v>
      </c>
      <c r="I6" s="103" t="s">
        <v>10</v>
      </c>
      <c r="J6" s="103" t="s">
        <v>696</v>
      </c>
      <c r="K6" s="103" t="s">
        <v>668</v>
      </c>
      <c r="L6" s="103" t="s">
        <v>697</v>
      </c>
      <c r="M6" s="78">
        <v>45040</v>
      </c>
      <c r="N6" s="79">
        <v>208</v>
      </c>
      <c r="O6" s="11" t="s">
        <v>670</v>
      </c>
      <c r="P6" s="80">
        <v>7914.4</v>
      </c>
      <c r="Q6" s="78">
        <v>45040</v>
      </c>
      <c r="R6" s="78">
        <v>45040</v>
      </c>
      <c r="S6" s="16">
        <f t="shared" si="0"/>
        <v>45017</v>
      </c>
      <c r="T6" s="19">
        <f t="shared" si="1"/>
        <v>38.049999999999997</v>
      </c>
      <c r="U6" s="19">
        <f>IFERROR(VLOOKUP(A6,[2]UKM1!$F$2:$W$2569,18,0),0)</f>
        <v>49.28</v>
      </c>
      <c r="V6" s="10">
        <f t="shared" si="2"/>
        <v>11.230000000000004</v>
      </c>
      <c r="W6" s="19">
        <f t="shared" si="3"/>
        <v>2335.8400000000011</v>
      </c>
    </row>
    <row r="7" spans="1:26">
      <c r="A7" s="104">
        <v>5001966</v>
      </c>
      <c r="B7" s="103" t="s">
        <v>702</v>
      </c>
      <c r="C7" s="103" t="s">
        <v>79</v>
      </c>
      <c r="D7" s="103" t="s">
        <v>365</v>
      </c>
      <c r="E7" s="103" t="s">
        <v>12</v>
      </c>
      <c r="F7" s="103" t="s">
        <v>11</v>
      </c>
      <c r="G7" s="103" t="s">
        <v>713</v>
      </c>
      <c r="H7" s="103" t="s">
        <v>703</v>
      </c>
      <c r="I7" s="103" t="s">
        <v>10</v>
      </c>
      <c r="J7" s="103" t="s">
        <v>714</v>
      </c>
      <c r="K7" s="103" t="s">
        <v>668</v>
      </c>
      <c r="L7" s="103" t="s">
        <v>715</v>
      </c>
      <c r="M7" s="78">
        <v>45024</v>
      </c>
      <c r="N7" s="79">
        <v>4920</v>
      </c>
      <c r="O7" s="11" t="s">
        <v>670</v>
      </c>
      <c r="P7" s="80">
        <v>72914.399999999994</v>
      </c>
      <c r="Q7" s="78">
        <v>45022</v>
      </c>
      <c r="R7" s="78">
        <v>45024</v>
      </c>
      <c r="S7" s="16">
        <f t="shared" si="0"/>
        <v>45017</v>
      </c>
      <c r="T7" s="19">
        <f t="shared" si="1"/>
        <v>14.819999999999999</v>
      </c>
      <c r="U7" s="19">
        <f>IFERROR(VLOOKUP(A7,[2]UKM1!$F$2:$W$2569,18,0),0)</f>
        <v>15.672150000000002</v>
      </c>
      <c r="V7" s="10">
        <f t="shared" si="2"/>
        <v>0.85215000000000352</v>
      </c>
      <c r="W7" s="19">
        <f t="shared" si="3"/>
        <v>4192.5780000000177</v>
      </c>
    </row>
    <row r="8" spans="1:26">
      <c r="A8" s="104">
        <v>5001966</v>
      </c>
      <c r="B8" s="103" t="s">
        <v>702</v>
      </c>
      <c r="C8" s="103" t="s">
        <v>79</v>
      </c>
      <c r="D8" s="103" t="s">
        <v>365</v>
      </c>
      <c r="E8" s="103" t="s">
        <v>12</v>
      </c>
      <c r="F8" s="103" t="s">
        <v>11</v>
      </c>
      <c r="G8" s="103" t="s">
        <v>716</v>
      </c>
      <c r="H8" s="103" t="s">
        <v>717</v>
      </c>
      <c r="I8" s="103" t="s">
        <v>10</v>
      </c>
      <c r="J8" s="103" t="s">
        <v>718</v>
      </c>
      <c r="K8" s="103" t="s">
        <v>668</v>
      </c>
      <c r="L8" s="103" t="s">
        <v>719</v>
      </c>
      <c r="M8" s="78">
        <v>45019</v>
      </c>
      <c r="N8" s="79">
        <v>2957</v>
      </c>
      <c r="O8" s="11" t="s">
        <v>670</v>
      </c>
      <c r="P8" s="80">
        <v>43822.74</v>
      </c>
      <c r="Q8" s="78">
        <v>45019</v>
      </c>
      <c r="R8" s="78">
        <v>45019</v>
      </c>
      <c r="S8" s="16">
        <f t="shared" si="0"/>
        <v>45017</v>
      </c>
      <c r="T8" s="19">
        <f t="shared" si="1"/>
        <v>14.819999999999999</v>
      </c>
      <c r="U8" s="19">
        <f>IFERROR(VLOOKUP(A8,[2]UKM1!$F$2:$W$2569,18,0),0)</f>
        <v>15.672150000000002</v>
      </c>
      <c r="V8" s="10">
        <f t="shared" si="2"/>
        <v>0.85215000000000352</v>
      </c>
      <c r="W8" s="19">
        <f t="shared" si="3"/>
        <v>2519.8075500000105</v>
      </c>
    </row>
    <row r="9" spans="1:26">
      <c r="A9" s="104">
        <v>5003311</v>
      </c>
      <c r="B9" s="103" t="s">
        <v>722</v>
      </c>
      <c r="C9" s="103" t="s">
        <v>79</v>
      </c>
      <c r="D9" s="103" t="s">
        <v>365</v>
      </c>
      <c r="E9" s="103" t="s">
        <v>12</v>
      </c>
      <c r="F9" s="103" t="s">
        <v>11</v>
      </c>
      <c r="G9" s="103" t="s">
        <v>723</v>
      </c>
      <c r="H9" s="103" t="s">
        <v>683</v>
      </c>
      <c r="I9" s="103" t="s">
        <v>10</v>
      </c>
      <c r="J9" s="103" t="s">
        <v>724</v>
      </c>
      <c r="K9" s="103" t="s">
        <v>668</v>
      </c>
      <c r="L9" s="103" t="s">
        <v>725</v>
      </c>
      <c r="M9" s="78">
        <v>45037</v>
      </c>
      <c r="N9" s="79">
        <v>920</v>
      </c>
      <c r="O9" s="11" t="s">
        <v>670</v>
      </c>
      <c r="P9" s="80">
        <v>17277.599999999999</v>
      </c>
      <c r="Q9" s="78">
        <v>45036</v>
      </c>
      <c r="R9" s="78">
        <v>45037</v>
      </c>
      <c r="S9" s="16">
        <f t="shared" si="0"/>
        <v>45017</v>
      </c>
      <c r="T9" s="19">
        <f t="shared" si="1"/>
        <v>18.779999999999998</v>
      </c>
      <c r="U9" s="19">
        <f>IFERROR(VLOOKUP(A9,[2]UKM1!$F$2:$W$2569,18,0),0)</f>
        <v>18.78</v>
      </c>
      <c r="V9" s="10">
        <f t="shared" si="2"/>
        <v>0</v>
      </c>
      <c r="W9" s="19">
        <f t="shared" si="3"/>
        <v>0</v>
      </c>
    </row>
    <row r="10" spans="1:26">
      <c r="A10" s="104">
        <v>5003311</v>
      </c>
      <c r="B10" s="103" t="s">
        <v>722</v>
      </c>
      <c r="C10" s="103" t="s">
        <v>79</v>
      </c>
      <c r="D10" s="103" t="s">
        <v>365</v>
      </c>
      <c r="E10" s="103" t="s">
        <v>12</v>
      </c>
      <c r="F10" s="103" t="s">
        <v>11</v>
      </c>
      <c r="G10" s="103" t="s">
        <v>726</v>
      </c>
      <c r="H10" s="103" t="s">
        <v>683</v>
      </c>
      <c r="I10" s="103" t="s">
        <v>10</v>
      </c>
      <c r="J10" s="103" t="s">
        <v>727</v>
      </c>
      <c r="K10" s="103" t="s">
        <v>668</v>
      </c>
      <c r="L10" s="103" t="s">
        <v>728</v>
      </c>
      <c r="M10" s="78">
        <v>45035</v>
      </c>
      <c r="N10" s="79">
        <v>900</v>
      </c>
      <c r="O10" s="11" t="s">
        <v>670</v>
      </c>
      <c r="P10" s="80">
        <v>16902</v>
      </c>
      <c r="Q10" s="78">
        <v>45035</v>
      </c>
      <c r="R10" s="78">
        <v>45035</v>
      </c>
      <c r="S10" s="16">
        <f t="shared" si="0"/>
        <v>45017</v>
      </c>
      <c r="T10" s="19">
        <f t="shared" si="1"/>
        <v>18.78</v>
      </c>
      <c r="U10" s="19">
        <f>IFERROR(VLOOKUP(A10,[2]UKM1!$F$2:$W$2569,18,0),0)</f>
        <v>18.78</v>
      </c>
      <c r="V10" s="10">
        <f t="shared" si="2"/>
        <v>0</v>
      </c>
      <c r="W10" s="19">
        <f t="shared" si="3"/>
        <v>0</v>
      </c>
    </row>
    <row r="11" spans="1:26">
      <c r="A11" s="104">
        <v>5005087</v>
      </c>
      <c r="B11" s="103" t="s">
        <v>738</v>
      </c>
      <c r="C11" s="103" t="s">
        <v>79</v>
      </c>
      <c r="D11" s="103" t="s">
        <v>664</v>
      </c>
      <c r="E11" s="103" t="s">
        <v>12</v>
      </c>
      <c r="F11" s="103" t="s">
        <v>11</v>
      </c>
      <c r="G11" s="103" t="s">
        <v>739</v>
      </c>
      <c r="H11" s="103" t="s">
        <v>676</v>
      </c>
      <c r="I11" s="103" t="s">
        <v>10</v>
      </c>
      <c r="J11" s="103" t="s">
        <v>740</v>
      </c>
      <c r="K11" s="103" t="s">
        <v>668</v>
      </c>
      <c r="L11" s="103" t="s">
        <v>741</v>
      </c>
      <c r="M11" s="78">
        <v>45030</v>
      </c>
      <c r="N11" s="79">
        <v>500</v>
      </c>
      <c r="O11" s="11" t="s">
        <v>670</v>
      </c>
      <c r="P11" s="80">
        <v>21440</v>
      </c>
      <c r="Q11" s="78">
        <v>45029</v>
      </c>
      <c r="R11" s="78">
        <v>45030</v>
      </c>
      <c r="S11" s="16">
        <f t="shared" si="0"/>
        <v>45017</v>
      </c>
      <c r="T11" s="19">
        <f t="shared" si="1"/>
        <v>42.88</v>
      </c>
      <c r="U11" s="19">
        <f>IFERROR(VLOOKUP(A11,[2]UKM1!$F$2:$W$2569,18,0),0)</f>
        <v>45.345600000000005</v>
      </c>
      <c r="V11" s="10">
        <f t="shared" si="2"/>
        <v>2.465600000000002</v>
      </c>
      <c r="W11" s="19">
        <f t="shared" si="3"/>
        <v>1232.8000000000011</v>
      </c>
    </row>
    <row r="12" spans="1:26">
      <c r="A12" s="104">
        <v>5005087</v>
      </c>
      <c r="B12" s="103" t="s">
        <v>738</v>
      </c>
      <c r="C12" s="103" t="s">
        <v>79</v>
      </c>
      <c r="D12" s="103" t="s">
        <v>664</v>
      </c>
      <c r="E12" s="103" t="s">
        <v>12</v>
      </c>
      <c r="F12" s="103" t="s">
        <v>11</v>
      </c>
      <c r="G12" s="103" t="s">
        <v>742</v>
      </c>
      <c r="H12" s="103" t="s">
        <v>676</v>
      </c>
      <c r="I12" s="103" t="s">
        <v>10</v>
      </c>
      <c r="J12" s="103" t="s">
        <v>743</v>
      </c>
      <c r="K12" s="103" t="s">
        <v>668</v>
      </c>
      <c r="L12" s="103" t="s">
        <v>744</v>
      </c>
      <c r="M12" s="78">
        <v>45027</v>
      </c>
      <c r="N12" s="79">
        <v>800</v>
      </c>
      <c r="O12" s="11" t="s">
        <v>670</v>
      </c>
      <c r="P12" s="80">
        <v>34304</v>
      </c>
      <c r="Q12" s="78">
        <v>45023</v>
      </c>
      <c r="R12" s="78">
        <v>45027</v>
      </c>
      <c r="S12" s="16">
        <f t="shared" si="0"/>
        <v>45017</v>
      </c>
      <c r="T12" s="19">
        <f t="shared" si="1"/>
        <v>42.88</v>
      </c>
      <c r="U12" s="19">
        <f>IFERROR(VLOOKUP(A12,[2]UKM1!$F$2:$W$2569,18,0),0)</f>
        <v>45.345600000000005</v>
      </c>
      <c r="V12" s="10">
        <f t="shared" si="2"/>
        <v>2.465600000000002</v>
      </c>
      <c r="W12" s="19">
        <f t="shared" si="3"/>
        <v>1972.4800000000016</v>
      </c>
    </row>
    <row r="13" spans="1:26">
      <c r="A13" s="104">
        <v>5005107</v>
      </c>
      <c r="B13" s="103" t="s">
        <v>745</v>
      </c>
      <c r="C13" s="103" t="s">
        <v>79</v>
      </c>
      <c r="D13" s="103" t="s">
        <v>664</v>
      </c>
      <c r="E13" s="103" t="s">
        <v>12</v>
      </c>
      <c r="F13" s="103" t="s">
        <v>11</v>
      </c>
      <c r="G13" s="103" t="s">
        <v>746</v>
      </c>
      <c r="H13" s="103" t="s">
        <v>747</v>
      </c>
      <c r="I13" s="103" t="s">
        <v>10</v>
      </c>
      <c r="J13" s="103" t="s">
        <v>748</v>
      </c>
      <c r="K13" s="103" t="s">
        <v>668</v>
      </c>
      <c r="L13" s="103" t="s">
        <v>749</v>
      </c>
      <c r="M13" s="78">
        <v>45024</v>
      </c>
      <c r="N13" s="79">
        <v>25</v>
      </c>
      <c r="O13" s="11" t="s">
        <v>670</v>
      </c>
      <c r="P13" s="80">
        <v>1198.25</v>
      </c>
      <c r="Q13" s="78">
        <v>45019</v>
      </c>
      <c r="R13" s="78">
        <v>45024</v>
      </c>
      <c r="S13" s="16">
        <f t="shared" si="0"/>
        <v>45017</v>
      </c>
      <c r="T13" s="19">
        <f t="shared" si="1"/>
        <v>47.93</v>
      </c>
      <c r="U13" s="19">
        <f>IFERROR(VLOOKUP(A13,[2]UKM1!$F$2:$W$2569,18,0),0)</f>
        <v>50.685974999999999</v>
      </c>
      <c r="V13" s="10">
        <f t="shared" si="2"/>
        <v>2.7559749999999994</v>
      </c>
      <c r="W13" s="19">
        <f t="shared" si="3"/>
        <v>68.899374999999992</v>
      </c>
    </row>
    <row r="14" spans="1:26">
      <c r="A14" s="104">
        <v>5007118</v>
      </c>
      <c r="B14" s="103" t="s">
        <v>750</v>
      </c>
      <c r="C14" s="103" t="s">
        <v>79</v>
      </c>
      <c r="D14" s="103" t="s">
        <v>664</v>
      </c>
      <c r="E14" s="103" t="s">
        <v>12</v>
      </c>
      <c r="F14" s="103" t="s">
        <v>11</v>
      </c>
      <c r="G14" s="103" t="s">
        <v>755</v>
      </c>
      <c r="H14" s="103" t="s">
        <v>752</v>
      </c>
      <c r="I14" s="103" t="s">
        <v>10</v>
      </c>
      <c r="J14" s="103" t="s">
        <v>756</v>
      </c>
      <c r="K14" s="103" t="s">
        <v>668</v>
      </c>
      <c r="L14" s="103" t="s">
        <v>757</v>
      </c>
      <c r="M14" s="78">
        <v>45045</v>
      </c>
      <c r="N14" s="79">
        <v>2040</v>
      </c>
      <c r="O14" s="11" t="s">
        <v>670</v>
      </c>
      <c r="P14" s="80">
        <v>77418</v>
      </c>
      <c r="Q14" s="78">
        <v>45044</v>
      </c>
      <c r="R14" s="78">
        <v>45045</v>
      </c>
      <c r="S14" s="16">
        <f t="shared" si="0"/>
        <v>45017</v>
      </c>
      <c r="T14" s="19">
        <f t="shared" si="1"/>
        <v>37.950000000000003</v>
      </c>
      <c r="U14" s="19">
        <f>IFERROR(VLOOKUP(A14,[2]UKM1!$F$2:$W$2569,18,0),0)</f>
        <v>40.132125000000009</v>
      </c>
      <c r="V14" s="10">
        <f t="shared" si="2"/>
        <v>2.1821250000000063</v>
      </c>
      <c r="W14" s="19">
        <f t="shared" si="3"/>
        <v>4451.5350000000126</v>
      </c>
    </row>
    <row r="15" spans="1:26">
      <c r="A15" s="104">
        <v>5007118</v>
      </c>
      <c r="B15" s="103" t="s">
        <v>750</v>
      </c>
      <c r="C15" s="103" t="s">
        <v>79</v>
      </c>
      <c r="D15" s="103" t="s">
        <v>664</v>
      </c>
      <c r="E15" s="103" t="s">
        <v>12</v>
      </c>
      <c r="F15" s="103" t="s">
        <v>11</v>
      </c>
      <c r="G15" s="103" t="s">
        <v>758</v>
      </c>
      <c r="H15" s="103" t="s">
        <v>752</v>
      </c>
      <c r="I15" s="103" t="s">
        <v>10</v>
      </c>
      <c r="J15" s="103" t="s">
        <v>759</v>
      </c>
      <c r="K15" s="103" t="s">
        <v>668</v>
      </c>
      <c r="L15" s="103" t="s">
        <v>760</v>
      </c>
      <c r="M15" s="78">
        <v>45044</v>
      </c>
      <c r="N15" s="79">
        <v>2000</v>
      </c>
      <c r="O15" s="11" t="s">
        <v>670</v>
      </c>
      <c r="P15" s="80">
        <v>75900</v>
      </c>
      <c r="Q15" s="78">
        <v>45043</v>
      </c>
      <c r="R15" s="78">
        <v>45044</v>
      </c>
      <c r="S15" s="16">
        <f t="shared" si="0"/>
        <v>45017</v>
      </c>
      <c r="T15" s="19">
        <f t="shared" si="1"/>
        <v>37.950000000000003</v>
      </c>
      <c r="U15" s="19">
        <f>IFERROR(VLOOKUP(A15,[2]UKM1!$F$2:$W$2569,18,0),0)</f>
        <v>40.132125000000009</v>
      </c>
      <c r="V15" s="10">
        <f t="shared" si="2"/>
        <v>2.1821250000000063</v>
      </c>
      <c r="W15" s="19">
        <f t="shared" si="3"/>
        <v>4364.2500000000127</v>
      </c>
    </row>
    <row r="16" spans="1:26">
      <c r="A16" s="104">
        <v>5007119</v>
      </c>
      <c r="B16" s="103" t="s">
        <v>761</v>
      </c>
      <c r="C16" s="103" t="s">
        <v>79</v>
      </c>
      <c r="D16" s="103" t="s">
        <v>664</v>
      </c>
      <c r="E16" s="103" t="s">
        <v>12</v>
      </c>
      <c r="F16" s="103" t="s">
        <v>11</v>
      </c>
      <c r="G16" s="103" t="s">
        <v>755</v>
      </c>
      <c r="H16" s="103" t="s">
        <v>752</v>
      </c>
      <c r="I16" s="103" t="s">
        <v>10</v>
      </c>
      <c r="J16" s="103" t="s">
        <v>756</v>
      </c>
      <c r="K16" s="103" t="s">
        <v>668</v>
      </c>
      <c r="L16" s="103" t="s">
        <v>757</v>
      </c>
      <c r="M16" s="78">
        <v>45045</v>
      </c>
      <c r="N16" s="79">
        <v>7500</v>
      </c>
      <c r="O16" s="11" t="s">
        <v>670</v>
      </c>
      <c r="P16" s="80">
        <v>78900</v>
      </c>
      <c r="Q16" s="78">
        <v>45044</v>
      </c>
      <c r="R16" s="78">
        <v>45045</v>
      </c>
      <c r="S16" s="16">
        <f t="shared" si="0"/>
        <v>45017</v>
      </c>
      <c r="T16" s="19">
        <f t="shared" si="1"/>
        <v>10.52</v>
      </c>
      <c r="U16" s="19">
        <f>IFERROR(VLOOKUP(A16,[2]UKM1!$F$2:$W$2569,18,0),0)</f>
        <v>11.124900000000002</v>
      </c>
      <c r="V16" s="10">
        <f t="shared" si="2"/>
        <v>0.60490000000000244</v>
      </c>
      <c r="W16" s="19">
        <f t="shared" si="3"/>
        <v>4536.7500000000182</v>
      </c>
    </row>
    <row r="17" spans="1:23">
      <c r="A17" s="104">
        <v>5007119</v>
      </c>
      <c r="B17" s="103" t="s">
        <v>761</v>
      </c>
      <c r="C17" s="103" t="s">
        <v>79</v>
      </c>
      <c r="D17" s="103" t="s">
        <v>664</v>
      </c>
      <c r="E17" s="103" t="s">
        <v>12</v>
      </c>
      <c r="F17" s="103" t="s">
        <v>11</v>
      </c>
      <c r="G17" s="103" t="s">
        <v>762</v>
      </c>
      <c r="H17" s="103" t="s">
        <v>752</v>
      </c>
      <c r="I17" s="103" t="s">
        <v>10</v>
      </c>
      <c r="J17" s="103" t="s">
        <v>763</v>
      </c>
      <c r="K17" s="103" t="s">
        <v>668</v>
      </c>
      <c r="L17" s="103" t="s">
        <v>764</v>
      </c>
      <c r="M17" s="78">
        <v>45045</v>
      </c>
      <c r="N17" s="79">
        <v>4525</v>
      </c>
      <c r="O17" s="11" t="s">
        <v>670</v>
      </c>
      <c r="P17" s="80">
        <v>47603</v>
      </c>
      <c r="Q17" s="78">
        <v>45044</v>
      </c>
      <c r="R17" s="78">
        <v>45045</v>
      </c>
      <c r="S17" s="16">
        <f t="shared" si="0"/>
        <v>45017</v>
      </c>
      <c r="T17" s="19">
        <f t="shared" si="1"/>
        <v>10.52</v>
      </c>
      <c r="U17" s="19">
        <f>IFERROR(VLOOKUP(A17,[2]UKM1!$F$2:$W$2569,18,0),0)</f>
        <v>11.124900000000002</v>
      </c>
      <c r="V17" s="10">
        <f t="shared" si="2"/>
        <v>0.60490000000000244</v>
      </c>
      <c r="W17" s="19">
        <f t="shared" si="3"/>
        <v>2737.172500000011</v>
      </c>
    </row>
    <row r="18" spans="1:23">
      <c r="A18" s="104">
        <v>5007119</v>
      </c>
      <c r="B18" s="103" t="s">
        <v>761</v>
      </c>
      <c r="C18" s="103" t="s">
        <v>79</v>
      </c>
      <c r="D18" s="103" t="s">
        <v>664</v>
      </c>
      <c r="E18" s="103" t="s">
        <v>12</v>
      </c>
      <c r="F18" s="103" t="s">
        <v>11</v>
      </c>
      <c r="G18" s="103" t="s">
        <v>758</v>
      </c>
      <c r="H18" s="103" t="s">
        <v>752</v>
      </c>
      <c r="I18" s="103" t="s">
        <v>10</v>
      </c>
      <c r="J18" s="103" t="s">
        <v>759</v>
      </c>
      <c r="K18" s="103" t="s">
        <v>668</v>
      </c>
      <c r="L18" s="103" t="s">
        <v>760</v>
      </c>
      <c r="M18" s="78">
        <v>45044</v>
      </c>
      <c r="N18" s="79">
        <v>3475</v>
      </c>
      <c r="O18" s="11" t="s">
        <v>670</v>
      </c>
      <c r="P18" s="80">
        <v>36557</v>
      </c>
      <c r="Q18" s="78">
        <v>45043</v>
      </c>
      <c r="R18" s="78">
        <v>45044</v>
      </c>
      <c r="S18" s="16">
        <f t="shared" si="0"/>
        <v>45017</v>
      </c>
      <c r="T18" s="19">
        <f t="shared" si="1"/>
        <v>10.52</v>
      </c>
      <c r="U18" s="19">
        <f>IFERROR(VLOOKUP(A18,[2]UKM1!$F$2:$W$2569,18,0),0)</f>
        <v>11.124900000000002</v>
      </c>
      <c r="V18" s="10">
        <f t="shared" si="2"/>
        <v>0.60490000000000244</v>
      </c>
      <c r="W18" s="19">
        <f t="shared" si="3"/>
        <v>2102.0275000000083</v>
      </c>
    </row>
    <row r="19" spans="1:23">
      <c r="A19" s="104">
        <v>5007193</v>
      </c>
      <c r="B19" s="103" t="s">
        <v>765</v>
      </c>
      <c r="C19" s="103" t="s">
        <v>79</v>
      </c>
      <c r="D19" s="103" t="s">
        <v>664</v>
      </c>
      <c r="E19" s="103" t="s">
        <v>12</v>
      </c>
      <c r="F19" s="103" t="s">
        <v>11</v>
      </c>
      <c r="G19" s="103" t="s">
        <v>739</v>
      </c>
      <c r="H19" s="103" t="s">
        <v>779</v>
      </c>
      <c r="I19" s="103" t="s">
        <v>10</v>
      </c>
      <c r="J19" s="103" t="s">
        <v>740</v>
      </c>
      <c r="K19" s="103" t="s">
        <v>668</v>
      </c>
      <c r="L19" s="103" t="s">
        <v>741</v>
      </c>
      <c r="M19" s="78">
        <v>45030</v>
      </c>
      <c r="N19" s="79">
        <v>600</v>
      </c>
      <c r="O19" s="11" t="s">
        <v>670</v>
      </c>
      <c r="P19" s="80">
        <v>30270</v>
      </c>
      <c r="Q19" s="78">
        <v>45029</v>
      </c>
      <c r="R19" s="78">
        <v>45030</v>
      </c>
      <c r="S19" s="16">
        <f t="shared" si="0"/>
        <v>45017</v>
      </c>
      <c r="T19" s="19">
        <f t="shared" si="1"/>
        <v>50.45</v>
      </c>
      <c r="U19" s="19">
        <f>IFERROR(VLOOKUP(A19,[2]UKM1!$F$2:$W$2569,18,0),0)</f>
        <v>53.350875000000016</v>
      </c>
      <c r="V19" s="10">
        <f t="shared" si="2"/>
        <v>2.9008750000000134</v>
      </c>
      <c r="W19" s="19">
        <f t="shared" si="3"/>
        <v>1740.525000000008</v>
      </c>
    </row>
    <row r="20" spans="1:23">
      <c r="A20" s="104">
        <v>5007193</v>
      </c>
      <c r="B20" s="103" t="s">
        <v>765</v>
      </c>
      <c r="C20" s="103" t="s">
        <v>79</v>
      </c>
      <c r="D20" s="103" t="s">
        <v>664</v>
      </c>
      <c r="E20" s="103" t="s">
        <v>12</v>
      </c>
      <c r="F20" s="103" t="s">
        <v>11</v>
      </c>
      <c r="G20" s="103" t="s">
        <v>780</v>
      </c>
      <c r="H20" s="103" t="s">
        <v>779</v>
      </c>
      <c r="I20" s="103" t="s">
        <v>10</v>
      </c>
      <c r="J20" s="103" t="s">
        <v>781</v>
      </c>
      <c r="K20" s="103" t="s">
        <v>668</v>
      </c>
      <c r="L20" s="103" t="s">
        <v>782</v>
      </c>
      <c r="M20" s="78">
        <v>45026</v>
      </c>
      <c r="N20" s="79">
        <v>610</v>
      </c>
      <c r="O20" s="11" t="s">
        <v>670</v>
      </c>
      <c r="P20" s="80">
        <v>30774.5</v>
      </c>
      <c r="Q20" s="78">
        <v>45026</v>
      </c>
      <c r="R20" s="78">
        <v>45026</v>
      </c>
      <c r="S20" s="16">
        <f t="shared" si="0"/>
        <v>45017</v>
      </c>
      <c r="T20" s="19">
        <f t="shared" si="1"/>
        <v>50.45</v>
      </c>
      <c r="U20" s="19">
        <f>IFERROR(VLOOKUP(A20,[2]UKM1!$F$2:$W$2569,18,0),0)</f>
        <v>53.350875000000016</v>
      </c>
      <c r="V20" s="10">
        <f t="shared" si="2"/>
        <v>2.9008750000000134</v>
      </c>
      <c r="W20" s="19">
        <f t="shared" si="3"/>
        <v>1769.5337500000082</v>
      </c>
    </row>
    <row r="21" spans="1:23">
      <c r="A21" s="104">
        <v>5007196</v>
      </c>
      <c r="B21" s="103" t="s">
        <v>788</v>
      </c>
      <c r="C21" s="103" t="s">
        <v>79</v>
      </c>
      <c r="D21" s="103" t="s">
        <v>664</v>
      </c>
      <c r="E21" s="103" t="s">
        <v>12</v>
      </c>
      <c r="F21" s="103" t="s">
        <v>11</v>
      </c>
      <c r="G21" s="103" t="s">
        <v>780</v>
      </c>
      <c r="H21" s="103" t="s">
        <v>676</v>
      </c>
      <c r="I21" s="103" t="s">
        <v>10</v>
      </c>
      <c r="J21" s="103" t="s">
        <v>781</v>
      </c>
      <c r="K21" s="103" t="s">
        <v>668</v>
      </c>
      <c r="L21" s="103" t="s">
        <v>782</v>
      </c>
      <c r="M21" s="78">
        <v>45026</v>
      </c>
      <c r="N21" s="79">
        <v>334</v>
      </c>
      <c r="O21" s="11" t="s">
        <v>670</v>
      </c>
      <c r="P21" s="80">
        <v>14909.76</v>
      </c>
      <c r="Q21" s="78">
        <v>45026</v>
      </c>
      <c r="R21" s="78">
        <v>45026</v>
      </c>
      <c r="S21" s="16">
        <f t="shared" si="0"/>
        <v>45017</v>
      </c>
      <c r="T21" s="19">
        <f t="shared" si="1"/>
        <v>44.64</v>
      </c>
      <c r="U21" s="19">
        <f>IFERROR(VLOOKUP(A21,[2]UKM1!$F$2:$W$2569,18,0),0)</f>
        <v>47.206800000000008</v>
      </c>
      <c r="V21" s="10">
        <f t="shared" si="2"/>
        <v>2.5668000000000077</v>
      </c>
      <c r="W21" s="19">
        <f t="shared" si="3"/>
        <v>857.3112000000026</v>
      </c>
    </row>
    <row r="22" spans="1:23">
      <c r="A22" s="104">
        <v>5007203</v>
      </c>
      <c r="B22" s="103" t="s">
        <v>789</v>
      </c>
      <c r="C22" s="103" t="s">
        <v>79</v>
      </c>
      <c r="D22" s="103" t="s">
        <v>664</v>
      </c>
      <c r="E22" s="103" t="s">
        <v>12</v>
      </c>
      <c r="F22" s="103" t="s">
        <v>11</v>
      </c>
      <c r="G22" s="103" t="s">
        <v>794</v>
      </c>
      <c r="H22" s="103" t="s">
        <v>795</v>
      </c>
      <c r="I22" s="103" t="s">
        <v>10</v>
      </c>
      <c r="J22" s="103" t="s">
        <v>796</v>
      </c>
      <c r="K22" s="103" t="s">
        <v>668</v>
      </c>
      <c r="L22" s="103" t="s">
        <v>797</v>
      </c>
      <c r="M22" s="78">
        <v>45031</v>
      </c>
      <c r="N22" s="79">
        <v>940</v>
      </c>
      <c r="O22" s="11" t="s">
        <v>670</v>
      </c>
      <c r="P22" s="80">
        <v>25013.4</v>
      </c>
      <c r="Q22" s="78">
        <v>45031</v>
      </c>
      <c r="R22" s="78">
        <v>45031</v>
      </c>
      <c r="S22" s="16">
        <f t="shared" si="0"/>
        <v>45017</v>
      </c>
      <c r="T22" s="19">
        <f t="shared" si="1"/>
        <v>26.610000000000003</v>
      </c>
      <c r="U22" s="19">
        <f>IFERROR(VLOOKUP(A22,[2]UKM1!$F$2:$W$2569,18,0),0)</f>
        <v>28.140075</v>
      </c>
      <c r="V22" s="10">
        <f t="shared" si="2"/>
        <v>1.5300749999999965</v>
      </c>
      <c r="W22" s="19">
        <f t="shared" si="3"/>
        <v>1438.2704999999967</v>
      </c>
    </row>
    <row r="23" spans="1:23">
      <c r="A23" s="104">
        <v>5007203</v>
      </c>
      <c r="B23" s="103" t="s">
        <v>789</v>
      </c>
      <c r="C23" s="103" t="s">
        <v>79</v>
      </c>
      <c r="D23" s="103" t="s">
        <v>664</v>
      </c>
      <c r="E23" s="103" t="s">
        <v>12</v>
      </c>
      <c r="F23" s="103" t="s">
        <v>11</v>
      </c>
      <c r="G23" s="103" t="s">
        <v>671</v>
      </c>
      <c r="H23" s="103" t="s">
        <v>795</v>
      </c>
      <c r="I23" s="103" t="s">
        <v>10</v>
      </c>
      <c r="J23" s="103" t="s">
        <v>673</v>
      </c>
      <c r="K23" s="103" t="s">
        <v>668</v>
      </c>
      <c r="L23" s="103" t="s">
        <v>674</v>
      </c>
      <c r="M23" s="78">
        <v>45022</v>
      </c>
      <c r="N23" s="79">
        <v>1225</v>
      </c>
      <c r="O23" s="11" t="s">
        <v>670</v>
      </c>
      <c r="P23" s="80">
        <v>32597.25</v>
      </c>
      <c r="Q23" s="78">
        <v>45021</v>
      </c>
      <c r="R23" s="78">
        <v>45022</v>
      </c>
      <c r="S23" s="16">
        <f t="shared" si="0"/>
        <v>45017</v>
      </c>
      <c r="T23" s="19">
        <f t="shared" si="1"/>
        <v>26.61</v>
      </c>
      <c r="U23" s="19">
        <f>IFERROR(VLOOKUP(A23,[2]UKM1!$F$2:$W$2569,18,0),0)</f>
        <v>28.140075</v>
      </c>
      <c r="V23" s="10">
        <f t="shared" si="2"/>
        <v>1.5300750000000001</v>
      </c>
      <c r="W23" s="19">
        <f t="shared" si="3"/>
        <v>1874.3418750000001</v>
      </c>
    </row>
    <row r="24" spans="1:23">
      <c r="A24" s="104">
        <v>5007203</v>
      </c>
      <c r="B24" s="103" t="s">
        <v>789</v>
      </c>
      <c r="C24" s="103" t="s">
        <v>79</v>
      </c>
      <c r="D24" s="103" t="s">
        <v>664</v>
      </c>
      <c r="E24" s="103" t="s">
        <v>12</v>
      </c>
      <c r="F24" s="103" t="s">
        <v>11</v>
      </c>
      <c r="G24" s="103" t="s">
        <v>798</v>
      </c>
      <c r="H24" s="103" t="s">
        <v>799</v>
      </c>
      <c r="I24" s="103" t="s">
        <v>10</v>
      </c>
      <c r="J24" s="103" t="s">
        <v>800</v>
      </c>
      <c r="K24" s="103" t="s">
        <v>668</v>
      </c>
      <c r="L24" s="103" t="s">
        <v>801</v>
      </c>
      <c r="M24" s="78">
        <v>45020</v>
      </c>
      <c r="N24" s="79">
        <v>720</v>
      </c>
      <c r="O24" s="11" t="s">
        <v>670</v>
      </c>
      <c r="P24" s="80">
        <v>19159.2</v>
      </c>
      <c r="Q24" s="78">
        <v>45020</v>
      </c>
      <c r="R24" s="78">
        <v>45020</v>
      </c>
      <c r="S24" s="16">
        <f t="shared" si="0"/>
        <v>45017</v>
      </c>
      <c r="T24" s="19">
        <f t="shared" si="1"/>
        <v>26.61</v>
      </c>
      <c r="U24" s="19">
        <f>IFERROR(VLOOKUP(A24,[2]UKM1!$F$2:$W$2569,18,0),0)</f>
        <v>28.140075</v>
      </c>
      <c r="V24" s="10">
        <f t="shared" si="2"/>
        <v>1.5300750000000001</v>
      </c>
      <c r="W24" s="19">
        <f t="shared" si="3"/>
        <v>1101.654</v>
      </c>
    </row>
    <row r="25" spans="1:23">
      <c r="A25" s="104">
        <v>5007861</v>
      </c>
      <c r="B25" s="103" t="s">
        <v>809</v>
      </c>
      <c r="C25" s="103" t="s">
        <v>79</v>
      </c>
      <c r="D25" s="103" t="s">
        <v>664</v>
      </c>
      <c r="E25" s="103" t="s">
        <v>12</v>
      </c>
      <c r="F25" s="103" t="s">
        <v>11</v>
      </c>
      <c r="G25" s="103" t="s">
        <v>810</v>
      </c>
      <c r="H25" s="103" t="s">
        <v>811</v>
      </c>
      <c r="I25" s="103" t="s">
        <v>10</v>
      </c>
      <c r="J25" s="103" t="s">
        <v>812</v>
      </c>
      <c r="K25" s="103" t="s">
        <v>668</v>
      </c>
      <c r="L25" s="103" t="s">
        <v>813</v>
      </c>
      <c r="M25" s="78">
        <v>45024</v>
      </c>
      <c r="N25" s="79">
        <v>550</v>
      </c>
      <c r="O25" s="11" t="s">
        <v>670</v>
      </c>
      <c r="P25" s="80">
        <v>26361.5</v>
      </c>
      <c r="Q25" s="78">
        <v>45020</v>
      </c>
      <c r="R25" s="78">
        <v>45024</v>
      </c>
      <c r="S25" s="16">
        <f t="shared" si="0"/>
        <v>45017</v>
      </c>
      <c r="T25" s="19">
        <f t="shared" si="1"/>
        <v>47.93</v>
      </c>
      <c r="U25" s="19">
        <f>+IFERROR(VLOOKUP(A25,'UKM1 Rates'!$A$2:$D$18,4,0),0)</f>
        <v>50.685974999999999</v>
      </c>
      <c r="V25" s="10">
        <f t="shared" si="2"/>
        <v>2.7559749999999994</v>
      </c>
      <c r="W25" s="19">
        <f t="shared" si="3"/>
        <v>1515.7862499999997</v>
      </c>
    </row>
    <row r="26" spans="1:23">
      <c r="A26" s="104">
        <v>5007861</v>
      </c>
      <c r="B26" s="103" t="s">
        <v>809</v>
      </c>
      <c r="C26" s="103" t="s">
        <v>79</v>
      </c>
      <c r="D26" s="103" t="s">
        <v>664</v>
      </c>
      <c r="E26" s="103" t="s">
        <v>12</v>
      </c>
      <c r="F26" s="103" t="s">
        <v>11</v>
      </c>
      <c r="G26" s="103" t="s">
        <v>671</v>
      </c>
      <c r="H26" s="103" t="s">
        <v>795</v>
      </c>
      <c r="I26" s="103" t="s">
        <v>10</v>
      </c>
      <c r="J26" s="103" t="s">
        <v>673</v>
      </c>
      <c r="K26" s="103" t="s">
        <v>668</v>
      </c>
      <c r="L26" s="103" t="s">
        <v>674</v>
      </c>
      <c r="M26" s="78">
        <v>45022</v>
      </c>
      <c r="N26" s="79">
        <v>665</v>
      </c>
      <c r="O26" s="11" t="s">
        <v>670</v>
      </c>
      <c r="P26" s="80">
        <v>31873.45</v>
      </c>
      <c r="Q26" s="78">
        <v>45021</v>
      </c>
      <c r="R26" s="78">
        <v>45022</v>
      </c>
      <c r="S26" s="16">
        <f t="shared" si="0"/>
        <v>45017</v>
      </c>
      <c r="T26" s="19">
        <f t="shared" si="1"/>
        <v>47.93</v>
      </c>
      <c r="U26" s="19">
        <f>+IFERROR(VLOOKUP(A26,'UKM1 Rates'!$A$2:$D$18,4,0),0)</f>
        <v>50.685974999999999</v>
      </c>
      <c r="V26" s="10">
        <f t="shared" si="2"/>
        <v>2.7559749999999994</v>
      </c>
      <c r="W26" s="19">
        <f t="shared" si="3"/>
        <v>1832.7233749999996</v>
      </c>
    </row>
    <row r="27" spans="1:23">
      <c r="A27" s="104">
        <v>5007862</v>
      </c>
      <c r="B27" s="103" t="s">
        <v>814</v>
      </c>
      <c r="C27" s="103" t="s">
        <v>79</v>
      </c>
      <c r="D27" s="103" t="s">
        <v>664</v>
      </c>
      <c r="E27" s="103" t="s">
        <v>12</v>
      </c>
      <c r="F27" s="103" t="s">
        <v>11</v>
      </c>
      <c r="G27" s="103" t="s">
        <v>810</v>
      </c>
      <c r="H27" s="103" t="s">
        <v>811</v>
      </c>
      <c r="I27" s="103" t="s">
        <v>10</v>
      </c>
      <c r="J27" s="103" t="s">
        <v>812</v>
      </c>
      <c r="K27" s="103" t="s">
        <v>668</v>
      </c>
      <c r="L27" s="103" t="s">
        <v>813</v>
      </c>
      <c r="M27" s="78">
        <v>45024</v>
      </c>
      <c r="N27" s="79">
        <v>990</v>
      </c>
      <c r="O27" s="11" t="s">
        <v>670</v>
      </c>
      <c r="P27" s="80">
        <v>41233.5</v>
      </c>
      <c r="Q27" s="78">
        <v>45020</v>
      </c>
      <c r="R27" s="78">
        <v>45024</v>
      </c>
      <c r="S27" s="16">
        <f t="shared" si="0"/>
        <v>45017</v>
      </c>
      <c r="T27" s="19">
        <f t="shared" si="1"/>
        <v>41.65</v>
      </c>
      <c r="U27" s="19">
        <f>+IFERROR(VLOOKUP(A27,'UKM1 Rates'!$A$2:$D$18,4,0),0)</f>
        <v>44.044874999999998</v>
      </c>
      <c r="V27" s="10">
        <f t="shared" si="2"/>
        <v>2.394874999999999</v>
      </c>
      <c r="W27" s="19">
        <f t="shared" si="3"/>
        <v>2370.9262499999991</v>
      </c>
    </row>
    <row r="28" spans="1:23">
      <c r="A28" s="104">
        <v>5007956</v>
      </c>
      <c r="B28" s="103" t="s">
        <v>821</v>
      </c>
      <c r="C28" s="103" t="s">
        <v>79</v>
      </c>
      <c r="D28" s="103" t="s">
        <v>664</v>
      </c>
      <c r="E28" s="103" t="s">
        <v>12</v>
      </c>
      <c r="F28" s="103" t="s">
        <v>11</v>
      </c>
      <c r="G28" s="103" t="s">
        <v>822</v>
      </c>
      <c r="H28" s="103" t="s">
        <v>823</v>
      </c>
      <c r="I28" s="103" t="s">
        <v>10</v>
      </c>
      <c r="J28" s="103" t="s">
        <v>824</v>
      </c>
      <c r="K28" s="103" t="s">
        <v>668</v>
      </c>
      <c r="L28" s="103" t="s">
        <v>825</v>
      </c>
      <c r="M28" s="78">
        <v>45038</v>
      </c>
      <c r="N28" s="79">
        <v>1973</v>
      </c>
      <c r="O28" s="11" t="s">
        <v>670</v>
      </c>
      <c r="P28" s="80">
        <v>62110.04</v>
      </c>
      <c r="Q28" s="78">
        <v>45038</v>
      </c>
      <c r="R28" s="78">
        <v>45038</v>
      </c>
      <c r="S28" s="16">
        <f t="shared" si="0"/>
        <v>45017</v>
      </c>
      <c r="T28" s="19">
        <f t="shared" si="1"/>
        <v>31.48</v>
      </c>
      <c r="U28" s="19">
        <f>+IFERROR(VLOOKUP(A28,'UKM1 Rates'!$A$2:$D$18,4,0),0)</f>
        <v>31.48</v>
      </c>
      <c r="V28" s="10">
        <f t="shared" si="2"/>
        <v>0</v>
      </c>
      <c r="W28" s="19">
        <f t="shared" si="3"/>
        <v>0</v>
      </c>
    </row>
    <row r="29" spans="1:23">
      <c r="A29" s="104">
        <v>5007956</v>
      </c>
      <c r="B29" s="103" t="s">
        <v>821</v>
      </c>
      <c r="C29" s="103" t="s">
        <v>79</v>
      </c>
      <c r="D29" s="103" t="s">
        <v>664</v>
      </c>
      <c r="E29" s="103" t="s">
        <v>12</v>
      </c>
      <c r="F29" s="103" t="s">
        <v>11</v>
      </c>
      <c r="G29" s="103" t="s">
        <v>826</v>
      </c>
      <c r="H29" s="103" t="s">
        <v>823</v>
      </c>
      <c r="I29" s="103" t="s">
        <v>10</v>
      </c>
      <c r="J29" s="103" t="s">
        <v>827</v>
      </c>
      <c r="K29" s="103" t="s">
        <v>668</v>
      </c>
      <c r="L29" s="103" t="s">
        <v>828</v>
      </c>
      <c r="M29" s="78">
        <v>45037</v>
      </c>
      <c r="N29" s="79">
        <v>130</v>
      </c>
      <c r="O29" s="11" t="s">
        <v>670</v>
      </c>
      <c r="P29" s="80">
        <v>4092.4</v>
      </c>
      <c r="Q29" s="78">
        <v>45037</v>
      </c>
      <c r="R29" s="78">
        <v>45037</v>
      </c>
      <c r="S29" s="16">
        <f t="shared" si="0"/>
        <v>45017</v>
      </c>
      <c r="T29" s="19">
        <f t="shared" si="1"/>
        <v>31.48</v>
      </c>
      <c r="U29" s="19">
        <f>+IFERROR(VLOOKUP(A29,'UKM1 Rates'!$A$2:$D$18,4,0),0)</f>
        <v>31.48</v>
      </c>
      <c r="V29" s="10">
        <f t="shared" si="2"/>
        <v>0</v>
      </c>
      <c r="W29" s="19">
        <f t="shared" si="3"/>
        <v>0</v>
      </c>
    </row>
    <row r="30" spans="1:23">
      <c r="A30" s="104">
        <v>5007956</v>
      </c>
      <c r="B30" s="103" t="s">
        <v>821</v>
      </c>
      <c r="C30" s="103" t="s">
        <v>79</v>
      </c>
      <c r="D30" s="103" t="s">
        <v>664</v>
      </c>
      <c r="E30" s="103" t="s">
        <v>12</v>
      </c>
      <c r="F30" s="103" t="s">
        <v>11</v>
      </c>
      <c r="G30" s="103" t="s">
        <v>829</v>
      </c>
      <c r="H30" s="103" t="s">
        <v>823</v>
      </c>
      <c r="I30" s="103" t="s">
        <v>10</v>
      </c>
      <c r="J30" s="103" t="s">
        <v>830</v>
      </c>
      <c r="K30" s="103" t="s">
        <v>668</v>
      </c>
      <c r="L30" s="103" t="s">
        <v>831</v>
      </c>
      <c r="M30" s="78">
        <v>45037</v>
      </c>
      <c r="N30" s="79">
        <v>540</v>
      </c>
      <c r="O30" s="11" t="s">
        <v>670</v>
      </c>
      <c r="P30" s="80">
        <v>16999.2</v>
      </c>
      <c r="Q30" s="78">
        <v>45037</v>
      </c>
      <c r="R30" s="78">
        <v>45037</v>
      </c>
      <c r="S30" s="16">
        <f t="shared" si="0"/>
        <v>45017</v>
      </c>
      <c r="T30" s="19">
        <f t="shared" si="1"/>
        <v>31.48</v>
      </c>
      <c r="U30" s="19">
        <f>+IFERROR(VLOOKUP(A30,'UKM1 Rates'!$A$2:$D$18,4,0),0)</f>
        <v>31.48</v>
      </c>
      <c r="V30" s="10">
        <f t="shared" si="2"/>
        <v>0</v>
      </c>
      <c r="W30" s="19">
        <f t="shared" si="3"/>
        <v>0</v>
      </c>
    </row>
    <row r="31" spans="1:23">
      <c r="A31" s="104">
        <v>5007956</v>
      </c>
      <c r="B31" s="103" t="s">
        <v>821</v>
      </c>
      <c r="C31" s="103" t="s">
        <v>79</v>
      </c>
      <c r="D31" s="103" t="s">
        <v>664</v>
      </c>
      <c r="E31" s="103" t="s">
        <v>12</v>
      </c>
      <c r="F31" s="103" t="s">
        <v>11</v>
      </c>
      <c r="G31" s="103" t="s">
        <v>832</v>
      </c>
      <c r="H31" s="103" t="s">
        <v>823</v>
      </c>
      <c r="I31" s="103" t="s">
        <v>10</v>
      </c>
      <c r="J31" s="103" t="s">
        <v>833</v>
      </c>
      <c r="K31" s="103" t="s">
        <v>668</v>
      </c>
      <c r="L31" s="103" t="s">
        <v>831</v>
      </c>
      <c r="M31" s="78">
        <v>45037</v>
      </c>
      <c r="N31" s="79">
        <v>260</v>
      </c>
      <c r="O31" s="11" t="s">
        <v>670</v>
      </c>
      <c r="P31" s="80">
        <v>8184.8</v>
      </c>
      <c r="Q31" s="78">
        <v>45036</v>
      </c>
      <c r="R31" s="78">
        <v>45037</v>
      </c>
      <c r="S31" s="16">
        <f t="shared" si="0"/>
        <v>45017</v>
      </c>
      <c r="T31" s="19">
        <f t="shared" si="1"/>
        <v>31.48</v>
      </c>
      <c r="U31" s="19">
        <f>+IFERROR(VLOOKUP(A31,'UKM1 Rates'!$A$2:$D$18,4,0),0)</f>
        <v>31.48</v>
      </c>
      <c r="V31" s="10">
        <f t="shared" si="2"/>
        <v>0</v>
      </c>
      <c r="W31" s="19">
        <f t="shared" si="3"/>
        <v>0</v>
      </c>
    </row>
    <row r="32" spans="1:23">
      <c r="A32" s="104">
        <v>5008063</v>
      </c>
      <c r="B32" s="103" t="s">
        <v>839</v>
      </c>
      <c r="C32" s="103" t="s">
        <v>79</v>
      </c>
      <c r="D32" s="103" t="s">
        <v>664</v>
      </c>
      <c r="E32" s="103" t="s">
        <v>12</v>
      </c>
      <c r="F32" s="103" t="s">
        <v>11</v>
      </c>
      <c r="G32" s="103" t="s">
        <v>879</v>
      </c>
      <c r="H32" s="103" t="s">
        <v>876</v>
      </c>
      <c r="I32" s="103" t="s">
        <v>10</v>
      </c>
      <c r="J32" s="103" t="s">
        <v>880</v>
      </c>
      <c r="K32" s="103" t="s">
        <v>668</v>
      </c>
      <c r="L32" s="103" t="s">
        <v>881</v>
      </c>
      <c r="M32" s="78">
        <v>45040</v>
      </c>
      <c r="N32" s="79">
        <v>3070</v>
      </c>
      <c r="O32" s="11" t="s">
        <v>670</v>
      </c>
      <c r="P32" s="80">
        <v>85714.4</v>
      </c>
      <c r="Q32" s="78">
        <v>45040</v>
      </c>
      <c r="R32" s="78">
        <v>45040</v>
      </c>
      <c r="S32" s="16">
        <f t="shared" si="0"/>
        <v>45017</v>
      </c>
      <c r="T32" s="19">
        <f t="shared" si="1"/>
        <v>27.919999999999998</v>
      </c>
      <c r="U32" s="19">
        <f>+IFERROR(VLOOKUP(A32,'UKM1 Rates'!$A$2:$D$18,4,0),0)</f>
        <v>28.679400000000001</v>
      </c>
      <c r="V32" s="10">
        <f t="shared" si="2"/>
        <v>0.75940000000000296</v>
      </c>
      <c r="W32" s="19">
        <f t="shared" si="3"/>
        <v>2331.3580000000093</v>
      </c>
    </row>
    <row r="33" spans="1:23">
      <c r="A33" s="104">
        <v>5008063</v>
      </c>
      <c r="B33" s="103" t="s">
        <v>839</v>
      </c>
      <c r="C33" s="103" t="s">
        <v>79</v>
      </c>
      <c r="D33" s="103" t="s">
        <v>664</v>
      </c>
      <c r="E33" s="103" t="s">
        <v>12</v>
      </c>
      <c r="F33" s="103" t="s">
        <v>11</v>
      </c>
      <c r="G33" s="103" t="s">
        <v>882</v>
      </c>
      <c r="H33" s="103" t="s">
        <v>876</v>
      </c>
      <c r="I33" s="103" t="s">
        <v>10</v>
      </c>
      <c r="J33" s="103" t="s">
        <v>883</v>
      </c>
      <c r="K33" s="103" t="s">
        <v>668</v>
      </c>
      <c r="L33" s="103" t="s">
        <v>884</v>
      </c>
      <c r="M33" s="78">
        <v>45019</v>
      </c>
      <c r="N33" s="79">
        <v>4120</v>
      </c>
      <c r="O33" s="11" t="s">
        <v>670</v>
      </c>
      <c r="P33" s="80">
        <v>115030.39999999999</v>
      </c>
      <c r="Q33" s="78">
        <v>45017</v>
      </c>
      <c r="R33" s="78">
        <v>45019</v>
      </c>
      <c r="S33" s="16">
        <f t="shared" si="0"/>
        <v>45017</v>
      </c>
      <c r="T33" s="19">
        <f t="shared" si="1"/>
        <v>27.919999999999998</v>
      </c>
      <c r="U33" s="19">
        <f>+IFERROR(VLOOKUP(A33,'UKM1 Rates'!$A$2:$D$18,4,0),0)</f>
        <v>28.679400000000001</v>
      </c>
      <c r="V33" s="10">
        <f t="shared" si="2"/>
        <v>0.75940000000000296</v>
      </c>
      <c r="W33" s="19">
        <f t="shared" si="3"/>
        <v>3128.7280000000123</v>
      </c>
    </row>
    <row r="34" spans="1:23">
      <c r="A34" s="104">
        <v>5008096</v>
      </c>
      <c r="B34" s="103" t="s">
        <v>910</v>
      </c>
      <c r="C34" s="103" t="s">
        <v>79</v>
      </c>
      <c r="D34" s="103" t="s">
        <v>664</v>
      </c>
      <c r="E34" s="103" t="s">
        <v>12</v>
      </c>
      <c r="F34" s="103" t="s">
        <v>11</v>
      </c>
      <c r="G34" s="103" t="s">
        <v>879</v>
      </c>
      <c r="H34" s="103" t="s">
        <v>876</v>
      </c>
      <c r="I34" s="103" t="s">
        <v>10</v>
      </c>
      <c r="J34" s="103" t="s">
        <v>880</v>
      </c>
      <c r="K34" s="103" t="s">
        <v>668</v>
      </c>
      <c r="L34" s="103" t="s">
        <v>881</v>
      </c>
      <c r="M34" s="78">
        <v>45040</v>
      </c>
      <c r="N34" s="79">
        <v>6140</v>
      </c>
      <c r="O34" s="11" t="s">
        <v>670</v>
      </c>
      <c r="P34" s="80">
        <v>77916.600000000006</v>
      </c>
      <c r="Q34" s="78">
        <v>45040</v>
      </c>
      <c r="R34" s="78">
        <v>45040</v>
      </c>
      <c r="S34" s="16">
        <f t="shared" ref="S34:S65" si="4">EOMONTH(M34,-1)+1</f>
        <v>45017</v>
      </c>
      <c r="T34" s="19">
        <f t="shared" ref="T34:T65" si="5">+P34/N34</f>
        <v>12.690000000000001</v>
      </c>
      <c r="U34" s="19">
        <f>+IFERROR(VLOOKUP(A34,'UKM1 Rates'!$A$2:$D$18,4,0),0)</f>
        <v>14.170500000000001</v>
      </c>
      <c r="V34" s="10">
        <f t="shared" ref="V34:V65" si="6">+U34-T34</f>
        <v>1.4804999999999993</v>
      </c>
      <c r="W34" s="19">
        <f t="shared" ref="W34:W65" si="7">+V34*N34</f>
        <v>9090.269999999995</v>
      </c>
    </row>
    <row r="35" spans="1:23">
      <c r="A35" s="104">
        <v>5008096</v>
      </c>
      <c r="B35" s="103" t="s">
        <v>910</v>
      </c>
      <c r="C35" s="103" t="s">
        <v>79</v>
      </c>
      <c r="D35" s="103" t="s">
        <v>664</v>
      </c>
      <c r="E35" s="103" t="s">
        <v>12</v>
      </c>
      <c r="F35" s="103" t="s">
        <v>11</v>
      </c>
      <c r="G35" s="103" t="s">
        <v>882</v>
      </c>
      <c r="H35" s="103" t="s">
        <v>876</v>
      </c>
      <c r="I35" s="103" t="s">
        <v>10</v>
      </c>
      <c r="J35" s="103" t="s">
        <v>883</v>
      </c>
      <c r="K35" s="103" t="s">
        <v>668</v>
      </c>
      <c r="L35" s="103" t="s">
        <v>884</v>
      </c>
      <c r="M35" s="78">
        <v>45019</v>
      </c>
      <c r="N35" s="79">
        <v>8240</v>
      </c>
      <c r="O35" s="11" t="s">
        <v>670</v>
      </c>
      <c r="P35" s="80">
        <v>104565.6</v>
      </c>
      <c r="Q35" s="78">
        <v>45017</v>
      </c>
      <c r="R35" s="78">
        <v>45019</v>
      </c>
      <c r="S35" s="16">
        <f t="shared" si="4"/>
        <v>45017</v>
      </c>
      <c r="T35" s="19">
        <f t="shared" si="5"/>
        <v>12.690000000000001</v>
      </c>
      <c r="U35" s="19">
        <f>+IFERROR(VLOOKUP(A35,'UKM1 Rates'!$A$2:$D$18,4,0),0)</f>
        <v>14.170500000000001</v>
      </c>
      <c r="V35" s="10">
        <f t="shared" si="6"/>
        <v>1.4804999999999993</v>
      </c>
      <c r="W35" s="19">
        <f t="shared" si="7"/>
        <v>12199.319999999994</v>
      </c>
    </row>
    <row r="36" spans="1:23">
      <c r="A36" s="104">
        <v>5008329</v>
      </c>
      <c r="B36" s="103" t="s">
        <v>935</v>
      </c>
      <c r="C36" s="103" t="s">
        <v>79</v>
      </c>
      <c r="D36" s="103" t="s">
        <v>664</v>
      </c>
      <c r="E36" s="103" t="s">
        <v>12</v>
      </c>
      <c r="F36" s="103" t="s">
        <v>11</v>
      </c>
      <c r="G36" s="103" t="s">
        <v>762</v>
      </c>
      <c r="H36" s="103" t="s">
        <v>936</v>
      </c>
      <c r="I36" s="103" t="s">
        <v>10</v>
      </c>
      <c r="J36" s="103" t="s">
        <v>763</v>
      </c>
      <c r="K36" s="103" t="s">
        <v>668</v>
      </c>
      <c r="L36" s="103" t="s">
        <v>764</v>
      </c>
      <c r="M36" s="78">
        <v>45045</v>
      </c>
      <c r="N36" s="79">
        <v>2440</v>
      </c>
      <c r="O36" s="11" t="s">
        <v>670</v>
      </c>
      <c r="P36" s="80">
        <v>104627.2</v>
      </c>
      <c r="Q36" s="78">
        <v>45044</v>
      </c>
      <c r="R36" s="78">
        <v>45045</v>
      </c>
      <c r="S36" s="16">
        <f t="shared" si="4"/>
        <v>45017</v>
      </c>
      <c r="T36" s="19">
        <f t="shared" si="5"/>
        <v>42.879999999999995</v>
      </c>
      <c r="U36" s="19">
        <f>+IFERROR(VLOOKUP(A36,'UKM1 Rates'!$A$2:$D$18,4,0),0)</f>
        <v>42.88</v>
      </c>
      <c r="V36" s="10">
        <f t="shared" si="6"/>
        <v>0</v>
      </c>
      <c r="W36" s="19">
        <f t="shared" si="7"/>
        <v>0</v>
      </c>
    </row>
    <row r="37" spans="1:23">
      <c r="A37" s="104">
        <v>5008329</v>
      </c>
      <c r="B37" s="103" t="s">
        <v>935</v>
      </c>
      <c r="C37" s="103" t="s">
        <v>79</v>
      </c>
      <c r="D37" s="103" t="s">
        <v>664</v>
      </c>
      <c r="E37" s="103" t="s">
        <v>12</v>
      </c>
      <c r="F37" s="103" t="s">
        <v>11</v>
      </c>
      <c r="G37" s="103" t="s">
        <v>826</v>
      </c>
      <c r="H37" s="103" t="s">
        <v>937</v>
      </c>
      <c r="I37" s="103" t="s">
        <v>10</v>
      </c>
      <c r="J37" s="103" t="s">
        <v>827</v>
      </c>
      <c r="K37" s="103" t="s">
        <v>668</v>
      </c>
      <c r="L37" s="103" t="s">
        <v>828</v>
      </c>
      <c r="M37" s="78">
        <v>45037</v>
      </c>
      <c r="N37" s="79">
        <v>1135</v>
      </c>
      <c r="O37" s="11" t="s">
        <v>670</v>
      </c>
      <c r="P37" s="80">
        <v>48668.800000000003</v>
      </c>
      <c r="Q37" s="78">
        <v>45037</v>
      </c>
      <c r="R37" s="78">
        <v>45037</v>
      </c>
      <c r="S37" s="16">
        <f t="shared" si="4"/>
        <v>45017</v>
      </c>
      <c r="T37" s="19">
        <f t="shared" si="5"/>
        <v>42.88</v>
      </c>
      <c r="U37" s="19">
        <f>+IFERROR(VLOOKUP(A37,'UKM1 Rates'!$A$2:$D$18,4,0),0)</f>
        <v>42.88</v>
      </c>
      <c r="V37" s="10">
        <f t="shared" si="6"/>
        <v>0</v>
      </c>
      <c r="W37" s="19">
        <f t="shared" si="7"/>
        <v>0</v>
      </c>
    </row>
    <row r="38" spans="1:23">
      <c r="A38" s="104">
        <v>5008329</v>
      </c>
      <c r="B38" s="103" t="s">
        <v>935</v>
      </c>
      <c r="C38" s="103" t="s">
        <v>79</v>
      </c>
      <c r="D38" s="103" t="s">
        <v>664</v>
      </c>
      <c r="E38" s="103" t="s">
        <v>12</v>
      </c>
      <c r="F38" s="103" t="s">
        <v>11</v>
      </c>
      <c r="G38" s="103" t="s">
        <v>739</v>
      </c>
      <c r="H38" s="103" t="s">
        <v>938</v>
      </c>
      <c r="I38" s="103" t="s">
        <v>10</v>
      </c>
      <c r="J38" s="103" t="s">
        <v>740</v>
      </c>
      <c r="K38" s="103" t="s">
        <v>668</v>
      </c>
      <c r="L38" s="103" t="s">
        <v>741</v>
      </c>
      <c r="M38" s="78">
        <v>45030</v>
      </c>
      <c r="N38" s="79">
        <v>2000</v>
      </c>
      <c r="O38" s="11" t="s">
        <v>670</v>
      </c>
      <c r="P38" s="80">
        <v>85760</v>
      </c>
      <c r="Q38" s="78">
        <v>45029</v>
      </c>
      <c r="R38" s="78">
        <v>45030</v>
      </c>
      <c r="S38" s="16">
        <f t="shared" si="4"/>
        <v>45017</v>
      </c>
      <c r="T38" s="19">
        <f t="shared" si="5"/>
        <v>42.88</v>
      </c>
      <c r="U38" s="19">
        <f>+IFERROR(VLOOKUP(A38,'UKM1 Rates'!$A$2:$D$18,4,0),0)</f>
        <v>42.88</v>
      </c>
      <c r="V38" s="10">
        <f t="shared" si="6"/>
        <v>0</v>
      </c>
      <c r="W38" s="19">
        <f t="shared" si="7"/>
        <v>0</v>
      </c>
    </row>
    <row r="39" spans="1:23">
      <c r="A39" s="104">
        <v>5008329</v>
      </c>
      <c r="B39" s="103" t="s">
        <v>935</v>
      </c>
      <c r="C39" s="103" t="s">
        <v>79</v>
      </c>
      <c r="D39" s="103" t="s">
        <v>664</v>
      </c>
      <c r="E39" s="103" t="s">
        <v>12</v>
      </c>
      <c r="F39" s="103" t="s">
        <v>11</v>
      </c>
      <c r="G39" s="103" t="s">
        <v>810</v>
      </c>
      <c r="H39" s="103" t="s">
        <v>938</v>
      </c>
      <c r="I39" s="103" t="s">
        <v>10</v>
      </c>
      <c r="J39" s="103" t="s">
        <v>812</v>
      </c>
      <c r="K39" s="103" t="s">
        <v>668</v>
      </c>
      <c r="L39" s="103" t="s">
        <v>813</v>
      </c>
      <c r="M39" s="78">
        <v>45024</v>
      </c>
      <c r="N39" s="79">
        <v>2230</v>
      </c>
      <c r="O39" s="11" t="s">
        <v>670</v>
      </c>
      <c r="P39" s="80">
        <v>95622.399999999994</v>
      </c>
      <c r="Q39" s="78">
        <v>45020</v>
      </c>
      <c r="R39" s="78">
        <v>45024</v>
      </c>
      <c r="S39" s="16">
        <f t="shared" si="4"/>
        <v>45017</v>
      </c>
      <c r="T39" s="19">
        <f t="shared" si="5"/>
        <v>42.879999999999995</v>
      </c>
      <c r="U39" s="19">
        <f>+IFERROR(VLOOKUP(A39,'UKM1 Rates'!$A$2:$D$18,4,0),0)</f>
        <v>42.88</v>
      </c>
      <c r="V39" s="10">
        <f t="shared" si="6"/>
        <v>0</v>
      </c>
      <c r="W39" s="19">
        <f t="shared" si="7"/>
        <v>0</v>
      </c>
    </row>
    <row r="40" spans="1:23">
      <c r="A40" s="104">
        <v>5008329</v>
      </c>
      <c r="B40" s="103" t="s">
        <v>935</v>
      </c>
      <c r="C40" s="103" t="s">
        <v>79</v>
      </c>
      <c r="D40" s="103" t="s">
        <v>664</v>
      </c>
      <c r="E40" s="103" t="s">
        <v>12</v>
      </c>
      <c r="F40" s="103" t="s">
        <v>11</v>
      </c>
      <c r="G40" s="103" t="s">
        <v>746</v>
      </c>
      <c r="H40" s="103" t="s">
        <v>938</v>
      </c>
      <c r="I40" s="103" t="s">
        <v>10</v>
      </c>
      <c r="J40" s="103" t="s">
        <v>748</v>
      </c>
      <c r="K40" s="103" t="s">
        <v>668</v>
      </c>
      <c r="L40" s="103" t="s">
        <v>749</v>
      </c>
      <c r="M40" s="78">
        <v>45024</v>
      </c>
      <c r="N40" s="79">
        <v>1050</v>
      </c>
      <c r="O40" s="11" t="s">
        <v>670</v>
      </c>
      <c r="P40" s="80">
        <v>45024</v>
      </c>
      <c r="Q40" s="78">
        <v>45019</v>
      </c>
      <c r="R40" s="78">
        <v>45024</v>
      </c>
      <c r="S40" s="16">
        <f t="shared" si="4"/>
        <v>45017</v>
      </c>
      <c r="T40" s="19">
        <f t="shared" si="5"/>
        <v>42.88</v>
      </c>
      <c r="U40" s="19">
        <f>+IFERROR(VLOOKUP(A40,'UKM1 Rates'!$A$2:$D$18,4,0),0)</f>
        <v>42.88</v>
      </c>
      <c r="V40" s="10">
        <f t="shared" si="6"/>
        <v>0</v>
      </c>
      <c r="W40" s="19">
        <f t="shared" si="7"/>
        <v>0</v>
      </c>
    </row>
    <row r="41" spans="1:23">
      <c r="A41" s="104">
        <v>5008330</v>
      </c>
      <c r="B41" s="103" t="s">
        <v>939</v>
      </c>
      <c r="C41" s="103" t="s">
        <v>79</v>
      </c>
      <c r="D41" s="103" t="s">
        <v>664</v>
      </c>
      <c r="E41" s="103" t="s">
        <v>12</v>
      </c>
      <c r="F41" s="103" t="s">
        <v>11</v>
      </c>
      <c r="G41" s="103" t="s">
        <v>742</v>
      </c>
      <c r="H41" s="103" t="s">
        <v>938</v>
      </c>
      <c r="I41" s="103" t="s">
        <v>10</v>
      </c>
      <c r="J41" s="103" t="s">
        <v>743</v>
      </c>
      <c r="K41" s="103" t="s">
        <v>668</v>
      </c>
      <c r="L41" s="103" t="s">
        <v>744</v>
      </c>
      <c r="M41" s="78">
        <v>45027</v>
      </c>
      <c r="N41" s="79">
        <v>1612</v>
      </c>
      <c r="O41" s="11" t="s">
        <v>670</v>
      </c>
      <c r="P41" s="80">
        <v>92399.84</v>
      </c>
      <c r="Q41" s="78">
        <v>45023</v>
      </c>
      <c r="R41" s="78">
        <v>45027</v>
      </c>
      <c r="S41" s="16">
        <f t="shared" si="4"/>
        <v>45017</v>
      </c>
      <c r="T41" s="19">
        <f t="shared" si="5"/>
        <v>57.32</v>
      </c>
      <c r="U41" s="19">
        <f>+IFERROR(VLOOKUP(A41,'UKM1 Rates'!$A$2:$D$18,4,0),0)</f>
        <v>57.32</v>
      </c>
      <c r="V41" s="10">
        <f t="shared" si="6"/>
        <v>0</v>
      </c>
      <c r="W41" s="19">
        <f t="shared" si="7"/>
        <v>0</v>
      </c>
    </row>
    <row r="42" spans="1:23">
      <c r="A42" s="104">
        <v>5000422</v>
      </c>
      <c r="B42" s="103" t="s">
        <v>663</v>
      </c>
      <c r="C42" s="103" t="s">
        <v>79</v>
      </c>
      <c r="D42" s="103" t="s">
        <v>664</v>
      </c>
      <c r="E42" s="103" t="s">
        <v>12</v>
      </c>
      <c r="F42" s="103" t="s">
        <v>11</v>
      </c>
      <c r="G42" s="103" t="s">
        <v>665</v>
      </c>
      <c r="H42" s="103" t="s">
        <v>666</v>
      </c>
      <c r="I42" s="103" t="s">
        <v>10</v>
      </c>
      <c r="J42" s="103" t="s">
        <v>667</v>
      </c>
      <c r="K42" s="103" t="s">
        <v>668</v>
      </c>
      <c r="L42" s="103" t="s">
        <v>669</v>
      </c>
      <c r="M42" s="78">
        <v>45051</v>
      </c>
      <c r="N42" s="79">
        <v>208</v>
      </c>
      <c r="O42" s="11" t="s">
        <v>670</v>
      </c>
      <c r="P42" s="80">
        <v>6468.8</v>
      </c>
      <c r="Q42" s="78">
        <v>45051</v>
      </c>
      <c r="R42" s="78">
        <v>45051</v>
      </c>
      <c r="S42" s="16">
        <f t="shared" si="4"/>
        <v>45047</v>
      </c>
      <c r="T42" s="19">
        <f t="shared" si="5"/>
        <v>31.1</v>
      </c>
      <c r="U42" s="19">
        <f>IFERROR(VLOOKUP(A42,[2]UKM1!$F$2:$W$2569,18,0),0)</f>
        <v>42.596100000000007</v>
      </c>
      <c r="V42" s="10">
        <f t="shared" si="6"/>
        <v>11.496100000000006</v>
      </c>
      <c r="W42" s="19">
        <f t="shared" si="7"/>
        <v>2391.1888000000013</v>
      </c>
    </row>
    <row r="43" spans="1:23">
      <c r="A43" s="104">
        <v>5000959</v>
      </c>
      <c r="B43" s="103" t="s">
        <v>677</v>
      </c>
      <c r="C43" s="103" t="s">
        <v>79</v>
      </c>
      <c r="D43" s="103" t="s">
        <v>365</v>
      </c>
      <c r="E43" s="103" t="s">
        <v>12</v>
      </c>
      <c r="F43" s="103" t="s">
        <v>11</v>
      </c>
      <c r="G43" s="103" t="s">
        <v>678</v>
      </c>
      <c r="H43" s="103" t="s">
        <v>679</v>
      </c>
      <c r="I43" s="103" t="s">
        <v>10</v>
      </c>
      <c r="J43" s="103" t="s">
        <v>680</v>
      </c>
      <c r="K43" s="103" t="s">
        <v>668</v>
      </c>
      <c r="L43" s="103" t="s">
        <v>681</v>
      </c>
      <c r="M43" s="78">
        <v>45051</v>
      </c>
      <c r="N43" s="79">
        <v>1066</v>
      </c>
      <c r="O43" s="11" t="s">
        <v>670</v>
      </c>
      <c r="P43" s="80">
        <v>22556.560000000001</v>
      </c>
      <c r="Q43" s="78">
        <v>45051</v>
      </c>
      <c r="R43" s="78">
        <v>45051</v>
      </c>
      <c r="S43" s="16">
        <f t="shared" si="4"/>
        <v>45047</v>
      </c>
      <c r="T43" s="19">
        <f t="shared" si="5"/>
        <v>21.16</v>
      </c>
      <c r="U43" s="19">
        <f>IFERROR(VLOOKUP(A43,[2]UKM1!$F$2:$W$2569,18,0),0)</f>
        <v>27.41</v>
      </c>
      <c r="V43" s="10">
        <f t="shared" si="6"/>
        <v>6.25</v>
      </c>
      <c r="W43" s="19">
        <f t="shared" si="7"/>
        <v>6662.5</v>
      </c>
    </row>
    <row r="44" spans="1:23">
      <c r="A44" s="104">
        <v>5001550</v>
      </c>
      <c r="B44" s="103" t="s">
        <v>686</v>
      </c>
      <c r="C44" s="103" t="s">
        <v>79</v>
      </c>
      <c r="D44" s="103" t="s">
        <v>365</v>
      </c>
      <c r="E44" s="103" t="s">
        <v>12</v>
      </c>
      <c r="F44" s="103" t="s">
        <v>11</v>
      </c>
      <c r="G44" s="103" t="s">
        <v>687</v>
      </c>
      <c r="H44" s="103" t="s">
        <v>688</v>
      </c>
      <c r="I44" s="103" t="s">
        <v>10</v>
      </c>
      <c r="J44" s="103" t="s">
        <v>689</v>
      </c>
      <c r="K44" s="103" t="s">
        <v>668</v>
      </c>
      <c r="L44" s="103" t="s">
        <v>690</v>
      </c>
      <c r="M44" s="78">
        <v>45056</v>
      </c>
      <c r="N44" s="79">
        <v>100</v>
      </c>
      <c r="O44" s="11" t="s">
        <v>670</v>
      </c>
      <c r="P44" s="80">
        <v>3805</v>
      </c>
      <c r="Q44" s="78">
        <v>45055</v>
      </c>
      <c r="R44" s="78">
        <v>45056</v>
      </c>
      <c r="S44" s="16">
        <f t="shared" si="4"/>
        <v>45047</v>
      </c>
      <c r="T44" s="19">
        <f t="shared" si="5"/>
        <v>38.049999999999997</v>
      </c>
      <c r="U44" s="19">
        <f>IFERROR(VLOOKUP(A44,[2]UKM1!$F$2:$W$2569,18,0),0)</f>
        <v>49.28</v>
      </c>
      <c r="V44" s="10">
        <f t="shared" si="6"/>
        <v>11.230000000000004</v>
      </c>
      <c r="W44" s="19">
        <f t="shared" si="7"/>
        <v>1123.0000000000005</v>
      </c>
    </row>
    <row r="45" spans="1:23">
      <c r="A45" s="104">
        <v>5001550</v>
      </c>
      <c r="B45" s="103" t="s">
        <v>686</v>
      </c>
      <c r="C45" s="103" t="s">
        <v>79</v>
      </c>
      <c r="D45" s="103" t="s">
        <v>365</v>
      </c>
      <c r="E45" s="103" t="s">
        <v>12</v>
      </c>
      <c r="F45" s="103" t="s">
        <v>11</v>
      </c>
      <c r="G45" s="103" t="s">
        <v>691</v>
      </c>
      <c r="H45" s="103" t="s">
        <v>688</v>
      </c>
      <c r="I45" s="103" t="s">
        <v>10</v>
      </c>
      <c r="J45" s="103" t="s">
        <v>692</v>
      </c>
      <c r="K45" s="103" t="s">
        <v>668</v>
      </c>
      <c r="L45" s="103" t="s">
        <v>693</v>
      </c>
      <c r="M45" s="78">
        <v>45052</v>
      </c>
      <c r="N45" s="79">
        <v>304</v>
      </c>
      <c r="O45" s="11" t="s">
        <v>670</v>
      </c>
      <c r="P45" s="80">
        <v>11567.2</v>
      </c>
      <c r="Q45" s="78">
        <v>45052</v>
      </c>
      <c r="R45" s="78">
        <v>45052</v>
      </c>
      <c r="S45" s="16">
        <f t="shared" si="4"/>
        <v>45047</v>
      </c>
      <c r="T45" s="19">
        <f t="shared" si="5"/>
        <v>38.050000000000004</v>
      </c>
      <c r="U45" s="19">
        <f>IFERROR(VLOOKUP(A45,[2]UKM1!$F$2:$W$2569,18,0),0)</f>
        <v>49.28</v>
      </c>
      <c r="V45" s="10">
        <f t="shared" si="6"/>
        <v>11.229999999999997</v>
      </c>
      <c r="W45" s="19">
        <f t="shared" si="7"/>
        <v>3413.9199999999992</v>
      </c>
    </row>
    <row r="46" spans="1:23">
      <c r="A46" s="104">
        <v>5001551</v>
      </c>
      <c r="B46" s="103" t="s">
        <v>698</v>
      </c>
      <c r="C46" s="103" t="s">
        <v>79</v>
      </c>
      <c r="D46" s="103" t="s">
        <v>365</v>
      </c>
      <c r="E46" s="103" t="s">
        <v>12</v>
      </c>
      <c r="F46" s="103" t="s">
        <v>11</v>
      </c>
      <c r="G46" s="103" t="s">
        <v>699</v>
      </c>
      <c r="H46" s="103" t="s">
        <v>688</v>
      </c>
      <c r="I46" s="103" t="s">
        <v>10</v>
      </c>
      <c r="J46" s="103" t="s">
        <v>700</v>
      </c>
      <c r="K46" s="103" t="s">
        <v>668</v>
      </c>
      <c r="L46" s="103" t="s">
        <v>701</v>
      </c>
      <c r="M46" s="78">
        <v>45059</v>
      </c>
      <c r="N46" s="79">
        <v>190</v>
      </c>
      <c r="O46" s="11" t="s">
        <v>670</v>
      </c>
      <c r="P46" s="80">
        <v>8479.7000000000007</v>
      </c>
      <c r="Q46" s="78">
        <v>45059</v>
      </c>
      <c r="R46" s="78">
        <v>45059</v>
      </c>
      <c r="S46" s="16">
        <f t="shared" si="4"/>
        <v>45047</v>
      </c>
      <c r="T46" s="19">
        <f t="shared" si="5"/>
        <v>44.63</v>
      </c>
      <c r="U46" s="19">
        <f>IFERROR(VLOOKUP(A46,[2]UKM1!$F$2:$W$2569,18,0),0)</f>
        <v>57.8</v>
      </c>
      <c r="V46" s="10">
        <f t="shared" si="6"/>
        <v>13.169999999999995</v>
      </c>
      <c r="W46" s="19">
        <f t="shared" si="7"/>
        <v>2502.2999999999988</v>
      </c>
    </row>
    <row r="47" spans="1:23">
      <c r="A47" s="104">
        <v>5001551</v>
      </c>
      <c r="B47" s="103" t="s">
        <v>698</v>
      </c>
      <c r="C47" s="103" t="s">
        <v>79</v>
      </c>
      <c r="D47" s="103" t="s">
        <v>365</v>
      </c>
      <c r="E47" s="103" t="s">
        <v>12</v>
      </c>
      <c r="F47" s="103" t="s">
        <v>11</v>
      </c>
      <c r="G47" s="103" t="s">
        <v>691</v>
      </c>
      <c r="H47" s="103" t="s">
        <v>688</v>
      </c>
      <c r="I47" s="103" t="s">
        <v>10</v>
      </c>
      <c r="J47" s="103" t="s">
        <v>692</v>
      </c>
      <c r="K47" s="103" t="s">
        <v>668</v>
      </c>
      <c r="L47" s="103" t="s">
        <v>693</v>
      </c>
      <c r="M47" s="78">
        <v>45052</v>
      </c>
      <c r="N47" s="79">
        <v>290</v>
      </c>
      <c r="O47" s="11" t="s">
        <v>670</v>
      </c>
      <c r="P47" s="80">
        <v>12942.7</v>
      </c>
      <c r="Q47" s="78">
        <v>45052</v>
      </c>
      <c r="R47" s="78">
        <v>45052</v>
      </c>
      <c r="S47" s="16">
        <f t="shared" si="4"/>
        <v>45047</v>
      </c>
      <c r="T47" s="19">
        <f t="shared" si="5"/>
        <v>44.63</v>
      </c>
      <c r="U47" s="19">
        <f>IFERROR(VLOOKUP(A47,[2]UKM1!$F$2:$W$2569,18,0),0)</f>
        <v>57.8</v>
      </c>
      <c r="V47" s="10">
        <f t="shared" si="6"/>
        <v>13.169999999999995</v>
      </c>
      <c r="W47" s="19">
        <f t="shared" si="7"/>
        <v>3819.2999999999984</v>
      </c>
    </row>
    <row r="48" spans="1:23">
      <c r="A48" s="104">
        <v>5001551</v>
      </c>
      <c r="B48" s="103" t="s">
        <v>698</v>
      </c>
      <c r="C48" s="103" t="s">
        <v>79</v>
      </c>
      <c r="D48" s="103" t="s">
        <v>365</v>
      </c>
      <c r="E48" s="103" t="s">
        <v>12</v>
      </c>
      <c r="F48" s="103" t="s">
        <v>11</v>
      </c>
      <c r="G48" s="103" t="s">
        <v>678</v>
      </c>
      <c r="H48" s="103" t="s">
        <v>688</v>
      </c>
      <c r="I48" s="103" t="s">
        <v>10</v>
      </c>
      <c r="J48" s="103" t="s">
        <v>680</v>
      </c>
      <c r="K48" s="103" t="s">
        <v>668</v>
      </c>
      <c r="L48" s="103" t="s">
        <v>681</v>
      </c>
      <c r="M48" s="78">
        <v>45051</v>
      </c>
      <c r="N48" s="79">
        <v>332</v>
      </c>
      <c r="O48" s="11" t="s">
        <v>670</v>
      </c>
      <c r="P48" s="80">
        <v>14817.16</v>
      </c>
      <c r="Q48" s="78">
        <v>45051</v>
      </c>
      <c r="R48" s="78">
        <v>45051</v>
      </c>
      <c r="S48" s="16">
        <f t="shared" si="4"/>
        <v>45047</v>
      </c>
      <c r="T48" s="19">
        <f t="shared" si="5"/>
        <v>44.63</v>
      </c>
      <c r="U48" s="19">
        <f>IFERROR(VLOOKUP(A48,[2]UKM1!$F$2:$W$2569,18,0),0)</f>
        <v>57.8</v>
      </c>
      <c r="V48" s="10">
        <f t="shared" si="6"/>
        <v>13.169999999999995</v>
      </c>
      <c r="W48" s="19">
        <f t="shared" si="7"/>
        <v>4372.4399999999978</v>
      </c>
    </row>
    <row r="49" spans="1:23">
      <c r="A49" s="104">
        <v>5001966</v>
      </c>
      <c r="B49" s="103" t="s">
        <v>702</v>
      </c>
      <c r="C49" s="103" t="s">
        <v>79</v>
      </c>
      <c r="D49" s="103" t="s">
        <v>365</v>
      </c>
      <c r="E49" s="103" t="s">
        <v>12</v>
      </c>
      <c r="F49" s="103" t="s">
        <v>11</v>
      </c>
      <c r="G49" s="103" t="s">
        <v>699</v>
      </c>
      <c r="H49" s="103" t="s">
        <v>703</v>
      </c>
      <c r="I49" s="103" t="s">
        <v>10</v>
      </c>
      <c r="J49" s="103" t="s">
        <v>700</v>
      </c>
      <c r="K49" s="103" t="s">
        <v>668</v>
      </c>
      <c r="L49" s="103" t="s">
        <v>701</v>
      </c>
      <c r="M49" s="78">
        <v>45059</v>
      </c>
      <c r="N49" s="79">
        <v>2000</v>
      </c>
      <c r="O49" s="11" t="s">
        <v>670</v>
      </c>
      <c r="P49" s="80">
        <v>29640</v>
      </c>
      <c r="Q49" s="78">
        <v>45059</v>
      </c>
      <c r="R49" s="78">
        <v>45059</v>
      </c>
      <c r="S49" s="16">
        <f t="shared" si="4"/>
        <v>45047</v>
      </c>
      <c r="T49" s="19">
        <f t="shared" si="5"/>
        <v>14.82</v>
      </c>
      <c r="U49" s="19">
        <f>IFERROR(VLOOKUP(A49,[2]UKM1!$F$2:$W$2569,18,0),0)</f>
        <v>15.672150000000002</v>
      </c>
      <c r="V49" s="10">
        <f t="shared" si="6"/>
        <v>0.85215000000000174</v>
      </c>
      <c r="W49" s="19">
        <f t="shared" si="7"/>
        <v>1704.3000000000034</v>
      </c>
    </row>
    <row r="50" spans="1:23">
      <c r="A50" s="104">
        <v>5001966</v>
      </c>
      <c r="B50" s="103" t="s">
        <v>702</v>
      </c>
      <c r="C50" s="103" t="s">
        <v>79</v>
      </c>
      <c r="D50" s="103" t="s">
        <v>365</v>
      </c>
      <c r="E50" s="103" t="s">
        <v>12</v>
      </c>
      <c r="F50" s="103" t="s">
        <v>11</v>
      </c>
      <c r="G50" s="103" t="s">
        <v>704</v>
      </c>
      <c r="H50" s="103" t="s">
        <v>703</v>
      </c>
      <c r="I50" s="103" t="s">
        <v>10</v>
      </c>
      <c r="J50" s="103" t="s">
        <v>705</v>
      </c>
      <c r="K50" s="103" t="s">
        <v>668</v>
      </c>
      <c r="L50" s="103" t="s">
        <v>706</v>
      </c>
      <c r="M50" s="78">
        <v>45058</v>
      </c>
      <c r="N50" s="79">
        <v>705</v>
      </c>
      <c r="O50" s="11" t="s">
        <v>670</v>
      </c>
      <c r="P50" s="80">
        <v>10448.1</v>
      </c>
      <c r="Q50" s="78">
        <v>45057</v>
      </c>
      <c r="R50" s="78">
        <v>45058</v>
      </c>
      <c r="S50" s="16">
        <f t="shared" si="4"/>
        <v>45047</v>
      </c>
      <c r="T50" s="19">
        <f t="shared" si="5"/>
        <v>14.82</v>
      </c>
      <c r="U50" s="19">
        <f>IFERROR(VLOOKUP(A50,[2]UKM1!$F$2:$W$2569,18,0),0)</f>
        <v>15.672150000000002</v>
      </c>
      <c r="V50" s="10">
        <f t="shared" si="6"/>
        <v>0.85215000000000174</v>
      </c>
      <c r="W50" s="19">
        <f t="shared" si="7"/>
        <v>600.76575000000128</v>
      </c>
    </row>
    <row r="51" spans="1:23">
      <c r="A51" s="104">
        <v>5001966</v>
      </c>
      <c r="B51" s="103" t="s">
        <v>702</v>
      </c>
      <c r="C51" s="103" t="s">
        <v>79</v>
      </c>
      <c r="D51" s="103" t="s">
        <v>365</v>
      </c>
      <c r="E51" s="103" t="s">
        <v>12</v>
      </c>
      <c r="F51" s="103" t="s">
        <v>11</v>
      </c>
      <c r="G51" s="103" t="s">
        <v>707</v>
      </c>
      <c r="H51" s="103" t="s">
        <v>703</v>
      </c>
      <c r="I51" s="103" t="s">
        <v>10</v>
      </c>
      <c r="J51" s="103" t="s">
        <v>708</v>
      </c>
      <c r="K51" s="103" t="s">
        <v>668</v>
      </c>
      <c r="L51" s="103" t="s">
        <v>709</v>
      </c>
      <c r="M51" s="78">
        <v>45056</v>
      </c>
      <c r="N51" s="79">
        <v>2000</v>
      </c>
      <c r="O51" s="11" t="s">
        <v>670</v>
      </c>
      <c r="P51" s="80">
        <v>29640</v>
      </c>
      <c r="Q51" s="78">
        <v>45056</v>
      </c>
      <c r="R51" s="78">
        <v>45056</v>
      </c>
      <c r="S51" s="16">
        <f t="shared" si="4"/>
        <v>45047</v>
      </c>
      <c r="T51" s="19">
        <f t="shared" si="5"/>
        <v>14.82</v>
      </c>
      <c r="U51" s="19">
        <f>IFERROR(VLOOKUP(A51,[2]UKM1!$F$2:$W$2569,18,0),0)</f>
        <v>15.672150000000002</v>
      </c>
      <c r="V51" s="10">
        <f t="shared" si="6"/>
        <v>0.85215000000000174</v>
      </c>
      <c r="W51" s="19">
        <f t="shared" si="7"/>
        <v>1704.3000000000034</v>
      </c>
    </row>
    <row r="52" spans="1:23">
      <c r="A52" s="104">
        <v>5001966</v>
      </c>
      <c r="B52" s="103" t="s">
        <v>702</v>
      </c>
      <c r="C52" s="103" t="s">
        <v>79</v>
      </c>
      <c r="D52" s="103" t="s">
        <v>365</v>
      </c>
      <c r="E52" s="103" t="s">
        <v>12</v>
      </c>
      <c r="F52" s="103" t="s">
        <v>11</v>
      </c>
      <c r="G52" s="103" t="s">
        <v>687</v>
      </c>
      <c r="H52" s="103" t="s">
        <v>703</v>
      </c>
      <c r="I52" s="103" t="s">
        <v>10</v>
      </c>
      <c r="J52" s="103" t="s">
        <v>689</v>
      </c>
      <c r="K52" s="103" t="s">
        <v>668</v>
      </c>
      <c r="L52" s="103" t="s">
        <v>690</v>
      </c>
      <c r="M52" s="78">
        <v>45056</v>
      </c>
      <c r="N52" s="79">
        <v>910</v>
      </c>
      <c r="O52" s="11" t="s">
        <v>670</v>
      </c>
      <c r="P52" s="80">
        <v>13486.2</v>
      </c>
      <c r="Q52" s="78">
        <v>45055</v>
      </c>
      <c r="R52" s="78">
        <v>45056</v>
      </c>
      <c r="S52" s="16">
        <f t="shared" si="4"/>
        <v>45047</v>
      </c>
      <c r="T52" s="19">
        <f t="shared" si="5"/>
        <v>14.82</v>
      </c>
      <c r="U52" s="19">
        <f>IFERROR(VLOOKUP(A52,[2]UKM1!$F$2:$W$2569,18,0),0)</f>
        <v>15.672150000000002</v>
      </c>
      <c r="V52" s="10">
        <f t="shared" si="6"/>
        <v>0.85215000000000174</v>
      </c>
      <c r="W52" s="19">
        <f t="shared" si="7"/>
        <v>775.4565000000016</v>
      </c>
    </row>
    <row r="53" spans="1:23">
      <c r="A53" s="104">
        <v>5001966</v>
      </c>
      <c r="B53" s="103" t="s">
        <v>702</v>
      </c>
      <c r="C53" s="103" t="s">
        <v>79</v>
      </c>
      <c r="D53" s="103" t="s">
        <v>365</v>
      </c>
      <c r="E53" s="103" t="s">
        <v>12</v>
      </c>
      <c r="F53" s="103" t="s">
        <v>11</v>
      </c>
      <c r="G53" s="103" t="s">
        <v>710</v>
      </c>
      <c r="H53" s="103" t="s">
        <v>703</v>
      </c>
      <c r="I53" s="103" t="s">
        <v>10</v>
      </c>
      <c r="J53" s="103" t="s">
        <v>711</v>
      </c>
      <c r="K53" s="103" t="s">
        <v>668</v>
      </c>
      <c r="L53" s="103" t="s">
        <v>712</v>
      </c>
      <c r="M53" s="78">
        <v>45049</v>
      </c>
      <c r="N53" s="79">
        <v>2700</v>
      </c>
      <c r="O53" s="11" t="s">
        <v>670</v>
      </c>
      <c r="P53" s="80">
        <v>40014</v>
      </c>
      <c r="Q53" s="78">
        <v>45049</v>
      </c>
      <c r="R53" s="78">
        <v>45049</v>
      </c>
      <c r="S53" s="16">
        <f t="shared" si="4"/>
        <v>45047</v>
      </c>
      <c r="T53" s="19">
        <f t="shared" si="5"/>
        <v>14.82</v>
      </c>
      <c r="U53" s="19">
        <f>IFERROR(VLOOKUP(A53,[2]UKM1!$F$2:$W$2569,18,0),0)</f>
        <v>15.672150000000002</v>
      </c>
      <c r="V53" s="10">
        <f t="shared" si="6"/>
        <v>0.85215000000000174</v>
      </c>
      <c r="W53" s="19">
        <f t="shared" si="7"/>
        <v>2300.8050000000048</v>
      </c>
    </row>
    <row r="54" spans="1:23">
      <c r="A54" s="104">
        <v>5002840</v>
      </c>
      <c r="B54" s="103" t="s">
        <v>720</v>
      </c>
      <c r="C54" s="103" t="s">
        <v>79</v>
      </c>
      <c r="D54" s="103" t="s">
        <v>365</v>
      </c>
      <c r="E54" s="103" t="s">
        <v>12</v>
      </c>
      <c r="F54" s="103" t="s">
        <v>11</v>
      </c>
      <c r="G54" s="103" t="s">
        <v>707</v>
      </c>
      <c r="H54" s="103" t="s">
        <v>721</v>
      </c>
      <c r="I54" s="103" t="s">
        <v>10</v>
      </c>
      <c r="J54" s="103" t="s">
        <v>708</v>
      </c>
      <c r="K54" s="103" t="s">
        <v>668</v>
      </c>
      <c r="L54" s="103" t="s">
        <v>709</v>
      </c>
      <c r="M54" s="78">
        <v>45056</v>
      </c>
      <c r="N54" s="79">
        <v>1084</v>
      </c>
      <c r="O54" s="11" t="s">
        <v>670</v>
      </c>
      <c r="P54" s="80">
        <v>12574.4</v>
      </c>
      <c r="Q54" s="78">
        <v>45056</v>
      </c>
      <c r="R54" s="78">
        <v>45056</v>
      </c>
      <c r="S54" s="16">
        <f t="shared" si="4"/>
        <v>45047</v>
      </c>
      <c r="T54" s="19">
        <f t="shared" si="5"/>
        <v>11.6</v>
      </c>
      <c r="U54" s="19">
        <f>IFERROR(VLOOKUP(A54,[2]UKM1!$F$2:$W$2569,18,0),0)</f>
        <v>15.672150000000002</v>
      </c>
      <c r="V54" s="10">
        <f t="shared" si="6"/>
        <v>4.0721500000000024</v>
      </c>
      <c r="W54" s="19">
        <f t="shared" si="7"/>
        <v>4414.2106000000022</v>
      </c>
    </row>
    <row r="55" spans="1:23">
      <c r="A55" s="104">
        <v>5003938</v>
      </c>
      <c r="B55" s="103" t="s">
        <v>729</v>
      </c>
      <c r="C55" s="103" t="s">
        <v>79</v>
      </c>
      <c r="D55" s="103" t="s">
        <v>365</v>
      </c>
      <c r="E55" s="103" t="s">
        <v>12</v>
      </c>
      <c r="F55" s="103" t="s">
        <v>11</v>
      </c>
      <c r="G55" s="103" t="s">
        <v>730</v>
      </c>
      <c r="H55" s="103" t="s">
        <v>731</v>
      </c>
      <c r="I55" s="103" t="s">
        <v>10</v>
      </c>
      <c r="J55" s="103" t="s">
        <v>732</v>
      </c>
      <c r="K55" s="103" t="s">
        <v>668</v>
      </c>
      <c r="L55" s="103" t="s">
        <v>733</v>
      </c>
      <c r="M55" s="78">
        <v>45072</v>
      </c>
      <c r="N55" s="79">
        <v>526</v>
      </c>
      <c r="O55" s="11" t="s">
        <v>670</v>
      </c>
      <c r="P55" s="80">
        <v>5917.5</v>
      </c>
      <c r="Q55" s="78">
        <v>45072</v>
      </c>
      <c r="R55" s="78">
        <v>45072</v>
      </c>
      <c r="S55" s="16">
        <f t="shared" si="4"/>
        <v>45047</v>
      </c>
      <c r="T55" s="19">
        <f t="shared" si="5"/>
        <v>11.25</v>
      </c>
      <c r="U55" s="19">
        <f>IFERROR(VLOOKUP(A55,[2]UKM1!$F$2:$W$2569,18,0),0)</f>
        <v>16.306650000000001</v>
      </c>
      <c r="V55" s="10">
        <f t="shared" si="6"/>
        <v>5.0566500000000012</v>
      </c>
      <c r="W55" s="19">
        <f t="shared" si="7"/>
        <v>2659.7979000000005</v>
      </c>
    </row>
    <row r="56" spans="1:23">
      <c r="A56" s="104">
        <v>5003938</v>
      </c>
      <c r="B56" s="103" t="s">
        <v>729</v>
      </c>
      <c r="C56" s="103" t="s">
        <v>79</v>
      </c>
      <c r="D56" s="103" t="s">
        <v>365</v>
      </c>
      <c r="E56" s="103" t="s">
        <v>12</v>
      </c>
      <c r="F56" s="103" t="s">
        <v>11</v>
      </c>
      <c r="G56" s="103" t="s">
        <v>734</v>
      </c>
      <c r="H56" s="103" t="s">
        <v>735</v>
      </c>
      <c r="I56" s="103" t="s">
        <v>10</v>
      </c>
      <c r="J56" s="103" t="s">
        <v>736</v>
      </c>
      <c r="K56" s="103" t="s">
        <v>668</v>
      </c>
      <c r="L56" s="103" t="s">
        <v>737</v>
      </c>
      <c r="M56" s="78">
        <v>45048</v>
      </c>
      <c r="N56" s="79">
        <v>523</v>
      </c>
      <c r="O56" s="11" t="s">
        <v>670</v>
      </c>
      <c r="P56" s="80">
        <v>5883.75</v>
      </c>
      <c r="Q56" s="78">
        <v>45048</v>
      </c>
      <c r="R56" s="78">
        <v>45048</v>
      </c>
      <c r="S56" s="16">
        <f t="shared" si="4"/>
        <v>45047</v>
      </c>
      <c r="T56" s="19">
        <f t="shared" si="5"/>
        <v>11.25</v>
      </c>
      <c r="U56" s="19">
        <f>IFERROR(VLOOKUP(A56,[2]UKM1!$F$2:$W$2569,18,0),0)</f>
        <v>16.306650000000001</v>
      </c>
      <c r="V56" s="10">
        <f t="shared" si="6"/>
        <v>5.0566500000000012</v>
      </c>
      <c r="W56" s="19">
        <f t="shared" si="7"/>
        <v>2644.6279500000005</v>
      </c>
    </row>
    <row r="57" spans="1:23">
      <c r="A57" s="104">
        <v>5007118</v>
      </c>
      <c r="B57" s="103" t="s">
        <v>750</v>
      </c>
      <c r="C57" s="103" t="s">
        <v>79</v>
      </c>
      <c r="D57" s="103" t="s">
        <v>664</v>
      </c>
      <c r="E57" s="103" t="s">
        <v>12</v>
      </c>
      <c r="F57" s="103" t="s">
        <v>11</v>
      </c>
      <c r="G57" s="103" t="s">
        <v>751</v>
      </c>
      <c r="H57" s="103" t="s">
        <v>752</v>
      </c>
      <c r="I57" s="103" t="s">
        <v>10</v>
      </c>
      <c r="J57" s="103" t="s">
        <v>753</v>
      </c>
      <c r="K57" s="103" t="s">
        <v>668</v>
      </c>
      <c r="L57" s="103" t="s">
        <v>754</v>
      </c>
      <c r="M57" s="78">
        <v>45048</v>
      </c>
      <c r="N57" s="79">
        <v>1200</v>
      </c>
      <c r="O57" s="11" t="s">
        <v>670</v>
      </c>
      <c r="P57" s="80">
        <v>45540</v>
      </c>
      <c r="Q57" s="78">
        <v>45048</v>
      </c>
      <c r="R57" s="78">
        <v>45048</v>
      </c>
      <c r="S57" s="16">
        <f t="shared" si="4"/>
        <v>45047</v>
      </c>
      <c r="T57" s="19">
        <f t="shared" si="5"/>
        <v>37.950000000000003</v>
      </c>
      <c r="U57" s="19">
        <f>IFERROR(VLOOKUP(A57,[2]UKM1!$F$2:$W$2569,18,0),0)</f>
        <v>40.132125000000009</v>
      </c>
      <c r="V57" s="10">
        <f t="shared" si="6"/>
        <v>2.1821250000000063</v>
      </c>
      <c r="W57" s="19">
        <f t="shared" si="7"/>
        <v>2618.5500000000075</v>
      </c>
    </row>
    <row r="58" spans="1:23">
      <c r="A58" s="104">
        <v>5007119</v>
      </c>
      <c r="B58" s="103" t="s">
        <v>761</v>
      </c>
      <c r="C58" s="103" t="s">
        <v>79</v>
      </c>
      <c r="D58" s="103" t="s">
        <v>664</v>
      </c>
      <c r="E58" s="103" t="s">
        <v>12</v>
      </c>
      <c r="F58" s="103" t="s">
        <v>11</v>
      </c>
      <c r="G58" s="103" t="s">
        <v>751</v>
      </c>
      <c r="H58" s="103" t="s">
        <v>752</v>
      </c>
      <c r="I58" s="103" t="s">
        <v>10</v>
      </c>
      <c r="J58" s="103" t="s">
        <v>753</v>
      </c>
      <c r="K58" s="103" t="s">
        <v>668</v>
      </c>
      <c r="L58" s="103" t="s">
        <v>754</v>
      </c>
      <c r="M58" s="78">
        <v>45048</v>
      </c>
      <c r="N58" s="79">
        <v>5235</v>
      </c>
      <c r="O58" s="11" t="s">
        <v>670</v>
      </c>
      <c r="P58" s="80">
        <v>55072.2</v>
      </c>
      <c r="Q58" s="78">
        <v>45048</v>
      </c>
      <c r="R58" s="78">
        <v>45048</v>
      </c>
      <c r="S58" s="16">
        <f t="shared" si="4"/>
        <v>45047</v>
      </c>
      <c r="T58" s="19">
        <f t="shared" si="5"/>
        <v>10.52</v>
      </c>
      <c r="U58" s="19">
        <f>IFERROR(VLOOKUP(A58,[2]UKM1!$F$2:$W$2569,18,0),0)</f>
        <v>11.124900000000002</v>
      </c>
      <c r="V58" s="10">
        <f t="shared" si="6"/>
        <v>0.60490000000000244</v>
      </c>
      <c r="W58" s="19">
        <f t="shared" si="7"/>
        <v>3166.6515000000127</v>
      </c>
    </row>
    <row r="59" spans="1:23">
      <c r="A59" s="104">
        <v>5007193</v>
      </c>
      <c r="B59" s="103" t="s">
        <v>765</v>
      </c>
      <c r="C59" s="103" t="s">
        <v>79</v>
      </c>
      <c r="D59" s="103" t="s">
        <v>664</v>
      </c>
      <c r="E59" s="103" t="s">
        <v>12</v>
      </c>
      <c r="F59" s="103" t="s">
        <v>11</v>
      </c>
      <c r="G59" s="103" t="s">
        <v>766</v>
      </c>
      <c r="H59" s="103" t="s">
        <v>767</v>
      </c>
      <c r="I59" s="103" t="s">
        <v>10</v>
      </c>
      <c r="J59" s="103" t="s">
        <v>768</v>
      </c>
      <c r="K59" s="103" t="s">
        <v>668</v>
      </c>
      <c r="L59" s="103" t="s">
        <v>769</v>
      </c>
      <c r="M59" s="78">
        <v>45073</v>
      </c>
      <c r="N59" s="79">
        <v>609</v>
      </c>
      <c r="O59" s="11" t="s">
        <v>670</v>
      </c>
      <c r="P59" s="80">
        <v>30724.05</v>
      </c>
      <c r="Q59" s="78">
        <v>45073</v>
      </c>
      <c r="R59" s="78">
        <v>45073</v>
      </c>
      <c r="S59" s="16">
        <f t="shared" si="4"/>
        <v>45047</v>
      </c>
      <c r="T59" s="19">
        <f t="shared" si="5"/>
        <v>50.449999999999996</v>
      </c>
      <c r="U59" s="19">
        <f>IFERROR(VLOOKUP(A59,[2]UKM1!$F$2:$W$2569,18,0),0)</f>
        <v>53.350875000000016</v>
      </c>
      <c r="V59" s="10">
        <f t="shared" si="6"/>
        <v>2.9008750000000205</v>
      </c>
      <c r="W59" s="19">
        <f t="shared" si="7"/>
        <v>1766.6328750000125</v>
      </c>
    </row>
    <row r="60" spans="1:23">
      <c r="A60" s="104">
        <v>5007193</v>
      </c>
      <c r="B60" s="103" t="s">
        <v>765</v>
      </c>
      <c r="C60" s="103" t="s">
        <v>79</v>
      </c>
      <c r="D60" s="103" t="s">
        <v>664</v>
      </c>
      <c r="E60" s="103" t="s">
        <v>12</v>
      </c>
      <c r="F60" s="103" t="s">
        <v>11</v>
      </c>
      <c r="G60" s="103" t="s">
        <v>770</v>
      </c>
      <c r="H60" s="103" t="s">
        <v>767</v>
      </c>
      <c r="I60" s="103" t="s">
        <v>10</v>
      </c>
      <c r="J60" s="103" t="s">
        <v>771</v>
      </c>
      <c r="K60" s="103" t="s">
        <v>668</v>
      </c>
      <c r="L60" s="103" t="s">
        <v>772</v>
      </c>
      <c r="M60" s="78">
        <v>45071</v>
      </c>
      <c r="N60" s="79">
        <v>646</v>
      </c>
      <c r="O60" s="11" t="s">
        <v>670</v>
      </c>
      <c r="P60" s="80">
        <v>32590.7</v>
      </c>
      <c r="Q60" s="78">
        <v>45070</v>
      </c>
      <c r="R60" s="78">
        <v>45071</v>
      </c>
      <c r="S60" s="16">
        <f t="shared" si="4"/>
        <v>45047</v>
      </c>
      <c r="T60" s="19">
        <f t="shared" si="5"/>
        <v>50.45</v>
      </c>
      <c r="U60" s="19">
        <f>IFERROR(VLOOKUP(A60,[2]UKM1!$F$2:$W$2569,18,0),0)</f>
        <v>53.350875000000016</v>
      </c>
      <c r="V60" s="10">
        <f t="shared" si="6"/>
        <v>2.9008750000000134</v>
      </c>
      <c r="W60" s="19">
        <f t="shared" si="7"/>
        <v>1873.9652500000086</v>
      </c>
    </row>
    <row r="61" spans="1:23">
      <c r="A61" s="104">
        <v>5007193</v>
      </c>
      <c r="B61" s="103" t="s">
        <v>765</v>
      </c>
      <c r="C61" s="103" t="s">
        <v>79</v>
      </c>
      <c r="D61" s="103" t="s">
        <v>664</v>
      </c>
      <c r="E61" s="103" t="s">
        <v>12</v>
      </c>
      <c r="F61" s="103" t="s">
        <v>11</v>
      </c>
      <c r="G61" s="103" t="s">
        <v>773</v>
      </c>
      <c r="H61" s="103" t="s">
        <v>767</v>
      </c>
      <c r="I61" s="103" t="s">
        <v>10</v>
      </c>
      <c r="J61" s="103" t="s">
        <v>774</v>
      </c>
      <c r="K61" s="103" t="s">
        <v>668</v>
      </c>
      <c r="L61" s="103" t="s">
        <v>775</v>
      </c>
      <c r="M61" s="78">
        <v>45052</v>
      </c>
      <c r="N61" s="79">
        <v>793</v>
      </c>
      <c r="O61" s="11" t="s">
        <v>670</v>
      </c>
      <c r="P61" s="80">
        <v>40006.85</v>
      </c>
      <c r="Q61" s="78">
        <v>45051</v>
      </c>
      <c r="R61" s="78">
        <v>45052</v>
      </c>
      <c r="S61" s="16">
        <f t="shared" si="4"/>
        <v>45047</v>
      </c>
      <c r="T61" s="19">
        <f t="shared" si="5"/>
        <v>50.449999999999996</v>
      </c>
      <c r="U61" s="19">
        <f>IFERROR(VLOOKUP(A61,[2]UKM1!$F$2:$W$2569,18,0),0)</f>
        <v>53.350875000000016</v>
      </c>
      <c r="V61" s="10">
        <f t="shared" si="6"/>
        <v>2.9008750000000205</v>
      </c>
      <c r="W61" s="19">
        <f t="shared" si="7"/>
        <v>2300.3938750000161</v>
      </c>
    </row>
    <row r="62" spans="1:23">
      <c r="A62" s="104">
        <v>5007193</v>
      </c>
      <c r="B62" s="103" t="s">
        <v>765</v>
      </c>
      <c r="C62" s="103" t="s">
        <v>79</v>
      </c>
      <c r="D62" s="103" t="s">
        <v>664</v>
      </c>
      <c r="E62" s="103" t="s">
        <v>12</v>
      </c>
      <c r="F62" s="103" t="s">
        <v>11</v>
      </c>
      <c r="G62" s="103" t="s">
        <v>776</v>
      </c>
      <c r="H62" s="103" t="s">
        <v>767</v>
      </c>
      <c r="I62" s="103" t="s">
        <v>10</v>
      </c>
      <c r="J62" s="103" t="s">
        <v>777</v>
      </c>
      <c r="K62" s="103" t="s">
        <v>668</v>
      </c>
      <c r="L62" s="103" t="s">
        <v>778</v>
      </c>
      <c r="M62" s="78">
        <v>45050</v>
      </c>
      <c r="N62" s="79">
        <v>300</v>
      </c>
      <c r="O62" s="11" t="s">
        <v>670</v>
      </c>
      <c r="P62" s="80">
        <v>15135</v>
      </c>
      <c r="Q62" s="78">
        <v>45050</v>
      </c>
      <c r="R62" s="78">
        <v>45050</v>
      </c>
      <c r="S62" s="16">
        <f t="shared" si="4"/>
        <v>45047</v>
      </c>
      <c r="T62" s="19">
        <f t="shared" si="5"/>
        <v>50.45</v>
      </c>
      <c r="U62" s="19">
        <f>IFERROR(VLOOKUP(A62,[2]UKM1!$F$2:$W$2569,18,0),0)</f>
        <v>53.350875000000016</v>
      </c>
      <c r="V62" s="10">
        <f t="shared" si="6"/>
        <v>2.9008750000000134</v>
      </c>
      <c r="W62" s="19">
        <f t="shared" si="7"/>
        <v>870.26250000000402</v>
      </c>
    </row>
    <row r="63" spans="1:23">
      <c r="A63" s="104">
        <v>5007195</v>
      </c>
      <c r="B63" s="103" t="s">
        <v>783</v>
      </c>
      <c r="C63" s="103" t="s">
        <v>79</v>
      </c>
      <c r="D63" s="103" t="s">
        <v>664</v>
      </c>
      <c r="E63" s="103" t="s">
        <v>12</v>
      </c>
      <c r="F63" s="103" t="s">
        <v>11</v>
      </c>
      <c r="G63" s="103" t="s">
        <v>784</v>
      </c>
      <c r="H63" s="103" t="s">
        <v>785</v>
      </c>
      <c r="I63" s="103" t="s">
        <v>10</v>
      </c>
      <c r="J63" s="103" t="s">
        <v>786</v>
      </c>
      <c r="K63" s="103" t="s">
        <v>668</v>
      </c>
      <c r="L63" s="103" t="s">
        <v>787</v>
      </c>
      <c r="M63" s="78">
        <v>45052</v>
      </c>
      <c r="N63" s="79">
        <v>270</v>
      </c>
      <c r="O63" s="11" t="s">
        <v>670</v>
      </c>
      <c r="P63" s="80">
        <v>9255.6</v>
      </c>
      <c r="Q63" s="78">
        <v>45052</v>
      </c>
      <c r="R63" s="78">
        <v>45052</v>
      </c>
      <c r="S63" s="16">
        <f t="shared" si="4"/>
        <v>45047</v>
      </c>
      <c r="T63" s="19">
        <f t="shared" si="5"/>
        <v>34.28</v>
      </c>
      <c r="U63" s="19">
        <f>IFERROR(VLOOKUP(A63,[2]UKM1!$F$2:$W$2569,18,0),0)</f>
        <v>49.702500000000001</v>
      </c>
      <c r="V63" s="10">
        <f t="shared" si="6"/>
        <v>15.422499999999999</v>
      </c>
      <c r="W63" s="19">
        <f t="shared" si="7"/>
        <v>4164.0749999999998</v>
      </c>
    </row>
    <row r="64" spans="1:23">
      <c r="A64" s="104">
        <v>5007203</v>
      </c>
      <c r="B64" s="103" t="s">
        <v>789</v>
      </c>
      <c r="C64" s="103" t="s">
        <v>79</v>
      </c>
      <c r="D64" s="103" t="s">
        <v>664</v>
      </c>
      <c r="E64" s="103" t="s">
        <v>12</v>
      </c>
      <c r="F64" s="103" t="s">
        <v>11</v>
      </c>
      <c r="G64" s="103" t="s">
        <v>790</v>
      </c>
      <c r="H64" s="103" t="s">
        <v>791</v>
      </c>
      <c r="I64" s="103" t="s">
        <v>10</v>
      </c>
      <c r="J64" s="103" t="s">
        <v>792</v>
      </c>
      <c r="K64" s="103" t="s">
        <v>668</v>
      </c>
      <c r="L64" s="103" t="s">
        <v>793</v>
      </c>
      <c r="M64" s="78">
        <v>45075</v>
      </c>
      <c r="N64" s="79">
        <v>620</v>
      </c>
      <c r="O64" s="11" t="s">
        <v>670</v>
      </c>
      <c r="P64" s="80">
        <v>11104.2</v>
      </c>
      <c r="Q64" s="78">
        <v>45075</v>
      </c>
      <c r="R64" s="78">
        <v>45075</v>
      </c>
      <c r="S64" s="16">
        <f t="shared" si="4"/>
        <v>45047</v>
      </c>
      <c r="T64" s="19">
        <f t="shared" si="5"/>
        <v>17.91</v>
      </c>
      <c r="U64" s="19">
        <f>IFERROR(VLOOKUP(A64,[2]UKM1!$F$2:$W$2569,18,0),0)</f>
        <v>28.140075</v>
      </c>
      <c r="V64" s="10">
        <f t="shared" si="6"/>
        <v>10.230074999999999</v>
      </c>
      <c r="W64" s="19">
        <f t="shared" si="7"/>
        <v>6342.6464999999998</v>
      </c>
    </row>
    <row r="65" spans="1:23">
      <c r="A65" s="104">
        <v>5007203</v>
      </c>
      <c r="B65" s="103" t="s">
        <v>789</v>
      </c>
      <c r="C65" s="103" t="s">
        <v>79</v>
      </c>
      <c r="D65" s="103" t="s">
        <v>664</v>
      </c>
      <c r="E65" s="103" t="s">
        <v>12</v>
      </c>
      <c r="F65" s="103" t="s">
        <v>11</v>
      </c>
      <c r="G65" s="103" t="s">
        <v>665</v>
      </c>
      <c r="H65" s="103" t="s">
        <v>666</v>
      </c>
      <c r="I65" s="103" t="s">
        <v>10</v>
      </c>
      <c r="J65" s="103" t="s">
        <v>667</v>
      </c>
      <c r="K65" s="103" t="s">
        <v>668</v>
      </c>
      <c r="L65" s="103" t="s">
        <v>669</v>
      </c>
      <c r="M65" s="78">
        <v>45051</v>
      </c>
      <c r="N65" s="79">
        <v>1020</v>
      </c>
      <c r="O65" s="11" t="s">
        <v>670</v>
      </c>
      <c r="P65" s="80">
        <v>18268.2</v>
      </c>
      <c r="Q65" s="78">
        <v>45051</v>
      </c>
      <c r="R65" s="78">
        <v>45051</v>
      </c>
      <c r="S65" s="16">
        <f t="shared" si="4"/>
        <v>45047</v>
      </c>
      <c r="T65" s="19">
        <f t="shared" si="5"/>
        <v>17.91</v>
      </c>
      <c r="U65" s="19">
        <f>IFERROR(VLOOKUP(A65,[2]UKM1!$F$2:$W$2569,18,0),0)</f>
        <v>28.140075</v>
      </c>
      <c r="V65" s="10">
        <f t="shared" si="6"/>
        <v>10.230074999999999</v>
      </c>
      <c r="W65" s="19">
        <f t="shared" si="7"/>
        <v>10434.6765</v>
      </c>
    </row>
    <row r="66" spans="1:23">
      <c r="A66" s="104">
        <v>5007862</v>
      </c>
      <c r="B66" s="103" t="s">
        <v>814</v>
      </c>
      <c r="C66" s="103" t="s">
        <v>79</v>
      </c>
      <c r="D66" s="103" t="s">
        <v>664</v>
      </c>
      <c r="E66" s="103" t="s">
        <v>12</v>
      </c>
      <c r="F66" s="103" t="s">
        <v>11</v>
      </c>
      <c r="G66" s="103" t="s">
        <v>815</v>
      </c>
      <c r="H66" s="103" t="s">
        <v>795</v>
      </c>
      <c r="I66" s="103" t="s">
        <v>10</v>
      </c>
      <c r="J66" s="103" t="s">
        <v>816</v>
      </c>
      <c r="K66" s="103" t="s">
        <v>668</v>
      </c>
      <c r="L66" s="103" t="s">
        <v>817</v>
      </c>
      <c r="M66" s="78">
        <v>45056</v>
      </c>
      <c r="N66" s="79">
        <v>167</v>
      </c>
      <c r="O66" s="11" t="s">
        <v>670</v>
      </c>
      <c r="P66" s="80">
        <v>6955.55</v>
      </c>
      <c r="Q66" s="78">
        <v>45055</v>
      </c>
      <c r="R66" s="78">
        <v>45056</v>
      </c>
      <c r="S66" s="16">
        <f t="shared" ref="S66:S97" si="8">EOMONTH(M66,-1)+1</f>
        <v>45047</v>
      </c>
      <c r="T66" s="19">
        <f t="shared" ref="T66:T97" si="9">+P66/N66</f>
        <v>41.65</v>
      </c>
      <c r="U66" s="19">
        <f>+IFERROR(VLOOKUP(A66,'UKM1 Rates'!$A$2:$D$18,4,0),0)</f>
        <v>44.044874999999998</v>
      </c>
      <c r="V66" s="10">
        <f t="shared" ref="V66:V97" si="10">+U66-T66</f>
        <v>2.394874999999999</v>
      </c>
      <c r="W66" s="19">
        <f t="shared" ref="W66:W97" si="11">+V66*N66</f>
        <v>399.94412499999981</v>
      </c>
    </row>
    <row r="67" spans="1:23">
      <c r="A67" s="104">
        <v>5007862</v>
      </c>
      <c r="B67" s="103" t="s">
        <v>814</v>
      </c>
      <c r="C67" s="103" t="s">
        <v>79</v>
      </c>
      <c r="D67" s="103" t="s">
        <v>664</v>
      </c>
      <c r="E67" s="103" t="s">
        <v>12</v>
      </c>
      <c r="F67" s="103" t="s">
        <v>11</v>
      </c>
      <c r="G67" s="103" t="s">
        <v>818</v>
      </c>
      <c r="H67" s="103" t="s">
        <v>795</v>
      </c>
      <c r="I67" s="103" t="s">
        <v>10</v>
      </c>
      <c r="J67" s="103" t="s">
        <v>819</v>
      </c>
      <c r="K67" s="103" t="s">
        <v>668</v>
      </c>
      <c r="L67" s="103" t="s">
        <v>820</v>
      </c>
      <c r="M67" s="78">
        <v>45054</v>
      </c>
      <c r="N67" s="79">
        <v>950</v>
      </c>
      <c r="O67" s="11" t="s">
        <v>670</v>
      </c>
      <c r="P67" s="80">
        <v>39567.5</v>
      </c>
      <c r="Q67" s="78">
        <v>45054</v>
      </c>
      <c r="R67" s="78">
        <v>45054</v>
      </c>
      <c r="S67" s="16">
        <f t="shared" si="8"/>
        <v>45047</v>
      </c>
      <c r="T67" s="19">
        <f t="shared" si="9"/>
        <v>41.65</v>
      </c>
      <c r="U67" s="19">
        <f>+IFERROR(VLOOKUP(A67,'UKM1 Rates'!$A$2:$D$18,4,0),0)</f>
        <v>44.044874999999998</v>
      </c>
      <c r="V67" s="10">
        <f t="shared" si="10"/>
        <v>2.394874999999999</v>
      </c>
      <c r="W67" s="19">
        <f t="shared" si="11"/>
        <v>2275.131249999999</v>
      </c>
    </row>
    <row r="68" spans="1:23">
      <c r="A68" s="104">
        <v>5008061</v>
      </c>
      <c r="B68" s="103" t="s">
        <v>834</v>
      </c>
      <c r="C68" s="103" t="s">
        <v>79</v>
      </c>
      <c r="D68" s="103" t="s">
        <v>664</v>
      </c>
      <c r="E68" s="103" t="s">
        <v>12</v>
      </c>
      <c r="F68" s="103" t="s">
        <v>11</v>
      </c>
      <c r="G68" s="103" t="s">
        <v>835</v>
      </c>
      <c r="H68" s="103" t="s">
        <v>836</v>
      </c>
      <c r="I68" s="103" t="s">
        <v>10</v>
      </c>
      <c r="J68" s="103" t="s">
        <v>837</v>
      </c>
      <c r="K68" s="103" t="s">
        <v>668</v>
      </c>
      <c r="L68" s="103" t="s">
        <v>838</v>
      </c>
      <c r="M68" s="78">
        <v>45063</v>
      </c>
      <c r="N68" s="79">
        <v>995</v>
      </c>
      <c r="O68" s="11" t="s">
        <v>670</v>
      </c>
      <c r="P68" s="80">
        <v>35113.550000000003</v>
      </c>
      <c r="Q68" s="78">
        <v>45062</v>
      </c>
      <c r="R68" s="78">
        <v>45063</v>
      </c>
      <c r="S68" s="16">
        <f t="shared" si="8"/>
        <v>45047</v>
      </c>
      <c r="T68" s="19">
        <f t="shared" si="9"/>
        <v>35.290000000000006</v>
      </c>
      <c r="U68" s="19">
        <f>+IFERROR(VLOOKUP(A68,'UKM1 Rates'!$A$2:$D$18,4,0),0)</f>
        <v>39.814874999999994</v>
      </c>
      <c r="V68" s="10">
        <f t="shared" si="10"/>
        <v>4.5248749999999873</v>
      </c>
      <c r="W68" s="19">
        <f t="shared" si="11"/>
        <v>4502.2506249999869</v>
      </c>
    </row>
    <row r="69" spans="1:23">
      <c r="A69" s="104">
        <v>5008063</v>
      </c>
      <c r="B69" s="103" t="s">
        <v>839</v>
      </c>
      <c r="C69" s="103" t="s">
        <v>79</v>
      </c>
      <c r="D69" s="103" t="s">
        <v>664</v>
      </c>
      <c r="E69" s="103" t="s">
        <v>12</v>
      </c>
      <c r="F69" s="103" t="s">
        <v>11</v>
      </c>
      <c r="G69" s="103" t="s">
        <v>806</v>
      </c>
      <c r="H69" s="103" t="s">
        <v>840</v>
      </c>
      <c r="I69" s="103" t="s">
        <v>10</v>
      </c>
      <c r="J69" s="103" t="s">
        <v>807</v>
      </c>
      <c r="K69" s="103" t="s">
        <v>668</v>
      </c>
      <c r="L69" s="103" t="s">
        <v>808</v>
      </c>
      <c r="M69" s="78">
        <v>45070</v>
      </c>
      <c r="N69" s="79">
        <v>3052</v>
      </c>
      <c r="O69" s="11" t="s">
        <v>670</v>
      </c>
      <c r="P69" s="80">
        <v>61009.48</v>
      </c>
      <c r="Q69" s="78">
        <v>45069</v>
      </c>
      <c r="R69" s="78">
        <v>45070</v>
      </c>
      <c r="S69" s="16">
        <f t="shared" si="8"/>
        <v>45047</v>
      </c>
      <c r="T69" s="19">
        <f t="shared" si="9"/>
        <v>19.990000000000002</v>
      </c>
      <c r="U69" s="19">
        <f>+IFERROR(VLOOKUP(A69,'UKM1 Rates'!$A$2:$D$18,4,0),0)</f>
        <v>28.679400000000001</v>
      </c>
      <c r="V69" s="10">
        <f t="shared" si="10"/>
        <v>8.6893999999999991</v>
      </c>
      <c r="W69" s="19">
        <f t="shared" si="11"/>
        <v>26520.048799999997</v>
      </c>
    </row>
    <row r="70" spans="1:23">
      <c r="A70" s="104">
        <v>5008063</v>
      </c>
      <c r="B70" s="103" t="s">
        <v>839</v>
      </c>
      <c r="C70" s="103" t="s">
        <v>79</v>
      </c>
      <c r="D70" s="103" t="s">
        <v>664</v>
      </c>
      <c r="E70" s="103" t="s">
        <v>12</v>
      </c>
      <c r="F70" s="103" t="s">
        <v>11</v>
      </c>
      <c r="G70" s="103" t="s">
        <v>841</v>
      </c>
      <c r="H70" s="103" t="s">
        <v>840</v>
      </c>
      <c r="I70" s="103" t="s">
        <v>10</v>
      </c>
      <c r="J70" s="103" t="s">
        <v>842</v>
      </c>
      <c r="K70" s="103" t="s">
        <v>668</v>
      </c>
      <c r="L70" s="103" t="s">
        <v>843</v>
      </c>
      <c r="M70" s="78">
        <v>45069</v>
      </c>
      <c r="N70" s="79">
        <v>3000</v>
      </c>
      <c r="O70" s="11" t="s">
        <v>670</v>
      </c>
      <c r="P70" s="80">
        <v>59970</v>
      </c>
      <c r="Q70" s="78">
        <v>45066</v>
      </c>
      <c r="R70" s="78">
        <v>45069</v>
      </c>
      <c r="S70" s="16">
        <f t="shared" si="8"/>
        <v>45047</v>
      </c>
      <c r="T70" s="19">
        <f t="shared" si="9"/>
        <v>19.989999999999998</v>
      </c>
      <c r="U70" s="19">
        <f>+IFERROR(VLOOKUP(A70,'UKM1 Rates'!$A$2:$D$18,4,0),0)</f>
        <v>28.679400000000001</v>
      </c>
      <c r="V70" s="10">
        <f t="shared" si="10"/>
        <v>8.6894000000000027</v>
      </c>
      <c r="W70" s="19">
        <f t="shared" si="11"/>
        <v>26068.200000000008</v>
      </c>
    </row>
    <row r="71" spans="1:23">
      <c r="A71" s="104">
        <v>5008063</v>
      </c>
      <c r="B71" s="103" t="s">
        <v>839</v>
      </c>
      <c r="C71" s="103" t="s">
        <v>79</v>
      </c>
      <c r="D71" s="103" t="s">
        <v>664</v>
      </c>
      <c r="E71" s="103" t="s">
        <v>12</v>
      </c>
      <c r="F71" s="103" t="s">
        <v>11</v>
      </c>
      <c r="G71" s="103" t="s">
        <v>844</v>
      </c>
      <c r="H71" s="103" t="s">
        <v>845</v>
      </c>
      <c r="I71" s="103" t="s">
        <v>10</v>
      </c>
      <c r="J71" s="103" t="s">
        <v>846</v>
      </c>
      <c r="K71" s="103" t="s">
        <v>668</v>
      </c>
      <c r="L71" s="103" t="s">
        <v>847</v>
      </c>
      <c r="M71" s="78">
        <v>45066</v>
      </c>
      <c r="N71" s="79">
        <v>3000</v>
      </c>
      <c r="O71" s="11" t="s">
        <v>670</v>
      </c>
      <c r="P71" s="80">
        <v>59970</v>
      </c>
      <c r="Q71" s="78">
        <v>45064</v>
      </c>
      <c r="R71" s="78">
        <v>45066</v>
      </c>
      <c r="S71" s="16">
        <f t="shared" si="8"/>
        <v>45047</v>
      </c>
      <c r="T71" s="19">
        <f t="shared" si="9"/>
        <v>19.989999999999998</v>
      </c>
      <c r="U71" s="19">
        <f>+IFERROR(VLOOKUP(A71,'UKM1 Rates'!$A$2:$D$18,4,0),0)</f>
        <v>28.679400000000001</v>
      </c>
      <c r="V71" s="10">
        <f t="shared" si="10"/>
        <v>8.6894000000000027</v>
      </c>
      <c r="W71" s="19">
        <f t="shared" si="11"/>
        <v>26068.200000000008</v>
      </c>
    </row>
    <row r="72" spans="1:23">
      <c r="A72" s="104">
        <v>5008063</v>
      </c>
      <c r="B72" s="103" t="s">
        <v>839</v>
      </c>
      <c r="C72" s="103" t="s">
        <v>79</v>
      </c>
      <c r="D72" s="103" t="s">
        <v>664</v>
      </c>
      <c r="E72" s="103" t="s">
        <v>12</v>
      </c>
      <c r="F72" s="103" t="s">
        <v>11</v>
      </c>
      <c r="G72" s="103" t="s">
        <v>848</v>
      </c>
      <c r="H72" s="103" t="s">
        <v>845</v>
      </c>
      <c r="I72" s="103" t="s">
        <v>10</v>
      </c>
      <c r="J72" s="103" t="s">
        <v>849</v>
      </c>
      <c r="K72" s="103" t="s">
        <v>668</v>
      </c>
      <c r="L72" s="103" t="s">
        <v>850</v>
      </c>
      <c r="M72" s="78">
        <v>45066</v>
      </c>
      <c r="N72" s="79">
        <v>3000</v>
      </c>
      <c r="O72" s="11" t="s">
        <v>670</v>
      </c>
      <c r="P72" s="80">
        <v>59970</v>
      </c>
      <c r="Q72" s="78">
        <v>45065</v>
      </c>
      <c r="R72" s="78">
        <v>45066</v>
      </c>
      <c r="S72" s="16">
        <f t="shared" si="8"/>
        <v>45047</v>
      </c>
      <c r="T72" s="19">
        <f t="shared" si="9"/>
        <v>19.989999999999998</v>
      </c>
      <c r="U72" s="19">
        <f>+IFERROR(VLOOKUP(A72,'UKM1 Rates'!$A$2:$D$18,4,0),0)</f>
        <v>28.679400000000001</v>
      </c>
      <c r="V72" s="10">
        <f t="shared" si="10"/>
        <v>8.6894000000000027</v>
      </c>
      <c r="W72" s="19">
        <f t="shared" si="11"/>
        <v>26068.200000000008</v>
      </c>
    </row>
    <row r="73" spans="1:23">
      <c r="A73" s="104">
        <v>5008063</v>
      </c>
      <c r="B73" s="103" t="s">
        <v>839</v>
      </c>
      <c r="C73" s="103" t="s">
        <v>79</v>
      </c>
      <c r="D73" s="103" t="s">
        <v>664</v>
      </c>
      <c r="E73" s="103" t="s">
        <v>12</v>
      </c>
      <c r="F73" s="103" t="s">
        <v>11</v>
      </c>
      <c r="G73" s="103" t="s">
        <v>851</v>
      </c>
      <c r="H73" s="103" t="s">
        <v>845</v>
      </c>
      <c r="I73" s="103" t="s">
        <v>10</v>
      </c>
      <c r="J73" s="103" t="s">
        <v>852</v>
      </c>
      <c r="K73" s="103" t="s">
        <v>668</v>
      </c>
      <c r="L73" s="103" t="s">
        <v>853</v>
      </c>
      <c r="M73" s="78">
        <v>45065</v>
      </c>
      <c r="N73" s="79">
        <v>550</v>
      </c>
      <c r="O73" s="11" t="s">
        <v>670</v>
      </c>
      <c r="P73" s="80">
        <v>10994.5</v>
      </c>
      <c r="Q73" s="78">
        <v>45064</v>
      </c>
      <c r="R73" s="78">
        <v>45065</v>
      </c>
      <c r="S73" s="16">
        <f t="shared" si="8"/>
        <v>45047</v>
      </c>
      <c r="T73" s="19">
        <f t="shared" si="9"/>
        <v>19.989999999999998</v>
      </c>
      <c r="U73" s="19">
        <f>+IFERROR(VLOOKUP(A73,'UKM1 Rates'!$A$2:$D$18,4,0),0)</f>
        <v>28.679400000000001</v>
      </c>
      <c r="V73" s="10">
        <f t="shared" si="10"/>
        <v>8.6894000000000027</v>
      </c>
      <c r="W73" s="19">
        <f t="shared" si="11"/>
        <v>4779.1700000000019</v>
      </c>
    </row>
    <row r="74" spans="1:23">
      <c r="A74" s="104">
        <v>5008063</v>
      </c>
      <c r="B74" s="103" t="s">
        <v>839</v>
      </c>
      <c r="C74" s="103" t="s">
        <v>79</v>
      </c>
      <c r="D74" s="103" t="s">
        <v>664</v>
      </c>
      <c r="E74" s="103" t="s">
        <v>12</v>
      </c>
      <c r="F74" s="103" t="s">
        <v>11</v>
      </c>
      <c r="G74" s="103" t="s">
        <v>854</v>
      </c>
      <c r="H74" s="103" t="s">
        <v>845</v>
      </c>
      <c r="I74" s="103" t="s">
        <v>10</v>
      </c>
      <c r="J74" s="103" t="s">
        <v>855</v>
      </c>
      <c r="K74" s="103" t="s">
        <v>668</v>
      </c>
      <c r="L74" s="103" t="s">
        <v>856</v>
      </c>
      <c r="M74" s="78">
        <v>45062</v>
      </c>
      <c r="N74" s="79">
        <v>3100</v>
      </c>
      <c r="O74" s="11" t="s">
        <v>670</v>
      </c>
      <c r="P74" s="80">
        <v>61969</v>
      </c>
      <c r="Q74" s="78">
        <v>45059</v>
      </c>
      <c r="R74" s="78">
        <v>45062</v>
      </c>
      <c r="S74" s="16">
        <f t="shared" si="8"/>
        <v>45047</v>
      </c>
      <c r="T74" s="19">
        <f t="shared" si="9"/>
        <v>19.989999999999998</v>
      </c>
      <c r="U74" s="19">
        <f>+IFERROR(VLOOKUP(A74,'UKM1 Rates'!$A$2:$D$18,4,0),0)</f>
        <v>28.679400000000001</v>
      </c>
      <c r="V74" s="10">
        <f t="shared" si="10"/>
        <v>8.6894000000000027</v>
      </c>
      <c r="W74" s="19">
        <f t="shared" si="11"/>
        <v>26937.140000000007</v>
      </c>
    </row>
    <row r="75" spans="1:23">
      <c r="A75" s="104">
        <v>5008063</v>
      </c>
      <c r="B75" s="103" t="s">
        <v>839</v>
      </c>
      <c r="C75" s="103" t="s">
        <v>79</v>
      </c>
      <c r="D75" s="103" t="s">
        <v>664</v>
      </c>
      <c r="E75" s="103" t="s">
        <v>12</v>
      </c>
      <c r="F75" s="103" t="s">
        <v>11</v>
      </c>
      <c r="G75" s="103" t="s">
        <v>857</v>
      </c>
      <c r="H75" s="103" t="s">
        <v>845</v>
      </c>
      <c r="I75" s="103" t="s">
        <v>10</v>
      </c>
      <c r="J75" s="103" t="s">
        <v>858</v>
      </c>
      <c r="K75" s="103" t="s">
        <v>668</v>
      </c>
      <c r="L75" s="103" t="s">
        <v>859</v>
      </c>
      <c r="M75" s="78">
        <v>45059</v>
      </c>
      <c r="N75" s="79">
        <v>4020</v>
      </c>
      <c r="O75" s="11" t="s">
        <v>670</v>
      </c>
      <c r="P75" s="80">
        <v>80359.8</v>
      </c>
      <c r="Q75" s="78">
        <v>45059</v>
      </c>
      <c r="R75" s="78">
        <v>45059</v>
      </c>
      <c r="S75" s="16">
        <f t="shared" si="8"/>
        <v>45047</v>
      </c>
      <c r="T75" s="19">
        <f t="shared" si="9"/>
        <v>19.990000000000002</v>
      </c>
      <c r="U75" s="19">
        <f>+IFERROR(VLOOKUP(A75,'UKM1 Rates'!$A$2:$D$18,4,0),0)</f>
        <v>28.679400000000001</v>
      </c>
      <c r="V75" s="10">
        <f t="shared" si="10"/>
        <v>8.6893999999999991</v>
      </c>
      <c r="W75" s="19">
        <f t="shared" si="11"/>
        <v>34931.387999999999</v>
      </c>
    </row>
    <row r="76" spans="1:23">
      <c r="A76" s="104">
        <v>5008063</v>
      </c>
      <c r="B76" s="103" t="s">
        <v>839</v>
      </c>
      <c r="C76" s="103" t="s">
        <v>79</v>
      </c>
      <c r="D76" s="103" t="s">
        <v>664</v>
      </c>
      <c r="E76" s="103" t="s">
        <v>12</v>
      </c>
      <c r="F76" s="103" t="s">
        <v>11</v>
      </c>
      <c r="G76" s="103" t="s">
        <v>860</v>
      </c>
      <c r="H76" s="103" t="s">
        <v>845</v>
      </c>
      <c r="I76" s="103" t="s">
        <v>10</v>
      </c>
      <c r="J76" s="103" t="s">
        <v>861</v>
      </c>
      <c r="K76" s="103" t="s">
        <v>668</v>
      </c>
      <c r="L76" s="103" t="s">
        <v>862</v>
      </c>
      <c r="M76" s="78">
        <v>45059</v>
      </c>
      <c r="N76" s="79">
        <v>2460</v>
      </c>
      <c r="O76" s="11" t="s">
        <v>670</v>
      </c>
      <c r="P76" s="80">
        <v>49175.4</v>
      </c>
      <c r="Q76" s="78">
        <v>45058</v>
      </c>
      <c r="R76" s="78">
        <v>45059</v>
      </c>
      <c r="S76" s="16">
        <f t="shared" si="8"/>
        <v>45047</v>
      </c>
      <c r="T76" s="19">
        <f t="shared" si="9"/>
        <v>19.990000000000002</v>
      </c>
      <c r="U76" s="19">
        <f>+IFERROR(VLOOKUP(A76,'UKM1 Rates'!$A$2:$D$18,4,0),0)</f>
        <v>28.679400000000001</v>
      </c>
      <c r="V76" s="10">
        <f t="shared" si="10"/>
        <v>8.6893999999999991</v>
      </c>
      <c r="W76" s="19">
        <f t="shared" si="11"/>
        <v>21375.923999999999</v>
      </c>
    </row>
    <row r="77" spans="1:23">
      <c r="A77" s="104">
        <v>5008063</v>
      </c>
      <c r="B77" s="103" t="s">
        <v>839</v>
      </c>
      <c r="C77" s="103" t="s">
        <v>79</v>
      </c>
      <c r="D77" s="103" t="s">
        <v>664</v>
      </c>
      <c r="E77" s="103" t="s">
        <v>12</v>
      </c>
      <c r="F77" s="103" t="s">
        <v>11</v>
      </c>
      <c r="G77" s="103" t="s">
        <v>863</v>
      </c>
      <c r="H77" s="103" t="s">
        <v>845</v>
      </c>
      <c r="I77" s="103" t="s">
        <v>10</v>
      </c>
      <c r="J77" s="103" t="s">
        <v>864</v>
      </c>
      <c r="K77" s="103" t="s">
        <v>668</v>
      </c>
      <c r="L77" s="103" t="s">
        <v>865</v>
      </c>
      <c r="M77" s="78">
        <v>45058</v>
      </c>
      <c r="N77" s="79">
        <v>770</v>
      </c>
      <c r="O77" s="11" t="s">
        <v>670</v>
      </c>
      <c r="P77" s="80">
        <v>15392.3</v>
      </c>
      <c r="Q77" s="78">
        <v>45057</v>
      </c>
      <c r="R77" s="78">
        <v>45058</v>
      </c>
      <c r="S77" s="16">
        <f t="shared" si="8"/>
        <v>45047</v>
      </c>
      <c r="T77" s="19">
        <f t="shared" si="9"/>
        <v>19.989999999999998</v>
      </c>
      <c r="U77" s="19">
        <f>+IFERROR(VLOOKUP(A77,'UKM1 Rates'!$A$2:$D$18,4,0),0)</f>
        <v>28.679400000000001</v>
      </c>
      <c r="V77" s="10">
        <f t="shared" si="10"/>
        <v>8.6894000000000027</v>
      </c>
      <c r="W77" s="19">
        <f t="shared" si="11"/>
        <v>6690.8380000000025</v>
      </c>
    </row>
    <row r="78" spans="1:23">
      <c r="A78" s="104">
        <v>5008063</v>
      </c>
      <c r="B78" s="103" t="s">
        <v>839</v>
      </c>
      <c r="C78" s="103" t="s">
        <v>79</v>
      </c>
      <c r="D78" s="103" t="s">
        <v>664</v>
      </c>
      <c r="E78" s="103" t="s">
        <v>12</v>
      </c>
      <c r="F78" s="103" t="s">
        <v>11</v>
      </c>
      <c r="G78" s="103" t="s">
        <v>866</v>
      </c>
      <c r="H78" s="103" t="s">
        <v>845</v>
      </c>
      <c r="I78" s="103" t="s">
        <v>10</v>
      </c>
      <c r="J78" s="103" t="s">
        <v>867</v>
      </c>
      <c r="K78" s="103" t="s">
        <v>668</v>
      </c>
      <c r="L78" s="103" t="s">
        <v>868</v>
      </c>
      <c r="M78" s="78">
        <v>45056</v>
      </c>
      <c r="N78" s="79">
        <v>4020</v>
      </c>
      <c r="O78" s="11" t="s">
        <v>670</v>
      </c>
      <c r="P78" s="80">
        <v>80359.8</v>
      </c>
      <c r="Q78" s="78">
        <v>45055</v>
      </c>
      <c r="R78" s="78">
        <v>45056</v>
      </c>
      <c r="S78" s="16">
        <f t="shared" si="8"/>
        <v>45047</v>
      </c>
      <c r="T78" s="19">
        <f t="shared" si="9"/>
        <v>19.990000000000002</v>
      </c>
      <c r="U78" s="19">
        <f>+IFERROR(VLOOKUP(A78,'UKM1 Rates'!$A$2:$D$18,4,0),0)</f>
        <v>28.679400000000001</v>
      </c>
      <c r="V78" s="10">
        <f t="shared" si="10"/>
        <v>8.6893999999999991</v>
      </c>
      <c r="W78" s="19">
        <f t="shared" si="11"/>
        <v>34931.387999999999</v>
      </c>
    </row>
    <row r="79" spans="1:23">
      <c r="A79" s="104">
        <v>5008063</v>
      </c>
      <c r="B79" s="103" t="s">
        <v>839</v>
      </c>
      <c r="C79" s="103" t="s">
        <v>79</v>
      </c>
      <c r="D79" s="103" t="s">
        <v>664</v>
      </c>
      <c r="E79" s="103" t="s">
        <v>12</v>
      </c>
      <c r="F79" s="103" t="s">
        <v>11</v>
      </c>
      <c r="G79" s="103" t="s">
        <v>869</v>
      </c>
      <c r="H79" s="103" t="s">
        <v>845</v>
      </c>
      <c r="I79" s="103" t="s">
        <v>10</v>
      </c>
      <c r="J79" s="103" t="s">
        <v>870</v>
      </c>
      <c r="K79" s="103" t="s">
        <v>668</v>
      </c>
      <c r="L79" s="103" t="s">
        <v>871</v>
      </c>
      <c r="M79" s="78">
        <v>45054</v>
      </c>
      <c r="N79" s="79">
        <v>4020</v>
      </c>
      <c r="O79" s="11" t="s">
        <v>670</v>
      </c>
      <c r="P79" s="80">
        <v>80359.8</v>
      </c>
      <c r="Q79" s="78">
        <v>45054</v>
      </c>
      <c r="R79" s="78">
        <v>45054</v>
      </c>
      <c r="S79" s="16">
        <f t="shared" si="8"/>
        <v>45047</v>
      </c>
      <c r="T79" s="19">
        <f t="shared" si="9"/>
        <v>19.990000000000002</v>
      </c>
      <c r="U79" s="19">
        <f>+IFERROR(VLOOKUP(A79,'UKM1 Rates'!$A$2:$D$18,4,0),0)</f>
        <v>28.679400000000001</v>
      </c>
      <c r="V79" s="10">
        <f t="shared" si="10"/>
        <v>8.6893999999999991</v>
      </c>
      <c r="W79" s="19">
        <f t="shared" si="11"/>
        <v>34931.387999999999</v>
      </c>
    </row>
    <row r="80" spans="1:23">
      <c r="A80" s="104">
        <v>5008063</v>
      </c>
      <c r="B80" s="103" t="s">
        <v>839</v>
      </c>
      <c r="C80" s="103" t="s">
        <v>79</v>
      </c>
      <c r="D80" s="103" t="s">
        <v>664</v>
      </c>
      <c r="E80" s="103" t="s">
        <v>12</v>
      </c>
      <c r="F80" s="103" t="s">
        <v>11</v>
      </c>
      <c r="G80" s="103" t="s">
        <v>784</v>
      </c>
      <c r="H80" s="103" t="s">
        <v>845</v>
      </c>
      <c r="I80" s="103" t="s">
        <v>10</v>
      </c>
      <c r="J80" s="103" t="s">
        <v>786</v>
      </c>
      <c r="K80" s="103" t="s">
        <v>668</v>
      </c>
      <c r="L80" s="103" t="s">
        <v>787</v>
      </c>
      <c r="M80" s="78">
        <v>45052</v>
      </c>
      <c r="N80" s="79">
        <v>1000</v>
      </c>
      <c r="O80" s="11" t="s">
        <v>670</v>
      </c>
      <c r="P80" s="80">
        <v>19990</v>
      </c>
      <c r="Q80" s="78">
        <v>45052</v>
      </c>
      <c r="R80" s="78">
        <v>45052</v>
      </c>
      <c r="S80" s="16">
        <f t="shared" si="8"/>
        <v>45047</v>
      </c>
      <c r="T80" s="19">
        <f t="shared" si="9"/>
        <v>19.989999999999998</v>
      </c>
      <c r="U80" s="19">
        <f>+IFERROR(VLOOKUP(A80,'UKM1 Rates'!$A$2:$D$18,4,0),0)</f>
        <v>28.679400000000001</v>
      </c>
      <c r="V80" s="10">
        <f t="shared" si="10"/>
        <v>8.6894000000000027</v>
      </c>
      <c r="W80" s="19">
        <f t="shared" si="11"/>
        <v>8689.4000000000033</v>
      </c>
    </row>
    <row r="81" spans="1:23">
      <c r="A81" s="104">
        <v>5008063</v>
      </c>
      <c r="B81" s="103" t="s">
        <v>839</v>
      </c>
      <c r="C81" s="103" t="s">
        <v>79</v>
      </c>
      <c r="D81" s="103" t="s">
        <v>664</v>
      </c>
      <c r="E81" s="103" t="s">
        <v>12</v>
      </c>
      <c r="F81" s="103" t="s">
        <v>11</v>
      </c>
      <c r="G81" s="103" t="s">
        <v>872</v>
      </c>
      <c r="H81" s="103" t="s">
        <v>845</v>
      </c>
      <c r="I81" s="103" t="s">
        <v>10</v>
      </c>
      <c r="J81" s="103" t="s">
        <v>873</v>
      </c>
      <c r="K81" s="103" t="s">
        <v>668</v>
      </c>
      <c r="L81" s="103" t="s">
        <v>874</v>
      </c>
      <c r="M81" s="78">
        <v>45050</v>
      </c>
      <c r="N81" s="79">
        <v>4000</v>
      </c>
      <c r="O81" s="11" t="s">
        <v>670</v>
      </c>
      <c r="P81" s="80">
        <v>79960</v>
      </c>
      <c r="Q81" s="78">
        <v>45049</v>
      </c>
      <c r="R81" s="78">
        <v>45050</v>
      </c>
      <c r="S81" s="16">
        <f t="shared" si="8"/>
        <v>45047</v>
      </c>
      <c r="T81" s="19">
        <f t="shared" si="9"/>
        <v>19.989999999999998</v>
      </c>
      <c r="U81" s="19">
        <f>+IFERROR(VLOOKUP(A81,'UKM1 Rates'!$A$2:$D$18,4,0),0)</f>
        <v>28.679400000000001</v>
      </c>
      <c r="V81" s="10">
        <f t="shared" si="10"/>
        <v>8.6894000000000027</v>
      </c>
      <c r="W81" s="19">
        <f t="shared" si="11"/>
        <v>34757.600000000013</v>
      </c>
    </row>
    <row r="82" spans="1:23">
      <c r="A82" s="104">
        <v>5008063</v>
      </c>
      <c r="B82" s="103" t="s">
        <v>839</v>
      </c>
      <c r="C82" s="103" t="s">
        <v>79</v>
      </c>
      <c r="D82" s="103" t="s">
        <v>664</v>
      </c>
      <c r="E82" s="103" t="s">
        <v>12</v>
      </c>
      <c r="F82" s="103" t="s">
        <v>11</v>
      </c>
      <c r="G82" s="103" t="s">
        <v>875</v>
      </c>
      <c r="H82" s="103" t="s">
        <v>876</v>
      </c>
      <c r="I82" s="103" t="s">
        <v>10</v>
      </c>
      <c r="J82" s="103" t="s">
        <v>877</v>
      </c>
      <c r="K82" s="103" t="s">
        <v>668</v>
      </c>
      <c r="L82" s="103" t="s">
        <v>878</v>
      </c>
      <c r="M82" s="78">
        <v>45048</v>
      </c>
      <c r="N82" s="79">
        <v>4040</v>
      </c>
      <c r="O82" s="11" t="s">
        <v>670</v>
      </c>
      <c r="P82" s="80">
        <v>112796.8</v>
      </c>
      <c r="Q82" s="78">
        <v>45045</v>
      </c>
      <c r="R82" s="78">
        <v>45048</v>
      </c>
      <c r="S82" s="16">
        <f t="shared" si="8"/>
        <v>45047</v>
      </c>
      <c r="T82" s="19">
        <f t="shared" si="9"/>
        <v>27.92</v>
      </c>
      <c r="U82" s="19">
        <f>+IFERROR(VLOOKUP(A82,'UKM1 Rates'!$A$2:$D$18,4,0),0)</f>
        <v>28.679400000000001</v>
      </c>
      <c r="V82" s="10">
        <f t="shared" si="10"/>
        <v>0.75939999999999941</v>
      </c>
      <c r="W82" s="19">
        <f t="shared" si="11"/>
        <v>3067.9759999999978</v>
      </c>
    </row>
    <row r="83" spans="1:23">
      <c r="A83" s="104">
        <v>5008065</v>
      </c>
      <c r="B83" s="103" t="s">
        <v>885</v>
      </c>
      <c r="C83" s="103" t="s">
        <v>79</v>
      </c>
      <c r="D83" s="103" t="s">
        <v>664</v>
      </c>
      <c r="E83" s="103" t="s">
        <v>12</v>
      </c>
      <c r="F83" s="103" t="s">
        <v>11</v>
      </c>
      <c r="G83" s="103" t="s">
        <v>803</v>
      </c>
      <c r="H83" s="103" t="s">
        <v>886</v>
      </c>
      <c r="I83" s="103" t="s">
        <v>10</v>
      </c>
      <c r="J83" s="103" t="s">
        <v>804</v>
      </c>
      <c r="K83" s="103" t="s">
        <v>668</v>
      </c>
      <c r="L83" s="103" t="s">
        <v>805</v>
      </c>
      <c r="M83" s="78">
        <v>45076</v>
      </c>
      <c r="N83" s="79">
        <v>1000</v>
      </c>
      <c r="O83" s="11" t="s">
        <v>670</v>
      </c>
      <c r="P83" s="80">
        <v>30940</v>
      </c>
      <c r="Q83" s="78">
        <v>45075</v>
      </c>
      <c r="R83" s="78">
        <v>45076</v>
      </c>
      <c r="S83" s="16">
        <f t="shared" si="8"/>
        <v>45047</v>
      </c>
      <c r="T83" s="19">
        <f t="shared" si="9"/>
        <v>30.94</v>
      </c>
      <c r="U83" s="19">
        <f>+IFERROR(VLOOKUP(A83,'UKM1 Rates'!$A$2:$D$18,4,0),0)</f>
        <v>46.826100000000004</v>
      </c>
      <c r="V83" s="10">
        <f t="shared" si="10"/>
        <v>15.886100000000003</v>
      </c>
      <c r="W83" s="19">
        <f t="shared" si="11"/>
        <v>15886.100000000002</v>
      </c>
    </row>
    <row r="84" spans="1:23">
      <c r="A84" s="104">
        <v>5008065</v>
      </c>
      <c r="B84" s="103" t="s">
        <v>885</v>
      </c>
      <c r="C84" s="103" t="s">
        <v>79</v>
      </c>
      <c r="D84" s="103" t="s">
        <v>664</v>
      </c>
      <c r="E84" s="103" t="s">
        <v>12</v>
      </c>
      <c r="F84" s="103" t="s">
        <v>11</v>
      </c>
      <c r="G84" s="103" t="s">
        <v>887</v>
      </c>
      <c r="H84" s="103" t="s">
        <v>886</v>
      </c>
      <c r="I84" s="103" t="s">
        <v>10</v>
      </c>
      <c r="J84" s="103" t="s">
        <v>888</v>
      </c>
      <c r="K84" s="103" t="s">
        <v>668</v>
      </c>
      <c r="L84" s="103" t="s">
        <v>889</v>
      </c>
      <c r="M84" s="78">
        <v>45073</v>
      </c>
      <c r="N84" s="79">
        <v>3940</v>
      </c>
      <c r="O84" s="11" t="s">
        <v>670</v>
      </c>
      <c r="P84" s="80">
        <v>121903.6</v>
      </c>
      <c r="Q84" s="78">
        <v>45071</v>
      </c>
      <c r="R84" s="78">
        <v>45073</v>
      </c>
      <c r="S84" s="16">
        <f t="shared" si="8"/>
        <v>45047</v>
      </c>
      <c r="T84" s="19">
        <f t="shared" si="9"/>
        <v>30.94</v>
      </c>
      <c r="U84" s="19">
        <f>+IFERROR(VLOOKUP(A84,'UKM1 Rates'!$A$2:$D$18,4,0),0)</f>
        <v>46.826100000000004</v>
      </c>
      <c r="V84" s="10">
        <f t="shared" si="10"/>
        <v>15.886100000000003</v>
      </c>
      <c r="W84" s="19">
        <f t="shared" si="11"/>
        <v>62591.234000000011</v>
      </c>
    </row>
    <row r="85" spans="1:23">
      <c r="A85" s="104">
        <v>5008065</v>
      </c>
      <c r="B85" s="103" t="s">
        <v>885</v>
      </c>
      <c r="C85" s="103" t="s">
        <v>79</v>
      </c>
      <c r="D85" s="103" t="s">
        <v>664</v>
      </c>
      <c r="E85" s="103" t="s">
        <v>12</v>
      </c>
      <c r="F85" s="103" t="s">
        <v>11</v>
      </c>
      <c r="G85" s="103" t="s">
        <v>890</v>
      </c>
      <c r="H85" s="103" t="s">
        <v>886</v>
      </c>
      <c r="I85" s="103" t="s">
        <v>10</v>
      </c>
      <c r="J85" s="103" t="s">
        <v>891</v>
      </c>
      <c r="K85" s="103" t="s">
        <v>668</v>
      </c>
      <c r="L85" s="103" t="s">
        <v>892</v>
      </c>
      <c r="M85" s="78">
        <v>45071</v>
      </c>
      <c r="N85" s="79">
        <v>2624</v>
      </c>
      <c r="O85" s="11" t="s">
        <v>670</v>
      </c>
      <c r="P85" s="80">
        <v>81186.559999999998</v>
      </c>
      <c r="Q85" s="78">
        <v>45070</v>
      </c>
      <c r="R85" s="78">
        <v>45071</v>
      </c>
      <c r="S85" s="16">
        <f t="shared" si="8"/>
        <v>45047</v>
      </c>
      <c r="T85" s="19">
        <f t="shared" si="9"/>
        <v>30.939999999999998</v>
      </c>
      <c r="U85" s="19">
        <f>+IFERROR(VLOOKUP(A85,'UKM1 Rates'!$A$2:$D$18,4,0),0)</f>
        <v>46.826100000000004</v>
      </c>
      <c r="V85" s="10">
        <f t="shared" si="10"/>
        <v>15.886100000000006</v>
      </c>
      <c r="W85" s="19">
        <f t="shared" si="11"/>
        <v>41685.126400000016</v>
      </c>
    </row>
    <row r="86" spans="1:23">
      <c r="A86" s="104">
        <v>5008065</v>
      </c>
      <c r="B86" s="103" t="s">
        <v>885</v>
      </c>
      <c r="C86" s="103" t="s">
        <v>79</v>
      </c>
      <c r="D86" s="103" t="s">
        <v>664</v>
      </c>
      <c r="E86" s="103" t="s">
        <v>12</v>
      </c>
      <c r="F86" s="103" t="s">
        <v>11</v>
      </c>
      <c r="G86" s="103" t="s">
        <v>893</v>
      </c>
      <c r="H86" s="103" t="s">
        <v>894</v>
      </c>
      <c r="I86" s="103" t="s">
        <v>10</v>
      </c>
      <c r="J86" s="103" t="s">
        <v>895</v>
      </c>
      <c r="K86" s="103" t="s">
        <v>668</v>
      </c>
      <c r="L86" s="103" t="s">
        <v>896</v>
      </c>
      <c r="M86" s="78">
        <v>45066</v>
      </c>
      <c r="N86" s="79">
        <v>3300</v>
      </c>
      <c r="O86" s="11" t="s">
        <v>670</v>
      </c>
      <c r="P86" s="80">
        <v>137181</v>
      </c>
      <c r="Q86" s="78">
        <v>45063</v>
      </c>
      <c r="R86" s="78">
        <v>45066</v>
      </c>
      <c r="S86" s="16">
        <f t="shared" si="8"/>
        <v>45047</v>
      </c>
      <c r="T86" s="19">
        <f t="shared" si="9"/>
        <v>41.57</v>
      </c>
      <c r="U86" s="19">
        <f>+IFERROR(VLOOKUP(A86,'UKM1 Rates'!$A$2:$D$18,4,0),0)</f>
        <v>46.826100000000004</v>
      </c>
      <c r="V86" s="10">
        <f t="shared" si="10"/>
        <v>5.2561000000000035</v>
      </c>
      <c r="W86" s="19">
        <f t="shared" si="11"/>
        <v>17345.130000000012</v>
      </c>
    </row>
    <row r="87" spans="1:23">
      <c r="A87" s="104">
        <v>5008065</v>
      </c>
      <c r="B87" s="103" t="s">
        <v>885</v>
      </c>
      <c r="C87" s="103" t="s">
        <v>79</v>
      </c>
      <c r="D87" s="103" t="s">
        <v>664</v>
      </c>
      <c r="E87" s="103" t="s">
        <v>12</v>
      </c>
      <c r="F87" s="103" t="s">
        <v>11</v>
      </c>
      <c r="G87" s="103" t="s">
        <v>851</v>
      </c>
      <c r="H87" s="103" t="s">
        <v>894</v>
      </c>
      <c r="I87" s="103" t="s">
        <v>10</v>
      </c>
      <c r="J87" s="103" t="s">
        <v>852</v>
      </c>
      <c r="K87" s="103" t="s">
        <v>668</v>
      </c>
      <c r="L87" s="103" t="s">
        <v>853</v>
      </c>
      <c r="M87" s="78">
        <v>45065</v>
      </c>
      <c r="N87" s="79">
        <v>2436</v>
      </c>
      <c r="O87" s="11" t="s">
        <v>670</v>
      </c>
      <c r="P87" s="80">
        <v>101264.52</v>
      </c>
      <c r="Q87" s="78">
        <v>45064</v>
      </c>
      <c r="R87" s="78">
        <v>45065</v>
      </c>
      <c r="S87" s="16">
        <f t="shared" si="8"/>
        <v>45047</v>
      </c>
      <c r="T87" s="19">
        <f t="shared" si="9"/>
        <v>41.57</v>
      </c>
      <c r="U87" s="19">
        <f>+IFERROR(VLOOKUP(A87,'UKM1 Rates'!$A$2:$D$18,4,0),0)</f>
        <v>46.826100000000004</v>
      </c>
      <c r="V87" s="10">
        <f t="shared" si="10"/>
        <v>5.2561000000000035</v>
      </c>
      <c r="W87" s="19">
        <f t="shared" si="11"/>
        <v>12803.859600000009</v>
      </c>
    </row>
    <row r="88" spans="1:23">
      <c r="A88" s="104">
        <v>5008065</v>
      </c>
      <c r="B88" s="103" t="s">
        <v>885</v>
      </c>
      <c r="C88" s="103" t="s">
        <v>79</v>
      </c>
      <c r="D88" s="103" t="s">
        <v>664</v>
      </c>
      <c r="E88" s="103" t="s">
        <v>12</v>
      </c>
      <c r="F88" s="103" t="s">
        <v>11</v>
      </c>
      <c r="G88" s="103" t="s">
        <v>897</v>
      </c>
      <c r="H88" s="103" t="s">
        <v>894</v>
      </c>
      <c r="I88" s="103" t="s">
        <v>10</v>
      </c>
      <c r="J88" s="103" t="s">
        <v>898</v>
      </c>
      <c r="K88" s="103" t="s">
        <v>668</v>
      </c>
      <c r="L88" s="103" t="s">
        <v>899</v>
      </c>
      <c r="M88" s="78">
        <v>45063</v>
      </c>
      <c r="N88" s="79">
        <v>3670</v>
      </c>
      <c r="O88" s="11" t="s">
        <v>670</v>
      </c>
      <c r="P88" s="80">
        <v>152561.9</v>
      </c>
      <c r="Q88" s="78">
        <v>45062</v>
      </c>
      <c r="R88" s="78">
        <v>45063</v>
      </c>
      <c r="S88" s="16">
        <f t="shared" si="8"/>
        <v>45047</v>
      </c>
      <c r="T88" s="19">
        <f t="shared" si="9"/>
        <v>41.57</v>
      </c>
      <c r="U88" s="19">
        <f>+IFERROR(VLOOKUP(A88,'UKM1 Rates'!$A$2:$D$18,4,0),0)</f>
        <v>46.826100000000004</v>
      </c>
      <c r="V88" s="10">
        <f t="shared" si="10"/>
        <v>5.2561000000000035</v>
      </c>
      <c r="W88" s="19">
        <f t="shared" si="11"/>
        <v>19289.887000000013</v>
      </c>
    </row>
    <row r="89" spans="1:23">
      <c r="A89" s="104">
        <v>5008065</v>
      </c>
      <c r="B89" s="103" t="s">
        <v>885</v>
      </c>
      <c r="C89" s="103" t="s">
        <v>79</v>
      </c>
      <c r="D89" s="103" t="s">
        <v>664</v>
      </c>
      <c r="E89" s="103" t="s">
        <v>12</v>
      </c>
      <c r="F89" s="103" t="s">
        <v>11</v>
      </c>
      <c r="G89" s="103" t="s">
        <v>900</v>
      </c>
      <c r="H89" s="103" t="s">
        <v>894</v>
      </c>
      <c r="I89" s="103" t="s">
        <v>10</v>
      </c>
      <c r="J89" s="103" t="s">
        <v>901</v>
      </c>
      <c r="K89" s="103" t="s">
        <v>668</v>
      </c>
      <c r="L89" s="103" t="s">
        <v>902</v>
      </c>
      <c r="M89" s="78">
        <v>45062</v>
      </c>
      <c r="N89" s="79">
        <v>900</v>
      </c>
      <c r="O89" s="11" t="s">
        <v>670</v>
      </c>
      <c r="P89" s="80">
        <v>37413</v>
      </c>
      <c r="Q89" s="78">
        <v>45061</v>
      </c>
      <c r="R89" s="78">
        <v>45062</v>
      </c>
      <c r="S89" s="16">
        <f t="shared" si="8"/>
        <v>45047</v>
      </c>
      <c r="T89" s="19">
        <f t="shared" si="9"/>
        <v>41.57</v>
      </c>
      <c r="U89" s="19">
        <f>+IFERROR(VLOOKUP(A89,'UKM1 Rates'!$A$2:$D$18,4,0),0)</f>
        <v>46.826100000000004</v>
      </c>
      <c r="V89" s="10">
        <f t="shared" si="10"/>
        <v>5.2561000000000035</v>
      </c>
      <c r="W89" s="19">
        <f t="shared" si="11"/>
        <v>4730.4900000000034</v>
      </c>
    </row>
    <row r="90" spans="1:23">
      <c r="A90" s="104">
        <v>5008065</v>
      </c>
      <c r="B90" s="103" t="s">
        <v>885</v>
      </c>
      <c r="C90" s="103" t="s">
        <v>79</v>
      </c>
      <c r="D90" s="103" t="s">
        <v>664</v>
      </c>
      <c r="E90" s="103" t="s">
        <v>12</v>
      </c>
      <c r="F90" s="103" t="s">
        <v>11</v>
      </c>
      <c r="G90" s="103" t="s">
        <v>903</v>
      </c>
      <c r="H90" s="103" t="s">
        <v>894</v>
      </c>
      <c r="I90" s="103" t="s">
        <v>10</v>
      </c>
      <c r="J90" s="103" t="s">
        <v>904</v>
      </c>
      <c r="K90" s="103" t="s">
        <v>668</v>
      </c>
      <c r="L90" s="103" t="s">
        <v>905</v>
      </c>
      <c r="M90" s="78">
        <v>45062</v>
      </c>
      <c r="N90" s="79">
        <v>660</v>
      </c>
      <c r="O90" s="11" t="s">
        <v>670</v>
      </c>
      <c r="P90" s="80">
        <v>27436.2</v>
      </c>
      <c r="Q90" s="78">
        <v>45061</v>
      </c>
      <c r="R90" s="78">
        <v>45062</v>
      </c>
      <c r="S90" s="16">
        <f t="shared" si="8"/>
        <v>45047</v>
      </c>
      <c r="T90" s="19">
        <f t="shared" si="9"/>
        <v>41.57</v>
      </c>
      <c r="U90" s="19">
        <f>+IFERROR(VLOOKUP(A90,'UKM1 Rates'!$A$2:$D$18,4,0),0)</f>
        <v>46.826100000000004</v>
      </c>
      <c r="V90" s="10">
        <f t="shared" si="10"/>
        <v>5.2561000000000035</v>
      </c>
      <c r="W90" s="19">
        <f t="shared" si="11"/>
        <v>3469.0260000000026</v>
      </c>
    </row>
    <row r="91" spans="1:23">
      <c r="A91" s="104">
        <v>5008065</v>
      </c>
      <c r="B91" s="103" t="s">
        <v>885</v>
      </c>
      <c r="C91" s="103" t="s">
        <v>79</v>
      </c>
      <c r="D91" s="103" t="s">
        <v>664</v>
      </c>
      <c r="E91" s="103" t="s">
        <v>12</v>
      </c>
      <c r="F91" s="103" t="s">
        <v>11</v>
      </c>
      <c r="G91" s="103" t="s">
        <v>773</v>
      </c>
      <c r="H91" s="103" t="s">
        <v>894</v>
      </c>
      <c r="I91" s="103" t="s">
        <v>10</v>
      </c>
      <c r="J91" s="103" t="s">
        <v>774</v>
      </c>
      <c r="K91" s="103" t="s">
        <v>668</v>
      </c>
      <c r="L91" s="103" t="s">
        <v>775</v>
      </c>
      <c r="M91" s="78">
        <v>45052</v>
      </c>
      <c r="N91" s="79">
        <v>916</v>
      </c>
      <c r="O91" s="11" t="s">
        <v>670</v>
      </c>
      <c r="P91" s="80">
        <v>38078.120000000003</v>
      </c>
      <c r="Q91" s="78">
        <v>45051</v>
      </c>
      <c r="R91" s="78">
        <v>45052</v>
      </c>
      <c r="S91" s="16">
        <f t="shared" si="8"/>
        <v>45047</v>
      </c>
      <c r="T91" s="19">
        <f t="shared" si="9"/>
        <v>41.57</v>
      </c>
      <c r="U91" s="19">
        <f>+IFERROR(VLOOKUP(A91,'UKM1 Rates'!$A$2:$D$18,4,0),0)</f>
        <v>46.826100000000004</v>
      </c>
      <c r="V91" s="10">
        <f t="shared" si="10"/>
        <v>5.2561000000000035</v>
      </c>
      <c r="W91" s="19">
        <f t="shared" si="11"/>
        <v>4814.5876000000035</v>
      </c>
    </row>
    <row r="92" spans="1:23">
      <c r="A92" s="104">
        <v>5008065</v>
      </c>
      <c r="B92" s="103" t="s">
        <v>885</v>
      </c>
      <c r="C92" s="103" t="s">
        <v>79</v>
      </c>
      <c r="D92" s="103" t="s">
        <v>664</v>
      </c>
      <c r="E92" s="103" t="s">
        <v>12</v>
      </c>
      <c r="F92" s="103" t="s">
        <v>11</v>
      </c>
      <c r="G92" s="103" t="s">
        <v>906</v>
      </c>
      <c r="H92" s="103" t="s">
        <v>894</v>
      </c>
      <c r="I92" s="103" t="s">
        <v>10</v>
      </c>
      <c r="J92" s="103" t="s">
        <v>907</v>
      </c>
      <c r="K92" s="103" t="s">
        <v>668</v>
      </c>
      <c r="L92" s="103" t="s">
        <v>908</v>
      </c>
      <c r="M92" s="78">
        <v>45050</v>
      </c>
      <c r="N92" s="79">
        <v>3500</v>
      </c>
      <c r="O92" s="11" t="s">
        <v>670</v>
      </c>
      <c r="P92" s="80">
        <v>145495</v>
      </c>
      <c r="Q92" s="78">
        <v>45049</v>
      </c>
      <c r="R92" s="78">
        <v>45050</v>
      </c>
      <c r="S92" s="16">
        <f t="shared" si="8"/>
        <v>45047</v>
      </c>
      <c r="T92" s="19">
        <f t="shared" si="9"/>
        <v>41.57</v>
      </c>
      <c r="U92" s="19">
        <f>+IFERROR(VLOOKUP(A92,'UKM1 Rates'!$A$2:$D$18,4,0),0)</f>
        <v>46.826100000000004</v>
      </c>
      <c r="V92" s="10">
        <f t="shared" si="10"/>
        <v>5.2561000000000035</v>
      </c>
      <c r="W92" s="19">
        <f t="shared" si="11"/>
        <v>18396.350000000013</v>
      </c>
    </row>
    <row r="93" spans="1:23">
      <c r="A93" s="104">
        <v>5008095</v>
      </c>
      <c r="B93" s="103" t="s">
        <v>909</v>
      </c>
      <c r="C93" s="103" t="s">
        <v>79</v>
      </c>
      <c r="D93" s="103" t="s">
        <v>664</v>
      </c>
      <c r="E93" s="103" t="s">
        <v>12</v>
      </c>
      <c r="F93" s="103" t="s">
        <v>11</v>
      </c>
      <c r="G93" s="103" t="s">
        <v>835</v>
      </c>
      <c r="H93" s="103" t="s">
        <v>836</v>
      </c>
      <c r="I93" s="103" t="s">
        <v>10</v>
      </c>
      <c r="J93" s="103" t="s">
        <v>837</v>
      </c>
      <c r="K93" s="103" t="s">
        <v>668</v>
      </c>
      <c r="L93" s="103" t="s">
        <v>838</v>
      </c>
      <c r="M93" s="78">
        <v>45063</v>
      </c>
      <c r="N93" s="79">
        <v>4036</v>
      </c>
      <c r="O93" s="11" t="s">
        <v>670</v>
      </c>
      <c r="P93" s="80">
        <v>40117.839999999997</v>
      </c>
      <c r="Q93" s="78">
        <v>45062</v>
      </c>
      <c r="R93" s="78">
        <v>45063</v>
      </c>
      <c r="S93" s="16">
        <f t="shared" si="8"/>
        <v>45047</v>
      </c>
      <c r="T93" s="19">
        <f t="shared" si="9"/>
        <v>9.94</v>
      </c>
      <c r="U93" s="19">
        <f>+IFERROR(VLOOKUP(A93,'UKM1 Rates'!$A$2:$D$18,4,0),0)</f>
        <v>11.124900000000002</v>
      </c>
      <c r="V93" s="10">
        <f t="shared" si="10"/>
        <v>1.1849000000000025</v>
      </c>
      <c r="W93" s="19">
        <f t="shared" si="11"/>
        <v>4782.2564000000102</v>
      </c>
    </row>
    <row r="94" spans="1:23">
      <c r="A94" s="104">
        <v>5008096</v>
      </c>
      <c r="B94" s="103" t="s">
        <v>910</v>
      </c>
      <c r="C94" s="103" t="s">
        <v>79</v>
      </c>
      <c r="D94" s="103" t="s">
        <v>664</v>
      </c>
      <c r="E94" s="103" t="s">
        <v>12</v>
      </c>
      <c r="F94" s="103" t="s">
        <v>11</v>
      </c>
      <c r="G94" s="103" t="s">
        <v>806</v>
      </c>
      <c r="H94" s="103" t="s">
        <v>840</v>
      </c>
      <c r="I94" s="103" t="s">
        <v>10</v>
      </c>
      <c r="J94" s="103" t="s">
        <v>807</v>
      </c>
      <c r="K94" s="103" t="s">
        <v>668</v>
      </c>
      <c r="L94" s="103" t="s">
        <v>808</v>
      </c>
      <c r="M94" s="78">
        <v>45070</v>
      </c>
      <c r="N94" s="79">
        <v>6540</v>
      </c>
      <c r="O94" s="11" t="s">
        <v>670</v>
      </c>
      <c r="P94" s="80">
        <v>64876.800000000003</v>
      </c>
      <c r="Q94" s="78">
        <v>45069</v>
      </c>
      <c r="R94" s="78">
        <v>45070</v>
      </c>
      <c r="S94" s="16">
        <f t="shared" si="8"/>
        <v>45047</v>
      </c>
      <c r="T94" s="19">
        <f t="shared" si="9"/>
        <v>9.92</v>
      </c>
      <c r="U94" s="19">
        <f>+IFERROR(VLOOKUP(A94,'UKM1 Rates'!$A$2:$D$18,4,0),0)</f>
        <v>14.170500000000001</v>
      </c>
      <c r="V94" s="10">
        <f t="shared" si="10"/>
        <v>4.2505000000000006</v>
      </c>
      <c r="W94" s="19">
        <f t="shared" si="11"/>
        <v>27798.270000000004</v>
      </c>
    </row>
    <row r="95" spans="1:23">
      <c r="A95" s="104">
        <v>5008096</v>
      </c>
      <c r="B95" s="103" t="s">
        <v>910</v>
      </c>
      <c r="C95" s="103" t="s">
        <v>79</v>
      </c>
      <c r="D95" s="103" t="s">
        <v>664</v>
      </c>
      <c r="E95" s="103" t="s">
        <v>12</v>
      </c>
      <c r="F95" s="103" t="s">
        <v>11</v>
      </c>
      <c r="G95" s="103" t="s">
        <v>841</v>
      </c>
      <c r="H95" s="103" t="s">
        <v>840</v>
      </c>
      <c r="I95" s="103" t="s">
        <v>10</v>
      </c>
      <c r="J95" s="103" t="s">
        <v>842</v>
      </c>
      <c r="K95" s="103" t="s">
        <v>668</v>
      </c>
      <c r="L95" s="103" t="s">
        <v>843</v>
      </c>
      <c r="M95" s="78">
        <v>45069</v>
      </c>
      <c r="N95" s="79">
        <v>6000</v>
      </c>
      <c r="O95" s="11" t="s">
        <v>670</v>
      </c>
      <c r="P95" s="80">
        <v>59520</v>
      </c>
      <c r="Q95" s="78">
        <v>45066</v>
      </c>
      <c r="R95" s="78">
        <v>45069</v>
      </c>
      <c r="S95" s="16">
        <f t="shared" si="8"/>
        <v>45047</v>
      </c>
      <c r="T95" s="19">
        <f t="shared" si="9"/>
        <v>9.92</v>
      </c>
      <c r="U95" s="19">
        <f>+IFERROR(VLOOKUP(A95,'UKM1 Rates'!$A$2:$D$18,4,0),0)</f>
        <v>14.170500000000001</v>
      </c>
      <c r="V95" s="10">
        <f t="shared" si="10"/>
        <v>4.2505000000000006</v>
      </c>
      <c r="W95" s="19">
        <f t="shared" si="11"/>
        <v>25503.000000000004</v>
      </c>
    </row>
    <row r="96" spans="1:23">
      <c r="A96" s="104">
        <v>5008096</v>
      </c>
      <c r="B96" s="103" t="s">
        <v>910</v>
      </c>
      <c r="C96" s="103" t="s">
        <v>79</v>
      </c>
      <c r="D96" s="103" t="s">
        <v>664</v>
      </c>
      <c r="E96" s="103" t="s">
        <v>12</v>
      </c>
      <c r="F96" s="103" t="s">
        <v>11</v>
      </c>
      <c r="G96" s="103" t="s">
        <v>848</v>
      </c>
      <c r="H96" s="103" t="s">
        <v>845</v>
      </c>
      <c r="I96" s="103" t="s">
        <v>10</v>
      </c>
      <c r="J96" s="103" t="s">
        <v>849</v>
      </c>
      <c r="K96" s="103" t="s">
        <v>668</v>
      </c>
      <c r="L96" s="103" t="s">
        <v>850</v>
      </c>
      <c r="M96" s="78">
        <v>45066</v>
      </c>
      <c r="N96" s="79">
        <v>6000</v>
      </c>
      <c r="O96" s="11" t="s">
        <v>670</v>
      </c>
      <c r="P96" s="80">
        <v>59520</v>
      </c>
      <c r="Q96" s="78">
        <v>45065</v>
      </c>
      <c r="R96" s="78">
        <v>45066</v>
      </c>
      <c r="S96" s="16">
        <f t="shared" si="8"/>
        <v>45047</v>
      </c>
      <c r="T96" s="19">
        <f t="shared" si="9"/>
        <v>9.92</v>
      </c>
      <c r="U96" s="19">
        <f>+IFERROR(VLOOKUP(A96,'UKM1 Rates'!$A$2:$D$18,4,0),0)</f>
        <v>14.170500000000001</v>
      </c>
      <c r="V96" s="10">
        <f t="shared" si="10"/>
        <v>4.2505000000000006</v>
      </c>
      <c r="W96" s="19">
        <f t="shared" si="11"/>
        <v>25503.000000000004</v>
      </c>
    </row>
    <row r="97" spans="1:23">
      <c r="A97" s="104">
        <v>5008096</v>
      </c>
      <c r="B97" s="103" t="s">
        <v>910</v>
      </c>
      <c r="C97" s="103" t="s">
        <v>79</v>
      </c>
      <c r="D97" s="103" t="s">
        <v>664</v>
      </c>
      <c r="E97" s="103" t="s">
        <v>12</v>
      </c>
      <c r="F97" s="103" t="s">
        <v>11</v>
      </c>
      <c r="G97" s="103" t="s">
        <v>844</v>
      </c>
      <c r="H97" s="103" t="s">
        <v>845</v>
      </c>
      <c r="I97" s="103" t="s">
        <v>10</v>
      </c>
      <c r="J97" s="103" t="s">
        <v>846</v>
      </c>
      <c r="K97" s="103" t="s">
        <v>668</v>
      </c>
      <c r="L97" s="103" t="s">
        <v>847</v>
      </c>
      <c r="M97" s="78">
        <v>45066</v>
      </c>
      <c r="N97" s="79">
        <v>6000</v>
      </c>
      <c r="O97" s="11" t="s">
        <v>670</v>
      </c>
      <c r="P97" s="80">
        <v>59520</v>
      </c>
      <c r="Q97" s="78">
        <v>45064</v>
      </c>
      <c r="R97" s="78">
        <v>45066</v>
      </c>
      <c r="S97" s="16">
        <f t="shared" si="8"/>
        <v>45047</v>
      </c>
      <c r="T97" s="19">
        <f t="shared" si="9"/>
        <v>9.92</v>
      </c>
      <c r="U97" s="19">
        <f>+IFERROR(VLOOKUP(A97,'UKM1 Rates'!$A$2:$D$18,4,0),0)</f>
        <v>14.170500000000001</v>
      </c>
      <c r="V97" s="10">
        <f t="shared" si="10"/>
        <v>4.2505000000000006</v>
      </c>
      <c r="W97" s="19">
        <f t="shared" si="11"/>
        <v>25503.000000000004</v>
      </c>
    </row>
    <row r="98" spans="1:23">
      <c r="A98" s="104">
        <v>5008096</v>
      </c>
      <c r="B98" s="103" t="s">
        <v>910</v>
      </c>
      <c r="C98" s="103" t="s">
        <v>79</v>
      </c>
      <c r="D98" s="103" t="s">
        <v>664</v>
      </c>
      <c r="E98" s="103" t="s">
        <v>12</v>
      </c>
      <c r="F98" s="103" t="s">
        <v>11</v>
      </c>
      <c r="G98" s="103" t="s">
        <v>851</v>
      </c>
      <c r="H98" s="103" t="s">
        <v>845</v>
      </c>
      <c r="I98" s="103" t="s">
        <v>10</v>
      </c>
      <c r="J98" s="103" t="s">
        <v>852</v>
      </c>
      <c r="K98" s="103" t="s">
        <v>668</v>
      </c>
      <c r="L98" s="103" t="s">
        <v>853</v>
      </c>
      <c r="M98" s="78">
        <v>45065</v>
      </c>
      <c r="N98" s="79">
        <v>1100</v>
      </c>
      <c r="O98" s="11" t="s">
        <v>670</v>
      </c>
      <c r="P98" s="80">
        <v>10912</v>
      </c>
      <c r="Q98" s="78">
        <v>45064</v>
      </c>
      <c r="R98" s="78">
        <v>45065</v>
      </c>
      <c r="S98" s="16">
        <f t="shared" ref="S98:S129" si="12">EOMONTH(M98,-1)+1</f>
        <v>45047</v>
      </c>
      <c r="T98" s="19">
        <f t="shared" ref="T98:T129" si="13">+P98/N98</f>
        <v>9.92</v>
      </c>
      <c r="U98" s="19">
        <f>+IFERROR(VLOOKUP(A98,'UKM1 Rates'!$A$2:$D$18,4,0),0)</f>
        <v>14.170500000000001</v>
      </c>
      <c r="V98" s="10">
        <f t="shared" ref="V98:V129" si="14">+U98-T98</f>
        <v>4.2505000000000006</v>
      </c>
      <c r="W98" s="19">
        <f t="shared" ref="W98:W129" si="15">+V98*N98</f>
        <v>4675.5500000000011</v>
      </c>
    </row>
    <row r="99" spans="1:23">
      <c r="A99" s="104">
        <v>5008096</v>
      </c>
      <c r="B99" s="103" t="s">
        <v>910</v>
      </c>
      <c r="C99" s="103" t="s">
        <v>79</v>
      </c>
      <c r="D99" s="103" t="s">
        <v>664</v>
      </c>
      <c r="E99" s="103" t="s">
        <v>12</v>
      </c>
      <c r="F99" s="103" t="s">
        <v>11</v>
      </c>
      <c r="G99" s="103" t="s">
        <v>854</v>
      </c>
      <c r="H99" s="103" t="s">
        <v>845</v>
      </c>
      <c r="I99" s="103" t="s">
        <v>10</v>
      </c>
      <c r="J99" s="103" t="s">
        <v>855</v>
      </c>
      <c r="K99" s="103" t="s">
        <v>668</v>
      </c>
      <c r="L99" s="103" t="s">
        <v>856</v>
      </c>
      <c r="M99" s="78">
        <v>45062</v>
      </c>
      <c r="N99" s="79">
        <v>6200</v>
      </c>
      <c r="O99" s="11" t="s">
        <v>670</v>
      </c>
      <c r="P99" s="80">
        <v>61504</v>
      </c>
      <c r="Q99" s="78">
        <v>45059</v>
      </c>
      <c r="R99" s="78">
        <v>45062</v>
      </c>
      <c r="S99" s="16">
        <f t="shared" si="12"/>
        <v>45047</v>
      </c>
      <c r="T99" s="19">
        <f t="shared" si="13"/>
        <v>9.92</v>
      </c>
      <c r="U99" s="19">
        <f>+IFERROR(VLOOKUP(A99,'UKM1 Rates'!$A$2:$D$18,4,0),0)</f>
        <v>14.170500000000001</v>
      </c>
      <c r="V99" s="10">
        <f t="shared" si="14"/>
        <v>4.2505000000000006</v>
      </c>
      <c r="W99" s="19">
        <f t="shared" si="15"/>
        <v>26353.100000000002</v>
      </c>
    </row>
    <row r="100" spans="1:23">
      <c r="A100" s="104">
        <v>5008096</v>
      </c>
      <c r="B100" s="103" t="s">
        <v>910</v>
      </c>
      <c r="C100" s="103" t="s">
        <v>79</v>
      </c>
      <c r="D100" s="103" t="s">
        <v>664</v>
      </c>
      <c r="E100" s="103" t="s">
        <v>12</v>
      </c>
      <c r="F100" s="103" t="s">
        <v>11</v>
      </c>
      <c r="G100" s="103" t="s">
        <v>860</v>
      </c>
      <c r="H100" s="103" t="s">
        <v>845</v>
      </c>
      <c r="I100" s="103" t="s">
        <v>10</v>
      </c>
      <c r="J100" s="103" t="s">
        <v>861</v>
      </c>
      <c r="K100" s="103" t="s">
        <v>668</v>
      </c>
      <c r="L100" s="103" t="s">
        <v>862</v>
      </c>
      <c r="M100" s="78">
        <v>45059</v>
      </c>
      <c r="N100" s="79">
        <v>4920</v>
      </c>
      <c r="O100" s="11" t="s">
        <v>670</v>
      </c>
      <c r="P100" s="80">
        <v>48806.400000000001</v>
      </c>
      <c r="Q100" s="78">
        <v>45058</v>
      </c>
      <c r="R100" s="78">
        <v>45059</v>
      </c>
      <c r="S100" s="16">
        <f t="shared" si="12"/>
        <v>45047</v>
      </c>
      <c r="T100" s="19">
        <f t="shared" si="13"/>
        <v>9.92</v>
      </c>
      <c r="U100" s="19">
        <f>+IFERROR(VLOOKUP(A100,'UKM1 Rates'!$A$2:$D$18,4,0),0)</f>
        <v>14.170500000000001</v>
      </c>
      <c r="V100" s="10">
        <f t="shared" si="14"/>
        <v>4.2505000000000006</v>
      </c>
      <c r="W100" s="19">
        <f t="shared" si="15"/>
        <v>20912.460000000003</v>
      </c>
    </row>
    <row r="101" spans="1:23">
      <c r="A101" s="104">
        <v>5008096</v>
      </c>
      <c r="B101" s="103" t="s">
        <v>910</v>
      </c>
      <c r="C101" s="103" t="s">
        <v>79</v>
      </c>
      <c r="D101" s="103" t="s">
        <v>664</v>
      </c>
      <c r="E101" s="103" t="s">
        <v>12</v>
      </c>
      <c r="F101" s="103" t="s">
        <v>11</v>
      </c>
      <c r="G101" s="103" t="s">
        <v>857</v>
      </c>
      <c r="H101" s="103" t="s">
        <v>845</v>
      </c>
      <c r="I101" s="103" t="s">
        <v>10</v>
      </c>
      <c r="J101" s="103" t="s">
        <v>858</v>
      </c>
      <c r="K101" s="103" t="s">
        <v>668</v>
      </c>
      <c r="L101" s="103" t="s">
        <v>859</v>
      </c>
      <c r="M101" s="78">
        <v>45059</v>
      </c>
      <c r="N101" s="79">
        <v>8040</v>
      </c>
      <c r="O101" s="11" t="s">
        <v>670</v>
      </c>
      <c r="P101" s="80">
        <v>79756.800000000003</v>
      </c>
      <c r="Q101" s="78">
        <v>45059</v>
      </c>
      <c r="R101" s="78">
        <v>45059</v>
      </c>
      <c r="S101" s="16">
        <f t="shared" si="12"/>
        <v>45047</v>
      </c>
      <c r="T101" s="19">
        <f t="shared" si="13"/>
        <v>9.92</v>
      </c>
      <c r="U101" s="19">
        <f>+IFERROR(VLOOKUP(A101,'UKM1 Rates'!$A$2:$D$18,4,0),0)</f>
        <v>14.170500000000001</v>
      </c>
      <c r="V101" s="10">
        <f t="shared" si="14"/>
        <v>4.2505000000000006</v>
      </c>
      <c r="W101" s="19">
        <f t="shared" si="15"/>
        <v>34174.020000000004</v>
      </c>
    </row>
    <row r="102" spans="1:23">
      <c r="A102" s="104">
        <v>5008096</v>
      </c>
      <c r="B102" s="103" t="s">
        <v>910</v>
      </c>
      <c r="C102" s="103" t="s">
        <v>79</v>
      </c>
      <c r="D102" s="103" t="s">
        <v>664</v>
      </c>
      <c r="E102" s="103" t="s">
        <v>12</v>
      </c>
      <c r="F102" s="103" t="s">
        <v>11</v>
      </c>
      <c r="G102" s="103" t="s">
        <v>863</v>
      </c>
      <c r="H102" s="103" t="s">
        <v>845</v>
      </c>
      <c r="I102" s="103" t="s">
        <v>10</v>
      </c>
      <c r="J102" s="103" t="s">
        <v>864</v>
      </c>
      <c r="K102" s="103" t="s">
        <v>668</v>
      </c>
      <c r="L102" s="103" t="s">
        <v>865</v>
      </c>
      <c r="M102" s="78">
        <v>45058</v>
      </c>
      <c r="N102" s="79">
        <v>1540</v>
      </c>
      <c r="O102" s="11" t="s">
        <v>670</v>
      </c>
      <c r="P102" s="80">
        <v>15276.8</v>
      </c>
      <c r="Q102" s="78">
        <v>45057</v>
      </c>
      <c r="R102" s="78">
        <v>45058</v>
      </c>
      <c r="S102" s="16">
        <f t="shared" si="12"/>
        <v>45047</v>
      </c>
      <c r="T102" s="19">
        <f t="shared" si="13"/>
        <v>9.92</v>
      </c>
      <c r="U102" s="19">
        <f>+IFERROR(VLOOKUP(A102,'UKM1 Rates'!$A$2:$D$18,4,0),0)</f>
        <v>14.170500000000001</v>
      </c>
      <c r="V102" s="10">
        <f t="shared" si="14"/>
        <v>4.2505000000000006</v>
      </c>
      <c r="W102" s="19">
        <f t="shared" si="15"/>
        <v>6545.7700000000013</v>
      </c>
    </row>
    <row r="103" spans="1:23">
      <c r="A103" s="104">
        <v>5008096</v>
      </c>
      <c r="B103" s="103" t="s">
        <v>910</v>
      </c>
      <c r="C103" s="103" t="s">
        <v>79</v>
      </c>
      <c r="D103" s="103" t="s">
        <v>664</v>
      </c>
      <c r="E103" s="103" t="s">
        <v>12</v>
      </c>
      <c r="F103" s="103" t="s">
        <v>11</v>
      </c>
      <c r="G103" s="103" t="s">
        <v>866</v>
      </c>
      <c r="H103" s="103" t="s">
        <v>845</v>
      </c>
      <c r="I103" s="103" t="s">
        <v>10</v>
      </c>
      <c r="J103" s="103" t="s">
        <v>867</v>
      </c>
      <c r="K103" s="103" t="s">
        <v>668</v>
      </c>
      <c r="L103" s="103" t="s">
        <v>868</v>
      </c>
      <c r="M103" s="78">
        <v>45056</v>
      </c>
      <c r="N103" s="79">
        <v>8040</v>
      </c>
      <c r="O103" s="11" t="s">
        <v>670</v>
      </c>
      <c r="P103" s="80">
        <v>79756.800000000003</v>
      </c>
      <c r="Q103" s="78">
        <v>45055</v>
      </c>
      <c r="R103" s="78">
        <v>45056</v>
      </c>
      <c r="S103" s="16">
        <f t="shared" si="12"/>
        <v>45047</v>
      </c>
      <c r="T103" s="19">
        <f t="shared" si="13"/>
        <v>9.92</v>
      </c>
      <c r="U103" s="19">
        <f>+IFERROR(VLOOKUP(A103,'UKM1 Rates'!$A$2:$D$18,4,0),0)</f>
        <v>14.170500000000001</v>
      </c>
      <c r="V103" s="10">
        <f t="shared" si="14"/>
        <v>4.2505000000000006</v>
      </c>
      <c r="W103" s="19">
        <f t="shared" si="15"/>
        <v>34174.020000000004</v>
      </c>
    </row>
    <row r="104" spans="1:23">
      <c r="A104" s="104">
        <v>5008096</v>
      </c>
      <c r="B104" s="103" t="s">
        <v>910</v>
      </c>
      <c r="C104" s="103" t="s">
        <v>79</v>
      </c>
      <c r="D104" s="103" t="s">
        <v>664</v>
      </c>
      <c r="E104" s="103" t="s">
        <v>12</v>
      </c>
      <c r="F104" s="103" t="s">
        <v>11</v>
      </c>
      <c r="G104" s="103" t="s">
        <v>869</v>
      </c>
      <c r="H104" s="103" t="s">
        <v>845</v>
      </c>
      <c r="I104" s="103" t="s">
        <v>10</v>
      </c>
      <c r="J104" s="103" t="s">
        <v>870</v>
      </c>
      <c r="K104" s="103" t="s">
        <v>668</v>
      </c>
      <c r="L104" s="103" t="s">
        <v>871</v>
      </c>
      <c r="M104" s="78">
        <v>45054</v>
      </c>
      <c r="N104" s="79">
        <v>8040</v>
      </c>
      <c r="O104" s="11" t="s">
        <v>670</v>
      </c>
      <c r="P104" s="80">
        <v>79756.800000000003</v>
      </c>
      <c r="Q104" s="78">
        <v>45054</v>
      </c>
      <c r="R104" s="78">
        <v>45054</v>
      </c>
      <c r="S104" s="16">
        <f t="shared" si="12"/>
        <v>45047</v>
      </c>
      <c r="T104" s="19">
        <f t="shared" si="13"/>
        <v>9.92</v>
      </c>
      <c r="U104" s="19">
        <f>+IFERROR(VLOOKUP(A104,'UKM1 Rates'!$A$2:$D$18,4,0),0)</f>
        <v>14.170500000000001</v>
      </c>
      <c r="V104" s="10">
        <f t="shared" si="14"/>
        <v>4.2505000000000006</v>
      </c>
      <c r="W104" s="19">
        <f t="shared" si="15"/>
        <v>34174.020000000004</v>
      </c>
    </row>
    <row r="105" spans="1:23">
      <c r="A105" s="104">
        <v>5008096</v>
      </c>
      <c r="B105" s="103" t="s">
        <v>910</v>
      </c>
      <c r="C105" s="103" t="s">
        <v>79</v>
      </c>
      <c r="D105" s="103" t="s">
        <v>664</v>
      </c>
      <c r="E105" s="103" t="s">
        <v>12</v>
      </c>
      <c r="F105" s="103" t="s">
        <v>11</v>
      </c>
      <c r="G105" s="103" t="s">
        <v>784</v>
      </c>
      <c r="H105" s="103" t="s">
        <v>845</v>
      </c>
      <c r="I105" s="103" t="s">
        <v>10</v>
      </c>
      <c r="J105" s="103" t="s">
        <v>786</v>
      </c>
      <c r="K105" s="103" t="s">
        <v>668</v>
      </c>
      <c r="L105" s="103" t="s">
        <v>787</v>
      </c>
      <c r="M105" s="78">
        <v>45052</v>
      </c>
      <c r="N105" s="79">
        <v>2000</v>
      </c>
      <c r="O105" s="11" t="s">
        <v>670</v>
      </c>
      <c r="P105" s="80">
        <v>19840</v>
      </c>
      <c r="Q105" s="78">
        <v>45052</v>
      </c>
      <c r="R105" s="78">
        <v>45052</v>
      </c>
      <c r="S105" s="16">
        <f t="shared" si="12"/>
        <v>45047</v>
      </c>
      <c r="T105" s="19">
        <f t="shared" si="13"/>
        <v>9.92</v>
      </c>
      <c r="U105" s="19">
        <f>+IFERROR(VLOOKUP(A105,'UKM1 Rates'!$A$2:$D$18,4,0),0)</f>
        <v>14.170500000000001</v>
      </c>
      <c r="V105" s="10">
        <f t="shared" si="14"/>
        <v>4.2505000000000006</v>
      </c>
      <c r="W105" s="19">
        <f t="shared" si="15"/>
        <v>8501.0000000000018</v>
      </c>
    </row>
    <row r="106" spans="1:23">
      <c r="A106" s="104">
        <v>5008096</v>
      </c>
      <c r="B106" s="103" t="s">
        <v>910</v>
      </c>
      <c r="C106" s="103" t="s">
        <v>79</v>
      </c>
      <c r="D106" s="103" t="s">
        <v>664</v>
      </c>
      <c r="E106" s="103" t="s">
        <v>12</v>
      </c>
      <c r="F106" s="103" t="s">
        <v>11</v>
      </c>
      <c r="G106" s="103" t="s">
        <v>872</v>
      </c>
      <c r="H106" s="103" t="s">
        <v>845</v>
      </c>
      <c r="I106" s="103" t="s">
        <v>10</v>
      </c>
      <c r="J106" s="103" t="s">
        <v>873</v>
      </c>
      <c r="K106" s="103" t="s">
        <v>668</v>
      </c>
      <c r="L106" s="103" t="s">
        <v>874</v>
      </c>
      <c r="M106" s="78">
        <v>45050</v>
      </c>
      <c r="N106" s="79">
        <v>8000</v>
      </c>
      <c r="O106" s="11" t="s">
        <v>670</v>
      </c>
      <c r="P106" s="80">
        <v>79360</v>
      </c>
      <c r="Q106" s="78">
        <v>45049</v>
      </c>
      <c r="R106" s="78">
        <v>45050</v>
      </c>
      <c r="S106" s="16">
        <f t="shared" si="12"/>
        <v>45047</v>
      </c>
      <c r="T106" s="19">
        <f t="shared" si="13"/>
        <v>9.92</v>
      </c>
      <c r="U106" s="19">
        <f>+IFERROR(VLOOKUP(A106,'UKM1 Rates'!$A$2:$D$18,4,0),0)</f>
        <v>14.170500000000001</v>
      </c>
      <c r="V106" s="10">
        <f t="shared" si="14"/>
        <v>4.2505000000000006</v>
      </c>
      <c r="W106" s="19">
        <f t="shared" si="15"/>
        <v>34004.000000000007</v>
      </c>
    </row>
    <row r="107" spans="1:23">
      <c r="A107" s="104">
        <v>5008096</v>
      </c>
      <c r="B107" s="103" t="s">
        <v>910</v>
      </c>
      <c r="C107" s="103" t="s">
        <v>79</v>
      </c>
      <c r="D107" s="103" t="s">
        <v>664</v>
      </c>
      <c r="E107" s="103" t="s">
        <v>12</v>
      </c>
      <c r="F107" s="103" t="s">
        <v>11</v>
      </c>
      <c r="G107" s="103" t="s">
        <v>875</v>
      </c>
      <c r="H107" s="103" t="s">
        <v>876</v>
      </c>
      <c r="I107" s="103" t="s">
        <v>10</v>
      </c>
      <c r="J107" s="103" t="s">
        <v>877</v>
      </c>
      <c r="K107" s="103" t="s">
        <v>668</v>
      </c>
      <c r="L107" s="103" t="s">
        <v>878</v>
      </c>
      <c r="M107" s="78">
        <v>45048</v>
      </c>
      <c r="N107" s="79">
        <v>8080</v>
      </c>
      <c r="O107" s="11" t="s">
        <v>670</v>
      </c>
      <c r="P107" s="80">
        <v>102535.2</v>
      </c>
      <c r="Q107" s="78">
        <v>45045</v>
      </c>
      <c r="R107" s="78">
        <v>45048</v>
      </c>
      <c r="S107" s="16">
        <f t="shared" si="12"/>
        <v>45047</v>
      </c>
      <c r="T107" s="19">
        <f t="shared" si="13"/>
        <v>12.69</v>
      </c>
      <c r="U107" s="19">
        <f>+IFERROR(VLOOKUP(A107,'UKM1 Rates'!$A$2:$D$18,4,0),0)</f>
        <v>14.170500000000001</v>
      </c>
      <c r="V107" s="10">
        <f t="shared" si="14"/>
        <v>1.480500000000001</v>
      </c>
      <c r="W107" s="19">
        <f t="shared" si="15"/>
        <v>11962.440000000008</v>
      </c>
    </row>
    <row r="108" spans="1:23">
      <c r="A108" s="104">
        <v>5008151</v>
      </c>
      <c r="B108" s="103" t="s">
        <v>911</v>
      </c>
      <c r="C108" s="103" t="s">
        <v>79</v>
      </c>
      <c r="D108" s="103" t="s">
        <v>664</v>
      </c>
      <c r="E108" s="103" t="s">
        <v>12</v>
      </c>
      <c r="F108" s="103" t="s">
        <v>11</v>
      </c>
      <c r="G108" s="103" t="s">
        <v>912</v>
      </c>
      <c r="H108" s="103" t="s">
        <v>913</v>
      </c>
      <c r="I108" s="103" t="s">
        <v>10</v>
      </c>
      <c r="J108" s="103" t="s">
        <v>914</v>
      </c>
      <c r="K108" s="103" t="s">
        <v>668</v>
      </c>
      <c r="L108" s="103" t="s">
        <v>915</v>
      </c>
      <c r="M108" s="78">
        <v>45075</v>
      </c>
      <c r="N108" s="79">
        <v>1112</v>
      </c>
      <c r="O108" s="11" t="s">
        <v>670</v>
      </c>
      <c r="P108" s="80">
        <v>37252</v>
      </c>
      <c r="Q108" s="78">
        <v>45073</v>
      </c>
      <c r="R108" s="78">
        <v>45075</v>
      </c>
      <c r="S108" s="16">
        <f t="shared" si="12"/>
        <v>45047</v>
      </c>
      <c r="T108" s="19">
        <f t="shared" si="13"/>
        <v>33.5</v>
      </c>
      <c r="U108" s="19">
        <f>+IFERROR(VLOOKUP(A108,'UKM1 Rates'!$A$2:$D$18,4,0),0)</f>
        <v>45.88492500000001</v>
      </c>
      <c r="V108" s="10">
        <f t="shared" si="14"/>
        <v>12.38492500000001</v>
      </c>
      <c r="W108" s="19">
        <f t="shared" si="15"/>
        <v>13772.03660000001</v>
      </c>
    </row>
    <row r="109" spans="1:23">
      <c r="A109" s="104">
        <v>5008151</v>
      </c>
      <c r="B109" s="103" t="s">
        <v>911</v>
      </c>
      <c r="C109" s="103" t="s">
        <v>79</v>
      </c>
      <c r="D109" s="103" t="s">
        <v>664</v>
      </c>
      <c r="E109" s="103" t="s">
        <v>12</v>
      </c>
      <c r="F109" s="103" t="s">
        <v>11</v>
      </c>
      <c r="G109" s="103" t="s">
        <v>897</v>
      </c>
      <c r="H109" s="103" t="s">
        <v>916</v>
      </c>
      <c r="I109" s="103" t="s">
        <v>10</v>
      </c>
      <c r="J109" s="103" t="s">
        <v>917</v>
      </c>
      <c r="K109" s="103" t="s">
        <v>668</v>
      </c>
      <c r="L109" s="103" t="s">
        <v>899</v>
      </c>
      <c r="M109" s="78">
        <v>45063</v>
      </c>
      <c r="N109" s="79">
        <v>700</v>
      </c>
      <c r="O109" s="11" t="s">
        <v>670</v>
      </c>
      <c r="P109" s="80">
        <v>23450</v>
      </c>
      <c r="Q109" s="78">
        <v>45062</v>
      </c>
      <c r="R109" s="78">
        <v>45063</v>
      </c>
      <c r="S109" s="16">
        <f t="shared" si="12"/>
        <v>45047</v>
      </c>
      <c r="T109" s="19">
        <f t="shared" si="13"/>
        <v>33.5</v>
      </c>
      <c r="U109" s="19">
        <f>+IFERROR(VLOOKUP(A109,'UKM1 Rates'!$A$2:$D$18,4,0),0)</f>
        <v>45.88492500000001</v>
      </c>
      <c r="V109" s="10">
        <f t="shared" si="14"/>
        <v>12.38492500000001</v>
      </c>
      <c r="W109" s="19">
        <f t="shared" si="15"/>
        <v>8669.4475000000075</v>
      </c>
    </row>
    <row r="110" spans="1:23">
      <c r="A110" s="104">
        <v>5008151</v>
      </c>
      <c r="B110" s="103" t="s">
        <v>911</v>
      </c>
      <c r="C110" s="103" t="s">
        <v>79</v>
      </c>
      <c r="D110" s="103" t="s">
        <v>664</v>
      </c>
      <c r="E110" s="103" t="s">
        <v>12</v>
      </c>
      <c r="F110" s="103" t="s">
        <v>11</v>
      </c>
      <c r="G110" s="103" t="s">
        <v>918</v>
      </c>
      <c r="H110" s="103" t="s">
        <v>916</v>
      </c>
      <c r="I110" s="103" t="s">
        <v>10</v>
      </c>
      <c r="J110" s="103" t="s">
        <v>919</v>
      </c>
      <c r="K110" s="103" t="s">
        <v>668</v>
      </c>
      <c r="L110" s="103" t="s">
        <v>920</v>
      </c>
      <c r="M110" s="78">
        <v>45063</v>
      </c>
      <c r="N110" s="79">
        <v>600</v>
      </c>
      <c r="O110" s="11" t="s">
        <v>670</v>
      </c>
      <c r="P110" s="80">
        <v>20100</v>
      </c>
      <c r="Q110" s="78">
        <v>45062</v>
      </c>
      <c r="R110" s="78">
        <v>45063</v>
      </c>
      <c r="S110" s="16">
        <f t="shared" si="12"/>
        <v>45047</v>
      </c>
      <c r="T110" s="19">
        <f t="shared" si="13"/>
        <v>33.5</v>
      </c>
      <c r="U110" s="19">
        <f>+IFERROR(VLOOKUP(A110,'UKM1 Rates'!$A$2:$D$18,4,0),0)</f>
        <v>45.88492500000001</v>
      </c>
      <c r="V110" s="10">
        <f t="shared" si="14"/>
        <v>12.38492500000001</v>
      </c>
      <c r="W110" s="19">
        <f t="shared" si="15"/>
        <v>7430.9550000000054</v>
      </c>
    </row>
    <row r="111" spans="1:23">
      <c r="A111" s="104">
        <v>5008226</v>
      </c>
      <c r="B111" s="103" t="s">
        <v>921</v>
      </c>
      <c r="C111" s="103" t="s">
        <v>79</v>
      </c>
      <c r="D111" s="103" t="s">
        <v>664</v>
      </c>
      <c r="E111" s="103" t="s">
        <v>12</v>
      </c>
      <c r="F111" s="103" t="s">
        <v>11</v>
      </c>
      <c r="G111" s="103" t="s">
        <v>912</v>
      </c>
      <c r="H111" s="103" t="s">
        <v>922</v>
      </c>
      <c r="I111" s="103" t="s">
        <v>10</v>
      </c>
      <c r="J111" s="103" t="s">
        <v>914</v>
      </c>
      <c r="K111" s="103" t="s">
        <v>668</v>
      </c>
      <c r="L111" s="103" t="s">
        <v>915</v>
      </c>
      <c r="M111" s="78">
        <v>45075</v>
      </c>
      <c r="N111" s="79">
        <v>2108</v>
      </c>
      <c r="O111" s="11" t="s">
        <v>670</v>
      </c>
      <c r="P111" s="80">
        <v>90391.039999999994</v>
      </c>
      <c r="Q111" s="78">
        <v>45073</v>
      </c>
      <c r="R111" s="78">
        <v>45075</v>
      </c>
      <c r="S111" s="16">
        <f t="shared" si="12"/>
        <v>45047</v>
      </c>
      <c r="T111" s="19">
        <f t="shared" si="13"/>
        <v>42.879999999999995</v>
      </c>
      <c r="U111" s="19">
        <f>+IFERROR(VLOOKUP(A111,'UKM1 Rates'!$A$2:$D$18,4,0),0)</f>
        <v>42.88</v>
      </c>
      <c r="V111" s="10">
        <f t="shared" si="14"/>
        <v>0</v>
      </c>
      <c r="W111" s="19">
        <f t="shared" si="15"/>
        <v>0</v>
      </c>
    </row>
    <row r="112" spans="1:23">
      <c r="A112" s="104">
        <v>5008226</v>
      </c>
      <c r="B112" s="103" t="s">
        <v>921</v>
      </c>
      <c r="C112" s="103" t="s">
        <v>79</v>
      </c>
      <c r="D112" s="103" t="s">
        <v>664</v>
      </c>
      <c r="E112" s="103" t="s">
        <v>12</v>
      </c>
      <c r="F112" s="103" t="s">
        <v>11</v>
      </c>
      <c r="G112" s="103" t="s">
        <v>923</v>
      </c>
      <c r="H112" s="103" t="s">
        <v>922</v>
      </c>
      <c r="I112" s="103" t="s">
        <v>10</v>
      </c>
      <c r="J112" s="103" t="s">
        <v>924</v>
      </c>
      <c r="K112" s="103" t="s">
        <v>668</v>
      </c>
      <c r="L112" s="103" t="s">
        <v>925</v>
      </c>
      <c r="M112" s="78">
        <v>45064</v>
      </c>
      <c r="N112" s="79">
        <v>650</v>
      </c>
      <c r="O112" s="11" t="s">
        <v>670</v>
      </c>
      <c r="P112" s="80">
        <v>27872</v>
      </c>
      <c r="Q112" s="78">
        <v>45063</v>
      </c>
      <c r="R112" s="78">
        <v>45064</v>
      </c>
      <c r="S112" s="16">
        <f t="shared" si="12"/>
        <v>45047</v>
      </c>
      <c r="T112" s="19">
        <f t="shared" si="13"/>
        <v>42.88</v>
      </c>
      <c r="U112" s="19">
        <f>+IFERROR(VLOOKUP(A112,'UKM1 Rates'!$A$2:$D$18,4,0),0)</f>
        <v>42.88</v>
      </c>
      <c r="V112" s="10">
        <f t="shared" si="14"/>
        <v>0</v>
      </c>
      <c r="W112" s="19">
        <f t="shared" si="15"/>
        <v>0</v>
      </c>
    </row>
    <row r="113" spans="1:23">
      <c r="A113" s="104">
        <v>5008226</v>
      </c>
      <c r="B113" s="103" t="s">
        <v>921</v>
      </c>
      <c r="C113" s="103" t="s">
        <v>79</v>
      </c>
      <c r="D113" s="103" t="s">
        <v>664</v>
      </c>
      <c r="E113" s="103" t="s">
        <v>12</v>
      </c>
      <c r="F113" s="103" t="s">
        <v>11</v>
      </c>
      <c r="G113" s="103" t="s">
        <v>835</v>
      </c>
      <c r="H113" s="103" t="s">
        <v>922</v>
      </c>
      <c r="I113" s="103" t="s">
        <v>10</v>
      </c>
      <c r="J113" s="103" t="s">
        <v>837</v>
      </c>
      <c r="K113" s="103" t="s">
        <v>668</v>
      </c>
      <c r="L113" s="103" t="s">
        <v>838</v>
      </c>
      <c r="M113" s="78">
        <v>45063</v>
      </c>
      <c r="N113" s="79">
        <v>1800</v>
      </c>
      <c r="O113" s="11" t="s">
        <v>670</v>
      </c>
      <c r="P113" s="80">
        <v>77184</v>
      </c>
      <c r="Q113" s="78">
        <v>45062</v>
      </c>
      <c r="R113" s="78">
        <v>45063</v>
      </c>
      <c r="S113" s="16">
        <f t="shared" si="12"/>
        <v>45047</v>
      </c>
      <c r="T113" s="19">
        <f t="shared" si="13"/>
        <v>42.88</v>
      </c>
      <c r="U113" s="19">
        <f>+IFERROR(VLOOKUP(A113,'UKM1 Rates'!$A$2:$D$18,4,0),0)</f>
        <v>42.88</v>
      </c>
      <c r="V113" s="10">
        <f t="shared" si="14"/>
        <v>0</v>
      </c>
      <c r="W113" s="19">
        <f t="shared" si="15"/>
        <v>0</v>
      </c>
    </row>
    <row r="114" spans="1:23">
      <c r="A114" s="104">
        <v>5008302</v>
      </c>
      <c r="B114" s="103" t="s">
        <v>926</v>
      </c>
      <c r="C114" s="103" t="s">
        <v>79</v>
      </c>
      <c r="D114" s="103" t="s">
        <v>664</v>
      </c>
      <c r="E114" s="103" t="s">
        <v>12</v>
      </c>
      <c r="F114" s="103" t="s">
        <v>11</v>
      </c>
      <c r="G114" s="103" t="s">
        <v>841</v>
      </c>
      <c r="H114" s="103" t="s">
        <v>927</v>
      </c>
      <c r="I114" s="103" t="s">
        <v>10</v>
      </c>
      <c r="J114" s="103" t="s">
        <v>842</v>
      </c>
      <c r="K114" s="103" t="s">
        <v>668</v>
      </c>
      <c r="L114" s="103" t="s">
        <v>843</v>
      </c>
      <c r="M114" s="78">
        <v>45069</v>
      </c>
      <c r="N114" s="79">
        <v>29</v>
      </c>
      <c r="O114" s="11" t="s">
        <v>670</v>
      </c>
      <c r="P114" s="80">
        <v>1747.83</v>
      </c>
      <c r="Q114" s="78">
        <v>45066</v>
      </c>
      <c r="R114" s="78">
        <v>45069</v>
      </c>
      <c r="S114" s="16">
        <f t="shared" si="12"/>
        <v>45047</v>
      </c>
      <c r="T114" s="19">
        <f t="shared" si="13"/>
        <v>60.269999999999996</v>
      </c>
      <c r="U114" s="19">
        <f>+IFERROR(VLOOKUP(A114,'UKM1 Rates'!$A$2:$D$18,4,0),0)</f>
        <v>60.27</v>
      </c>
      <c r="V114" s="10">
        <f t="shared" si="14"/>
        <v>0</v>
      </c>
      <c r="W114" s="19">
        <f t="shared" si="15"/>
        <v>0</v>
      </c>
    </row>
    <row r="115" spans="1:23">
      <c r="A115" s="104">
        <v>5008302</v>
      </c>
      <c r="B115" s="103" t="s">
        <v>926</v>
      </c>
      <c r="C115" s="103" t="s">
        <v>79</v>
      </c>
      <c r="D115" s="103" t="s">
        <v>664</v>
      </c>
      <c r="E115" s="103" t="s">
        <v>12</v>
      </c>
      <c r="F115" s="103" t="s">
        <v>11</v>
      </c>
      <c r="G115" s="103" t="s">
        <v>928</v>
      </c>
      <c r="H115" s="103" t="s">
        <v>927</v>
      </c>
      <c r="I115" s="103" t="s">
        <v>10</v>
      </c>
      <c r="J115" s="103" t="s">
        <v>929</v>
      </c>
      <c r="K115" s="103" t="s">
        <v>668</v>
      </c>
      <c r="L115" s="103" t="s">
        <v>930</v>
      </c>
      <c r="M115" s="78">
        <v>45062</v>
      </c>
      <c r="N115" s="79">
        <v>540</v>
      </c>
      <c r="O115" s="11" t="s">
        <v>670</v>
      </c>
      <c r="P115" s="80">
        <v>32545.8</v>
      </c>
      <c r="Q115" s="78">
        <v>45061</v>
      </c>
      <c r="R115" s="78">
        <v>45062</v>
      </c>
      <c r="S115" s="16">
        <f t="shared" si="12"/>
        <v>45047</v>
      </c>
      <c r="T115" s="19">
        <f t="shared" si="13"/>
        <v>60.269999999999996</v>
      </c>
      <c r="U115" s="19">
        <f>+IFERROR(VLOOKUP(A115,'UKM1 Rates'!$A$2:$D$18,4,0),0)</f>
        <v>60.27</v>
      </c>
      <c r="V115" s="10">
        <f t="shared" si="14"/>
        <v>0</v>
      </c>
      <c r="W115" s="19">
        <f t="shared" si="15"/>
        <v>0</v>
      </c>
    </row>
    <row r="116" spans="1:23">
      <c r="A116" s="104">
        <v>5008304</v>
      </c>
      <c r="B116" s="103" t="s">
        <v>931</v>
      </c>
      <c r="C116" s="103" t="s">
        <v>79</v>
      </c>
      <c r="D116" s="103" t="s">
        <v>664</v>
      </c>
      <c r="E116" s="103" t="s">
        <v>12</v>
      </c>
      <c r="F116" s="103" t="s">
        <v>11</v>
      </c>
      <c r="G116" s="103" t="s">
        <v>932</v>
      </c>
      <c r="H116" s="103" t="s">
        <v>927</v>
      </c>
      <c r="I116" s="103" t="s">
        <v>10</v>
      </c>
      <c r="J116" s="103" t="s">
        <v>933</v>
      </c>
      <c r="K116" s="103" t="s">
        <v>668</v>
      </c>
      <c r="L116" s="103" t="s">
        <v>934</v>
      </c>
      <c r="M116" s="78">
        <v>45066</v>
      </c>
      <c r="N116" s="79">
        <v>581</v>
      </c>
      <c r="O116" s="11" t="s">
        <v>670</v>
      </c>
      <c r="P116" s="80">
        <v>35016.870000000003</v>
      </c>
      <c r="Q116" s="78">
        <v>45065</v>
      </c>
      <c r="R116" s="78">
        <v>45066</v>
      </c>
      <c r="S116" s="16">
        <f t="shared" si="12"/>
        <v>45047</v>
      </c>
      <c r="T116" s="19">
        <f t="shared" si="13"/>
        <v>60.27</v>
      </c>
      <c r="U116" s="19">
        <f>+IFERROR(VLOOKUP(A116,'UKM1 Rates'!$A$2:$D$18,4,0),0)</f>
        <v>60.27</v>
      </c>
      <c r="V116" s="10">
        <f t="shared" si="14"/>
        <v>0</v>
      </c>
      <c r="W116" s="19">
        <f t="shared" si="15"/>
        <v>0</v>
      </c>
    </row>
    <row r="117" spans="1:23">
      <c r="A117" s="104">
        <v>5008329</v>
      </c>
      <c r="B117" s="103" t="s">
        <v>935</v>
      </c>
      <c r="C117" s="103" t="s">
        <v>79</v>
      </c>
      <c r="D117" s="103" t="s">
        <v>664</v>
      </c>
      <c r="E117" s="103" t="s">
        <v>12</v>
      </c>
      <c r="F117" s="103" t="s">
        <v>11</v>
      </c>
      <c r="G117" s="103" t="s">
        <v>803</v>
      </c>
      <c r="H117" s="103" t="s">
        <v>936</v>
      </c>
      <c r="I117" s="103" t="s">
        <v>10</v>
      </c>
      <c r="J117" s="103" t="s">
        <v>804</v>
      </c>
      <c r="K117" s="103" t="s">
        <v>668</v>
      </c>
      <c r="L117" s="103" t="s">
        <v>805</v>
      </c>
      <c r="M117" s="78">
        <v>45076</v>
      </c>
      <c r="N117" s="79">
        <v>1410</v>
      </c>
      <c r="O117" s="11" t="s">
        <v>670</v>
      </c>
      <c r="P117" s="80">
        <v>60460.800000000003</v>
      </c>
      <c r="Q117" s="78">
        <v>45075</v>
      </c>
      <c r="R117" s="78">
        <v>45076</v>
      </c>
      <c r="S117" s="16">
        <f t="shared" si="12"/>
        <v>45047</v>
      </c>
      <c r="T117" s="19">
        <f t="shared" si="13"/>
        <v>42.88</v>
      </c>
      <c r="U117" s="19">
        <f>+IFERROR(VLOOKUP(A117,'UKM1 Rates'!$A$2:$D$18,4,0),0)</f>
        <v>42.88</v>
      </c>
      <c r="V117" s="10">
        <f t="shared" si="14"/>
        <v>0</v>
      </c>
      <c r="W117" s="19">
        <f t="shared" si="15"/>
        <v>0</v>
      </c>
    </row>
    <row r="118" spans="1:23">
      <c r="A118" s="104">
        <v>5008329</v>
      </c>
      <c r="B118" s="103" t="s">
        <v>935</v>
      </c>
      <c r="C118" s="103" t="s">
        <v>79</v>
      </c>
      <c r="D118" s="103" t="s">
        <v>664</v>
      </c>
      <c r="E118" s="103" t="s">
        <v>12</v>
      </c>
      <c r="F118" s="103" t="s">
        <v>11</v>
      </c>
      <c r="G118" s="103" t="s">
        <v>912</v>
      </c>
      <c r="H118" s="103" t="s">
        <v>936</v>
      </c>
      <c r="I118" s="103" t="s">
        <v>10</v>
      </c>
      <c r="J118" s="103" t="s">
        <v>914</v>
      </c>
      <c r="K118" s="103" t="s">
        <v>668</v>
      </c>
      <c r="L118" s="103" t="s">
        <v>915</v>
      </c>
      <c r="M118" s="78">
        <v>45075</v>
      </c>
      <c r="N118" s="79">
        <v>310</v>
      </c>
      <c r="O118" s="11" t="s">
        <v>670</v>
      </c>
      <c r="P118" s="80">
        <v>13292.8</v>
      </c>
      <c r="Q118" s="78">
        <v>45073</v>
      </c>
      <c r="R118" s="78">
        <v>45075</v>
      </c>
      <c r="S118" s="16">
        <f t="shared" si="12"/>
        <v>45047</v>
      </c>
      <c r="T118" s="19">
        <f t="shared" si="13"/>
        <v>42.879999999999995</v>
      </c>
      <c r="U118" s="19">
        <f>+IFERROR(VLOOKUP(A118,'UKM1 Rates'!$A$2:$D$18,4,0),0)</f>
        <v>42.88</v>
      </c>
      <c r="V118" s="10">
        <f t="shared" si="14"/>
        <v>0</v>
      </c>
      <c r="W118" s="19">
        <f t="shared" si="15"/>
        <v>0</v>
      </c>
    </row>
    <row r="119" spans="1:23">
      <c r="A119" s="104">
        <v>5008329</v>
      </c>
      <c r="B119" s="103" t="s">
        <v>935</v>
      </c>
      <c r="C119" s="103" t="s">
        <v>79</v>
      </c>
      <c r="D119" s="103" t="s">
        <v>664</v>
      </c>
      <c r="E119" s="103" t="s">
        <v>12</v>
      </c>
      <c r="F119" s="103" t="s">
        <v>11</v>
      </c>
      <c r="G119" s="103" t="s">
        <v>863</v>
      </c>
      <c r="H119" s="103" t="s">
        <v>936</v>
      </c>
      <c r="I119" s="103" t="s">
        <v>10</v>
      </c>
      <c r="J119" s="103" t="s">
        <v>864</v>
      </c>
      <c r="K119" s="103" t="s">
        <v>668</v>
      </c>
      <c r="L119" s="103" t="s">
        <v>865</v>
      </c>
      <c r="M119" s="78">
        <v>45058</v>
      </c>
      <c r="N119" s="79">
        <v>1360</v>
      </c>
      <c r="O119" s="11" t="s">
        <v>670</v>
      </c>
      <c r="P119" s="80">
        <v>58316.800000000003</v>
      </c>
      <c r="Q119" s="78">
        <v>45057</v>
      </c>
      <c r="R119" s="78">
        <v>45058</v>
      </c>
      <c r="S119" s="16">
        <f t="shared" si="12"/>
        <v>45047</v>
      </c>
      <c r="T119" s="19">
        <f t="shared" si="13"/>
        <v>42.88</v>
      </c>
      <c r="U119" s="19">
        <f>+IFERROR(VLOOKUP(A119,'UKM1 Rates'!$A$2:$D$18,4,0),0)</f>
        <v>42.88</v>
      </c>
      <c r="V119" s="10">
        <f t="shared" si="14"/>
        <v>0</v>
      </c>
      <c r="W119" s="19">
        <f t="shared" si="15"/>
        <v>0</v>
      </c>
    </row>
    <row r="120" spans="1:23">
      <c r="A120" s="104">
        <v>5008329</v>
      </c>
      <c r="B120" s="103" t="s">
        <v>935</v>
      </c>
      <c r="C120" s="103" t="s">
        <v>79</v>
      </c>
      <c r="D120" s="103" t="s">
        <v>664</v>
      </c>
      <c r="E120" s="103" t="s">
        <v>12</v>
      </c>
      <c r="F120" s="103" t="s">
        <v>11</v>
      </c>
      <c r="G120" s="103" t="s">
        <v>773</v>
      </c>
      <c r="H120" s="103" t="s">
        <v>936</v>
      </c>
      <c r="I120" s="103" t="s">
        <v>10</v>
      </c>
      <c r="J120" s="103" t="s">
        <v>774</v>
      </c>
      <c r="K120" s="103" t="s">
        <v>668</v>
      </c>
      <c r="L120" s="103" t="s">
        <v>775</v>
      </c>
      <c r="M120" s="78">
        <v>45052</v>
      </c>
      <c r="N120" s="79">
        <v>904</v>
      </c>
      <c r="O120" s="11" t="s">
        <v>670</v>
      </c>
      <c r="P120" s="80">
        <v>38763.519999999997</v>
      </c>
      <c r="Q120" s="78">
        <v>45051</v>
      </c>
      <c r="R120" s="78">
        <v>45052</v>
      </c>
      <c r="S120" s="16">
        <f t="shared" si="12"/>
        <v>45047</v>
      </c>
      <c r="T120" s="19">
        <f t="shared" si="13"/>
        <v>42.879999999999995</v>
      </c>
      <c r="U120" s="19">
        <f>+IFERROR(VLOOKUP(A120,'UKM1 Rates'!$A$2:$D$18,4,0),0)</f>
        <v>42.88</v>
      </c>
      <c r="V120" s="10">
        <f t="shared" si="14"/>
        <v>0</v>
      </c>
      <c r="W120" s="19">
        <f t="shared" si="15"/>
        <v>0</v>
      </c>
    </row>
    <row r="121" spans="1:23">
      <c r="A121" s="104">
        <v>5008329</v>
      </c>
      <c r="B121" s="103" t="s">
        <v>935</v>
      </c>
      <c r="C121" s="103" t="s">
        <v>79</v>
      </c>
      <c r="D121" s="103" t="s">
        <v>664</v>
      </c>
      <c r="E121" s="103" t="s">
        <v>12</v>
      </c>
      <c r="F121" s="103" t="s">
        <v>11</v>
      </c>
      <c r="G121" s="103" t="s">
        <v>751</v>
      </c>
      <c r="H121" s="103" t="s">
        <v>936</v>
      </c>
      <c r="I121" s="103" t="s">
        <v>10</v>
      </c>
      <c r="J121" s="103" t="s">
        <v>753</v>
      </c>
      <c r="K121" s="103" t="s">
        <v>668</v>
      </c>
      <c r="L121" s="103" t="s">
        <v>754</v>
      </c>
      <c r="M121" s="78">
        <v>45048</v>
      </c>
      <c r="N121" s="79">
        <v>523</v>
      </c>
      <c r="O121" s="11" t="s">
        <v>670</v>
      </c>
      <c r="P121" s="80">
        <v>22426.240000000002</v>
      </c>
      <c r="Q121" s="78">
        <v>45048</v>
      </c>
      <c r="R121" s="78">
        <v>45048</v>
      </c>
      <c r="S121" s="16">
        <f t="shared" si="12"/>
        <v>45047</v>
      </c>
      <c r="T121" s="19">
        <f t="shared" si="13"/>
        <v>42.88</v>
      </c>
      <c r="U121" s="19">
        <f>+IFERROR(VLOOKUP(A121,'UKM1 Rates'!$A$2:$D$18,4,0),0)</f>
        <v>42.88</v>
      </c>
      <c r="V121" s="10">
        <f t="shared" si="14"/>
        <v>0</v>
      </c>
      <c r="W121" s="19">
        <f t="shared" si="15"/>
        <v>0</v>
      </c>
    </row>
    <row r="122" spans="1:23">
      <c r="A122" s="104">
        <v>5008387</v>
      </c>
      <c r="B122" s="103" t="s">
        <v>940</v>
      </c>
      <c r="C122" s="103" t="s">
        <v>79</v>
      </c>
      <c r="D122" s="103" t="s">
        <v>664</v>
      </c>
      <c r="E122" s="103" t="s">
        <v>12</v>
      </c>
      <c r="F122" s="103" t="s">
        <v>11</v>
      </c>
      <c r="G122" s="103" t="s">
        <v>790</v>
      </c>
      <c r="H122" s="103" t="s">
        <v>941</v>
      </c>
      <c r="I122" s="103" t="s">
        <v>10</v>
      </c>
      <c r="J122" s="103" t="s">
        <v>792</v>
      </c>
      <c r="K122" s="103" t="s">
        <v>668</v>
      </c>
      <c r="L122" s="103" t="s">
        <v>793</v>
      </c>
      <c r="M122" s="78">
        <v>45075</v>
      </c>
      <c r="N122" s="79">
        <v>2420</v>
      </c>
      <c r="O122" s="11" t="s">
        <v>670</v>
      </c>
      <c r="P122" s="80">
        <v>62968.4</v>
      </c>
      <c r="Q122" s="78">
        <v>45075</v>
      </c>
      <c r="R122" s="78">
        <v>45075</v>
      </c>
      <c r="S122" s="16">
        <f t="shared" si="12"/>
        <v>45047</v>
      </c>
      <c r="T122" s="19">
        <f t="shared" si="13"/>
        <v>26.02</v>
      </c>
      <c r="U122" s="19">
        <f>+IFERROR(VLOOKUP(A122,'UKM1 Rates'!$A$2:$D$18,4,0),0)</f>
        <v>40.132125000000009</v>
      </c>
      <c r="V122" s="10">
        <f t="shared" si="14"/>
        <v>14.11212500000001</v>
      </c>
      <c r="W122" s="19">
        <f t="shared" si="15"/>
        <v>34151.342500000021</v>
      </c>
    </row>
    <row r="123" spans="1:23">
      <c r="A123" s="104">
        <v>5008387</v>
      </c>
      <c r="B123" s="103" t="s">
        <v>940</v>
      </c>
      <c r="C123" s="103" t="s">
        <v>79</v>
      </c>
      <c r="D123" s="103" t="s">
        <v>664</v>
      </c>
      <c r="E123" s="103" t="s">
        <v>12</v>
      </c>
      <c r="F123" s="103" t="s">
        <v>11</v>
      </c>
      <c r="G123" s="103" t="s">
        <v>942</v>
      </c>
      <c r="H123" s="103" t="s">
        <v>941</v>
      </c>
      <c r="I123" s="103" t="s">
        <v>10</v>
      </c>
      <c r="J123" s="103" t="s">
        <v>943</v>
      </c>
      <c r="K123" s="103" t="s">
        <v>668</v>
      </c>
      <c r="L123" s="103" t="s">
        <v>944</v>
      </c>
      <c r="M123" s="78">
        <v>45073</v>
      </c>
      <c r="N123" s="79">
        <v>2020</v>
      </c>
      <c r="O123" s="11" t="s">
        <v>670</v>
      </c>
      <c r="P123" s="80">
        <v>52560.4</v>
      </c>
      <c r="Q123" s="78">
        <v>45072</v>
      </c>
      <c r="R123" s="78">
        <v>45073</v>
      </c>
      <c r="S123" s="16">
        <f t="shared" si="12"/>
        <v>45047</v>
      </c>
      <c r="T123" s="19">
        <f t="shared" si="13"/>
        <v>26.02</v>
      </c>
      <c r="U123" s="19">
        <f>+IFERROR(VLOOKUP(A123,'UKM1 Rates'!$A$2:$D$18,4,0),0)</f>
        <v>40.132125000000009</v>
      </c>
      <c r="V123" s="10">
        <f t="shared" si="14"/>
        <v>14.11212500000001</v>
      </c>
      <c r="W123" s="19">
        <f t="shared" si="15"/>
        <v>28506.492500000018</v>
      </c>
    </row>
    <row r="124" spans="1:23">
      <c r="A124" s="104">
        <v>5008387</v>
      </c>
      <c r="B124" s="103" t="s">
        <v>940</v>
      </c>
      <c r="C124" s="103" t="s">
        <v>79</v>
      </c>
      <c r="D124" s="103" t="s">
        <v>664</v>
      </c>
      <c r="E124" s="103" t="s">
        <v>12</v>
      </c>
      <c r="F124" s="103" t="s">
        <v>11</v>
      </c>
      <c r="G124" s="103" t="s">
        <v>945</v>
      </c>
      <c r="H124" s="103" t="s">
        <v>946</v>
      </c>
      <c r="I124" s="103" t="s">
        <v>10</v>
      </c>
      <c r="J124" s="103" t="s">
        <v>947</v>
      </c>
      <c r="K124" s="103" t="s">
        <v>948</v>
      </c>
      <c r="L124" s="103" t="s">
        <v>949</v>
      </c>
      <c r="M124" s="78">
        <v>45071</v>
      </c>
      <c r="N124" s="79">
        <v>2500</v>
      </c>
      <c r="O124" s="11" t="s">
        <v>670</v>
      </c>
      <c r="P124" s="80">
        <v>65275</v>
      </c>
      <c r="Q124" s="78">
        <v>45070</v>
      </c>
      <c r="R124" s="78">
        <v>45071</v>
      </c>
      <c r="S124" s="16">
        <f t="shared" si="12"/>
        <v>45047</v>
      </c>
      <c r="T124" s="19">
        <f t="shared" si="13"/>
        <v>26.11</v>
      </c>
      <c r="U124" s="19">
        <f>+IFERROR(VLOOKUP(A124,'UKM1 Rates'!$A$2:$D$18,4,0),0)</f>
        <v>40.132125000000009</v>
      </c>
      <c r="V124" s="10">
        <f t="shared" si="14"/>
        <v>14.02212500000001</v>
      </c>
      <c r="W124" s="19">
        <f t="shared" si="15"/>
        <v>35055.312500000022</v>
      </c>
    </row>
    <row r="125" spans="1:23">
      <c r="A125" s="104">
        <v>5008387</v>
      </c>
      <c r="B125" s="103" t="s">
        <v>940</v>
      </c>
      <c r="C125" s="103" t="s">
        <v>79</v>
      </c>
      <c r="D125" s="103" t="s">
        <v>664</v>
      </c>
      <c r="E125" s="103" t="s">
        <v>12</v>
      </c>
      <c r="F125" s="103" t="s">
        <v>11</v>
      </c>
      <c r="G125" s="103" t="s">
        <v>950</v>
      </c>
      <c r="H125" s="103" t="s">
        <v>941</v>
      </c>
      <c r="I125" s="103" t="s">
        <v>10</v>
      </c>
      <c r="J125" s="103" t="s">
        <v>951</v>
      </c>
      <c r="K125" s="103" t="s">
        <v>668</v>
      </c>
      <c r="L125" s="103" t="s">
        <v>952</v>
      </c>
      <c r="M125" s="78">
        <v>45068</v>
      </c>
      <c r="N125" s="79">
        <v>2000</v>
      </c>
      <c r="O125" s="11" t="s">
        <v>670</v>
      </c>
      <c r="P125" s="80">
        <v>52040</v>
      </c>
      <c r="Q125" s="78">
        <v>45066</v>
      </c>
      <c r="R125" s="78">
        <v>45068</v>
      </c>
      <c r="S125" s="16">
        <f t="shared" si="12"/>
        <v>45047</v>
      </c>
      <c r="T125" s="19">
        <f t="shared" si="13"/>
        <v>26.02</v>
      </c>
      <c r="U125" s="19">
        <f>+IFERROR(VLOOKUP(A125,'UKM1 Rates'!$A$2:$D$18,4,0),0)</f>
        <v>40.132125000000009</v>
      </c>
      <c r="V125" s="10">
        <f t="shared" si="14"/>
        <v>14.11212500000001</v>
      </c>
      <c r="W125" s="19">
        <f t="shared" si="15"/>
        <v>28224.250000000018</v>
      </c>
    </row>
    <row r="126" spans="1:23">
      <c r="A126" s="104">
        <v>5008387</v>
      </c>
      <c r="B126" s="103" t="s">
        <v>940</v>
      </c>
      <c r="C126" s="103" t="s">
        <v>79</v>
      </c>
      <c r="D126" s="103" t="s">
        <v>664</v>
      </c>
      <c r="E126" s="103" t="s">
        <v>12</v>
      </c>
      <c r="F126" s="103" t="s">
        <v>11</v>
      </c>
      <c r="G126" s="103" t="s">
        <v>923</v>
      </c>
      <c r="H126" s="103" t="s">
        <v>941</v>
      </c>
      <c r="I126" s="103" t="s">
        <v>10</v>
      </c>
      <c r="J126" s="103" t="s">
        <v>924</v>
      </c>
      <c r="K126" s="103" t="s">
        <v>668</v>
      </c>
      <c r="L126" s="103" t="s">
        <v>925</v>
      </c>
      <c r="M126" s="78">
        <v>45064</v>
      </c>
      <c r="N126" s="79">
        <v>2020</v>
      </c>
      <c r="O126" s="11" t="s">
        <v>670</v>
      </c>
      <c r="P126" s="80">
        <v>52560.4</v>
      </c>
      <c r="Q126" s="78">
        <v>45063</v>
      </c>
      <c r="R126" s="78">
        <v>45064</v>
      </c>
      <c r="S126" s="16">
        <f t="shared" si="12"/>
        <v>45047</v>
      </c>
      <c r="T126" s="19">
        <f t="shared" si="13"/>
        <v>26.02</v>
      </c>
      <c r="U126" s="19">
        <f>+IFERROR(VLOOKUP(A126,'UKM1 Rates'!$A$2:$D$18,4,0),0)</f>
        <v>40.132125000000009</v>
      </c>
      <c r="V126" s="10">
        <f t="shared" si="14"/>
        <v>14.11212500000001</v>
      </c>
      <c r="W126" s="19">
        <f t="shared" si="15"/>
        <v>28506.492500000018</v>
      </c>
    </row>
    <row r="127" spans="1:23">
      <c r="A127" s="104">
        <v>5008387</v>
      </c>
      <c r="B127" s="103" t="s">
        <v>940</v>
      </c>
      <c r="C127" s="103" t="s">
        <v>79</v>
      </c>
      <c r="D127" s="103" t="s">
        <v>664</v>
      </c>
      <c r="E127" s="103" t="s">
        <v>12</v>
      </c>
      <c r="F127" s="103" t="s">
        <v>11</v>
      </c>
      <c r="G127" s="103" t="s">
        <v>928</v>
      </c>
      <c r="H127" s="103" t="s">
        <v>941</v>
      </c>
      <c r="I127" s="103" t="s">
        <v>10</v>
      </c>
      <c r="J127" s="103" t="s">
        <v>953</v>
      </c>
      <c r="K127" s="103" t="s">
        <v>668</v>
      </c>
      <c r="L127" s="103" t="s">
        <v>930</v>
      </c>
      <c r="M127" s="78">
        <v>45062</v>
      </c>
      <c r="N127" s="79">
        <v>1520</v>
      </c>
      <c r="O127" s="11" t="s">
        <v>670</v>
      </c>
      <c r="P127" s="80">
        <v>39550.400000000001</v>
      </c>
      <c r="Q127" s="78">
        <v>45061</v>
      </c>
      <c r="R127" s="78">
        <v>45062</v>
      </c>
      <c r="S127" s="16">
        <f t="shared" si="12"/>
        <v>45047</v>
      </c>
      <c r="T127" s="19">
        <f t="shared" si="13"/>
        <v>26.02</v>
      </c>
      <c r="U127" s="19">
        <f>+IFERROR(VLOOKUP(A127,'UKM1 Rates'!$A$2:$D$18,4,0),0)</f>
        <v>40.132125000000009</v>
      </c>
      <c r="V127" s="10">
        <f t="shared" si="14"/>
        <v>14.11212500000001</v>
      </c>
      <c r="W127" s="19">
        <f t="shared" si="15"/>
        <v>21450.430000000015</v>
      </c>
    </row>
    <row r="128" spans="1:23">
      <c r="A128" s="104">
        <v>5008387</v>
      </c>
      <c r="B128" s="103" t="s">
        <v>940</v>
      </c>
      <c r="C128" s="103" t="s">
        <v>79</v>
      </c>
      <c r="D128" s="103" t="s">
        <v>664</v>
      </c>
      <c r="E128" s="103" t="s">
        <v>12</v>
      </c>
      <c r="F128" s="103" t="s">
        <v>11</v>
      </c>
      <c r="G128" s="103" t="s">
        <v>954</v>
      </c>
      <c r="H128" s="103" t="s">
        <v>941</v>
      </c>
      <c r="I128" s="103" t="s">
        <v>10</v>
      </c>
      <c r="J128" s="103" t="s">
        <v>955</v>
      </c>
      <c r="K128" s="103" t="s">
        <v>668</v>
      </c>
      <c r="L128" s="103" t="s">
        <v>956</v>
      </c>
      <c r="M128" s="78">
        <v>45058</v>
      </c>
      <c r="N128" s="79">
        <v>2220</v>
      </c>
      <c r="O128" s="11" t="s">
        <v>670</v>
      </c>
      <c r="P128" s="80">
        <v>57764.4</v>
      </c>
      <c r="Q128" s="78">
        <v>45057</v>
      </c>
      <c r="R128" s="78">
        <v>45058</v>
      </c>
      <c r="S128" s="16">
        <f t="shared" si="12"/>
        <v>45047</v>
      </c>
      <c r="T128" s="19">
        <f t="shared" si="13"/>
        <v>26.02</v>
      </c>
      <c r="U128" s="19">
        <f>+IFERROR(VLOOKUP(A128,'UKM1 Rates'!$A$2:$D$18,4,0),0)</f>
        <v>40.132125000000009</v>
      </c>
      <c r="V128" s="10">
        <f t="shared" si="14"/>
        <v>14.11212500000001</v>
      </c>
      <c r="W128" s="19">
        <f t="shared" si="15"/>
        <v>31328.917500000021</v>
      </c>
    </row>
    <row r="129" spans="1:23">
      <c r="A129" s="104">
        <v>5008387</v>
      </c>
      <c r="B129" s="103" t="s">
        <v>940</v>
      </c>
      <c r="C129" s="103" t="s">
        <v>79</v>
      </c>
      <c r="D129" s="103" t="s">
        <v>664</v>
      </c>
      <c r="E129" s="103" t="s">
        <v>12</v>
      </c>
      <c r="F129" s="103" t="s">
        <v>11</v>
      </c>
      <c r="G129" s="103" t="s">
        <v>815</v>
      </c>
      <c r="H129" s="103" t="s">
        <v>941</v>
      </c>
      <c r="I129" s="103" t="s">
        <v>10</v>
      </c>
      <c r="J129" s="103" t="s">
        <v>816</v>
      </c>
      <c r="K129" s="103" t="s">
        <v>668</v>
      </c>
      <c r="L129" s="103" t="s">
        <v>817</v>
      </c>
      <c r="M129" s="78">
        <v>45056</v>
      </c>
      <c r="N129" s="79">
        <v>1420</v>
      </c>
      <c r="O129" s="11" t="s">
        <v>670</v>
      </c>
      <c r="P129" s="80">
        <v>36948.400000000001</v>
      </c>
      <c r="Q129" s="78">
        <v>45055</v>
      </c>
      <c r="R129" s="78">
        <v>45056</v>
      </c>
      <c r="S129" s="16">
        <f t="shared" si="12"/>
        <v>45047</v>
      </c>
      <c r="T129" s="19">
        <f t="shared" si="13"/>
        <v>26.02</v>
      </c>
      <c r="U129" s="19">
        <f>+IFERROR(VLOOKUP(A129,'UKM1 Rates'!$A$2:$D$18,4,0),0)</f>
        <v>40.132125000000009</v>
      </c>
      <c r="V129" s="10">
        <f t="shared" si="14"/>
        <v>14.11212500000001</v>
      </c>
      <c r="W129" s="19">
        <f t="shared" si="15"/>
        <v>20039.217500000013</v>
      </c>
    </row>
    <row r="130" spans="1:23">
      <c r="A130" s="104">
        <v>5008387</v>
      </c>
      <c r="B130" s="103" t="s">
        <v>940</v>
      </c>
      <c r="C130" s="103" t="s">
        <v>79</v>
      </c>
      <c r="D130" s="103" t="s">
        <v>664</v>
      </c>
      <c r="E130" s="103" t="s">
        <v>12</v>
      </c>
      <c r="F130" s="103" t="s">
        <v>11</v>
      </c>
      <c r="G130" s="103" t="s">
        <v>957</v>
      </c>
      <c r="H130" s="103" t="s">
        <v>941</v>
      </c>
      <c r="I130" s="103" t="s">
        <v>10</v>
      </c>
      <c r="J130" s="103" t="s">
        <v>958</v>
      </c>
      <c r="K130" s="103" t="s">
        <v>668</v>
      </c>
      <c r="L130" s="103" t="s">
        <v>959</v>
      </c>
      <c r="M130" s="78">
        <v>45054</v>
      </c>
      <c r="N130" s="79">
        <v>1300</v>
      </c>
      <c r="O130" s="11" t="s">
        <v>670</v>
      </c>
      <c r="P130" s="80">
        <v>33826</v>
      </c>
      <c r="Q130" s="78">
        <v>45052</v>
      </c>
      <c r="R130" s="78">
        <v>45054</v>
      </c>
      <c r="S130" s="16">
        <f t="shared" ref="S130:S143" si="16">EOMONTH(M130,-1)+1</f>
        <v>45047</v>
      </c>
      <c r="T130" s="19">
        <f t="shared" ref="T130:T143" si="17">+P130/N130</f>
        <v>26.02</v>
      </c>
      <c r="U130" s="19">
        <f>+IFERROR(VLOOKUP(A130,'UKM1 Rates'!$A$2:$D$18,4,0),0)</f>
        <v>40.132125000000009</v>
      </c>
      <c r="V130" s="10">
        <f t="shared" ref="V130:V143" si="18">+U130-T130</f>
        <v>14.11212500000001</v>
      </c>
      <c r="W130" s="19">
        <f t="shared" ref="W130:W143" si="19">+V130*N130</f>
        <v>18345.762500000012</v>
      </c>
    </row>
    <row r="131" spans="1:23">
      <c r="A131" s="104">
        <v>5008387</v>
      </c>
      <c r="B131" s="103" t="s">
        <v>940</v>
      </c>
      <c r="C131" s="103" t="s">
        <v>79</v>
      </c>
      <c r="D131" s="103" t="s">
        <v>664</v>
      </c>
      <c r="E131" s="103" t="s">
        <v>12</v>
      </c>
      <c r="F131" s="103" t="s">
        <v>11</v>
      </c>
      <c r="G131" s="103" t="s">
        <v>957</v>
      </c>
      <c r="H131" s="103" t="s">
        <v>960</v>
      </c>
      <c r="I131" s="103" t="s">
        <v>10</v>
      </c>
      <c r="J131" s="103" t="s">
        <v>958</v>
      </c>
      <c r="K131" s="103" t="s">
        <v>668</v>
      </c>
      <c r="L131" s="103" t="s">
        <v>959</v>
      </c>
      <c r="M131" s="78">
        <v>45054</v>
      </c>
      <c r="N131" s="79">
        <v>600</v>
      </c>
      <c r="O131" s="11" t="s">
        <v>670</v>
      </c>
      <c r="P131" s="80">
        <v>15612</v>
      </c>
      <c r="Q131" s="78">
        <v>45052</v>
      </c>
      <c r="R131" s="78">
        <v>45054</v>
      </c>
      <c r="S131" s="16">
        <f t="shared" si="16"/>
        <v>45047</v>
      </c>
      <c r="T131" s="19">
        <f t="shared" si="17"/>
        <v>26.02</v>
      </c>
      <c r="U131" s="19">
        <f>+IFERROR(VLOOKUP(A131,'UKM1 Rates'!$A$2:$D$18,4,0),0)</f>
        <v>40.132125000000009</v>
      </c>
      <c r="V131" s="10">
        <f t="shared" si="18"/>
        <v>14.11212500000001</v>
      </c>
      <c r="W131" s="19">
        <f t="shared" si="19"/>
        <v>8467.2750000000051</v>
      </c>
    </row>
    <row r="132" spans="1:23">
      <c r="A132" s="104">
        <v>5008387</v>
      </c>
      <c r="B132" s="103" t="s">
        <v>940</v>
      </c>
      <c r="C132" s="103" t="s">
        <v>79</v>
      </c>
      <c r="D132" s="103" t="s">
        <v>664</v>
      </c>
      <c r="E132" s="103" t="s">
        <v>12</v>
      </c>
      <c r="F132" s="103" t="s">
        <v>11</v>
      </c>
      <c r="G132" s="103" t="s">
        <v>961</v>
      </c>
      <c r="H132" s="103" t="s">
        <v>960</v>
      </c>
      <c r="I132" s="103" t="s">
        <v>10</v>
      </c>
      <c r="J132" s="103" t="s">
        <v>962</v>
      </c>
      <c r="K132" s="103" t="s">
        <v>668</v>
      </c>
      <c r="L132" s="103" t="s">
        <v>963</v>
      </c>
      <c r="M132" s="78">
        <v>45051</v>
      </c>
      <c r="N132" s="79">
        <v>1900</v>
      </c>
      <c r="O132" s="11" t="s">
        <v>670</v>
      </c>
      <c r="P132" s="80">
        <v>49438</v>
      </c>
      <c r="Q132" s="78">
        <v>45050</v>
      </c>
      <c r="R132" s="78">
        <v>45051</v>
      </c>
      <c r="S132" s="16">
        <f t="shared" si="16"/>
        <v>45047</v>
      </c>
      <c r="T132" s="19">
        <f t="shared" si="17"/>
        <v>26.02</v>
      </c>
      <c r="U132" s="19">
        <f>+IFERROR(VLOOKUP(A132,'UKM1 Rates'!$A$2:$D$18,4,0),0)</f>
        <v>40.132125000000009</v>
      </c>
      <c r="V132" s="10">
        <f t="shared" si="18"/>
        <v>14.11212500000001</v>
      </c>
      <c r="W132" s="19">
        <f t="shared" si="19"/>
        <v>26813.037500000017</v>
      </c>
    </row>
    <row r="133" spans="1:23">
      <c r="A133" s="104">
        <v>5008389</v>
      </c>
      <c r="B133" s="103" t="s">
        <v>964</v>
      </c>
      <c r="C133" s="103" t="s">
        <v>79</v>
      </c>
      <c r="D133" s="103" t="s">
        <v>664</v>
      </c>
      <c r="E133" s="103" t="s">
        <v>12</v>
      </c>
      <c r="F133" s="103" t="s">
        <v>11</v>
      </c>
      <c r="G133" s="103" t="s">
        <v>790</v>
      </c>
      <c r="H133" s="103" t="s">
        <v>941</v>
      </c>
      <c r="I133" s="103" t="s">
        <v>10</v>
      </c>
      <c r="J133" s="103" t="s">
        <v>792</v>
      </c>
      <c r="K133" s="103" t="s">
        <v>668</v>
      </c>
      <c r="L133" s="103" t="s">
        <v>793</v>
      </c>
      <c r="M133" s="78">
        <v>45075</v>
      </c>
      <c r="N133" s="79">
        <v>9650</v>
      </c>
      <c r="O133" s="11" t="s">
        <v>670</v>
      </c>
      <c r="P133" s="80">
        <v>74015.5</v>
      </c>
      <c r="Q133" s="78">
        <v>45075</v>
      </c>
      <c r="R133" s="78">
        <v>45075</v>
      </c>
      <c r="S133" s="16">
        <f t="shared" si="16"/>
        <v>45047</v>
      </c>
      <c r="T133" s="19">
        <f t="shared" si="17"/>
        <v>7.67</v>
      </c>
      <c r="U133" s="19">
        <f>+IFERROR(VLOOKUP(A133,'UKM1 Rates'!$A$2:$D$18,4,0),0)</f>
        <v>11.124900000000002</v>
      </c>
      <c r="V133" s="10">
        <f t="shared" si="18"/>
        <v>3.4549000000000021</v>
      </c>
      <c r="W133" s="19">
        <f t="shared" si="19"/>
        <v>33339.785000000018</v>
      </c>
    </row>
    <row r="134" spans="1:23">
      <c r="A134" s="104">
        <v>5008389</v>
      </c>
      <c r="B134" s="103" t="s">
        <v>964</v>
      </c>
      <c r="C134" s="103" t="s">
        <v>79</v>
      </c>
      <c r="D134" s="103" t="s">
        <v>664</v>
      </c>
      <c r="E134" s="103" t="s">
        <v>12</v>
      </c>
      <c r="F134" s="103" t="s">
        <v>11</v>
      </c>
      <c r="G134" s="103" t="s">
        <v>942</v>
      </c>
      <c r="H134" s="103" t="s">
        <v>941</v>
      </c>
      <c r="I134" s="103" t="s">
        <v>10</v>
      </c>
      <c r="J134" s="103" t="s">
        <v>943</v>
      </c>
      <c r="K134" s="103" t="s">
        <v>668</v>
      </c>
      <c r="L134" s="103" t="s">
        <v>944</v>
      </c>
      <c r="M134" s="78">
        <v>45073</v>
      </c>
      <c r="N134" s="79">
        <v>8075</v>
      </c>
      <c r="O134" s="11" t="s">
        <v>670</v>
      </c>
      <c r="P134" s="80">
        <v>61935.25</v>
      </c>
      <c r="Q134" s="78">
        <v>45072</v>
      </c>
      <c r="R134" s="78">
        <v>45073</v>
      </c>
      <c r="S134" s="16">
        <f t="shared" si="16"/>
        <v>45047</v>
      </c>
      <c r="T134" s="19">
        <f t="shared" si="17"/>
        <v>7.67</v>
      </c>
      <c r="U134" s="19">
        <f>+IFERROR(VLOOKUP(A134,'UKM1 Rates'!$A$2:$D$18,4,0),0)</f>
        <v>11.124900000000002</v>
      </c>
      <c r="V134" s="10">
        <f t="shared" si="18"/>
        <v>3.4549000000000021</v>
      </c>
      <c r="W134" s="19">
        <f t="shared" si="19"/>
        <v>27898.317500000016</v>
      </c>
    </row>
    <row r="135" spans="1:23">
      <c r="A135" s="104">
        <v>5008389</v>
      </c>
      <c r="B135" s="103" t="s">
        <v>964</v>
      </c>
      <c r="C135" s="103" t="s">
        <v>79</v>
      </c>
      <c r="D135" s="103" t="s">
        <v>664</v>
      </c>
      <c r="E135" s="103" t="s">
        <v>12</v>
      </c>
      <c r="F135" s="103" t="s">
        <v>11</v>
      </c>
      <c r="G135" s="103" t="s">
        <v>945</v>
      </c>
      <c r="H135" s="103" t="s">
        <v>946</v>
      </c>
      <c r="I135" s="103" t="s">
        <v>10</v>
      </c>
      <c r="J135" s="103" t="s">
        <v>947</v>
      </c>
      <c r="K135" s="103" t="s">
        <v>948</v>
      </c>
      <c r="L135" s="103" t="s">
        <v>949</v>
      </c>
      <c r="M135" s="78">
        <v>45071</v>
      </c>
      <c r="N135" s="79">
        <v>10000</v>
      </c>
      <c r="O135" s="11" t="s">
        <v>670</v>
      </c>
      <c r="P135" s="80">
        <v>77000</v>
      </c>
      <c r="Q135" s="78">
        <v>45070</v>
      </c>
      <c r="R135" s="78">
        <v>45071</v>
      </c>
      <c r="S135" s="16">
        <f t="shared" si="16"/>
        <v>45047</v>
      </c>
      <c r="T135" s="19">
        <f t="shared" si="17"/>
        <v>7.7</v>
      </c>
      <c r="U135" s="19">
        <f>+IFERROR(VLOOKUP(A135,'UKM1 Rates'!$A$2:$D$18,4,0),0)</f>
        <v>11.124900000000002</v>
      </c>
      <c r="V135" s="10">
        <f t="shared" si="18"/>
        <v>3.4249000000000018</v>
      </c>
      <c r="W135" s="19">
        <f t="shared" si="19"/>
        <v>34249.000000000022</v>
      </c>
    </row>
    <row r="136" spans="1:23">
      <c r="A136" s="104">
        <v>5008389</v>
      </c>
      <c r="B136" s="103" t="s">
        <v>964</v>
      </c>
      <c r="C136" s="103" t="s">
        <v>79</v>
      </c>
      <c r="D136" s="103" t="s">
        <v>664</v>
      </c>
      <c r="E136" s="103" t="s">
        <v>12</v>
      </c>
      <c r="F136" s="103" t="s">
        <v>11</v>
      </c>
      <c r="G136" s="103" t="s">
        <v>950</v>
      </c>
      <c r="H136" s="103" t="s">
        <v>941</v>
      </c>
      <c r="I136" s="103" t="s">
        <v>10</v>
      </c>
      <c r="J136" s="103" t="s">
        <v>951</v>
      </c>
      <c r="K136" s="103" t="s">
        <v>668</v>
      </c>
      <c r="L136" s="103" t="s">
        <v>952</v>
      </c>
      <c r="M136" s="78">
        <v>45068</v>
      </c>
      <c r="N136" s="79">
        <v>8000</v>
      </c>
      <c r="O136" s="11" t="s">
        <v>670</v>
      </c>
      <c r="P136" s="80">
        <v>61360</v>
      </c>
      <c r="Q136" s="78">
        <v>45066</v>
      </c>
      <c r="R136" s="78">
        <v>45068</v>
      </c>
      <c r="S136" s="16">
        <f t="shared" si="16"/>
        <v>45047</v>
      </c>
      <c r="T136" s="19">
        <f t="shared" si="17"/>
        <v>7.67</v>
      </c>
      <c r="U136" s="19">
        <f>+IFERROR(VLOOKUP(A136,'UKM1 Rates'!$A$2:$D$18,4,0),0)</f>
        <v>11.124900000000002</v>
      </c>
      <c r="V136" s="10">
        <f t="shared" si="18"/>
        <v>3.4549000000000021</v>
      </c>
      <c r="W136" s="19">
        <f t="shared" si="19"/>
        <v>27639.200000000015</v>
      </c>
    </row>
    <row r="137" spans="1:23">
      <c r="A137" s="104">
        <v>5008389</v>
      </c>
      <c r="B137" s="103" t="s">
        <v>964</v>
      </c>
      <c r="C137" s="103" t="s">
        <v>79</v>
      </c>
      <c r="D137" s="103" t="s">
        <v>664</v>
      </c>
      <c r="E137" s="103" t="s">
        <v>12</v>
      </c>
      <c r="F137" s="103" t="s">
        <v>11</v>
      </c>
      <c r="G137" s="103" t="s">
        <v>923</v>
      </c>
      <c r="H137" s="103" t="s">
        <v>941</v>
      </c>
      <c r="I137" s="103" t="s">
        <v>10</v>
      </c>
      <c r="J137" s="103" t="s">
        <v>924</v>
      </c>
      <c r="K137" s="103" t="s">
        <v>668</v>
      </c>
      <c r="L137" s="103" t="s">
        <v>925</v>
      </c>
      <c r="M137" s="78">
        <v>45064</v>
      </c>
      <c r="N137" s="79">
        <v>8075</v>
      </c>
      <c r="O137" s="11" t="s">
        <v>670</v>
      </c>
      <c r="P137" s="80">
        <v>61935.25</v>
      </c>
      <c r="Q137" s="78">
        <v>45063</v>
      </c>
      <c r="R137" s="78">
        <v>45064</v>
      </c>
      <c r="S137" s="16">
        <f t="shared" si="16"/>
        <v>45047</v>
      </c>
      <c r="T137" s="19">
        <f t="shared" si="17"/>
        <v>7.67</v>
      </c>
      <c r="U137" s="19">
        <f>+IFERROR(VLOOKUP(A137,'UKM1 Rates'!$A$2:$D$18,4,0),0)</f>
        <v>11.124900000000002</v>
      </c>
      <c r="V137" s="10">
        <f t="shared" si="18"/>
        <v>3.4549000000000021</v>
      </c>
      <c r="W137" s="19">
        <f t="shared" si="19"/>
        <v>27898.317500000016</v>
      </c>
    </row>
    <row r="138" spans="1:23">
      <c r="A138" s="104">
        <v>5008389</v>
      </c>
      <c r="B138" s="103" t="s">
        <v>964</v>
      </c>
      <c r="C138" s="103" t="s">
        <v>79</v>
      </c>
      <c r="D138" s="103" t="s">
        <v>664</v>
      </c>
      <c r="E138" s="103" t="s">
        <v>12</v>
      </c>
      <c r="F138" s="103" t="s">
        <v>11</v>
      </c>
      <c r="G138" s="103" t="s">
        <v>928</v>
      </c>
      <c r="H138" s="103" t="s">
        <v>941</v>
      </c>
      <c r="I138" s="103" t="s">
        <v>10</v>
      </c>
      <c r="J138" s="103" t="s">
        <v>953</v>
      </c>
      <c r="K138" s="103" t="s">
        <v>668</v>
      </c>
      <c r="L138" s="103" t="s">
        <v>930</v>
      </c>
      <c r="M138" s="78">
        <v>45062</v>
      </c>
      <c r="N138" s="79">
        <v>6050</v>
      </c>
      <c r="O138" s="11" t="s">
        <v>670</v>
      </c>
      <c r="P138" s="80">
        <v>46403.5</v>
      </c>
      <c r="Q138" s="78">
        <v>45061</v>
      </c>
      <c r="R138" s="78">
        <v>45062</v>
      </c>
      <c r="S138" s="16">
        <f t="shared" si="16"/>
        <v>45047</v>
      </c>
      <c r="T138" s="19">
        <f t="shared" si="17"/>
        <v>7.67</v>
      </c>
      <c r="U138" s="19">
        <f>+IFERROR(VLOOKUP(A138,'UKM1 Rates'!$A$2:$D$18,4,0),0)</f>
        <v>11.124900000000002</v>
      </c>
      <c r="V138" s="10">
        <f t="shared" si="18"/>
        <v>3.4549000000000021</v>
      </c>
      <c r="W138" s="19">
        <f t="shared" si="19"/>
        <v>20902.145000000011</v>
      </c>
    </row>
    <row r="139" spans="1:23">
      <c r="A139" s="104">
        <v>5008389</v>
      </c>
      <c r="B139" s="103" t="s">
        <v>964</v>
      </c>
      <c r="C139" s="103" t="s">
        <v>79</v>
      </c>
      <c r="D139" s="103" t="s">
        <v>664</v>
      </c>
      <c r="E139" s="103" t="s">
        <v>12</v>
      </c>
      <c r="F139" s="103" t="s">
        <v>11</v>
      </c>
      <c r="G139" s="103" t="s">
        <v>954</v>
      </c>
      <c r="H139" s="103" t="s">
        <v>941</v>
      </c>
      <c r="I139" s="103" t="s">
        <v>10</v>
      </c>
      <c r="J139" s="103" t="s">
        <v>955</v>
      </c>
      <c r="K139" s="103" t="s">
        <v>668</v>
      </c>
      <c r="L139" s="103" t="s">
        <v>956</v>
      </c>
      <c r="M139" s="78">
        <v>45058</v>
      </c>
      <c r="N139" s="79">
        <v>8875</v>
      </c>
      <c r="O139" s="11" t="s">
        <v>670</v>
      </c>
      <c r="P139" s="80">
        <v>68071.25</v>
      </c>
      <c r="Q139" s="78">
        <v>45057</v>
      </c>
      <c r="R139" s="78">
        <v>45058</v>
      </c>
      <c r="S139" s="16">
        <f t="shared" si="16"/>
        <v>45047</v>
      </c>
      <c r="T139" s="19">
        <f t="shared" si="17"/>
        <v>7.67</v>
      </c>
      <c r="U139" s="19">
        <f>+IFERROR(VLOOKUP(A139,'UKM1 Rates'!$A$2:$D$18,4,0),0)</f>
        <v>11.124900000000002</v>
      </c>
      <c r="V139" s="10">
        <f t="shared" si="18"/>
        <v>3.4549000000000021</v>
      </c>
      <c r="W139" s="19">
        <f t="shared" si="19"/>
        <v>30662.237500000017</v>
      </c>
    </row>
    <row r="140" spans="1:23">
      <c r="A140" s="104">
        <v>5008389</v>
      </c>
      <c r="B140" s="103" t="s">
        <v>964</v>
      </c>
      <c r="C140" s="103" t="s">
        <v>79</v>
      </c>
      <c r="D140" s="103" t="s">
        <v>664</v>
      </c>
      <c r="E140" s="103" t="s">
        <v>12</v>
      </c>
      <c r="F140" s="103" t="s">
        <v>11</v>
      </c>
      <c r="G140" s="103" t="s">
        <v>815</v>
      </c>
      <c r="H140" s="103" t="s">
        <v>941</v>
      </c>
      <c r="I140" s="103" t="s">
        <v>10</v>
      </c>
      <c r="J140" s="103" t="s">
        <v>816</v>
      </c>
      <c r="K140" s="103" t="s">
        <v>668</v>
      </c>
      <c r="L140" s="103" t="s">
        <v>817</v>
      </c>
      <c r="M140" s="78">
        <v>45056</v>
      </c>
      <c r="N140" s="79">
        <v>5675</v>
      </c>
      <c r="O140" s="11" t="s">
        <v>670</v>
      </c>
      <c r="P140" s="80">
        <v>43527.25</v>
      </c>
      <c r="Q140" s="78">
        <v>45055</v>
      </c>
      <c r="R140" s="78">
        <v>45056</v>
      </c>
      <c r="S140" s="16">
        <f t="shared" si="16"/>
        <v>45047</v>
      </c>
      <c r="T140" s="19">
        <f t="shared" si="17"/>
        <v>7.67</v>
      </c>
      <c r="U140" s="19">
        <f>+IFERROR(VLOOKUP(A140,'UKM1 Rates'!$A$2:$D$18,4,0),0)</f>
        <v>11.124900000000002</v>
      </c>
      <c r="V140" s="10">
        <f t="shared" si="18"/>
        <v>3.4549000000000021</v>
      </c>
      <c r="W140" s="19">
        <f t="shared" si="19"/>
        <v>19606.557500000014</v>
      </c>
    </row>
    <row r="141" spans="1:23">
      <c r="A141" s="104">
        <v>5008389</v>
      </c>
      <c r="B141" s="103" t="s">
        <v>964</v>
      </c>
      <c r="C141" s="103" t="s">
        <v>79</v>
      </c>
      <c r="D141" s="103" t="s">
        <v>664</v>
      </c>
      <c r="E141" s="103" t="s">
        <v>12</v>
      </c>
      <c r="F141" s="103" t="s">
        <v>11</v>
      </c>
      <c r="G141" s="103" t="s">
        <v>957</v>
      </c>
      <c r="H141" s="103" t="s">
        <v>941</v>
      </c>
      <c r="I141" s="103" t="s">
        <v>10</v>
      </c>
      <c r="J141" s="103" t="s">
        <v>958</v>
      </c>
      <c r="K141" s="103" t="s">
        <v>668</v>
      </c>
      <c r="L141" s="103" t="s">
        <v>959</v>
      </c>
      <c r="M141" s="78">
        <v>45054</v>
      </c>
      <c r="N141" s="79">
        <v>5200</v>
      </c>
      <c r="O141" s="11" t="s">
        <v>670</v>
      </c>
      <c r="P141" s="80">
        <v>39884</v>
      </c>
      <c r="Q141" s="78">
        <v>45052</v>
      </c>
      <c r="R141" s="78">
        <v>45054</v>
      </c>
      <c r="S141" s="16">
        <f t="shared" si="16"/>
        <v>45047</v>
      </c>
      <c r="T141" s="19">
        <f t="shared" si="17"/>
        <v>7.67</v>
      </c>
      <c r="U141" s="19">
        <f>+IFERROR(VLOOKUP(A141,'UKM1 Rates'!$A$2:$D$18,4,0),0)</f>
        <v>11.124900000000002</v>
      </c>
      <c r="V141" s="10">
        <f t="shared" si="18"/>
        <v>3.4549000000000021</v>
      </c>
      <c r="W141" s="19">
        <f t="shared" si="19"/>
        <v>17965.48000000001</v>
      </c>
    </row>
    <row r="142" spans="1:23">
      <c r="A142" s="104">
        <v>5008389</v>
      </c>
      <c r="B142" s="103" t="s">
        <v>964</v>
      </c>
      <c r="C142" s="103" t="s">
        <v>79</v>
      </c>
      <c r="D142" s="103" t="s">
        <v>664</v>
      </c>
      <c r="E142" s="103" t="s">
        <v>12</v>
      </c>
      <c r="F142" s="103" t="s">
        <v>11</v>
      </c>
      <c r="G142" s="103" t="s">
        <v>957</v>
      </c>
      <c r="H142" s="103" t="s">
        <v>960</v>
      </c>
      <c r="I142" s="103" t="s">
        <v>10</v>
      </c>
      <c r="J142" s="103" t="s">
        <v>958</v>
      </c>
      <c r="K142" s="103" t="s">
        <v>668</v>
      </c>
      <c r="L142" s="103" t="s">
        <v>959</v>
      </c>
      <c r="M142" s="78">
        <v>45054</v>
      </c>
      <c r="N142" s="79">
        <v>2400</v>
      </c>
      <c r="O142" s="11" t="s">
        <v>670</v>
      </c>
      <c r="P142" s="80">
        <v>18408</v>
      </c>
      <c r="Q142" s="78">
        <v>45052</v>
      </c>
      <c r="R142" s="78">
        <v>45054</v>
      </c>
      <c r="S142" s="16">
        <f t="shared" si="16"/>
        <v>45047</v>
      </c>
      <c r="T142" s="19">
        <f t="shared" si="17"/>
        <v>7.67</v>
      </c>
      <c r="U142" s="19">
        <f>+IFERROR(VLOOKUP(A142,'UKM1 Rates'!$A$2:$D$18,4,0),0)</f>
        <v>11.124900000000002</v>
      </c>
      <c r="V142" s="10">
        <f t="shared" si="18"/>
        <v>3.4549000000000021</v>
      </c>
      <c r="W142" s="19">
        <f t="shared" si="19"/>
        <v>8291.7600000000057</v>
      </c>
    </row>
    <row r="143" spans="1:23">
      <c r="A143" s="104">
        <v>5008389</v>
      </c>
      <c r="B143" s="103" t="s">
        <v>964</v>
      </c>
      <c r="C143" s="103" t="s">
        <v>79</v>
      </c>
      <c r="D143" s="103" t="s">
        <v>664</v>
      </c>
      <c r="E143" s="103" t="s">
        <v>12</v>
      </c>
      <c r="F143" s="103" t="s">
        <v>11</v>
      </c>
      <c r="G143" s="103" t="s">
        <v>961</v>
      </c>
      <c r="H143" s="103" t="s">
        <v>960</v>
      </c>
      <c r="I143" s="103" t="s">
        <v>10</v>
      </c>
      <c r="J143" s="103" t="s">
        <v>962</v>
      </c>
      <c r="K143" s="103" t="s">
        <v>668</v>
      </c>
      <c r="L143" s="103" t="s">
        <v>963</v>
      </c>
      <c r="M143" s="78">
        <v>45051</v>
      </c>
      <c r="N143" s="79">
        <v>7600</v>
      </c>
      <c r="O143" s="11" t="s">
        <v>670</v>
      </c>
      <c r="P143" s="80">
        <v>58292</v>
      </c>
      <c r="Q143" s="78">
        <v>45050</v>
      </c>
      <c r="R143" s="78">
        <v>45051</v>
      </c>
      <c r="S143" s="16">
        <f t="shared" si="16"/>
        <v>45047</v>
      </c>
      <c r="T143" s="19">
        <f t="shared" si="17"/>
        <v>7.67</v>
      </c>
      <c r="U143" s="19">
        <f>+IFERROR(VLOOKUP(A143,'UKM1 Rates'!$A$2:$D$18,4,0),0)</f>
        <v>11.124900000000002</v>
      </c>
      <c r="V143" s="10">
        <f t="shared" si="18"/>
        <v>3.4549000000000021</v>
      </c>
      <c r="W143" s="19">
        <f t="shared" si="19"/>
        <v>26257.240000000016</v>
      </c>
    </row>
  </sheetData>
  <autoFilter ref="A1:W143">
    <sortState ref="A2:W143">
      <sortCondition ref="S1:S14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E15" sqref="E15"/>
    </sheetView>
  </sheetViews>
  <sheetFormatPr defaultRowHeight="15"/>
  <cols>
    <col min="2" max="2" width="9.85546875" bestFit="1" customWidth="1"/>
    <col min="3" max="3" width="41.28515625" bestFit="1" customWidth="1"/>
    <col min="4" max="4" width="11.28515625" bestFit="1" customWidth="1"/>
    <col min="5" max="5" width="9.5703125" bestFit="1" customWidth="1"/>
  </cols>
  <sheetData>
    <row r="1" spans="1:5" s="105" customFormat="1">
      <c r="A1" s="125" t="s">
        <v>29</v>
      </c>
      <c r="B1" s="125" t="s">
        <v>650</v>
      </c>
      <c r="C1" s="125" t="s">
        <v>28</v>
      </c>
      <c r="D1" s="126" t="s">
        <v>95</v>
      </c>
    </row>
    <row r="2" spans="1:5">
      <c r="A2" s="127">
        <v>5007424</v>
      </c>
      <c r="B2" s="127"/>
      <c r="C2" s="128" t="s">
        <v>802</v>
      </c>
      <c r="D2" s="85">
        <v>17.649999999336824</v>
      </c>
      <c r="E2" t="s">
        <v>965</v>
      </c>
    </row>
    <row r="3" spans="1:5">
      <c r="A3" s="127">
        <v>5008387</v>
      </c>
      <c r="B3" s="127">
        <v>5007118</v>
      </c>
      <c r="C3" s="128" t="s">
        <v>940</v>
      </c>
      <c r="D3" s="85">
        <f>+IFERROR(VLOOKUP(B3,[2]UKM1!$F$2:$W$2569,18,0),0)</f>
        <v>40.132125000000009</v>
      </c>
    </row>
    <row r="4" spans="1:5">
      <c r="A4" s="127">
        <v>5008065</v>
      </c>
      <c r="B4" s="127"/>
      <c r="C4" s="128" t="s">
        <v>885</v>
      </c>
      <c r="D4" s="85">
        <v>46.826100000000004</v>
      </c>
      <c r="E4" t="s">
        <v>965</v>
      </c>
    </row>
    <row r="5" spans="1:5">
      <c r="A5" s="127">
        <v>5008151</v>
      </c>
      <c r="B5" s="127"/>
      <c r="C5" s="128" t="s">
        <v>911</v>
      </c>
      <c r="D5" s="85">
        <v>45.88492500000001</v>
      </c>
      <c r="E5" t="s">
        <v>965</v>
      </c>
    </row>
    <row r="6" spans="1:5">
      <c r="A6" s="127">
        <v>5008389</v>
      </c>
      <c r="B6" s="127">
        <v>5007119</v>
      </c>
      <c r="C6" s="128" t="s">
        <v>964</v>
      </c>
      <c r="D6" s="85">
        <f>+IFERROR(VLOOKUP(B6,[2]UKM1!$F$2:$W$2569,18,0),0)</f>
        <v>11.124900000000002</v>
      </c>
    </row>
    <row r="7" spans="1:5">
      <c r="A7" s="127">
        <v>5008304</v>
      </c>
      <c r="B7" s="127"/>
      <c r="C7" s="128" t="s">
        <v>931</v>
      </c>
      <c r="D7" s="85">
        <v>60.27</v>
      </c>
      <c r="E7" t="s">
        <v>653</v>
      </c>
    </row>
    <row r="8" spans="1:5">
      <c r="A8" s="127">
        <v>5008302</v>
      </c>
      <c r="B8" s="127"/>
      <c r="C8" s="128" t="s">
        <v>926</v>
      </c>
      <c r="D8" s="85">
        <v>60.27</v>
      </c>
      <c r="E8" t="s">
        <v>653</v>
      </c>
    </row>
    <row r="9" spans="1:5">
      <c r="A9" s="127">
        <v>5007956</v>
      </c>
      <c r="B9" s="127"/>
      <c r="C9" s="128" t="s">
        <v>821</v>
      </c>
      <c r="D9" s="85">
        <v>31.48</v>
      </c>
      <c r="E9" t="s">
        <v>653</v>
      </c>
    </row>
    <row r="10" spans="1:5">
      <c r="A10" s="127">
        <v>5008329</v>
      </c>
      <c r="B10" s="127"/>
      <c r="C10" s="128" t="s">
        <v>935</v>
      </c>
      <c r="D10" s="85">
        <v>42.88</v>
      </c>
      <c r="E10" t="s">
        <v>653</v>
      </c>
    </row>
    <row r="11" spans="1:5">
      <c r="A11" s="127">
        <v>5008330</v>
      </c>
      <c r="B11" s="127"/>
      <c r="C11" s="128" t="s">
        <v>939</v>
      </c>
      <c r="D11" s="85">
        <v>57.32</v>
      </c>
      <c r="E11" t="s">
        <v>653</v>
      </c>
    </row>
    <row r="12" spans="1:5">
      <c r="A12" s="127">
        <v>5007861</v>
      </c>
      <c r="B12" s="127">
        <v>5005107</v>
      </c>
      <c r="C12" s="128" t="s">
        <v>809</v>
      </c>
      <c r="D12" s="85">
        <f>+IFERROR(VLOOKUP(B12,[2]UKM1!$F$2:$W$2569,18,0),0)</f>
        <v>50.685974999999999</v>
      </c>
    </row>
    <row r="13" spans="1:5">
      <c r="A13" s="127">
        <v>5007862</v>
      </c>
      <c r="B13" s="127">
        <v>5005120</v>
      </c>
      <c r="C13" s="128" t="s">
        <v>814</v>
      </c>
      <c r="D13" s="85">
        <f>+IFERROR(VLOOKUP(B13,[2]UKM1!$F$2:$W$2569,18,0),0)</f>
        <v>44.044874999999998</v>
      </c>
    </row>
    <row r="14" spans="1:5">
      <c r="A14" s="127">
        <v>5008226</v>
      </c>
      <c r="B14" s="127"/>
      <c r="C14" s="128" t="s">
        <v>921</v>
      </c>
      <c r="D14" s="85">
        <v>42.88</v>
      </c>
      <c r="E14" t="s">
        <v>653</v>
      </c>
    </row>
    <row r="15" spans="1:5">
      <c r="A15" s="127">
        <v>5008096</v>
      </c>
      <c r="B15" s="127"/>
      <c r="C15" s="128" t="s">
        <v>910</v>
      </c>
      <c r="D15" s="85">
        <v>14.170500000000001</v>
      </c>
      <c r="E15" t="s">
        <v>965</v>
      </c>
    </row>
    <row r="16" spans="1:5">
      <c r="A16" s="127">
        <v>5008095</v>
      </c>
      <c r="B16" s="127"/>
      <c r="C16" s="128" t="s">
        <v>909</v>
      </c>
      <c r="D16" s="85">
        <v>11.124900000000002</v>
      </c>
      <c r="E16" t="s">
        <v>965</v>
      </c>
    </row>
    <row r="17" spans="1:5">
      <c r="A17" s="127">
        <v>5008063</v>
      </c>
      <c r="B17" s="127"/>
      <c r="C17" s="128" t="s">
        <v>839</v>
      </c>
      <c r="D17" s="85">
        <v>28.679400000000001</v>
      </c>
      <c r="E17" t="s">
        <v>965</v>
      </c>
    </row>
    <row r="18" spans="1:5">
      <c r="A18" s="127">
        <v>5008061</v>
      </c>
      <c r="B18" s="127"/>
      <c r="C18" s="128" t="s">
        <v>834</v>
      </c>
      <c r="D18" s="85">
        <v>39.814874999999994</v>
      </c>
      <c r="E18" t="s">
        <v>965</v>
      </c>
    </row>
  </sheetData>
  <autoFilter ref="A1:D1">
    <sortState ref="A2:D19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41"/>
  <sheetViews>
    <sheetView topLeftCell="I1" workbookViewId="0">
      <selection activeCell="Y2" sqref="Y2"/>
    </sheetView>
  </sheetViews>
  <sheetFormatPr defaultRowHeight="15"/>
  <cols>
    <col min="1" max="1" width="4.7109375" bestFit="1" customWidth="1"/>
    <col min="2" max="2" width="8" bestFit="1" customWidth="1"/>
    <col min="3" max="3" width="16.85546875" bestFit="1" customWidth="1"/>
    <col min="4" max="4" width="10.28515625" bestFit="1" customWidth="1"/>
    <col min="5" max="5" width="8.28515625" bestFit="1" customWidth="1"/>
    <col min="6" max="6" width="9" bestFit="1" customWidth="1"/>
    <col min="7" max="7" width="10.28515625" bestFit="1" customWidth="1"/>
    <col min="8" max="8" width="29.5703125" bestFit="1" customWidth="1"/>
    <col min="9" max="9" width="8.5703125" bestFit="1" customWidth="1"/>
    <col min="10" max="10" width="9.85546875" bestFit="1" customWidth="1"/>
    <col min="11" max="11" width="55.28515625" bestFit="1" customWidth="1"/>
    <col min="12" max="12" width="9.85546875" bestFit="1" customWidth="1"/>
    <col min="13" max="13" width="5.42578125" bestFit="1" customWidth="1"/>
    <col min="14" max="14" width="6.42578125" bestFit="1" customWidth="1"/>
    <col min="15" max="15" width="11.28515625" bestFit="1" customWidth="1"/>
    <col min="16" max="16" width="7.28515625" bestFit="1" customWidth="1"/>
    <col min="17" max="17" width="7.85546875" bestFit="1" customWidth="1"/>
    <col min="18" max="18" width="11.28515625" bestFit="1" customWidth="1"/>
    <col min="19" max="19" width="8.28515625" bestFit="1" customWidth="1"/>
    <col min="20" max="20" width="7.42578125" bestFit="1" customWidth="1"/>
    <col min="21" max="21" width="9" bestFit="1" customWidth="1"/>
    <col min="22" max="22" width="10.28515625" bestFit="1" customWidth="1"/>
    <col min="23" max="23" width="7.42578125" bestFit="1" customWidth="1"/>
    <col min="24" max="24" width="11" bestFit="1" customWidth="1"/>
    <col min="25" max="25" width="12.28515625" bestFit="1" customWidth="1"/>
  </cols>
  <sheetData>
    <row r="1" spans="1:25" ht="45">
      <c r="A1" s="108" t="s">
        <v>507</v>
      </c>
      <c r="B1" s="108" t="s">
        <v>508</v>
      </c>
      <c r="C1" s="108" t="s">
        <v>509</v>
      </c>
      <c r="D1" s="109" t="s">
        <v>510</v>
      </c>
      <c r="E1" s="108" t="s">
        <v>511</v>
      </c>
      <c r="F1" s="108" t="s">
        <v>512</v>
      </c>
      <c r="G1" s="109" t="s">
        <v>513</v>
      </c>
      <c r="H1" s="108" t="s">
        <v>514</v>
      </c>
      <c r="I1" s="108" t="s">
        <v>2</v>
      </c>
      <c r="J1" s="108" t="s">
        <v>515</v>
      </c>
      <c r="K1" s="108" t="s">
        <v>516</v>
      </c>
      <c r="L1" s="110" t="s">
        <v>517</v>
      </c>
      <c r="M1" s="108" t="s">
        <v>518</v>
      </c>
      <c r="N1" s="110" t="s">
        <v>519</v>
      </c>
      <c r="O1" s="110" t="s">
        <v>520</v>
      </c>
      <c r="P1" s="110" t="s">
        <v>521</v>
      </c>
      <c r="Q1" s="110" t="s">
        <v>522</v>
      </c>
      <c r="R1" s="110" t="s">
        <v>523</v>
      </c>
      <c r="S1" s="110" t="s">
        <v>524</v>
      </c>
      <c r="T1" s="110" t="s">
        <v>525</v>
      </c>
      <c r="U1" s="110" t="s">
        <v>526</v>
      </c>
      <c r="V1" s="143" t="s">
        <v>30</v>
      </c>
      <c r="W1" s="143" t="s">
        <v>95</v>
      </c>
      <c r="X1" s="144" t="s">
        <v>96</v>
      </c>
      <c r="Y1" s="143" t="s">
        <v>97</v>
      </c>
    </row>
    <row r="2" spans="1:25">
      <c r="A2" s="3">
        <v>1</v>
      </c>
      <c r="B2" s="3" t="s">
        <v>527</v>
      </c>
      <c r="C2" s="111" t="s">
        <v>528</v>
      </c>
      <c r="D2" s="112">
        <v>45016</v>
      </c>
      <c r="E2" s="3" t="s">
        <v>529</v>
      </c>
      <c r="F2" s="3">
        <v>23200008</v>
      </c>
      <c r="G2" s="112">
        <v>45019</v>
      </c>
      <c r="H2" s="3" t="s">
        <v>530</v>
      </c>
      <c r="I2" s="3" t="s">
        <v>531</v>
      </c>
      <c r="J2" s="3" t="s">
        <v>532</v>
      </c>
      <c r="K2" s="3" t="s">
        <v>533</v>
      </c>
      <c r="L2" s="85">
        <v>12000</v>
      </c>
      <c r="M2" s="3" t="s">
        <v>534</v>
      </c>
      <c r="N2" s="85">
        <v>9.2799999999999994</v>
      </c>
      <c r="O2" s="85">
        <f t="shared" ref="O2:O65" si="0">+L2*N2</f>
        <v>111359.99999999999</v>
      </c>
      <c r="P2" s="85"/>
      <c r="Q2" s="85">
        <v>0</v>
      </c>
      <c r="R2" s="85">
        <f>+O2+P2+Q2</f>
        <v>111359.99999999999</v>
      </c>
      <c r="S2" s="85">
        <f>+R2/L2</f>
        <v>9.2799999999999994</v>
      </c>
      <c r="T2" s="3" t="s">
        <v>535</v>
      </c>
      <c r="U2" s="3">
        <v>23200010</v>
      </c>
      <c r="V2" s="112">
        <f>EOMONTH(G2,-1)+1</f>
        <v>45017</v>
      </c>
      <c r="W2" s="85">
        <f>+VLOOKUP(J2,'Nikita Rate'!$A$3:$D$27,4,0)</f>
        <v>11.135475</v>
      </c>
      <c r="X2" s="113">
        <f>+W2-S2</f>
        <v>1.8554750000000002</v>
      </c>
      <c r="Y2" s="113">
        <f>+X2*L2</f>
        <v>22265.7</v>
      </c>
    </row>
    <row r="3" spans="1:25">
      <c r="A3" s="3">
        <f>+A2+1</f>
        <v>2</v>
      </c>
      <c r="B3" s="3" t="s">
        <v>527</v>
      </c>
      <c r="C3" s="111" t="s">
        <v>528</v>
      </c>
      <c r="D3" s="112">
        <v>45016</v>
      </c>
      <c r="E3" s="3" t="s">
        <v>529</v>
      </c>
      <c r="F3" s="3">
        <v>23200008</v>
      </c>
      <c r="G3" s="112">
        <v>45019</v>
      </c>
      <c r="H3" s="3" t="s">
        <v>530</v>
      </c>
      <c r="I3" s="3" t="s">
        <v>531</v>
      </c>
      <c r="J3" s="3" t="s">
        <v>536</v>
      </c>
      <c r="K3" s="3" t="s">
        <v>537</v>
      </c>
      <c r="L3" s="85">
        <v>3000</v>
      </c>
      <c r="M3" s="3" t="s">
        <v>534</v>
      </c>
      <c r="N3" s="85">
        <v>31.27</v>
      </c>
      <c r="O3" s="85">
        <f t="shared" si="0"/>
        <v>93810</v>
      </c>
      <c r="P3" s="85"/>
      <c r="Q3" s="85">
        <v>0</v>
      </c>
      <c r="R3" s="85">
        <f t="shared" ref="R3:R66" si="1">+O3+P3+Q3</f>
        <v>93810</v>
      </c>
      <c r="S3" s="85">
        <f t="shared" ref="S3:S66" si="2">+R3/L3</f>
        <v>31.27</v>
      </c>
      <c r="T3" s="3" t="s">
        <v>535</v>
      </c>
      <c r="U3" s="3">
        <v>23200010</v>
      </c>
      <c r="V3" s="112">
        <f t="shared" ref="V3:V66" si="3">EOMONTH(G3,-1)+1</f>
        <v>45017</v>
      </c>
      <c r="W3" s="85">
        <f>+VLOOKUP(J3,'Nikita Rate'!$A$3:$D$27,4,0)</f>
        <v>38.810250000000003</v>
      </c>
      <c r="X3" s="113">
        <f t="shared" ref="X3:X66" si="4">+W3-S3</f>
        <v>7.5402500000000039</v>
      </c>
      <c r="Y3" s="113">
        <f t="shared" ref="Y3:Y66" si="5">+X3*L3</f>
        <v>22620.750000000011</v>
      </c>
    </row>
    <row r="4" spans="1:25">
      <c r="A4" s="3">
        <f t="shared" ref="A4:A67" si="6">+A3+1</f>
        <v>3</v>
      </c>
      <c r="B4" s="3" t="s">
        <v>527</v>
      </c>
      <c r="C4" s="111" t="s">
        <v>538</v>
      </c>
      <c r="D4" s="112">
        <v>45017</v>
      </c>
      <c r="E4" s="3" t="s">
        <v>529</v>
      </c>
      <c r="F4" s="3">
        <v>23200029</v>
      </c>
      <c r="G4" s="112">
        <v>45019</v>
      </c>
      <c r="H4" s="3" t="s">
        <v>530</v>
      </c>
      <c r="I4" s="3" t="s">
        <v>531</v>
      </c>
      <c r="J4" s="3" t="s">
        <v>539</v>
      </c>
      <c r="K4" s="3" t="s">
        <v>540</v>
      </c>
      <c r="L4" s="85">
        <v>5400</v>
      </c>
      <c r="M4" s="3" t="s">
        <v>534</v>
      </c>
      <c r="N4" s="85">
        <v>24.03</v>
      </c>
      <c r="O4" s="85">
        <f t="shared" si="0"/>
        <v>129762</v>
      </c>
      <c r="P4" s="85"/>
      <c r="Q4" s="85">
        <v>0</v>
      </c>
      <c r="R4" s="85">
        <f t="shared" si="1"/>
        <v>129762</v>
      </c>
      <c r="S4" s="85">
        <f t="shared" si="2"/>
        <v>24.03</v>
      </c>
      <c r="T4" s="3" t="s">
        <v>535</v>
      </c>
      <c r="U4" s="3">
        <v>23200029</v>
      </c>
      <c r="V4" s="112">
        <f t="shared" si="3"/>
        <v>45017</v>
      </c>
      <c r="W4" s="85">
        <f>+VLOOKUP(J4,'Nikita Rate'!$A$3:$D$27,4,0)</f>
        <v>31.851900000000001</v>
      </c>
      <c r="X4" s="113">
        <f t="shared" si="4"/>
        <v>7.8218999999999994</v>
      </c>
      <c r="Y4" s="113">
        <f t="shared" si="5"/>
        <v>42238.259999999995</v>
      </c>
    </row>
    <row r="5" spans="1:25">
      <c r="A5" s="3">
        <f t="shared" si="6"/>
        <v>4</v>
      </c>
      <c r="B5" s="3" t="s">
        <v>527</v>
      </c>
      <c r="C5" s="111" t="s">
        <v>538</v>
      </c>
      <c r="D5" s="112">
        <v>45017</v>
      </c>
      <c r="E5" s="3" t="s">
        <v>529</v>
      </c>
      <c r="F5" s="3">
        <v>23200029</v>
      </c>
      <c r="G5" s="112">
        <v>45019</v>
      </c>
      <c r="H5" s="3" t="s">
        <v>530</v>
      </c>
      <c r="I5" s="3" t="s">
        <v>531</v>
      </c>
      <c r="J5" s="3" t="s">
        <v>541</v>
      </c>
      <c r="K5" s="3" t="s">
        <v>542</v>
      </c>
      <c r="L5" s="85">
        <v>10800</v>
      </c>
      <c r="M5" s="3" t="s">
        <v>534</v>
      </c>
      <c r="N5" s="85">
        <v>11.47</v>
      </c>
      <c r="O5" s="85">
        <f t="shared" si="0"/>
        <v>123876</v>
      </c>
      <c r="P5" s="85"/>
      <c r="Q5" s="85">
        <v>0</v>
      </c>
      <c r="R5" s="85">
        <f t="shared" si="1"/>
        <v>123876</v>
      </c>
      <c r="S5" s="85">
        <f t="shared" si="2"/>
        <v>11.47</v>
      </c>
      <c r="T5" s="3" t="s">
        <v>535</v>
      </c>
      <c r="U5" s="3">
        <v>23200029</v>
      </c>
      <c r="V5" s="112">
        <f t="shared" si="3"/>
        <v>45017</v>
      </c>
      <c r="W5" s="85">
        <f>+VLOOKUP(J5,'Nikita Rate'!$A$3:$D$27,4,0)</f>
        <v>15.122250000000003</v>
      </c>
      <c r="X5" s="113">
        <f t="shared" si="4"/>
        <v>3.6522500000000022</v>
      </c>
      <c r="Y5" s="113">
        <f t="shared" si="5"/>
        <v>39444.300000000025</v>
      </c>
    </row>
    <row r="6" spans="1:25">
      <c r="A6" s="3">
        <f t="shared" si="6"/>
        <v>5</v>
      </c>
      <c r="B6" s="3" t="s">
        <v>527</v>
      </c>
      <c r="C6" s="111" t="s">
        <v>543</v>
      </c>
      <c r="D6" s="112">
        <v>45020</v>
      </c>
      <c r="E6" s="3" t="s">
        <v>529</v>
      </c>
      <c r="F6" s="3">
        <v>23200040</v>
      </c>
      <c r="G6" s="112">
        <v>45021</v>
      </c>
      <c r="H6" s="3" t="s">
        <v>544</v>
      </c>
      <c r="I6" s="3" t="s">
        <v>531</v>
      </c>
      <c r="J6" s="3" t="s">
        <v>545</v>
      </c>
      <c r="K6" s="3" t="s">
        <v>546</v>
      </c>
      <c r="L6" s="85">
        <v>3030</v>
      </c>
      <c r="M6" s="3" t="s">
        <v>534</v>
      </c>
      <c r="N6" s="85">
        <v>40.69</v>
      </c>
      <c r="O6" s="85">
        <f t="shared" si="0"/>
        <v>123290.7</v>
      </c>
      <c r="P6" s="85"/>
      <c r="Q6" s="85">
        <v>0</v>
      </c>
      <c r="R6" s="85">
        <f t="shared" si="1"/>
        <v>123290.7</v>
      </c>
      <c r="S6" s="85">
        <f t="shared" si="2"/>
        <v>40.69</v>
      </c>
      <c r="T6" s="3" t="s">
        <v>535</v>
      </c>
      <c r="U6" s="3">
        <v>23200040</v>
      </c>
      <c r="V6" s="112">
        <f t="shared" si="3"/>
        <v>45017</v>
      </c>
      <c r="W6" s="85">
        <f>+VLOOKUP(J6,'Nikita Rate'!$A$3:$D$27,4,0)</f>
        <v>43.029675000000005</v>
      </c>
      <c r="X6" s="113">
        <f t="shared" si="4"/>
        <v>2.3396750000000068</v>
      </c>
      <c r="Y6" s="113">
        <f t="shared" si="5"/>
        <v>7089.2152500000211</v>
      </c>
    </row>
    <row r="7" spans="1:25">
      <c r="A7" s="3">
        <f t="shared" si="6"/>
        <v>6</v>
      </c>
      <c r="B7" s="3" t="s">
        <v>527</v>
      </c>
      <c r="C7" s="111" t="s">
        <v>547</v>
      </c>
      <c r="D7" s="112">
        <v>45020</v>
      </c>
      <c r="E7" s="3" t="s">
        <v>529</v>
      </c>
      <c r="F7" s="3">
        <v>23200042</v>
      </c>
      <c r="G7" s="112">
        <v>45021</v>
      </c>
      <c r="H7" s="3" t="s">
        <v>544</v>
      </c>
      <c r="I7" s="3" t="s">
        <v>531</v>
      </c>
      <c r="J7" s="3" t="s">
        <v>548</v>
      </c>
      <c r="K7" s="3" t="s">
        <v>549</v>
      </c>
      <c r="L7" s="85">
        <v>1040</v>
      </c>
      <c r="M7" s="3" t="s">
        <v>534</v>
      </c>
      <c r="N7" s="85">
        <v>40.69</v>
      </c>
      <c r="O7" s="85">
        <f t="shared" si="0"/>
        <v>42317.599999999999</v>
      </c>
      <c r="P7" s="85"/>
      <c r="Q7" s="85">
        <v>0</v>
      </c>
      <c r="R7" s="85">
        <f t="shared" si="1"/>
        <v>42317.599999999999</v>
      </c>
      <c r="S7" s="85">
        <f t="shared" si="2"/>
        <v>40.69</v>
      </c>
      <c r="T7" s="3" t="s">
        <v>535</v>
      </c>
      <c r="U7" s="3">
        <v>23200049</v>
      </c>
      <c r="V7" s="112">
        <f t="shared" si="3"/>
        <v>45017</v>
      </c>
      <c r="W7" s="85">
        <f>+VLOOKUP(J7,'Nikita Rate'!$A$3:$D$27,4,0)</f>
        <v>40.69</v>
      </c>
      <c r="X7" s="113">
        <f t="shared" si="4"/>
        <v>0</v>
      </c>
      <c r="Y7" s="113">
        <f t="shared" si="5"/>
        <v>0</v>
      </c>
    </row>
    <row r="8" spans="1:25">
      <c r="A8" s="3">
        <f t="shared" si="6"/>
        <v>7</v>
      </c>
      <c r="B8" s="3" t="s">
        <v>527</v>
      </c>
      <c r="C8" s="111">
        <v>140</v>
      </c>
      <c r="D8" s="112">
        <v>45022</v>
      </c>
      <c r="E8" s="3" t="s">
        <v>529</v>
      </c>
      <c r="F8" s="3">
        <v>23200063</v>
      </c>
      <c r="G8" s="112">
        <v>45022</v>
      </c>
      <c r="H8" s="3" t="s">
        <v>550</v>
      </c>
      <c r="I8" s="3" t="s">
        <v>531</v>
      </c>
      <c r="J8" s="3" t="s">
        <v>551</v>
      </c>
      <c r="K8" s="3" t="s">
        <v>552</v>
      </c>
      <c r="L8" s="85">
        <v>3110</v>
      </c>
      <c r="M8" s="3" t="s">
        <v>553</v>
      </c>
      <c r="N8" s="85">
        <v>36.700000000000003</v>
      </c>
      <c r="O8" s="85">
        <f t="shared" si="0"/>
        <v>114137.00000000001</v>
      </c>
      <c r="P8" s="85"/>
      <c r="Q8" s="85">
        <v>0</v>
      </c>
      <c r="R8" s="85">
        <f t="shared" si="1"/>
        <v>114137.00000000001</v>
      </c>
      <c r="S8" s="85">
        <f t="shared" si="2"/>
        <v>36.700000000000003</v>
      </c>
      <c r="T8" s="3" t="s">
        <v>535</v>
      </c>
      <c r="U8" s="3">
        <v>23200069</v>
      </c>
      <c r="V8" s="112">
        <f t="shared" si="3"/>
        <v>45017</v>
      </c>
      <c r="W8" s="85">
        <f>+VLOOKUP(J8,'Nikita Rate'!$A$3:$D$27,4,0)</f>
        <v>38.810250000000003</v>
      </c>
      <c r="X8" s="113">
        <f t="shared" si="4"/>
        <v>2.1102500000000006</v>
      </c>
      <c r="Y8" s="113">
        <f t="shared" si="5"/>
        <v>6562.8775000000023</v>
      </c>
    </row>
    <row r="9" spans="1:25">
      <c r="A9" s="3">
        <f t="shared" si="6"/>
        <v>8</v>
      </c>
      <c r="B9" s="3" t="s">
        <v>527</v>
      </c>
      <c r="C9" s="111">
        <v>140</v>
      </c>
      <c r="D9" s="112">
        <v>45022</v>
      </c>
      <c r="E9" s="3" t="s">
        <v>529</v>
      </c>
      <c r="F9" s="3">
        <v>23200063</v>
      </c>
      <c r="G9" s="112">
        <v>45022</v>
      </c>
      <c r="H9" s="3" t="s">
        <v>550</v>
      </c>
      <c r="I9" s="3" t="s">
        <v>531</v>
      </c>
      <c r="J9" s="3" t="s">
        <v>554</v>
      </c>
      <c r="K9" s="3" t="s">
        <v>555</v>
      </c>
      <c r="L9" s="85">
        <v>12440</v>
      </c>
      <c r="M9" s="3" t="s">
        <v>553</v>
      </c>
      <c r="N9" s="85">
        <v>10.53</v>
      </c>
      <c r="O9" s="85">
        <f t="shared" si="0"/>
        <v>130993.2</v>
      </c>
      <c r="P9" s="85"/>
      <c r="Q9" s="85">
        <v>0</v>
      </c>
      <c r="R9" s="85">
        <f t="shared" si="1"/>
        <v>130993.2</v>
      </c>
      <c r="S9" s="85">
        <f t="shared" si="2"/>
        <v>10.53</v>
      </c>
      <c r="T9" s="3" t="s">
        <v>535</v>
      </c>
      <c r="U9" s="3">
        <v>23200069</v>
      </c>
      <c r="V9" s="112">
        <f t="shared" si="3"/>
        <v>45017</v>
      </c>
      <c r="W9" s="85">
        <f>+VLOOKUP(J9,'Nikita Rate'!$A$3:$D$27,4,0)</f>
        <v>11.135475</v>
      </c>
      <c r="X9" s="113">
        <f t="shared" si="4"/>
        <v>0.60547500000000021</v>
      </c>
      <c r="Y9" s="113">
        <f t="shared" si="5"/>
        <v>7532.1090000000022</v>
      </c>
    </row>
    <row r="10" spans="1:25">
      <c r="A10" s="3">
        <f t="shared" si="6"/>
        <v>9</v>
      </c>
      <c r="B10" s="3" t="s">
        <v>527</v>
      </c>
      <c r="C10" s="111" t="s">
        <v>556</v>
      </c>
      <c r="D10" s="112">
        <v>45022</v>
      </c>
      <c r="E10" s="3" t="s">
        <v>529</v>
      </c>
      <c r="F10" s="3">
        <v>23200071</v>
      </c>
      <c r="G10" s="78">
        <v>45023</v>
      </c>
      <c r="H10" s="3" t="s">
        <v>544</v>
      </c>
      <c r="I10" s="3" t="s">
        <v>531</v>
      </c>
      <c r="J10" s="3" t="s">
        <v>557</v>
      </c>
      <c r="K10" s="3" t="s">
        <v>558</v>
      </c>
      <c r="L10" s="85">
        <v>4030</v>
      </c>
      <c r="M10" s="3" t="s">
        <v>534</v>
      </c>
      <c r="N10" s="85">
        <v>40.69</v>
      </c>
      <c r="O10" s="85">
        <f t="shared" si="0"/>
        <v>163980.69999999998</v>
      </c>
      <c r="P10" s="85"/>
      <c r="Q10" s="85">
        <v>0</v>
      </c>
      <c r="R10" s="85">
        <f t="shared" si="1"/>
        <v>163980.69999999998</v>
      </c>
      <c r="S10" s="85">
        <f t="shared" si="2"/>
        <v>40.69</v>
      </c>
      <c r="T10" s="3" t="s">
        <v>535</v>
      </c>
      <c r="U10" s="3">
        <v>23200072</v>
      </c>
      <c r="V10" s="112">
        <f t="shared" si="3"/>
        <v>45017</v>
      </c>
      <c r="W10" s="85">
        <f>+VLOOKUP(J10,'Nikita Rate'!$A$3:$D$27,4,0)</f>
        <v>43.029675000000005</v>
      </c>
      <c r="X10" s="113">
        <f t="shared" si="4"/>
        <v>2.3396750000000068</v>
      </c>
      <c r="Y10" s="113">
        <f t="shared" si="5"/>
        <v>9428.8902500000277</v>
      </c>
    </row>
    <row r="11" spans="1:25">
      <c r="A11" s="3">
        <f t="shared" si="6"/>
        <v>10</v>
      </c>
      <c r="B11" s="114" t="s">
        <v>527</v>
      </c>
      <c r="C11" s="114" t="s">
        <v>559</v>
      </c>
      <c r="D11" s="115">
        <v>45021</v>
      </c>
      <c r="E11" s="114" t="s">
        <v>529</v>
      </c>
      <c r="F11" s="114">
        <v>23200073</v>
      </c>
      <c r="G11" s="78">
        <v>45023</v>
      </c>
      <c r="H11" s="114" t="s">
        <v>530</v>
      </c>
      <c r="I11" s="3" t="s">
        <v>531</v>
      </c>
      <c r="J11" s="114" t="s">
        <v>560</v>
      </c>
      <c r="K11" s="114" t="s">
        <v>561</v>
      </c>
      <c r="L11" s="116">
        <v>5000</v>
      </c>
      <c r="M11" s="114" t="s">
        <v>534</v>
      </c>
      <c r="N11" s="116">
        <v>44.1</v>
      </c>
      <c r="O11" s="85">
        <f t="shared" si="0"/>
        <v>220500</v>
      </c>
      <c r="P11" s="85"/>
      <c r="Q11" s="85">
        <v>0</v>
      </c>
      <c r="R11" s="85">
        <f t="shared" si="1"/>
        <v>220500</v>
      </c>
      <c r="S11" s="85">
        <f t="shared" si="2"/>
        <v>44.1</v>
      </c>
      <c r="T11" s="114" t="s">
        <v>535</v>
      </c>
      <c r="U11" s="114">
        <v>23200074</v>
      </c>
      <c r="V11" s="112">
        <f t="shared" si="3"/>
        <v>45017</v>
      </c>
      <c r="W11" s="85">
        <f>+VLOOKUP(J11,'Nikita Rate'!$A$3:$D$27,4,0)</f>
        <v>45.874350000000007</v>
      </c>
      <c r="X11" s="113">
        <f t="shared" si="4"/>
        <v>1.7743500000000054</v>
      </c>
      <c r="Y11" s="113">
        <f t="shared" si="5"/>
        <v>8871.7500000000273</v>
      </c>
    </row>
    <row r="12" spans="1:25">
      <c r="A12" s="3">
        <f t="shared" si="6"/>
        <v>11</v>
      </c>
      <c r="B12" s="3" t="s">
        <v>527</v>
      </c>
      <c r="C12" s="112">
        <v>45023</v>
      </c>
      <c r="D12" s="3">
        <v>159</v>
      </c>
      <c r="E12" s="3" t="s">
        <v>529</v>
      </c>
      <c r="F12" s="3">
        <v>23200076</v>
      </c>
      <c r="G12" s="112">
        <v>45023</v>
      </c>
      <c r="H12" s="3" t="s">
        <v>550</v>
      </c>
      <c r="I12" s="3" t="s">
        <v>531</v>
      </c>
      <c r="J12" s="3" t="s">
        <v>562</v>
      </c>
      <c r="K12" s="3" t="s">
        <v>563</v>
      </c>
      <c r="L12" s="85">
        <v>9720</v>
      </c>
      <c r="M12" s="3" t="s">
        <v>553</v>
      </c>
      <c r="N12" s="85">
        <v>12.81</v>
      </c>
      <c r="O12" s="85">
        <f t="shared" si="0"/>
        <v>124513.20000000001</v>
      </c>
      <c r="P12" s="85"/>
      <c r="Q12" s="85">
        <v>0</v>
      </c>
      <c r="R12" s="85">
        <f t="shared" si="1"/>
        <v>124513.20000000001</v>
      </c>
      <c r="S12" s="85">
        <f t="shared" si="2"/>
        <v>12.81</v>
      </c>
      <c r="T12" s="3" t="s">
        <v>535</v>
      </c>
      <c r="U12" s="3">
        <v>23200061</v>
      </c>
      <c r="V12" s="112">
        <f t="shared" si="3"/>
        <v>45017</v>
      </c>
      <c r="W12" s="85">
        <f>+VLOOKUP(J12,'Nikita Rate'!$A$3:$D$27,4,0)</f>
        <v>15.122250000000003</v>
      </c>
      <c r="X12" s="113">
        <f t="shared" si="4"/>
        <v>2.3122500000000024</v>
      </c>
      <c r="Y12" s="113">
        <f t="shared" si="5"/>
        <v>22475.070000000022</v>
      </c>
    </row>
    <row r="13" spans="1:25">
      <c r="A13" s="3">
        <f t="shared" si="6"/>
        <v>12</v>
      </c>
      <c r="B13" s="3" t="s">
        <v>527</v>
      </c>
      <c r="C13" s="112">
        <v>45023</v>
      </c>
      <c r="D13" s="3">
        <v>159</v>
      </c>
      <c r="E13" s="3" t="s">
        <v>529</v>
      </c>
      <c r="F13" s="3">
        <v>23200076</v>
      </c>
      <c r="G13" s="112">
        <v>45023</v>
      </c>
      <c r="H13" s="3" t="s">
        <v>550</v>
      </c>
      <c r="I13" s="3" t="s">
        <v>531</v>
      </c>
      <c r="J13" s="3" t="s">
        <v>564</v>
      </c>
      <c r="K13" s="3" t="s">
        <v>565</v>
      </c>
      <c r="L13" s="85">
        <v>4860</v>
      </c>
      <c r="M13" s="3" t="s">
        <v>553</v>
      </c>
      <c r="N13" s="85">
        <v>28.78</v>
      </c>
      <c r="O13" s="85">
        <f t="shared" si="0"/>
        <v>139870.80000000002</v>
      </c>
      <c r="P13" s="85"/>
      <c r="Q13" s="85">
        <v>0</v>
      </c>
      <c r="R13" s="85">
        <f t="shared" si="1"/>
        <v>139870.80000000002</v>
      </c>
      <c r="S13" s="85">
        <f t="shared" si="2"/>
        <v>28.780000000000005</v>
      </c>
      <c r="T13" s="3" t="s">
        <v>535</v>
      </c>
      <c r="U13" s="3">
        <v>23200061</v>
      </c>
      <c r="V13" s="112">
        <f t="shared" si="3"/>
        <v>45017</v>
      </c>
      <c r="W13" s="85">
        <f>+VLOOKUP(J13,'Nikita Rate'!$A$3:$D$27,4,0)</f>
        <v>31.851900000000001</v>
      </c>
      <c r="X13" s="113">
        <f t="shared" si="4"/>
        <v>3.0718999999999959</v>
      </c>
      <c r="Y13" s="113">
        <f t="shared" si="5"/>
        <v>14929.433999999979</v>
      </c>
    </row>
    <row r="14" spans="1:25">
      <c r="A14" s="3">
        <f t="shared" si="6"/>
        <v>13</v>
      </c>
      <c r="B14" s="3" t="s">
        <v>527</v>
      </c>
      <c r="C14" s="112">
        <v>45024</v>
      </c>
      <c r="D14" s="3">
        <v>180</v>
      </c>
      <c r="E14" s="3" t="s">
        <v>529</v>
      </c>
      <c r="F14" s="3">
        <v>23200082</v>
      </c>
      <c r="G14" s="112">
        <v>45023</v>
      </c>
      <c r="H14" s="3" t="s">
        <v>550</v>
      </c>
      <c r="I14" s="3" t="s">
        <v>531</v>
      </c>
      <c r="J14" s="3" t="s">
        <v>532</v>
      </c>
      <c r="K14" s="3" t="s">
        <v>533</v>
      </c>
      <c r="L14" s="85">
        <v>12120</v>
      </c>
      <c r="M14" s="3" t="s">
        <v>534</v>
      </c>
      <c r="N14" s="85">
        <v>9.2799999999999994</v>
      </c>
      <c r="O14" s="85">
        <f t="shared" si="0"/>
        <v>112473.59999999999</v>
      </c>
      <c r="P14" s="85"/>
      <c r="Q14" s="85">
        <v>0</v>
      </c>
      <c r="R14" s="85">
        <f t="shared" si="1"/>
        <v>112473.59999999999</v>
      </c>
      <c r="S14" s="85">
        <f t="shared" si="2"/>
        <v>9.2799999999999994</v>
      </c>
      <c r="T14" s="3" t="s">
        <v>535</v>
      </c>
      <c r="U14" s="3">
        <v>23200061</v>
      </c>
      <c r="V14" s="112">
        <f t="shared" si="3"/>
        <v>45017</v>
      </c>
      <c r="W14" s="85">
        <f>+VLOOKUP(J14,'Nikita Rate'!$A$3:$D$27,4,0)</f>
        <v>11.135475</v>
      </c>
      <c r="X14" s="113">
        <f t="shared" si="4"/>
        <v>1.8554750000000002</v>
      </c>
      <c r="Y14" s="113">
        <f t="shared" si="5"/>
        <v>22488.357000000004</v>
      </c>
    </row>
    <row r="15" spans="1:25">
      <c r="A15" s="3">
        <f t="shared" si="6"/>
        <v>14</v>
      </c>
      <c r="B15" s="3" t="s">
        <v>527</v>
      </c>
      <c r="C15" s="112">
        <v>45024</v>
      </c>
      <c r="D15" s="3">
        <v>180</v>
      </c>
      <c r="E15" s="3" t="s">
        <v>529</v>
      </c>
      <c r="F15" s="3">
        <v>23200082</v>
      </c>
      <c r="G15" s="112">
        <v>45023</v>
      </c>
      <c r="H15" s="3" t="s">
        <v>550</v>
      </c>
      <c r="I15" s="3" t="s">
        <v>531</v>
      </c>
      <c r="J15" s="3" t="s">
        <v>536</v>
      </c>
      <c r="K15" s="3" t="s">
        <v>537</v>
      </c>
      <c r="L15" s="85">
        <v>3030</v>
      </c>
      <c r="M15" s="3" t="s">
        <v>534</v>
      </c>
      <c r="N15" s="85">
        <v>31.27</v>
      </c>
      <c r="O15" s="85">
        <f t="shared" si="0"/>
        <v>94748.1</v>
      </c>
      <c r="P15" s="85"/>
      <c r="Q15" s="85">
        <v>0</v>
      </c>
      <c r="R15" s="85">
        <f t="shared" si="1"/>
        <v>94748.1</v>
      </c>
      <c r="S15" s="85">
        <f t="shared" si="2"/>
        <v>31.270000000000003</v>
      </c>
      <c r="T15" s="3" t="s">
        <v>535</v>
      </c>
      <c r="U15" s="3">
        <v>23200061</v>
      </c>
      <c r="V15" s="112">
        <f t="shared" si="3"/>
        <v>45017</v>
      </c>
      <c r="W15" s="85">
        <f>+VLOOKUP(J15,'Nikita Rate'!$A$3:$D$27,4,0)</f>
        <v>38.810250000000003</v>
      </c>
      <c r="X15" s="113">
        <f t="shared" si="4"/>
        <v>7.5402500000000003</v>
      </c>
      <c r="Y15" s="113">
        <f t="shared" si="5"/>
        <v>22846.9575</v>
      </c>
    </row>
    <row r="16" spans="1:25">
      <c r="A16" s="3">
        <f t="shared" si="6"/>
        <v>15</v>
      </c>
      <c r="B16" s="3" t="s">
        <v>527</v>
      </c>
      <c r="C16" s="111" t="s">
        <v>566</v>
      </c>
      <c r="D16" s="112">
        <v>45026</v>
      </c>
      <c r="E16" s="3" t="s">
        <v>529</v>
      </c>
      <c r="F16" s="3">
        <v>23200111</v>
      </c>
      <c r="G16" s="112">
        <v>45026</v>
      </c>
      <c r="H16" s="3" t="s">
        <v>530</v>
      </c>
      <c r="I16" s="3" t="s">
        <v>531</v>
      </c>
      <c r="J16" s="3" t="s">
        <v>560</v>
      </c>
      <c r="K16" s="3" t="s">
        <v>561</v>
      </c>
      <c r="L16" s="85">
        <v>1780</v>
      </c>
      <c r="M16" s="3" t="s">
        <v>534</v>
      </c>
      <c r="N16" s="85">
        <v>44.1</v>
      </c>
      <c r="O16" s="85">
        <f t="shared" si="0"/>
        <v>78498</v>
      </c>
      <c r="P16" s="85"/>
      <c r="Q16" s="85">
        <v>0</v>
      </c>
      <c r="R16" s="85">
        <f t="shared" si="1"/>
        <v>78498</v>
      </c>
      <c r="S16" s="85">
        <f t="shared" si="2"/>
        <v>44.1</v>
      </c>
      <c r="T16" s="3" t="s">
        <v>535</v>
      </c>
      <c r="U16" s="3">
        <v>23200095</v>
      </c>
      <c r="V16" s="112">
        <f t="shared" si="3"/>
        <v>45017</v>
      </c>
      <c r="W16" s="85">
        <f>+VLOOKUP(J16,'Nikita Rate'!$A$3:$D$27,4,0)</f>
        <v>45.874350000000007</v>
      </c>
      <c r="X16" s="113">
        <f t="shared" si="4"/>
        <v>1.7743500000000054</v>
      </c>
      <c r="Y16" s="113">
        <f t="shared" si="5"/>
        <v>3158.3430000000099</v>
      </c>
    </row>
    <row r="17" spans="1:25">
      <c r="A17" s="3">
        <f t="shared" si="6"/>
        <v>16</v>
      </c>
      <c r="B17" s="3" t="s">
        <v>527</v>
      </c>
      <c r="C17" s="111" t="s">
        <v>566</v>
      </c>
      <c r="D17" s="112">
        <v>45026</v>
      </c>
      <c r="E17" s="3" t="s">
        <v>529</v>
      </c>
      <c r="F17" s="3">
        <v>23200111</v>
      </c>
      <c r="G17" s="112">
        <v>45026</v>
      </c>
      <c r="H17" s="3" t="s">
        <v>530</v>
      </c>
      <c r="I17" s="3" t="s">
        <v>531</v>
      </c>
      <c r="J17" s="3" t="s">
        <v>567</v>
      </c>
      <c r="K17" s="3" t="s">
        <v>568</v>
      </c>
      <c r="L17" s="85">
        <v>3560</v>
      </c>
      <c r="M17" s="3" t="s">
        <v>534</v>
      </c>
      <c r="N17" s="85">
        <v>44.1</v>
      </c>
      <c r="O17" s="85">
        <f t="shared" si="0"/>
        <v>156996</v>
      </c>
      <c r="P17" s="85"/>
      <c r="Q17" s="85">
        <v>0</v>
      </c>
      <c r="R17" s="85">
        <f t="shared" si="1"/>
        <v>156996</v>
      </c>
      <c r="S17" s="85">
        <f t="shared" si="2"/>
        <v>44.1</v>
      </c>
      <c r="T17" s="3" t="s">
        <v>535</v>
      </c>
      <c r="U17" s="3">
        <v>23200095</v>
      </c>
      <c r="V17" s="112">
        <f t="shared" si="3"/>
        <v>45017</v>
      </c>
      <c r="W17" s="85">
        <f>+VLOOKUP(J17,'Nikita Rate'!$A$3:$D$27,4,0)</f>
        <v>45.874350000000007</v>
      </c>
      <c r="X17" s="113">
        <f t="shared" si="4"/>
        <v>1.7743500000000054</v>
      </c>
      <c r="Y17" s="113">
        <f t="shared" si="5"/>
        <v>6316.6860000000197</v>
      </c>
    </row>
    <row r="18" spans="1:25">
      <c r="A18" s="3">
        <f t="shared" si="6"/>
        <v>17</v>
      </c>
      <c r="B18" s="3" t="s">
        <v>527</v>
      </c>
      <c r="C18" s="111" t="s">
        <v>569</v>
      </c>
      <c r="D18" s="112">
        <v>45026</v>
      </c>
      <c r="E18" s="3" t="s">
        <v>529</v>
      </c>
      <c r="F18" s="3">
        <v>23200116</v>
      </c>
      <c r="G18" s="112">
        <v>45027</v>
      </c>
      <c r="H18" s="3" t="s">
        <v>530</v>
      </c>
      <c r="I18" s="3" t="s">
        <v>531</v>
      </c>
      <c r="J18" s="3" t="s">
        <v>536</v>
      </c>
      <c r="K18" s="3" t="s">
        <v>537</v>
      </c>
      <c r="L18" s="85">
        <v>3000</v>
      </c>
      <c r="M18" s="3" t="s">
        <v>534</v>
      </c>
      <c r="N18" s="85">
        <v>31.27</v>
      </c>
      <c r="O18" s="85">
        <f t="shared" si="0"/>
        <v>93810</v>
      </c>
      <c r="P18" s="85"/>
      <c r="Q18" s="85">
        <v>0</v>
      </c>
      <c r="R18" s="85">
        <f t="shared" si="1"/>
        <v>93810</v>
      </c>
      <c r="S18" s="85">
        <f t="shared" si="2"/>
        <v>31.27</v>
      </c>
      <c r="T18" s="3" t="s">
        <v>535</v>
      </c>
      <c r="U18" s="3">
        <v>23200100</v>
      </c>
      <c r="V18" s="112">
        <f t="shared" si="3"/>
        <v>45017</v>
      </c>
      <c r="W18" s="85">
        <f>+VLOOKUP(J18,'Nikita Rate'!$A$3:$D$27,4,0)</f>
        <v>38.810250000000003</v>
      </c>
      <c r="X18" s="113">
        <f t="shared" si="4"/>
        <v>7.5402500000000039</v>
      </c>
      <c r="Y18" s="113">
        <f t="shared" si="5"/>
        <v>22620.750000000011</v>
      </c>
    </row>
    <row r="19" spans="1:25">
      <c r="A19" s="3">
        <f t="shared" si="6"/>
        <v>18</v>
      </c>
      <c r="B19" s="3" t="s">
        <v>527</v>
      </c>
      <c r="C19" s="111" t="s">
        <v>569</v>
      </c>
      <c r="D19" s="112">
        <v>45026</v>
      </c>
      <c r="E19" s="3" t="s">
        <v>529</v>
      </c>
      <c r="F19" s="3">
        <v>23200116</v>
      </c>
      <c r="G19" s="112">
        <v>45027</v>
      </c>
      <c r="H19" s="3" t="s">
        <v>530</v>
      </c>
      <c r="I19" s="3" t="s">
        <v>531</v>
      </c>
      <c r="J19" s="3" t="s">
        <v>532</v>
      </c>
      <c r="K19" s="3" t="s">
        <v>533</v>
      </c>
      <c r="L19" s="85">
        <v>12000</v>
      </c>
      <c r="M19" s="3" t="s">
        <v>534</v>
      </c>
      <c r="N19" s="85">
        <v>9.2799999999999994</v>
      </c>
      <c r="O19" s="85">
        <f t="shared" si="0"/>
        <v>111359.99999999999</v>
      </c>
      <c r="P19" s="85"/>
      <c r="Q19" s="85">
        <v>0</v>
      </c>
      <c r="R19" s="85">
        <f t="shared" si="1"/>
        <v>111359.99999999999</v>
      </c>
      <c r="S19" s="85">
        <f t="shared" si="2"/>
        <v>9.2799999999999994</v>
      </c>
      <c r="T19" s="3" t="s">
        <v>535</v>
      </c>
      <c r="U19" s="3">
        <v>23200100</v>
      </c>
      <c r="V19" s="112">
        <f t="shared" si="3"/>
        <v>45017</v>
      </c>
      <c r="W19" s="85">
        <f>+VLOOKUP(J19,'Nikita Rate'!$A$3:$D$27,4,0)</f>
        <v>11.135475</v>
      </c>
      <c r="X19" s="113">
        <f t="shared" si="4"/>
        <v>1.8554750000000002</v>
      </c>
      <c r="Y19" s="113">
        <f t="shared" si="5"/>
        <v>22265.7</v>
      </c>
    </row>
    <row r="20" spans="1:25">
      <c r="A20" s="3">
        <f t="shared" si="6"/>
        <v>19</v>
      </c>
      <c r="B20" s="3" t="s">
        <v>527</v>
      </c>
      <c r="C20" s="111" t="s">
        <v>570</v>
      </c>
      <c r="D20" s="112">
        <v>45027</v>
      </c>
      <c r="E20" s="3" t="s">
        <v>529</v>
      </c>
      <c r="F20" s="3">
        <v>23200117</v>
      </c>
      <c r="G20" s="112">
        <v>45027</v>
      </c>
      <c r="H20" s="3" t="s">
        <v>544</v>
      </c>
      <c r="I20" s="3" t="s">
        <v>531</v>
      </c>
      <c r="J20" s="3" t="s">
        <v>557</v>
      </c>
      <c r="K20" s="3" t="s">
        <v>558</v>
      </c>
      <c r="L20" s="85">
        <v>4057</v>
      </c>
      <c r="M20" s="3" t="s">
        <v>534</v>
      </c>
      <c r="N20" s="85">
        <v>40.69</v>
      </c>
      <c r="O20" s="85">
        <f t="shared" si="0"/>
        <v>165079.32999999999</v>
      </c>
      <c r="P20" s="85"/>
      <c r="Q20" s="85">
        <v>0</v>
      </c>
      <c r="R20" s="85">
        <f t="shared" si="1"/>
        <v>165079.32999999999</v>
      </c>
      <c r="S20" s="85">
        <f t="shared" si="2"/>
        <v>40.69</v>
      </c>
      <c r="T20" s="3" t="s">
        <v>535</v>
      </c>
      <c r="U20" s="3">
        <v>23200099</v>
      </c>
      <c r="V20" s="112">
        <f t="shared" si="3"/>
        <v>45017</v>
      </c>
      <c r="W20" s="85">
        <f>+VLOOKUP(J20,'Nikita Rate'!$A$3:$D$27,4,0)</f>
        <v>43.029675000000005</v>
      </c>
      <c r="X20" s="113">
        <f t="shared" si="4"/>
        <v>2.3396750000000068</v>
      </c>
      <c r="Y20" s="113">
        <f t="shared" si="5"/>
        <v>9492.0614750000277</v>
      </c>
    </row>
    <row r="21" spans="1:25">
      <c r="A21" s="3">
        <f t="shared" si="6"/>
        <v>20</v>
      </c>
      <c r="B21" s="3" t="s">
        <v>527</v>
      </c>
      <c r="C21" s="111">
        <v>266</v>
      </c>
      <c r="D21" s="112">
        <v>45027</v>
      </c>
      <c r="E21" s="3" t="s">
        <v>529</v>
      </c>
      <c r="F21" s="3">
        <v>23200124</v>
      </c>
      <c r="G21" s="112">
        <v>45027</v>
      </c>
      <c r="H21" s="3" t="s">
        <v>550</v>
      </c>
      <c r="I21" s="3" t="s">
        <v>531</v>
      </c>
      <c r="J21" s="3" t="s">
        <v>539</v>
      </c>
      <c r="K21" s="3" t="s">
        <v>540</v>
      </c>
      <c r="L21" s="85">
        <v>90</v>
      </c>
      <c r="M21" s="3" t="s">
        <v>534</v>
      </c>
      <c r="N21" s="85">
        <v>24.03</v>
      </c>
      <c r="O21" s="85">
        <f t="shared" si="0"/>
        <v>2162.7000000000003</v>
      </c>
      <c r="P21" s="85"/>
      <c r="Q21" s="85">
        <v>0</v>
      </c>
      <c r="R21" s="85">
        <f t="shared" si="1"/>
        <v>2162.7000000000003</v>
      </c>
      <c r="S21" s="85">
        <f t="shared" si="2"/>
        <v>24.030000000000005</v>
      </c>
      <c r="T21" s="3" t="s">
        <v>535</v>
      </c>
      <c r="U21" s="3">
        <v>23200061</v>
      </c>
      <c r="V21" s="112">
        <f t="shared" si="3"/>
        <v>45017</v>
      </c>
      <c r="W21" s="85">
        <f>+VLOOKUP(J21,'Nikita Rate'!$A$3:$D$27,4,0)</f>
        <v>31.851900000000001</v>
      </c>
      <c r="X21" s="113">
        <f t="shared" si="4"/>
        <v>7.8218999999999959</v>
      </c>
      <c r="Y21" s="113">
        <f t="shared" si="5"/>
        <v>703.97099999999966</v>
      </c>
    </row>
    <row r="22" spans="1:25">
      <c r="A22" s="3">
        <f t="shared" si="6"/>
        <v>21</v>
      </c>
      <c r="B22" s="3" t="s">
        <v>527</v>
      </c>
      <c r="C22" s="111">
        <v>266</v>
      </c>
      <c r="D22" s="112">
        <v>45027</v>
      </c>
      <c r="E22" s="3" t="s">
        <v>529</v>
      </c>
      <c r="F22" s="3">
        <v>23200124</v>
      </c>
      <c r="G22" s="112">
        <v>45027</v>
      </c>
      <c r="H22" s="3" t="s">
        <v>550</v>
      </c>
      <c r="I22" s="3" t="s">
        <v>531</v>
      </c>
      <c r="J22" s="3" t="s">
        <v>541</v>
      </c>
      <c r="K22" s="3" t="s">
        <v>542</v>
      </c>
      <c r="L22" s="85">
        <v>180</v>
      </c>
      <c r="M22" s="3" t="s">
        <v>534</v>
      </c>
      <c r="N22" s="85">
        <v>11.47</v>
      </c>
      <c r="O22" s="85">
        <f t="shared" si="0"/>
        <v>2064.6</v>
      </c>
      <c r="P22" s="85"/>
      <c r="Q22" s="85">
        <v>0</v>
      </c>
      <c r="R22" s="85">
        <f t="shared" si="1"/>
        <v>2064.6</v>
      </c>
      <c r="S22" s="85">
        <f t="shared" si="2"/>
        <v>11.469999999999999</v>
      </c>
      <c r="T22" s="3" t="s">
        <v>535</v>
      </c>
      <c r="U22" s="3">
        <v>23200061</v>
      </c>
      <c r="V22" s="112">
        <f t="shared" si="3"/>
        <v>45017</v>
      </c>
      <c r="W22" s="85">
        <f>+VLOOKUP(J22,'Nikita Rate'!$A$3:$D$27,4,0)</f>
        <v>15.122250000000003</v>
      </c>
      <c r="X22" s="113">
        <f t="shared" si="4"/>
        <v>3.652250000000004</v>
      </c>
      <c r="Y22" s="113">
        <f t="shared" si="5"/>
        <v>657.40500000000077</v>
      </c>
    </row>
    <row r="23" spans="1:25">
      <c r="A23" s="3">
        <f t="shared" si="6"/>
        <v>22</v>
      </c>
      <c r="B23" s="3" t="s">
        <v>527</v>
      </c>
      <c r="C23" s="111">
        <v>267</v>
      </c>
      <c r="D23" s="112">
        <v>45027</v>
      </c>
      <c r="E23" s="3" t="s">
        <v>529</v>
      </c>
      <c r="F23" s="3">
        <v>23200125</v>
      </c>
      <c r="G23" s="112">
        <v>45027</v>
      </c>
      <c r="H23" s="3" t="s">
        <v>550</v>
      </c>
      <c r="I23" s="3" t="s">
        <v>531</v>
      </c>
      <c r="J23" s="3" t="s">
        <v>536</v>
      </c>
      <c r="K23" s="3" t="s">
        <v>537</v>
      </c>
      <c r="L23" s="85">
        <v>3060</v>
      </c>
      <c r="M23" s="3" t="s">
        <v>534</v>
      </c>
      <c r="N23" s="85">
        <v>31.27</v>
      </c>
      <c r="O23" s="85">
        <f t="shared" si="0"/>
        <v>95686.2</v>
      </c>
      <c r="P23" s="85"/>
      <c r="Q23" s="85">
        <v>0</v>
      </c>
      <c r="R23" s="85">
        <f t="shared" si="1"/>
        <v>95686.2</v>
      </c>
      <c r="S23" s="85">
        <f t="shared" si="2"/>
        <v>31.27</v>
      </c>
      <c r="T23" s="3" t="s">
        <v>535</v>
      </c>
      <c r="U23" s="3">
        <v>23200089</v>
      </c>
      <c r="V23" s="112">
        <f t="shared" si="3"/>
        <v>45017</v>
      </c>
      <c r="W23" s="85">
        <f>+VLOOKUP(J23,'Nikita Rate'!$A$3:$D$27,4,0)</f>
        <v>38.810250000000003</v>
      </c>
      <c r="X23" s="113">
        <f t="shared" si="4"/>
        <v>7.5402500000000039</v>
      </c>
      <c r="Y23" s="113">
        <f t="shared" si="5"/>
        <v>23073.165000000012</v>
      </c>
    </row>
    <row r="24" spans="1:25">
      <c r="A24" s="3">
        <f t="shared" si="6"/>
        <v>23</v>
      </c>
      <c r="B24" s="3" t="s">
        <v>527</v>
      </c>
      <c r="C24" s="111">
        <v>267</v>
      </c>
      <c r="D24" s="112">
        <v>45027</v>
      </c>
      <c r="E24" s="3" t="s">
        <v>529</v>
      </c>
      <c r="F24" s="3">
        <v>23200125</v>
      </c>
      <c r="G24" s="112">
        <v>45027</v>
      </c>
      <c r="H24" s="3" t="s">
        <v>550</v>
      </c>
      <c r="I24" s="3" t="s">
        <v>531</v>
      </c>
      <c r="J24" s="3" t="s">
        <v>532</v>
      </c>
      <c r="K24" s="3" t="s">
        <v>533</v>
      </c>
      <c r="L24" s="85">
        <v>12240</v>
      </c>
      <c r="M24" s="3" t="s">
        <v>534</v>
      </c>
      <c r="N24" s="85">
        <v>9.2799999999999994</v>
      </c>
      <c r="O24" s="85">
        <f t="shared" si="0"/>
        <v>113587.2</v>
      </c>
      <c r="P24" s="85"/>
      <c r="Q24" s="85">
        <v>0</v>
      </c>
      <c r="R24" s="85">
        <f t="shared" si="1"/>
        <v>113587.2</v>
      </c>
      <c r="S24" s="85">
        <f t="shared" si="2"/>
        <v>9.2799999999999994</v>
      </c>
      <c r="T24" s="3" t="s">
        <v>535</v>
      </c>
      <c r="U24" s="3">
        <v>23200089</v>
      </c>
      <c r="V24" s="112">
        <f t="shared" si="3"/>
        <v>45017</v>
      </c>
      <c r="W24" s="85">
        <f>+VLOOKUP(J24,'Nikita Rate'!$A$3:$D$27,4,0)</f>
        <v>11.135475</v>
      </c>
      <c r="X24" s="113">
        <f t="shared" si="4"/>
        <v>1.8554750000000002</v>
      </c>
      <c r="Y24" s="113">
        <f t="shared" si="5"/>
        <v>22711.014000000003</v>
      </c>
    </row>
    <row r="25" spans="1:25">
      <c r="A25" s="3">
        <f t="shared" si="6"/>
        <v>24</v>
      </c>
      <c r="B25" s="3" t="s">
        <v>527</v>
      </c>
      <c r="C25" s="111">
        <v>274</v>
      </c>
      <c r="D25" s="112">
        <v>45027</v>
      </c>
      <c r="E25" s="3" t="s">
        <v>529</v>
      </c>
      <c r="F25" s="3">
        <v>23200132</v>
      </c>
      <c r="G25" s="112">
        <v>45028</v>
      </c>
      <c r="H25" s="3" t="s">
        <v>550</v>
      </c>
      <c r="I25" s="3" t="s">
        <v>531</v>
      </c>
      <c r="J25" s="3" t="s">
        <v>551</v>
      </c>
      <c r="K25" s="3" t="s">
        <v>552</v>
      </c>
      <c r="L25" s="85">
        <v>3030</v>
      </c>
      <c r="M25" s="3" t="s">
        <v>553</v>
      </c>
      <c r="N25" s="85">
        <v>31.27</v>
      </c>
      <c r="O25" s="85">
        <f t="shared" si="0"/>
        <v>94748.1</v>
      </c>
      <c r="P25" s="85"/>
      <c r="Q25" s="85">
        <v>0</v>
      </c>
      <c r="R25" s="85">
        <f t="shared" si="1"/>
        <v>94748.1</v>
      </c>
      <c r="S25" s="85">
        <f t="shared" si="2"/>
        <v>31.270000000000003</v>
      </c>
      <c r="T25" s="3" t="s">
        <v>535</v>
      </c>
      <c r="U25" s="3">
        <v>23200089</v>
      </c>
      <c r="V25" s="112">
        <f t="shared" si="3"/>
        <v>45017</v>
      </c>
      <c r="W25" s="85">
        <f>+VLOOKUP(J25,'Nikita Rate'!$A$3:$D$27,4,0)</f>
        <v>38.810250000000003</v>
      </c>
      <c r="X25" s="113">
        <f t="shared" si="4"/>
        <v>7.5402500000000003</v>
      </c>
      <c r="Y25" s="113">
        <f t="shared" si="5"/>
        <v>22846.9575</v>
      </c>
    </row>
    <row r="26" spans="1:25">
      <c r="A26" s="3">
        <f t="shared" si="6"/>
        <v>25</v>
      </c>
      <c r="B26" s="3" t="s">
        <v>527</v>
      </c>
      <c r="C26" s="111">
        <v>274</v>
      </c>
      <c r="D26" s="112">
        <v>45027</v>
      </c>
      <c r="E26" s="3" t="s">
        <v>529</v>
      </c>
      <c r="F26" s="3">
        <v>23200132</v>
      </c>
      <c r="G26" s="112">
        <v>45028</v>
      </c>
      <c r="H26" s="3" t="s">
        <v>550</v>
      </c>
      <c r="I26" s="3" t="s">
        <v>531</v>
      </c>
      <c r="J26" s="3" t="s">
        <v>554</v>
      </c>
      <c r="K26" s="3" t="s">
        <v>555</v>
      </c>
      <c r="L26" s="85">
        <v>12120</v>
      </c>
      <c r="M26" s="3" t="s">
        <v>553</v>
      </c>
      <c r="N26" s="85">
        <v>9.2799999999999994</v>
      </c>
      <c r="O26" s="85">
        <f t="shared" si="0"/>
        <v>112473.59999999999</v>
      </c>
      <c r="P26" s="85"/>
      <c r="Q26" s="85">
        <v>0</v>
      </c>
      <c r="R26" s="85">
        <f t="shared" si="1"/>
        <v>112473.59999999999</v>
      </c>
      <c r="S26" s="85">
        <f t="shared" si="2"/>
        <v>9.2799999999999994</v>
      </c>
      <c r="T26" s="3" t="s">
        <v>535</v>
      </c>
      <c r="U26" s="3">
        <v>23200089</v>
      </c>
      <c r="V26" s="112">
        <f t="shared" si="3"/>
        <v>45017</v>
      </c>
      <c r="W26" s="85">
        <f>+VLOOKUP(J26,'Nikita Rate'!$A$3:$D$27,4,0)</f>
        <v>11.135475</v>
      </c>
      <c r="X26" s="113">
        <f t="shared" si="4"/>
        <v>1.8554750000000002</v>
      </c>
      <c r="Y26" s="113">
        <f t="shared" si="5"/>
        <v>22488.357000000004</v>
      </c>
    </row>
    <row r="27" spans="1:25">
      <c r="A27" s="3">
        <f t="shared" si="6"/>
        <v>26</v>
      </c>
      <c r="B27" s="3" t="s">
        <v>527</v>
      </c>
      <c r="C27" s="111" t="s">
        <v>571</v>
      </c>
      <c r="D27" s="112">
        <v>45028</v>
      </c>
      <c r="E27" s="3" t="s">
        <v>529</v>
      </c>
      <c r="F27" s="3">
        <v>23200133</v>
      </c>
      <c r="G27" s="112">
        <v>45028</v>
      </c>
      <c r="H27" s="3" t="s">
        <v>572</v>
      </c>
      <c r="I27" s="3" t="s">
        <v>531</v>
      </c>
      <c r="J27" s="3" t="s">
        <v>573</v>
      </c>
      <c r="K27" s="3" t="s">
        <v>574</v>
      </c>
      <c r="L27" s="85">
        <v>4700</v>
      </c>
      <c r="M27" s="3" t="s">
        <v>534</v>
      </c>
      <c r="N27" s="85">
        <v>35.200000000000003</v>
      </c>
      <c r="O27" s="85">
        <f t="shared" si="0"/>
        <v>165440</v>
      </c>
      <c r="P27" s="85"/>
      <c r="Q27" s="85">
        <v>0</v>
      </c>
      <c r="R27" s="85">
        <f t="shared" si="1"/>
        <v>165440</v>
      </c>
      <c r="S27" s="85">
        <f t="shared" si="2"/>
        <v>35.200000000000003</v>
      </c>
      <c r="T27" s="3" t="s">
        <v>535</v>
      </c>
      <c r="U27" s="3">
        <v>23200077</v>
      </c>
      <c r="V27" s="112">
        <f t="shared" si="3"/>
        <v>45017</v>
      </c>
      <c r="W27" s="85">
        <f>+VLOOKUP(J27,'Nikita Rate'!$A$3:$D$27,4,0)</f>
        <v>43.368074999999997</v>
      </c>
      <c r="X27" s="113">
        <f t="shared" si="4"/>
        <v>8.1680749999999946</v>
      </c>
      <c r="Y27" s="113">
        <f t="shared" si="5"/>
        <v>38389.952499999978</v>
      </c>
    </row>
    <row r="28" spans="1:25">
      <c r="A28" s="3">
        <f t="shared" si="6"/>
        <v>27</v>
      </c>
      <c r="B28" s="3" t="s">
        <v>527</v>
      </c>
      <c r="C28" s="111" t="s">
        <v>575</v>
      </c>
      <c r="D28" s="112">
        <v>45028</v>
      </c>
      <c r="E28" s="3" t="s">
        <v>529</v>
      </c>
      <c r="F28" s="3">
        <v>23200137</v>
      </c>
      <c r="G28" s="112">
        <v>45029</v>
      </c>
      <c r="H28" s="3" t="s">
        <v>530</v>
      </c>
      <c r="I28" s="3" t="s">
        <v>531</v>
      </c>
      <c r="J28" s="3" t="s">
        <v>536</v>
      </c>
      <c r="K28" s="3" t="s">
        <v>537</v>
      </c>
      <c r="L28" s="85">
        <v>3000</v>
      </c>
      <c r="M28" s="3" t="s">
        <v>534</v>
      </c>
      <c r="N28" s="85">
        <v>31.27</v>
      </c>
      <c r="O28" s="85">
        <f t="shared" si="0"/>
        <v>93810</v>
      </c>
      <c r="P28" s="85"/>
      <c r="Q28" s="85">
        <v>0</v>
      </c>
      <c r="R28" s="85">
        <f t="shared" si="1"/>
        <v>93810</v>
      </c>
      <c r="S28" s="85">
        <f t="shared" si="2"/>
        <v>31.27</v>
      </c>
      <c r="T28" s="3" t="s">
        <v>535</v>
      </c>
      <c r="U28" s="3">
        <v>23200106</v>
      </c>
      <c r="V28" s="112">
        <f t="shared" si="3"/>
        <v>45017</v>
      </c>
      <c r="W28" s="85">
        <f>+VLOOKUP(J28,'Nikita Rate'!$A$3:$D$27,4,0)</f>
        <v>38.810250000000003</v>
      </c>
      <c r="X28" s="113">
        <f t="shared" si="4"/>
        <v>7.5402500000000039</v>
      </c>
      <c r="Y28" s="113">
        <f t="shared" si="5"/>
        <v>22620.750000000011</v>
      </c>
    </row>
    <row r="29" spans="1:25">
      <c r="A29" s="3">
        <f t="shared" si="6"/>
        <v>28</v>
      </c>
      <c r="B29" s="3" t="s">
        <v>527</v>
      </c>
      <c r="C29" s="111" t="s">
        <v>575</v>
      </c>
      <c r="D29" s="112">
        <v>45028</v>
      </c>
      <c r="E29" s="3" t="s">
        <v>529</v>
      </c>
      <c r="F29" s="3">
        <v>23200137</v>
      </c>
      <c r="G29" s="112">
        <v>45029</v>
      </c>
      <c r="H29" s="3" t="s">
        <v>530</v>
      </c>
      <c r="I29" s="3" t="s">
        <v>531</v>
      </c>
      <c r="J29" s="3" t="s">
        <v>532</v>
      </c>
      <c r="K29" s="3" t="s">
        <v>533</v>
      </c>
      <c r="L29" s="85">
        <v>12000</v>
      </c>
      <c r="M29" s="3" t="s">
        <v>534</v>
      </c>
      <c r="N29" s="85">
        <v>9.2799999999999994</v>
      </c>
      <c r="O29" s="85">
        <f t="shared" si="0"/>
        <v>111359.99999999999</v>
      </c>
      <c r="P29" s="85"/>
      <c r="Q29" s="85">
        <v>0</v>
      </c>
      <c r="R29" s="85">
        <f t="shared" si="1"/>
        <v>111359.99999999999</v>
      </c>
      <c r="S29" s="85">
        <f t="shared" si="2"/>
        <v>9.2799999999999994</v>
      </c>
      <c r="T29" s="3" t="s">
        <v>535</v>
      </c>
      <c r="U29" s="3">
        <v>23200106</v>
      </c>
      <c r="V29" s="112">
        <f t="shared" si="3"/>
        <v>45017</v>
      </c>
      <c r="W29" s="85">
        <f>+VLOOKUP(J29,'Nikita Rate'!$A$3:$D$27,4,0)</f>
        <v>11.135475</v>
      </c>
      <c r="X29" s="113">
        <f t="shared" si="4"/>
        <v>1.8554750000000002</v>
      </c>
      <c r="Y29" s="113">
        <f t="shared" si="5"/>
        <v>22265.7</v>
      </c>
    </row>
    <row r="30" spans="1:25">
      <c r="A30" s="3">
        <f t="shared" si="6"/>
        <v>29</v>
      </c>
      <c r="B30" s="3" t="s">
        <v>527</v>
      </c>
      <c r="C30" s="111" t="s">
        <v>576</v>
      </c>
      <c r="D30" s="112">
        <v>45029</v>
      </c>
      <c r="E30" s="3" t="s">
        <v>529</v>
      </c>
      <c r="F30" s="3">
        <v>23200140</v>
      </c>
      <c r="G30" s="112">
        <v>45029</v>
      </c>
      <c r="H30" s="3" t="s">
        <v>544</v>
      </c>
      <c r="I30" s="3" t="s">
        <v>531</v>
      </c>
      <c r="J30" s="3" t="s">
        <v>545</v>
      </c>
      <c r="K30" s="3" t="s">
        <v>546</v>
      </c>
      <c r="L30" s="85">
        <v>2465</v>
      </c>
      <c r="M30" s="3" t="s">
        <v>534</v>
      </c>
      <c r="N30" s="85">
        <v>40.69</v>
      </c>
      <c r="O30" s="85">
        <f t="shared" si="0"/>
        <v>100300.84999999999</v>
      </c>
      <c r="P30" s="85"/>
      <c r="Q30" s="85">
        <v>0</v>
      </c>
      <c r="R30" s="85">
        <f t="shared" si="1"/>
        <v>100300.84999999999</v>
      </c>
      <c r="S30" s="85">
        <f t="shared" si="2"/>
        <v>40.69</v>
      </c>
      <c r="T30" s="3" t="s">
        <v>535</v>
      </c>
      <c r="U30" s="3">
        <v>23200109</v>
      </c>
      <c r="V30" s="112">
        <f t="shared" si="3"/>
        <v>45017</v>
      </c>
      <c r="W30" s="85">
        <f>+VLOOKUP(J30,'Nikita Rate'!$A$3:$D$27,4,0)</f>
        <v>43.029675000000005</v>
      </c>
      <c r="X30" s="113">
        <f t="shared" si="4"/>
        <v>2.3396750000000068</v>
      </c>
      <c r="Y30" s="113">
        <f t="shared" si="5"/>
        <v>5767.2988750000168</v>
      </c>
    </row>
    <row r="31" spans="1:25">
      <c r="A31" s="3">
        <f t="shared" si="6"/>
        <v>30</v>
      </c>
      <c r="B31" s="3" t="s">
        <v>527</v>
      </c>
      <c r="C31" s="111" t="s">
        <v>576</v>
      </c>
      <c r="D31" s="112">
        <v>45029</v>
      </c>
      <c r="E31" s="3" t="s">
        <v>529</v>
      </c>
      <c r="F31" s="3">
        <v>23200140</v>
      </c>
      <c r="G31" s="112">
        <v>45029</v>
      </c>
      <c r="H31" s="3" t="s">
        <v>544</v>
      </c>
      <c r="I31" s="3" t="s">
        <v>531</v>
      </c>
      <c r="J31" s="3" t="s">
        <v>548</v>
      </c>
      <c r="K31" s="3" t="s">
        <v>549</v>
      </c>
      <c r="L31" s="85">
        <v>1040</v>
      </c>
      <c r="M31" s="3" t="s">
        <v>534</v>
      </c>
      <c r="N31" s="85">
        <v>40.69</v>
      </c>
      <c r="O31" s="85">
        <f t="shared" si="0"/>
        <v>42317.599999999999</v>
      </c>
      <c r="P31" s="85"/>
      <c r="Q31" s="85">
        <v>0</v>
      </c>
      <c r="R31" s="85">
        <f t="shared" si="1"/>
        <v>42317.599999999999</v>
      </c>
      <c r="S31" s="85">
        <f t="shared" si="2"/>
        <v>40.69</v>
      </c>
      <c r="T31" s="3" t="s">
        <v>535</v>
      </c>
      <c r="U31" s="3">
        <v>23200109</v>
      </c>
      <c r="V31" s="112">
        <f t="shared" si="3"/>
        <v>45017</v>
      </c>
      <c r="W31" s="85">
        <f>+VLOOKUP(J31,'Nikita Rate'!$A$3:$D$27,4,0)</f>
        <v>40.69</v>
      </c>
      <c r="X31" s="113">
        <f t="shared" si="4"/>
        <v>0</v>
      </c>
      <c r="Y31" s="113">
        <f t="shared" si="5"/>
        <v>0</v>
      </c>
    </row>
    <row r="32" spans="1:25">
      <c r="A32" s="3">
        <f t="shared" si="6"/>
        <v>31</v>
      </c>
      <c r="B32" s="3" t="s">
        <v>527</v>
      </c>
      <c r="C32" s="111">
        <v>323</v>
      </c>
      <c r="D32" s="112">
        <v>45029</v>
      </c>
      <c r="E32" s="3" t="s">
        <v>529</v>
      </c>
      <c r="F32" s="3">
        <v>23200141</v>
      </c>
      <c r="G32" s="112">
        <v>45029</v>
      </c>
      <c r="H32" s="3" t="s">
        <v>550</v>
      </c>
      <c r="I32" s="3" t="s">
        <v>531</v>
      </c>
      <c r="J32" s="3" t="s">
        <v>539</v>
      </c>
      <c r="K32" s="3" t="s">
        <v>540</v>
      </c>
      <c r="L32" s="85">
        <v>4820</v>
      </c>
      <c r="M32" s="3" t="s">
        <v>534</v>
      </c>
      <c r="N32" s="85">
        <v>24.03</v>
      </c>
      <c r="O32" s="85">
        <f t="shared" si="0"/>
        <v>115824.6</v>
      </c>
      <c r="P32" s="85"/>
      <c r="Q32" s="85">
        <v>0</v>
      </c>
      <c r="R32" s="85">
        <f t="shared" si="1"/>
        <v>115824.6</v>
      </c>
      <c r="S32" s="85">
        <f t="shared" si="2"/>
        <v>24.03</v>
      </c>
      <c r="T32" s="3" t="s">
        <v>535</v>
      </c>
      <c r="U32" s="3">
        <v>23200061</v>
      </c>
      <c r="V32" s="112">
        <f t="shared" si="3"/>
        <v>45017</v>
      </c>
      <c r="W32" s="85">
        <f>+VLOOKUP(J32,'Nikita Rate'!$A$3:$D$27,4,0)</f>
        <v>31.851900000000001</v>
      </c>
      <c r="X32" s="113">
        <f t="shared" si="4"/>
        <v>7.8218999999999994</v>
      </c>
      <c r="Y32" s="113">
        <f t="shared" si="5"/>
        <v>37701.557999999997</v>
      </c>
    </row>
    <row r="33" spans="1:25">
      <c r="A33" s="3">
        <f t="shared" si="6"/>
        <v>32</v>
      </c>
      <c r="B33" s="3" t="s">
        <v>527</v>
      </c>
      <c r="C33" s="111">
        <v>323</v>
      </c>
      <c r="D33" s="112">
        <v>45029</v>
      </c>
      <c r="E33" s="3" t="s">
        <v>529</v>
      </c>
      <c r="F33" s="3">
        <v>23200141</v>
      </c>
      <c r="G33" s="112">
        <v>45029</v>
      </c>
      <c r="H33" s="3" t="s">
        <v>550</v>
      </c>
      <c r="I33" s="3" t="s">
        <v>531</v>
      </c>
      <c r="J33" s="3" t="s">
        <v>541</v>
      </c>
      <c r="K33" s="3" t="s">
        <v>542</v>
      </c>
      <c r="L33" s="85">
        <v>9620</v>
      </c>
      <c r="M33" s="3" t="s">
        <v>534</v>
      </c>
      <c r="N33" s="85">
        <v>11.47</v>
      </c>
      <c r="O33" s="85">
        <f t="shared" si="0"/>
        <v>110341.40000000001</v>
      </c>
      <c r="P33" s="85"/>
      <c r="Q33" s="85">
        <v>0</v>
      </c>
      <c r="R33" s="85">
        <f t="shared" si="1"/>
        <v>110341.40000000001</v>
      </c>
      <c r="S33" s="85">
        <f t="shared" si="2"/>
        <v>11.47</v>
      </c>
      <c r="T33" s="3" t="s">
        <v>535</v>
      </c>
      <c r="U33" s="3">
        <v>23200061</v>
      </c>
      <c r="V33" s="112">
        <f t="shared" si="3"/>
        <v>45017</v>
      </c>
      <c r="W33" s="85">
        <f>+VLOOKUP(J33,'Nikita Rate'!$A$3:$D$27,4,0)</f>
        <v>15.122250000000003</v>
      </c>
      <c r="X33" s="113">
        <f t="shared" si="4"/>
        <v>3.6522500000000022</v>
      </c>
      <c r="Y33" s="113">
        <f t="shared" si="5"/>
        <v>35134.645000000019</v>
      </c>
    </row>
    <row r="34" spans="1:25">
      <c r="A34" s="3">
        <f t="shared" si="6"/>
        <v>33</v>
      </c>
      <c r="B34" s="3" t="s">
        <v>527</v>
      </c>
      <c r="C34" s="111">
        <v>100477</v>
      </c>
      <c r="D34" s="112">
        <v>45029</v>
      </c>
      <c r="E34" s="3" t="s">
        <v>529</v>
      </c>
      <c r="F34" s="3">
        <v>23200147</v>
      </c>
      <c r="G34" s="112">
        <v>45029</v>
      </c>
      <c r="H34" s="3" t="s">
        <v>550</v>
      </c>
      <c r="I34" s="3" t="s">
        <v>531</v>
      </c>
      <c r="J34" s="3" t="s">
        <v>551</v>
      </c>
      <c r="K34" s="3" t="s">
        <v>552</v>
      </c>
      <c r="L34" s="85">
        <v>1380</v>
      </c>
      <c r="M34" s="3" t="s">
        <v>553</v>
      </c>
      <c r="N34" s="85">
        <v>31.27</v>
      </c>
      <c r="O34" s="85">
        <f t="shared" si="0"/>
        <v>43152.6</v>
      </c>
      <c r="P34" s="85"/>
      <c r="Q34" s="85">
        <v>0</v>
      </c>
      <c r="R34" s="85">
        <f t="shared" si="1"/>
        <v>43152.6</v>
      </c>
      <c r="S34" s="85">
        <f t="shared" si="2"/>
        <v>31.27</v>
      </c>
      <c r="T34" s="3" t="s">
        <v>535</v>
      </c>
      <c r="U34" s="3">
        <v>23200089</v>
      </c>
      <c r="V34" s="112">
        <f t="shared" si="3"/>
        <v>45017</v>
      </c>
      <c r="W34" s="85">
        <f>+VLOOKUP(J34,'Nikita Rate'!$A$3:$D$27,4,0)</f>
        <v>38.810250000000003</v>
      </c>
      <c r="X34" s="113">
        <f t="shared" si="4"/>
        <v>7.5402500000000039</v>
      </c>
      <c r="Y34" s="113">
        <f t="shared" si="5"/>
        <v>10405.545000000006</v>
      </c>
    </row>
    <row r="35" spans="1:25">
      <c r="A35" s="3">
        <f t="shared" si="6"/>
        <v>34</v>
      </c>
      <c r="B35" s="3" t="s">
        <v>527</v>
      </c>
      <c r="C35" s="111">
        <v>100477</v>
      </c>
      <c r="D35" s="112">
        <v>45029</v>
      </c>
      <c r="E35" s="3" t="s">
        <v>529</v>
      </c>
      <c r="F35" s="3">
        <v>23200147</v>
      </c>
      <c r="G35" s="112">
        <v>45029</v>
      </c>
      <c r="H35" s="3" t="s">
        <v>550</v>
      </c>
      <c r="I35" s="3" t="s">
        <v>531</v>
      </c>
      <c r="J35" s="3" t="s">
        <v>554</v>
      </c>
      <c r="K35" s="3" t="s">
        <v>555</v>
      </c>
      <c r="L35" s="85">
        <v>5520</v>
      </c>
      <c r="M35" s="3" t="s">
        <v>553</v>
      </c>
      <c r="N35" s="85">
        <v>9.2799999999999994</v>
      </c>
      <c r="O35" s="85">
        <f t="shared" si="0"/>
        <v>51225.599999999999</v>
      </c>
      <c r="P35" s="85"/>
      <c r="Q35" s="85">
        <v>0</v>
      </c>
      <c r="R35" s="85">
        <f t="shared" si="1"/>
        <v>51225.599999999999</v>
      </c>
      <c r="S35" s="85">
        <f t="shared" si="2"/>
        <v>9.2799999999999994</v>
      </c>
      <c r="T35" s="3" t="s">
        <v>535</v>
      </c>
      <c r="U35" s="3">
        <v>23200089</v>
      </c>
      <c r="V35" s="112">
        <f t="shared" si="3"/>
        <v>45017</v>
      </c>
      <c r="W35" s="85">
        <f>+VLOOKUP(J35,'Nikita Rate'!$A$3:$D$27,4,0)</f>
        <v>11.135475</v>
      </c>
      <c r="X35" s="113">
        <f t="shared" si="4"/>
        <v>1.8554750000000002</v>
      </c>
      <c r="Y35" s="113">
        <f t="shared" si="5"/>
        <v>10242.222000000002</v>
      </c>
    </row>
    <row r="36" spans="1:25">
      <c r="A36" s="3">
        <f t="shared" si="6"/>
        <v>35</v>
      </c>
      <c r="B36" s="3" t="s">
        <v>527</v>
      </c>
      <c r="C36" s="111">
        <v>100477</v>
      </c>
      <c r="D36" s="112">
        <v>45029</v>
      </c>
      <c r="E36" s="3" t="s">
        <v>529</v>
      </c>
      <c r="F36" s="3">
        <v>23200147</v>
      </c>
      <c r="G36" s="112">
        <v>45029</v>
      </c>
      <c r="H36" s="3" t="s">
        <v>550</v>
      </c>
      <c r="I36" s="3" t="s">
        <v>531</v>
      </c>
      <c r="J36" s="3" t="s">
        <v>536</v>
      </c>
      <c r="K36" s="3" t="s">
        <v>537</v>
      </c>
      <c r="L36" s="85">
        <v>1500</v>
      </c>
      <c r="M36" s="3" t="s">
        <v>534</v>
      </c>
      <c r="N36" s="85">
        <v>31.27</v>
      </c>
      <c r="O36" s="85">
        <f t="shared" si="0"/>
        <v>46905</v>
      </c>
      <c r="P36" s="85"/>
      <c r="Q36" s="85">
        <v>0</v>
      </c>
      <c r="R36" s="85">
        <f t="shared" si="1"/>
        <v>46905</v>
      </c>
      <c r="S36" s="85">
        <f t="shared" si="2"/>
        <v>31.27</v>
      </c>
      <c r="T36" s="3" t="s">
        <v>535</v>
      </c>
      <c r="U36" s="3">
        <v>23200089</v>
      </c>
      <c r="V36" s="112">
        <f t="shared" si="3"/>
        <v>45017</v>
      </c>
      <c r="W36" s="85">
        <f>+VLOOKUP(J36,'Nikita Rate'!$A$3:$D$27,4,0)</f>
        <v>38.810250000000003</v>
      </c>
      <c r="X36" s="113">
        <f t="shared" si="4"/>
        <v>7.5402500000000039</v>
      </c>
      <c r="Y36" s="113">
        <f t="shared" si="5"/>
        <v>11310.375000000005</v>
      </c>
    </row>
    <row r="37" spans="1:25">
      <c r="A37" s="3">
        <f t="shared" si="6"/>
        <v>36</v>
      </c>
      <c r="B37" s="3" t="s">
        <v>527</v>
      </c>
      <c r="C37" s="111">
        <v>100477</v>
      </c>
      <c r="D37" s="112">
        <v>45029</v>
      </c>
      <c r="E37" s="3" t="s">
        <v>529</v>
      </c>
      <c r="F37" s="3">
        <v>23200147</v>
      </c>
      <c r="G37" s="112">
        <v>45029</v>
      </c>
      <c r="H37" s="3" t="s">
        <v>550</v>
      </c>
      <c r="I37" s="3" t="s">
        <v>531</v>
      </c>
      <c r="J37" s="3" t="s">
        <v>532</v>
      </c>
      <c r="K37" s="3" t="s">
        <v>533</v>
      </c>
      <c r="L37" s="85">
        <v>6000</v>
      </c>
      <c r="M37" s="3" t="s">
        <v>534</v>
      </c>
      <c r="N37" s="85">
        <v>9.2799999999999994</v>
      </c>
      <c r="O37" s="85">
        <f t="shared" si="0"/>
        <v>55679.999999999993</v>
      </c>
      <c r="P37" s="85"/>
      <c r="Q37" s="85">
        <v>0</v>
      </c>
      <c r="R37" s="85">
        <f t="shared" si="1"/>
        <v>55679.999999999993</v>
      </c>
      <c r="S37" s="85">
        <f t="shared" si="2"/>
        <v>9.2799999999999994</v>
      </c>
      <c r="T37" s="3" t="s">
        <v>535</v>
      </c>
      <c r="U37" s="3">
        <v>23200089</v>
      </c>
      <c r="V37" s="112">
        <f t="shared" si="3"/>
        <v>45017</v>
      </c>
      <c r="W37" s="85">
        <f>+VLOOKUP(J37,'Nikita Rate'!$A$3:$D$27,4,0)</f>
        <v>11.135475</v>
      </c>
      <c r="X37" s="113">
        <f t="shared" si="4"/>
        <v>1.8554750000000002</v>
      </c>
      <c r="Y37" s="113">
        <f t="shared" si="5"/>
        <v>11132.85</v>
      </c>
    </row>
    <row r="38" spans="1:25">
      <c r="A38" s="3">
        <f t="shared" si="6"/>
        <v>37</v>
      </c>
      <c r="B38" s="3" t="s">
        <v>527</v>
      </c>
      <c r="C38" s="111" t="s">
        <v>577</v>
      </c>
      <c r="D38" s="112">
        <v>45031</v>
      </c>
      <c r="E38" s="3" t="s">
        <v>529</v>
      </c>
      <c r="F38" s="3">
        <v>23200169</v>
      </c>
      <c r="G38" s="112">
        <v>45031</v>
      </c>
      <c r="H38" s="3" t="s">
        <v>530</v>
      </c>
      <c r="I38" s="3" t="s">
        <v>531</v>
      </c>
      <c r="J38" s="3" t="s">
        <v>536</v>
      </c>
      <c r="K38" s="3" t="s">
        <v>537</v>
      </c>
      <c r="L38" s="85">
        <v>3100</v>
      </c>
      <c r="M38" s="3"/>
      <c r="N38" s="85">
        <v>31.27</v>
      </c>
      <c r="O38" s="85">
        <f t="shared" si="0"/>
        <v>96937</v>
      </c>
      <c r="P38" s="85"/>
      <c r="Q38" s="85">
        <v>0</v>
      </c>
      <c r="R38" s="85">
        <f t="shared" si="1"/>
        <v>96937</v>
      </c>
      <c r="S38" s="85">
        <f t="shared" si="2"/>
        <v>31.27</v>
      </c>
      <c r="T38" s="3" t="s">
        <v>535</v>
      </c>
      <c r="U38" s="3">
        <v>22250319</v>
      </c>
      <c r="V38" s="112">
        <f t="shared" si="3"/>
        <v>45017</v>
      </c>
      <c r="W38" s="85">
        <f>+VLOOKUP(J38,'Nikita Rate'!$A$3:$D$27,4,0)</f>
        <v>38.810250000000003</v>
      </c>
      <c r="X38" s="113">
        <f t="shared" si="4"/>
        <v>7.5402500000000039</v>
      </c>
      <c r="Y38" s="113">
        <f t="shared" si="5"/>
        <v>23374.775000000012</v>
      </c>
    </row>
    <row r="39" spans="1:25">
      <c r="A39" s="3">
        <f t="shared" si="6"/>
        <v>38</v>
      </c>
      <c r="B39" s="3" t="s">
        <v>527</v>
      </c>
      <c r="C39" s="111" t="s">
        <v>577</v>
      </c>
      <c r="D39" s="112">
        <v>45031</v>
      </c>
      <c r="E39" s="3" t="s">
        <v>529</v>
      </c>
      <c r="F39" s="3">
        <v>23200169</v>
      </c>
      <c r="G39" s="112">
        <v>45031</v>
      </c>
      <c r="H39" s="3" t="s">
        <v>530</v>
      </c>
      <c r="I39" s="3" t="s">
        <v>531</v>
      </c>
      <c r="J39" s="3" t="s">
        <v>532</v>
      </c>
      <c r="K39" s="3" t="s">
        <v>533</v>
      </c>
      <c r="L39" s="85">
        <v>12200</v>
      </c>
      <c r="M39" s="3"/>
      <c r="N39" s="85">
        <v>9.2799999999999994</v>
      </c>
      <c r="O39" s="85">
        <f t="shared" si="0"/>
        <v>113215.99999999999</v>
      </c>
      <c r="P39" s="85"/>
      <c r="Q39" s="85">
        <v>0</v>
      </c>
      <c r="R39" s="85">
        <f t="shared" si="1"/>
        <v>113215.99999999999</v>
      </c>
      <c r="S39" s="85">
        <f t="shared" si="2"/>
        <v>9.2799999999999994</v>
      </c>
      <c r="T39" s="3" t="s">
        <v>535</v>
      </c>
      <c r="U39" s="3">
        <v>22250319</v>
      </c>
      <c r="V39" s="112">
        <f t="shared" si="3"/>
        <v>45017</v>
      </c>
      <c r="W39" s="85">
        <f>+VLOOKUP(J39,'Nikita Rate'!$A$3:$D$27,4,0)</f>
        <v>11.135475</v>
      </c>
      <c r="X39" s="113">
        <f t="shared" si="4"/>
        <v>1.8554750000000002</v>
      </c>
      <c r="Y39" s="113">
        <f t="shared" si="5"/>
        <v>22636.795000000002</v>
      </c>
    </row>
    <row r="40" spans="1:25">
      <c r="A40" s="3">
        <f t="shared" si="6"/>
        <v>39</v>
      </c>
      <c r="B40" s="3" t="s">
        <v>527</v>
      </c>
      <c r="C40" s="111" t="s">
        <v>578</v>
      </c>
      <c r="D40" s="112">
        <v>45032</v>
      </c>
      <c r="E40" s="3" t="s">
        <v>529</v>
      </c>
      <c r="F40" s="3">
        <v>23200176</v>
      </c>
      <c r="G40" s="112">
        <v>45033</v>
      </c>
      <c r="H40" s="3" t="s">
        <v>572</v>
      </c>
      <c r="I40" s="3" t="s">
        <v>531</v>
      </c>
      <c r="J40" s="3" t="s">
        <v>579</v>
      </c>
      <c r="K40" s="3" t="s">
        <v>580</v>
      </c>
      <c r="L40" s="85">
        <v>2360</v>
      </c>
      <c r="M40" s="3" t="s">
        <v>534</v>
      </c>
      <c r="N40" s="85">
        <v>32.9</v>
      </c>
      <c r="O40" s="85">
        <f t="shared" si="0"/>
        <v>77644</v>
      </c>
      <c r="P40" s="85"/>
      <c r="Q40" s="85">
        <v>0</v>
      </c>
      <c r="R40" s="85">
        <f t="shared" si="1"/>
        <v>77644</v>
      </c>
      <c r="S40" s="85">
        <f t="shared" si="2"/>
        <v>32.9</v>
      </c>
      <c r="T40" s="3" t="s">
        <v>535</v>
      </c>
      <c r="U40" s="3">
        <v>23200097</v>
      </c>
      <c r="V40" s="112">
        <f t="shared" si="3"/>
        <v>45017</v>
      </c>
      <c r="W40" s="85">
        <f>+VLOOKUP(J40,'Nikita Rate'!$A$3:$D$27,4,0)</f>
        <v>40.449375000000003</v>
      </c>
      <c r="X40" s="113">
        <f t="shared" si="4"/>
        <v>7.5493750000000048</v>
      </c>
      <c r="Y40" s="113">
        <f t="shared" si="5"/>
        <v>17816.525000000012</v>
      </c>
    </row>
    <row r="41" spans="1:25">
      <c r="A41" s="3">
        <f t="shared" si="6"/>
        <v>40</v>
      </c>
      <c r="B41" s="3" t="s">
        <v>527</v>
      </c>
      <c r="C41" s="111" t="s">
        <v>578</v>
      </c>
      <c r="D41" s="112">
        <v>45032</v>
      </c>
      <c r="E41" s="3" t="s">
        <v>529</v>
      </c>
      <c r="F41" s="3">
        <v>23200176</v>
      </c>
      <c r="G41" s="112">
        <v>45033</v>
      </c>
      <c r="H41" s="3" t="s">
        <v>572</v>
      </c>
      <c r="I41" s="3" t="s">
        <v>531</v>
      </c>
      <c r="J41" s="3" t="s">
        <v>581</v>
      </c>
      <c r="K41" s="3" t="s">
        <v>582</v>
      </c>
      <c r="L41" s="85">
        <v>9440</v>
      </c>
      <c r="M41" s="3" t="s">
        <v>534</v>
      </c>
      <c r="N41" s="85">
        <v>9.7799999999999994</v>
      </c>
      <c r="O41" s="85">
        <f t="shared" si="0"/>
        <v>92323.199999999997</v>
      </c>
      <c r="P41" s="85"/>
      <c r="Q41" s="85">
        <v>0</v>
      </c>
      <c r="R41" s="85">
        <f t="shared" si="1"/>
        <v>92323.199999999997</v>
      </c>
      <c r="S41" s="85">
        <f t="shared" si="2"/>
        <v>9.7799999999999994</v>
      </c>
      <c r="T41" s="3" t="s">
        <v>535</v>
      </c>
      <c r="U41" s="3">
        <v>23200097</v>
      </c>
      <c r="V41" s="112">
        <f t="shared" si="3"/>
        <v>45017</v>
      </c>
      <c r="W41" s="85">
        <f>+VLOOKUP(J41,'Nikita Rate'!$A$3:$D$27,4,0)</f>
        <v>12.087225</v>
      </c>
      <c r="X41" s="113">
        <f t="shared" si="4"/>
        <v>2.3072250000000007</v>
      </c>
      <c r="Y41" s="113">
        <f t="shared" si="5"/>
        <v>21780.204000000009</v>
      </c>
    </row>
    <row r="42" spans="1:25">
      <c r="A42" s="3">
        <f t="shared" si="6"/>
        <v>41</v>
      </c>
      <c r="B42" s="3" t="s">
        <v>527</v>
      </c>
      <c r="C42" s="111">
        <v>401</v>
      </c>
      <c r="D42" s="112">
        <v>45031</v>
      </c>
      <c r="E42" s="3" t="s">
        <v>529</v>
      </c>
      <c r="F42" s="3">
        <v>23200181</v>
      </c>
      <c r="G42" s="112">
        <v>45033</v>
      </c>
      <c r="H42" s="3" t="s">
        <v>550</v>
      </c>
      <c r="I42" s="3" t="s">
        <v>531</v>
      </c>
      <c r="J42" s="3" t="s">
        <v>539</v>
      </c>
      <c r="K42" s="3" t="s">
        <v>540</v>
      </c>
      <c r="L42" s="85">
        <v>4840</v>
      </c>
      <c r="M42" s="3" t="s">
        <v>534</v>
      </c>
      <c r="N42" s="85">
        <v>24.03</v>
      </c>
      <c r="O42" s="85">
        <f t="shared" si="0"/>
        <v>116305.20000000001</v>
      </c>
      <c r="P42" s="85"/>
      <c r="Q42" s="85">
        <v>0</v>
      </c>
      <c r="R42" s="85">
        <f t="shared" si="1"/>
        <v>116305.20000000001</v>
      </c>
      <c r="S42" s="85">
        <f t="shared" si="2"/>
        <v>24.03</v>
      </c>
      <c r="T42" s="3" t="s">
        <v>535</v>
      </c>
      <c r="U42" s="3">
        <v>23200121</v>
      </c>
      <c r="V42" s="112">
        <f t="shared" si="3"/>
        <v>45017</v>
      </c>
      <c r="W42" s="85">
        <f>+VLOOKUP(J42,'Nikita Rate'!$A$3:$D$27,4,0)</f>
        <v>31.851900000000001</v>
      </c>
      <c r="X42" s="113">
        <f t="shared" si="4"/>
        <v>7.8218999999999994</v>
      </c>
      <c r="Y42" s="113">
        <f t="shared" si="5"/>
        <v>37857.995999999999</v>
      </c>
    </row>
    <row r="43" spans="1:25">
      <c r="A43" s="3">
        <f t="shared" si="6"/>
        <v>42</v>
      </c>
      <c r="B43" s="3" t="s">
        <v>527</v>
      </c>
      <c r="C43" s="111">
        <v>401</v>
      </c>
      <c r="D43" s="112">
        <v>45031</v>
      </c>
      <c r="E43" s="3" t="s">
        <v>529</v>
      </c>
      <c r="F43" s="3">
        <v>23200181</v>
      </c>
      <c r="G43" s="112">
        <v>45033</v>
      </c>
      <c r="H43" s="3" t="s">
        <v>550</v>
      </c>
      <c r="I43" s="3" t="s">
        <v>531</v>
      </c>
      <c r="J43" s="3" t="s">
        <v>541</v>
      </c>
      <c r="K43" s="3" t="s">
        <v>542</v>
      </c>
      <c r="L43" s="85">
        <v>9680</v>
      </c>
      <c r="M43" s="3" t="s">
        <v>534</v>
      </c>
      <c r="N43" s="85">
        <v>11.47</v>
      </c>
      <c r="O43" s="85">
        <f t="shared" si="0"/>
        <v>111029.6</v>
      </c>
      <c r="P43" s="85"/>
      <c r="Q43" s="85">
        <v>0</v>
      </c>
      <c r="R43" s="85">
        <f t="shared" si="1"/>
        <v>111029.6</v>
      </c>
      <c r="S43" s="85">
        <f t="shared" si="2"/>
        <v>11.47</v>
      </c>
      <c r="T43" s="3" t="s">
        <v>535</v>
      </c>
      <c r="U43" s="3">
        <v>23200121</v>
      </c>
      <c r="V43" s="112">
        <f t="shared" si="3"/>
        <v>45017</v>
      </c>
      <c r="W43" s="85">
        <f>+VLOOKUP(J43,'Nikita Rate'!$A$3:$D$27,4,0)</f>
        <v>15.122250000000003</v>
      </c>
      <c r="X43" s="113">
        <f t="shared" si="4"/>
        <v>3.6522500000000022</v>
      </c>
      <c r="Y43" s="113">
        <f t="shared" si="5"/>
        <v>35353.780000000021</v>
      </c>
    </row>
    <row r="44" spans="1:25">
      <c r="A44" s="3">
        <f t="shared" si="6"/>
        <v>43</v>
      </c>
      <c r="B44" s="3" t="s">
        <v>527</v>
      </c>
      <c r="C44" s="111" t="s">
        <v>583</v>
      </c>
      <c r="D44" s="112">
        <v>45034</v>
      </c>
      <c r="E44" s="3" t="s">
        <v>529</v>
      </c>
      <c r="F44" s="3">
        <v>23200184</v>
      </c>
      <c r="G44" s="112">
        <v>45034</v>
      </c>
      <c r="H44" s="3" t="s">
        <v>544</v>
      </c>
      <c r="I44" s="3" t="s">
        <v>531</v>
      </c>
      <c r="J44" s="3" t="s">
        <v>557</v>
      </c>
      <c r="K44" s="3" t="s">
        <v>558</v>
      </c>
      <c r="L44" s="85">
        <v>600</v>
      </c>
      <c r="M44" s="3" t="s">
        <v>534</v>
      </c>
      <c r="N44" s="85">
        <v>40.69</v>
      </c>
      <c r="O44" s="85">
        <f t="shared" si="0"/>
        <v>24414</v>
      </c>
      <c r="P44" s="85"/>
      <c r="Q44" s="85">
        <v>0</v>
      </c>
      <c r="R44" s="85">
        <f t="shared" si="1"/>
        <v>24414</v>
      </c>
      <c r="S44" s="85">
        <f t="shared" si="2"/>
        <v>40.69</v>
      </c>
      <c r="T44" s="3" t="s">
        <v>535</v>
      </c>
      <c r="U44" s="3">
        <v>23200122</v>
      </c>
      <c r="V44" s="112">
        <f t="shared" si="3"/>
        <v>45017</v>
      </c>
      <c r="W44" s="85">
        <f>+VLOOKUP(J44,'Nikita Rate'!$A$3:$D$27,4,0)</f>
        <v>43.029675000000005</v>
      </c>
      <c r="X44" s="113">
        <f t="shared" si="4"/>
        <v>2.3396750000000068</v>
      </c>
      <c r="Y44" s="113">
        <f t="shared" si="5"/>
        <v>1403.8050000000042</v>
      </c>
    </row>
    <row r="45" spans="1:25">
      <c r="A45" s="3">
        <f t="shared" si="6"/>
        <v>44</v>
      </c>
      <c r="B45" s="3" t="s">
        <v>527</v>
      </c>
      <c r="C45" s="111" t="s">
        <v>584</v>
      </c>
      <c r="D45" s="112">
        <v>45034</v>
      </c>
      <c r="E45" s="3" t="s">
        <v>529</v>
      </c>
      <c r="F45" s="3">
        <v>23200196</v>
      </c>
      <c r="G45" s="112">
        <v>45034</v>
      </c>
      <c r="H45" s="3" t="s">
        <v>544</v>
      </c>
      <c r="I45" s="3" t="s">
        <v>531</v>
      </c>
      <c r="J45" s="3" t="s">
        <v>557</v>
      </c>
      <c r="K45" s="3" t="s">
        <v>558</v>
      </c>
      <c r="L45" s="85">
        <v>2000</v>
      </c>
      <c r="M45" s="3" t="s">
        <v>534</v>
      </c>
      <c r="N45" s="85">
        <v>40.69</v>
      </c>
      <c r="O45" s="85">
        <f t="shared" si="0"/>
        <v>81380</v>
      </c>
      <c r="P45" s="85"/>
      <c r="Q45" s="85">
        <v>0</v>
      </c>
      <c r="R45" s="85">
        <f t="shared" si="1"/>
        <v>81380</v>
      </c>
      <c r="S45" s="85">
        <f t="shared" si="2"/>
        <v>40.69</v>
      </c>
      <c r="T45" s="3" t="s">
        <v>535</v>
      </c>
      <c r="U45" s="3">
        <v>23200126</v>
      </c>
      <c r="V45" s="112">
        <f t="shared" si="3"/>
        <v>45017</v>
      </c>
      <c r="W45" s="85">
        <f>+VLOOKUP(J45,'Nikita Rate'!$A$3:$D$27,4,0)</f>
        <v>43.029675000000005</v>
      </c>
      <c r="X45" s="113">
        <f t="shared" si="4"/>
        <v>2.3396750000000068</v>
      </c>
      <c r="Y45" s="113">
        <f t="shared" si="5"/>
        <v>4679.350000000014</v>
      </c>
    </row>
    <row r="46" spans="1:25">
      <c r="A46" s="3">
        <f t="shared" si="6"/>
        <v>45</v>
      </c>
      <c r="B46" s="3" t="s">
        <v>527</v>
      </c>
      <c r="C46" s="111" t="s">
        <v>585</v>
      </c>
      <c r="D46" s="112">
        <v>45035</v>
      </c>
      <c r="E46" s="3" t="s">
        <v>529</v>
      </c>
      <c r="F46" s="3">
        <v>23200207</v>
      </c>
      <c r="G46" s="112">
        <v>45036</v>
      </c>
      <c r="H46" s="3" t="s">
        <v>572</v>
      </c>
      <c r="I46" s="3" t="s">
        <v>531</v>
      </c>
      <c r="J46" s="3" t="s">
        <v>573</v>
      </c>
      <c r="K46" s="3" t="s">
        <v>574</v>
      </c>
      <c r="L46" s="85">
        <v>5100</v>
      </c>
      <c r="M46" s="3" t="s">
        <v>534</v>
      </c>
      <c r="N46" s="85">
        <v>35.200000000000003</v>
      </c>
      <c r="O46" s="85">
        <f t="shared" si="0"/>
        <v>179520</v>
      </c>
      <c r="P46" s="85"/>
      <c r="Q46" s="85">
        <v>0</v>
      </c>
      <c r="R46" s="85">
        <f t="shared" si="1"/>
        <v>179520</v>
      </c>
      <c r="S46" s="85">
        <f t="shared" si="2"/>
        <v>35.200000000000003</v>
      </c>
      <c r="T46" s="3" t="s">
        <v>535</v>
      </c>
      <c r="U46" s="3">
        <v>23200077</v>
      </c>
      <c r="V46" s="112">
        <f t="shared" si="3"/>
        <v>45017</v>
      </c>
      <c r="W46" s="85">
        <f>+VLOOKUP(J46,'Nikita Rate'!$A$3:$D$27,4,0)</f>
        <v>43.368074999999997</v>
      </c>
      <c r="X46" s="113">
        <f t="shared" si="4"/>
        <v>8.1680749999999946</v>
      </c>
      <c r="Y46" s="113">
        <f t="shared" si="5"/>
        <v>41657.182499999974</v>
      </c>
    </row>
    <row r="47" spans="1:25">
      <c r="A47" s="3">
        <f t="shared" si="6"/>
        <v>46</v>
      </c>
      <c r="B47" s="3" t="s">
        <v>527</v>
      </c>
      <c r="C47" s="111" t="s">
        <v>586</v>
      </c>
      <c r="D47" s="112">
        <v>45035</v>
      </c>
      <c r="E47" s="3" t="s">
        <v>529</v>
      </c>
      <c r="F47" s="3">
        <v>23200209</v>
      </c>
      <c r="G47" s="112">
        <v>45036</v>
      </c>
      <c r="H47" s="3" t="s">
        <v>530</v>
      </c>
      <c r="I47" s="3" t="s">
        <v>531</v>
      </c>
      <c r="J47" s="3" t="s">
        <v>560</v>
      </c>
      <c r="K47" s="3" t="s">
        <v>561</v>
      </c>
      <c r="L47" s="85">
        <v>5000</v>
      </c>
      <c r="M47" s="3" t="s">
        <v>534</v>
      </c>
      <c r="N47" s="85">
        <v>44.1</v>
      </c>
      <c r="O47" s="85">
        <f t="shared" si="0"/>
        <v>220500</v>
      </c>
      <c r="P47" s="85"/>
      <c r="Q47" s="85">
        <v>0</v>
      </c>
      <c r="R47" s="85">
        <f t="shared" si="1"/>
        <v>220500</v>
      </c>
      <c r="S47" s="85">
        <f t="shared" si="2"/>
        <v>44.1</v>
      </c>
      <c r="T47" s="3" t="s">
        <v>535</v>
      </c>
      <c r="U47" s="3">
        <v>23200138</v>
      </c>
      <c r="V47" s="112">
        <f t="shared" si="3"/>
        <v>45017</v>
      </c>
      <c r="W47" s="85">
        <f>+VLOOKUP(J47,'Nikita Rate'!$A$3:$D$27,4,0)</f>
        <v>45.874350000000007</v>
      </c>
      <c r="X47" s="113">
        <f t="shared" si="4"/>
        <v>1.7743500000000054</v>
      </c>
      <c r="Y47" s="113">
        <f t="shared" si="5"/>
        <v>8871.7500000000273</v>
      </c>
    </row>
    <row r="48" spans="1:25">
      <c r="A48" s="3">
        <f t="shared" si="6"/>
        <v>47</v>
      </c>
      <c r="B48" s="3" t="s">
        <v>527</v>
      </c>
      <c r="C48" s="111" t="s">
        <v>587</v>
      </c>
      <c r="D48" s="112">
        <v>45036</v>
      </c>
      <c r="E48" s="3" t="s">
        <v>529</v>
      </c>
      <c r="F48" s="3">
        <v>23200210</v>
      </c>
      <c r="G48" s="112">
        <v>45036</v>
      </c>
      <c r="H48" s="3" t="s">
        <v>544</v>
      </c>
      <c r="I48" s="3" t="s">
        <v>531</v>
      </c>
      <c r="J48" s="3" t="s">
        <v>557</v>
      </c>
      <c r="K48" s="3" t="s">
        <v>558</v>
      </c>
      <c r="L48" s="85">
        <v>1990</v>
      </c>
      <c r="M48" s="3" t="s">
        <v>534</v>
      </c>
      <c r="N48" s="85">
        <v>40.69</v>
      </c>
      <c r="O48" s="85">
        <f t="shared" si="0"/>
        <v>80973.099999999991</v>
      </c>
      <c r="P48" s="85"/>
      <c r="Q48" s="85">
        <v>0</v>
      </c>
      <c r="R48" s="85">
        <f t="shared" si="1"/>
        <v>80973.099999999991</v>
      </c>
      <c r="S48" s="85">
        <f t="shared" si="2"/>
        <v>40.69</v>
      </c>
      <c r="T48" s="3" t="s">
        <v>535</v>
      </c>
      <c r="U48" s="3">
        <v>23200141</v>
      </c>
      <c r="V48" s="112">
        <f t="shared" si="3"/>
        <v>45017</v>
      </c>
      <c r="W48" s="85">
        <f>+VLOOKUP(J48,'Nikita Rate'!$A$3:$D$27,4,0)</f>
        <v>43.029675000000005</v>
      </c>
      <c r="X48" s="113">
        <f t="shared" si="4"/>
        <v>2.3396750000000068</v>
      </c>
      <c r="Y48" s="113">
        <f t="shared" si="5"/>
        <v>4655.9532500000132</v>
      </c>
    </row>
    <row r="49" spans="1:25">
      <c r="A49" s="3">
        <f t="shared" si="6"/>
        <v>48</v>
      </c>
      <c r="B49" s="3" t="s">
        <v>527</v>
      </c>
      <c r="C49" s="111">
        <v>523</v>
      </c>
      <c r="D49" s="112">
        <v>45037</v>
      </c>
      <c r="E49" s="3" t="s">
        <v>529</v>
      </c>
      <c r="F49" s="3">
        <v>23200214</v>
      </c>
      <c r="G49" s="112">
        <v>45037</v>
      </c>
      <c r="H49" s="3" t="s">
        <v>550</v>
      </c>
      <c r="I49" s="3" t="s">
        <v>531</v>
      </c>
      <c r="J49" s="3" t="s">
        <v>539</v>
      </c>
      <c r="K49" s="3" t="s">
        <v>540</v>
      </c>
      <c r="L49" s="85">
        <v>350</v>
      </c>
      <c r="M49" s="3" t="s">
        <v>534</v>
      </c>
      <c r="N49" s="85">
        <v>24.03</v>
      </c>
      <c r="O49" s="85">
        <f t="shared" si="0"/>
        <v>8410.5</v>
      </c>
      <c r="P49" s="85"/>
      <c r="Q49" s="85">
        <v>0</v>
      </c>
      <c r="R49" s="85">
        <f t="shared" si="1"/>
        <v>8410.5</v>
      </c>
      <c r="S49" s="85">
        <f t="shared" si="2"/>
        <v>24.03</v>
      </c>
      <c r="T49" s="3" t="s">
        <v>535</v>
      </c>
      <c r="U49" s="3">
        <v>23200061</v>
      </c>
      <c r="V49" s="112">
        <f t="shared" si="3"/>
        <v>45017</v>
      </c>
      <c r="W49" s="85">
        <f>+VLOOKUP(J49,'Nikita Rate'!$A$3:$D$27,4,0)</f>
        <v>31.851900000000001</v>
      </c>
      <c r="X49" s="113">
        <f t="shared" si="4"/>
        <v>7.8218999999999994</v>
      </c>
      <c r="Y49" s="113">
        <f t="shared" si="5"/>
        <v>2737.665</v>
      </c>
    </row>
    <row r="50" spans="1:25">
      <c r="A50" s="3">
        <f t="shared" si="6"/>
        <v>49</v>
      </c>
      <c r="B50" s="3" t="s">
        <v>527</v>
      </c>
      <c r="C50" s="111">
        <v>523</v>
      </c>
      <c r="D50" s="112">
        <v>45037</v>
      </c>
      <c r="E50" s="3" t="s">
        <v>529</v>
      </c>
      <c r="F50" s="3">
        <v>23200214</v>
      </c>
      <c r="G50" s="112">
        <v>45037</v>
      </c>
      <c r="H50" s="3" t="s">
        <v>550</v>
      </c>
      <c r="I50" s="3" t="s">
        <v>531</v>
      </c>
      <c r="J50" s="3" t="s">
        <v>541</v>
      </c>
      <c r="K50" s="3" t="s">
        <v>542</v>
      </c>
      <c r="L50" s="85">
        <v>700</v>
      </c>
      <c r="M50" s="3" t="s">
        <v>534</v>
      </c>
      <c r="N50" s="85">
        <v>11.47</v>
      </c>
      <c r="O50" s="85">
        <f t="shared" si="0"/>
        <v>8029</v>
      </c>
      <c r="P50" s="85"/>
      <c r="Q50" s="85">
        <v>0</v>
      </c>
      <c r="R50" s="85">
        <f t="shared" si="1"/>
        <v>8029</v>
      </c>
      <c r="S50" s="85">
        <f t="shared" si="2"/>
        <v>11.47</v>
      </c>
      <c r="T50" s="3" t="s">
        <v>535</v>
      </c>
      <c r="U50" s="3">
        <v>23200061</v>
      </c>
      <c r="V50" s="112">
        <f t="shared" si="3"/>
        <v>45017</v>
      </c>
      <c r="W50" s="85">
        <f>+VLOOKUP(J50,'Nikita Rate'!$A$3:$D$27,4,0)</f>
        <v>15.122250000000003</v>
      </c>
      <c r="X50" s="113">
        <f t="shared" si="4"/>
        <v>3.6522500000000022</v>
      </c>
      <c r="Y50" s="113">
        <f t="shared" si="5"/>
        <v>2556.5750000000016</v>
      </c>
    </row>
    <row r="51" spans="1:25">
      <c r="A51" s="3">
        <f t="shared" si="6"/>
        <v>50</v>
      </c>
      <c r="B51" s="3" t="s">
        <v>527</v>
      </c>
      <c r="C51" s="111">
        <v>489</v>
      </c>
      <c r="D51" s="112">
        <v>45035</v>
      </c>
      <c r="E51" s="3" t="s">
        <v>529</v>
      </c>
      <c r="F51" s="3">
        <v>23200215</v>
      </c>
      <c r="G51" s="112">
        <v>45037</v>
      </c>
      <c r="H51" s="3" t="s">
        <v>550</v>
      </c>
      <c r="I51" s="3" t="s">
        <v>531</v>
      </c>
      <c r="J51" s="3" t="s">
        <v>541</v>
      </c>
      <c r="K51" s="3" t="s">
        <v>542</v>
      </c>
      <c r="L51" s="85">
        <v>9640</v>
      </c>
      <c r="M51" s="3" t="s">
        <v>534</v>
      </c>
      <c r="N51" s="85">
        <v>11.47</v>
      </c>
      <c r="O51" s="85">
        <f t="shared" si="0"/>
        <v>110570.8</v>
      </c>
      <c r="P51" s="85"/>
      <c r="Q51" s="85">
        <v>0</v>
      </c>
      <c r="R51" s="85">
        <f t="shared" si="1"/>
        <v>110570.8</v>
      </c>
      <c r="S51" s="85">
        <f t="shared" si="2"/>
        <v>11.47</v>
      </c>
      <c r="T51" s="3" t="s">
        <v>535</v>
      </c>
      <c r="U51" s="3">
        <v>23200145</v>
      </c>
      <c r="V51" s="112">
        <f t="shared" si="3"/>
        <v>45017</v>
      </c>
      <c r="W51" s="85">
        <f>+VLOOKUP(J51,'Nikita Rate'!$A$3:$D$27,4,0)</f>
        <v>15.122250000000003</v>
      </c>
      <c r="X51" s="113">
        <f t="shared" si="4"/>
        <v>3.6522500000000022</v>
      </c>
      <c r="Y51" s="113">
        <f t="shared" si="5"/>
        <v>35207.690000000024</v>
      </c>
    </row>
    <row r="52" spans="1:25">
      <c r="A52" s="3">
        <f t="shared" si="6"/>
        <v>51</v>
      </c>
      <c r="B52" s="3" t="s">
        <v>527</v>
      </c>
      <c r="C52" s="111">
        <v>489</v>
      </c>
      <c r="D52" s="112">
        <v>45035</v>
      </c>
      <c r="E52" s="3" t="s">
        <v>529</v>
      </c>
      <c r="F52" s="3">
        <v>23200215</v>
      </c>
      <c r="G52" s="112">
        <v>45037</v>
      </c>
      <c r="H52" s="3" t="s">
        <v>550</v>
      </c>
      <c r="I52" s="3" t="s">
        <v>531</v>
      </c>
      <c r="J52" s="3" t="s">
        <v>539</v>
      </c>
      <c r="K52" s="3" t="s">
        <v>540</v>
      </c>
      <c r="L52" s="85">
        <v>4820</v>
      </c>
      <c r="M52" s="3" t="s">
        <v>534</v>
      </c>
      <c r="N52" s="85">
        <v>24.03</v>
      </c>
      <c r="O52" s="85">
        <f t="shared" si="0"/>
        <v>115824.6</v>
      </c>
      <c r="P52" s="85"/>
      <c r="Q52" s="85">
        <v>0</v>
      </c>
      <c r="R52" s="85">
        <f t="shared" si="1"/>
        <v>115824.6</v>
      </c>
      <c r="S52" s="85">
        <f t="shared" si="2"/>
        <v>24.03</v>
      </c>
      <c r="T52" s="3" t="s">
        <v>535</v>
      </c>
      <c r="U52" s="3">
        <v>23200145</v>
      </c>
      <c r="V52" s="112">
        <f t="shared" si="3"/>
        <v>45017</v>
      </c>
      <c r="W52" s="85">
        <f>+VLOOKUP(J52,'Nikita Rate'!$A$3:$D$27,4,0)</f>
        <v>31.851900000000001</v>
      </c>
      <c r="X52" s="113">
        <f t="shared" si="4"/>
        <v>7.8218999999999994</v>
      </c>
      <c r="Y52" s="113">
        <f t="shared" si="5"/>
        <v>37701.557999999997</v>
      </c>
    </row>
    <row r="53" spans="1:25">
      <c r="A53" s="3">
        <f t="shared" si="6"/>
        <v>52</v>
      </c>
      <c r="B53" s="3" t="s">
        <v>527</v>
      </c>
      <c r="C53" s="111">
        <v>522</v>
      </c>
      <c r="D53" s="112">
        <v>45037</v>
      </c>
      <c r="E53" s="3" t="s">
        <v>529</v>
      </c>
      <c r="F53" s="3">
        <v>23200216</v>
      </c>
      <c r="G53" s="112">
        <v>45037</v>
      </c>
      <c r="H53" s="3" t="s">
        <v>550</v>
      </c>
      <c r="I53" s="3" t="s">
        <v>531</v>
      </c>
      <c r="J53" s="3" t="s">
        <v>532</v>
      </c>
      <c r="K53" s="3" t="s">
        <v>533</v>
      </c>
      <c r="L53" s="85">
        <v>11920</v>
      </c>
      <c r="M53" s="3" t="s">
        <v>534</v>
      </c>
      <c r="N53" s="85">
        <v>9.2799999999999994</v>
      </c>
      <c r="O53" s="85">
        <f t="shared" si="0"/>
        <v>110617.59999999999</v>
      </c>
      <c r="P53" s="85"/>
      <c r="Q53" s="85">
        <v>0</v>
      </c>
      <c r="R53" s="85">
        <f t="shared" si="1"/>
        <v>110617.59999999999</v>
      </c>
      <c r="S53" s="85">
        <f t="shared" si="2"/>
        <v>9.2799999999999994</v>
      </c>
      <c r="T53" s="3" t="s">
        <v>535</v>
      </c>
      <c r="U53" s="3">
        <v>23200131</v>
      </c>
      <c r="V53" s="112">
        <f t="shared" si="3"/>
        <v>45017</v>
      </c>
      <c r="W53" s="85">
        <f>+VLOOKUP(J53,'Nikita Rate'!$A$3:$D$27,4,0)</f>
        <v>11.135475</v>
      </c>
      <c r="X53" s="113">
        <f t="shared" si="4"/>
        <v>1.8554750000000002</v>
      </c>
      <c r="Y53" s="113">
        <f t="shared" si="5"/>
        <v>22117.262000000002</v>
      </c>
    </row>
    <row r="54" spans="1:25">
      <c r="A54" s="3">
        <f t="shared" si="6"/>
        <v>53</v>
      </c>
      <c r="B54" s="3" t="s">
        <v>527</v>
      </c>
      <c r="C54" s="111">
        <v>522</v>
      </c>
      <c r="D54" s="112">
        <v>45037</v>
      </c>
      <c r="E54" s="3" t="s">
        <v>529</v>
      </c>
      <c r="F54" s="3">
        <v>23200216</v>
      </c>
      <c r="G54" s="112">
        <v>45037</v>
      </c>
      <c r="H54" s="3" t="s">
        <v>550</v>
      </c>
      <c r="I54" s="3" t="s">
        <v>531</v>
      </c>
      <c r="J54" s="3" t="s">
        <v>536</v>
      </c>
      <c r="K54" s="3" t="s">
        <v>537</v>
      </c>
      <c r="L54" s="85">
        <v>2980</v>
      </c>
      <c r="M54" s="3" t="s">
        <v>534</v>
      </c>
      <c r="N54" s="85">
        <v>31.27</v>
      </c>
      <c r="O54" s="85">
        <f t="shared" si="0"/>
        <v>93184.6</v>
      </c>
      <c r="P54" s="85"/>
      <c r="Q54" s="85">
        <v>0</v>
      </c>
      <c r="R54" s="85">
        <f t="shared" si="1"/>
        <v>93184.6</v>
      </c>
      <c r="S54" s="85">
        <f t="shared" si="2"/>
        <v>31.270000000000003</v>
      </c>
      <c r="T54" s="3" t="s">
        <v>535</v>
      </c>
      <c r="U54" s="3">
        <v>23200131</v>
      </c>
      <c r="V54" s="112">
        <f t="shared" si="3"/>
        <v>45017</v>
      </c>
      <c r="W54" s="85">
        <f>+VLOOKUP(J54,'Nikita Rate'!$A$3:$D$27,4,0)</f>
        <v>38.810250000000003</v>
      </c>
      <c r="X54" s="113">
        <f t="shared" si="4"/>
        <v>7.5402500000000003</v>
      </c>
      <c r="Y54" s="113">
        <f t="shared" si="5"/>
        <v>22469.945</v>
      </c>
    </row>
    <row r="55" spans="1:25">
      <c r="A55" s="3">
        <f t="shared" si="6"/>
        <v>54</v>
      </c>
      <c r="B55" s="3" t="s">
        <v>527</v>
      </c>
      <c r="C55" s="111" t="s">
        <v>588</v>
      </c>
      <c r="D55" s="112">
        <v>45037</v>
      </c>
      <c r="E55" s="3" t="s">
        <v>529</v>
      </c>
      <c r="F55" s="3">
        <v>23200224</v>
      </c>
      <c r="G55" s="112">
        <v>45038</v>
      </c>
      <c r="H55" s="3" t="s">
        <v>544</v>
      </c>
      <c r="I55" s="3" t="s">
        <v>531</v>
      </c>
      <c r="J55" s="3" t="s">
        <v>557</v>
      </c>
      <c r="K55" s="3" t="s">
        <v>558</v>
      </c>
      <c r="L55" s="85">
        <v>2350</v>
      </c>
      <c r="M55" s="3" t="s">
        <v>534</v>
      </c>
      <c r="N55" s="85">
        <v>40.69</v>
      </c>
      <c r="O55" s="85">
        <f t="shared" si="0"/>
        <v>95621.5</v>
      </c>
      <c r="P55" s="85"/>
      <c r="Q55" s="85">
        <v>0</v>
      </c>
      <c r="R55" s="85">
        <f t="shared" si="1"/>
        <v>95621.5</v>
      </c>
      <c r="S55" s="85">
        <f t="shared" si="2"/>
        <v>40.69</v>
      </c>
      <c r="T55" s="3" t="s">
        <v>535</v>
      </c>
      <c r="U55" s="3">
        <v>23200149</v>
      </c>
      <c r="V55" s="112">
        <f t="shared" si="3"/>
        <v>45017</v>
      </c>
      <c r="W55" s="85">
        <f>+VLOOKUP(J55,'Nikita Rate'!$A$3:$D$27,4,0)</f>
        <v>43.029675000000005</v>
      </c>
      <c r="X55" s="113">
        <f t="shared" si="4"/>
        <v>2.3396750000000068</v>
      </c>
      <c r="Y55" s="113">
        <f t="shared" si="5"/>
        <v>5498.2362500000163</v>
      </c>
    </row>
    <row r="56" spans="1:25">
      <c r="A56" s="3">
        <f t="shared" si="6"/>
        <v>55</v>
      </c>
      <c r="B56" s="3" t="s">
        <v>527</v>
      </c>
      <c r="C56" s="111" t="s">
        <v>589</v>
      </c>
      <c r="D56" s="112">
        <v>45038</v>
      </c>
      <c r="E56" s="3" t="s">
        <v>529</v>
      </c>
      <c r="F56" s="3">
        <v>23200235</v>
      </c>
      <c r="G56" s="112">
        <v>45038</v>
      </c>
      <c r="H56" s="3" t="s">
        <v>530</v>
      </c>
      <c r="I56" s="3" t="s">
        <v>531</v>
      </c>
      <c r="J56" s="3" t="s">
        <v>590</v>
      </c>
      <c r="K56" s="3" t="s">
        <v>591</v>
      </c>
      <c r="L56" s="85">
        <v>4000</v>
      </c>
      <c r="M56" s="3" t="s">
        <v>534</v>
      </c>
      <c r="N56" s="85">
        <v>24.03</v>
      </c>
      <c r="O56" s="85">
        <f t="shared" si="0"/>
        <v>96120</v>
      </c>
      <c r="P56" s="85"/>
      <c r="Q56" s="85">
        <v>0</v>
      </c>
      <c r="R56" s="85">
        <f t="shared" si="1"/>
        <v>96120</v>
      </c>
      <c r="S56" s="85">
        <f t="shared" si="2"/>
        <v>24.03</v>
      </c>
      <c r="T56" s="3" t="s">
        <v>535</v>
      </c>
      <c r="U56" s="3">
        <v>23200098</v>
      </c>
      <c r="V56" s="112">
        <f t="shared" si="3"/>
        <v>45017</v>
      </c>
      <c r="W56" s="85">
        <f>+VLOOKUP(J56,'Nikita Rate'!$A$3:$D$27,4,0)</f>
        <v>31.851900000000001</v>
      </c>
      <c r="X56" s="113">
        <f t="shared" si="4"/>
        <v>7.8218999999999994</v>
      </c>
      <c r="Y56" s="113">
        <f t="shared" si="5"/>
        <v>31287.599999999999</v>
      </c>
    </row>
    <row r="57" spans="1:25">
      <c r="A57" s="3">
        <f t="shared" si="6"/>
        <v>56</v>
      </c>
      <c r="B57" s="3" t="s">
        <v>527</v>
      </c>
      <c r="C57" s="111" t="s">
        <v>589</v>
      </c>
      <c r="D57" s="112">
        <v>45038</v>
      </c>
      <c r="E57" s="3" t="s">
        <v>529</v>
      </c>
      <c r="F57" s="3">
        <v>23200235</v>
      </c>
      <c r="G57" s="112">
        <v>45038</v>
      </c>
      <c r="H57" s="3" t="s">
        <v>530</v>
      </c>
      <c r="I57" s="3" t="s">
        <v>531</v>
      </c>
      <c r="J57" s="3" t="s">
        <v>592</v>
      </c>
      <c r="K57" s="3" t="s">
        <v>593</v>
      </c>
      <c r="L57" s="85">
        <v>10000</v>
      </c>
      <c r="M57" s="3" t="s">
        <v>534</v>
      </c>
      <c r="N57" s="85">
        <v>11.47</v>
      </c>
      <c r="O57" s="85">
        <f t="shared" si="0"/>
        <v>114700</v>
      </c>
      <c r="P57" s="85"/>
      <c r="Q57" s="85">
        <v>0</v>
      </c>
      <c r="R57" s="85">
        <f t="shared" si="1"/>
        <v>114700</v>
      </c>
      <c r="S57" s="85">
        <f t="shared" si="2"/>
        <v>11.47</v>
      </c>
      <c r="T57" s="3" t="s">
        <v>535</v>
      </c>
      <c r="U57" s="3">
        <v>23200098</v>
      </c>
      <c r="V57" s="112">
        <f t="shared" si="3"/>
        <v>45017</v>
      </c>
      <c r="W57" s="85">
        <f>+VLOOKUP(J57,'Nikita Rate'!$A$3:$D$27,4,0)</f>
        <v>15.122250000000003</v>
      </c>
      <c r="X57" s="113">
        <f t="shared" si="4"/>
        <v>3.6522500000000022</v>
      </c>
      <c r="Y57" s="113">
        <f t="shared" si="5"/>
        <v>36522.500000000022</v>
      </c>
    </row>
    <row r="58" spans="1:25">
      <c r="A58" s="3">
        <f t="shared" si="6"/>
        <v>57</v>
      </c>
      <c r="B58" s="3" t="s">
        <v>527</v>
      </c>
      <c r="C58" s="111" t="s">
        <v>594</v>
      </c>
      <c r="D58" s="112">
        <v>45040</v>
      </c>
      <c r="E58" s="3" t="s">
        <v>529</v>
      </c>
      <c r="F58" s="3">
        <v>23200259</v>
      </c>
      <c r="G58" s="112">
        <v>45040</v>
      </c>
      <c r="H58" s="3" t="s">
        <v>530</v>
      </c>
      <c r="I58" s="3" t="s">
        <v>531</v>
      </c>
      <c r="J58" s="3" t="s">
        <v>592</v>
      </c>
      <c r="K58" s="3" t="s">
        <v>593</v>
      </c>
      <c r="L58" s="85">
        <v>10500</v>
      </c>
      <c r="M58" s="3" t="s">
        <v>534</v>
      </c>
      <c r="N58" s="85">
        <v>11.47</v>
      </c>
      <c r="O58" s="85">
        <f t="shared" si="0"/>
        <v>120435</v>
      </c>
      <c r="P58" s="85"/>
      <c r="Q58" s="85">
        <v>0</v>
      </c>
      <c r="R58" s="85">
        <f t="shared" si="1"/>
        <v>120435</v>
      </c>
      <c r="S58" s="85">
        <f t="shared" si="2"/>
        <v>11.47</v>
      </c>
      <c r="T58" s="3" t="s">
        <v>535</v>
      </c>
      <c r="U58" s="3">
        <v>22270238</v>
      </c>
      <c r="V58" s="112">
        <f t="shared" si="3"/>
        <v>45017</v>
      </c>
      <c r="W58" s="85">
        <f>+VLOOKUP(J58,'Nikita Rate'!$A$3:$D$27,4,0)</f>
        <v>15.122250000000003</v>
      </c>
      <c r="X58" s="113">
        <f t="shared" si="4"/>
        <v>3.6522500000000022</v>
      </c>
      <c r="Y58" s="113">
        <f t="shared" si="5"/>
        <v>38348.625000000022</v>
      </c>
    </row>
    <row r="59" spans="1:25">
      <c r="A59" s="3">
        <f t="shared" si="6"/>
        <v>58</v>
      </c>
      <c r="B59" s="3" t="s">
        <v>527</v>
      </c>
      <c r="C59" s="111" t="s">
        <v>594</v>
      </c>
      <c r="D59" s="112">
        <v>45040</v>
      </c>
      <c r="E59" s="3" t="s">
        <v>529</v>
      </c>
      <c r="F59" s="3">
        <v>23200259</v>
      </c>
      <c r="G59" s="112">
        <v>45040</v>
      </c>
      <c r="H59" s="3" t="s">
        <v>530</v>
      </c>
      <c r="I59" s="3" t="s">
        <v>531</v>
      </c>
      <c r="J59" s="3" t="s">
        <v>590</v>
      </c>
      <c r="K59" s="3" t="s">
        <v>591</v>
      </c>
      <c r="L59" s="85">
        <v>4200</v>
      </c>
      <c r="M59" s="3" t="s">
        <v>534</v>
      </c>
      <c r="N59" s="85">
        <v>24.03</v>
      </c>
      <c r="O59" s="85">
        <f t="shared" si="0"/>
        <v>100926</v>
      </c>
      <c r="P59" s="85"/>
      <c r="Q59" s="85">
        <v>0</v>
      </c>
      <c r="R59" s="85">
        <f t="shared" si="1"/>
        <v>100926</v>
      </c>
      <c r="S59" s="85">
        <f t="shared" si="2"/>
        <v>24.03</v>
      </c>
      <c r="T59" s="3" t="s">
        <v>535</v>
      </c>
      <c r="U59" s="3">
        <v>23200098</v>
      </c>
      <c r="V59" s="112">
        <f t="shared" si="3"/>
        <v>45017</v>
      </c>
      <c r="W59" s="85">
        <f>+VLOOKUP(J59,'Nikita Rate'!$A$3:$D$27,4,0)</f>
        <v>31.851900000000001</v>
      </c>
      <c r="X59" s="113">
        <f t="shared" si="4"/>
        <v>7.8218999999999994</v>
      </c>
      <c r="Y59" s="113">
        <f t="shared" si="5"/>
        <v>32851.979999999996</v>
      </c>
    </row>
    <row r="60" spans="1:25">
      <c r="A60" s="3">
        <f t="shared" si="6"/>
        <v>59</v>
      </c>
      <c r="B60" s="3" t="s">
        <v>527</v>
      </c>
      <c r="C60" s="111">
        <v>562</v>
      </c>
      <c r="D60" s="112">
        <v>45038</v>
      </c>
      <c r="E60" s="3" t="s">
        <v>529</v>
      </c>
      <c r="F60" s="3">
        <v>23200262</v>
      </c>
      <c r="G60" s="112">
        <v>45041</v>
      </c>
      <c r="H60" s="3" t="s">
        <v>550</v>
      </c>
      <c r="I60" s="3" t="s">
        <v>531</v>
      </c>
      <c r="J60" s="3" t="s">
        <v>536</v>
      </c>
      <c r="K60" s="3" t="s">
        <v>537</v>
      </c>
      <c r="L60" s="85">
        <v>1495</v>
      </c>
      <c r="M60" s="3" t="s">
        <v>534</v>
      </c>
      <c r="N60" s="85">
        <v>31.27</v>
      </c>
      <c r="O60" s="85">
        <f t="shared" si="0"/>
        <v>46748.65</v>
      </c>
      <c r="P60" s="85"/>
      <c r="Q60" s="85">
        <v>0</v>
      </c>
      <c r="R60" s="85">
        <f t="shared" si="1"/>
        <v>46748.65</v>
      </c>
      <c r="S60" s="85">
        <f t="shared" si="2"/>
        <v>31.27</v>
      </c>
      <c r="T60" s="3" t="s">
        <v>535</v>
      </c>
      <c r="U60" s="3">
        <v>23200085</v>
      </c>
      <c r="V60" s="112">
        <f t="shared" si="3"/>
        <v>45017</v>
      </c>
      <c r="W60" s="85">
        <f>+VLOOKUP(J60,'Nikita Rate'!$A$3:$D$27,4,0)</f>
        <v>38.810250000000003</v>
      </c>
      <c r="X60" s="113">
        <f t="shared" si="4"/>
        <v>7.5402500000000039</v>
      </c>
      <c r="Y60" s="113">
        <f t="shared" si="5"/>
        <v>11272.673750000005</v>
      </c>
    </row>
    <row r="61" spans="1:25">
      <c r="A61" s="3">
        <f t="shared" si="6"/>
        <v>60</v>
      </c>
      <c r="B61" s="3" t="s">
        <v>527</v>
      </c>
      <c r="C61" s="111">
        <v>562</v>
      </c>
      <c r="D61" s="112">
        <v>45038</v>
      </c>
      <c r="E61" s="3" t="s">
        <v>529</v>
      </c>
      <c r="F61" s="3">
        <v>23200262</v>
      </c>
      <c r="G61" s="112">
        <v>45041</v>
      </c>
      <c r="H61" s="3" t="s">
        <v>550</v>
      </c>
      <c r="I61" s="3" t="s">
        <v>531</v>
      </c>
      <c r="J61" s="3" t="s">
        <v>532</v>
      </c>
      <c r="K61" s="3" t="s">
        <v>533</v>
      </c>
      <c r="L61" s="85">
        <v>5980</v>
      </c>
      <c r="M61" s="3" t="s">
        <v>534</v>
      </c>
      <c r="N61" s="85">
        <v>9.2799999999999994</v>
      </c>
      <c r="O61" s="85">
        <f t="shared" si="0"/>
        <v>55494.399999999994</v>
      </c>
      <c r="P61" s="85"/>
      <c r="Q61" s="85">
        <v>0</v>
      </c>
      <c r="R61" s="85">
        <f t="shared" si="1"/>
        <v>55494.399999999994</v>
      </c>
      <c r="S61" s="85">
        <f t="shared" si="2"/>
        <v>9.2799999999999994</v>
      </c>
      <c r="T61" s="3" t="s">
        <v>535</v>
      </c>
      <c r="U61" s="3">
        <v>23200131</v>
      </c>
      <c r="V61" s="112">
        <f t="shared" si="3"/>
        <v>45017</v>
      </c>
      <c r="W61" s="85">
        <f>+VLOOKUP(J61,'Nikita Rate'!$A$3:$D$27,4,0)</f>
        <v>11.135475</v>
      </c>
      <c r="X61" s="113">
        <f t="shared" si="4"/>
        <v>1.8554750000000002</v>
      </c>
      <c r="Y61" s="113">
        <f t="shared" si="5"/>
        <v>11095.740500000002</v>
      </c>
    </row>
    <row r="62" spans="1:25">
      <c r="A62" s="3">
        <f t="shared" si="6"/>
        <v>61</v>
      </c>
      <c r="B62" s="3" t="s">
        <v>527</v>
      </c>
      <c r="C62" s="111">
        <v>562</v>
      </c>
      <c r="D62" s="112">
        <v>45038</v>
      </c>
      <c r="E62" s="3" t="s">
        <v>529</v>
      </c>
      <c r="F62" s="3">
        <v>23200262</v>
      </c>
      <c r="G62" s="112">
        <v>45041</v>
      </c>
      <c r="H62" s="3" t="s">
        <v>550</v>
      </c>
      <c r="I62" s="3" t="s">
        <v>531</v>
      </c>
      <c r="J62" s="3" t="s">
        <v>551</v>
      </c>
      <c r="K62" s="3" t="s">
        <v>552</v>
      </c>
      <c r="L62" s="85">
        <v>1535</v>
      </c>
      <c r="M62" s="3" t="s">
        <v>534</v>
      </c>
      <c r="N62" s="85">
        <v>31.27</v>
      </c>
      <c r="O62" s="85">
        <f t="shared" si="0"/>
        <v>47999.45</v>
      </c>
      <c r="P62" s="85"/>
      <c r="Q62" s="85">
        <v>0</v>
      </c>
      <c r="R62" s="85">
        <f t="shared" si="1"/>
        <v>47999.45</v>
      </c>
      <c r="S62" s="85">
        <f t="shared" si="2"/>
        <v>31.27</v>
      </c>
      <c r="T62" s="3" t="s">
        <v>535</v>
      </c>
      <c r="U62" s="3">
        <v>23200131</v>
      </c>
      <c r="V62" s="112">
        <f t="shared" si="3"/>
        <v>45017</v>
      </c>
      <c r="W62" s="85">
        <f>+VLOOKUP(J62,'Nikita Rate'!$A$3:$D$27,4,0)</f>
        <v>38.810250000000003</v>
      </c>
      <c r="X62" s="113">
        <f t="shared" si="4"/>
        <v>7.5402500000000039</v>
      </c>
      <c r="Y62" s="113">
        <f t="shared" si="5"/>
        <v>11574.283750000006</v>
      </c>
    </row>
    <row r="63" spans="1:25">
      <c r="A63" s="3">
        <f t="shared" si="6"/>
        <v>62</v>
      </c>
      <c r="B63" s="3" t="s">
        <v>527</v>
      </c>
      <c r="C63" s="111">
        <v>562</v>
      </c>
      <c r="D63" s="112">
        <v>45038</v>
      </c>
      <c r="E63" s="3" t="s">
        <v>529</v>
      </c>
      <c r="F63" s="3">
        <v>23200262</v>
      </c>
      <c r="G63" s="112">
        <v>45041</v>
      </c>
      <c r="H63" s="3" t="s">
        <v>550</v>
      </c>
      <c r="I63" s="3" t="s">
        <v>531</v>
      </c>
      <c r="J63" s="3" t="s">
        <v>554</v>
      </c>
      <c r="K63" s="3" t="s">
        <v>555</v>
      </c>
      <c r="L63" s="85">
        <v>6140</v>
      </c>
      <c r="M63" s="3" t="s">
        <v>534</v>
      </c>
      <c r="N63" s="85">
        <v>9.2799999999999994</v>
      </c>
      <c r="O63" s="85">
        <f t="shared" si="0"/>
        <v>56979.199999999997</v>
      </c>
      <c r="P63" s="85"/>
      <c r="Q63" s="85">
        <v>0</v>
      </c>
      <c r="R63" s="85">
        <f t="shared" si="1"/>
        <v>56979.199999999997</v>
      </c>
      <c r="S63" s="85">
        <f t="shared" si="2"/>
        <v>9.2799999999999994</v>
      </c>
      <c r="T63" s="3" t="s">
        <v>535</v>
      </c>
      <c r="U63" s="3">
        <v>23200131</v>
      </c>
      <c r="V63" s="112">
        <f t="shared" si="3"/>
        <v>45017</v>
      </c>
      <c r="W63" s="85">
        <f>+VLOOKUP(J63,'Nikita Rate'!$A$3:$D$27,4,0)</f>
        <v>11.135475</v>
      </c>
      <c r="X63" s="113">
        <f t="shared" si="4"/>
        <v>1.8554750000000002</v>
      </c>
      <c r="Y63" s="113">
        <f t="shared" si="5"/>
        <v>11392.616500000002</v>
      </c>
    </row>
    <row r="64" spans="1:25">
      <c r="A64" s="3">
        <f t="shared" si="6"/>
        <v>63</v>
      </c>
      <c r="B64" s="3" t="s">
        <v>527</v>
      </c>
      <c r="C64" s="111">
        <v>587</v>
      </c>
      <c r="D64" s="112">
        <v>45040</v>
      </c>
      <c r="E64" s="3" t="s">
        <v>529</v>
      </c>
      <c r="F64" s="3">
        <v>23200263</v>
      </c>
      <c r="G64" s="112">
        <v>45041</v>
      </c>
      <c r="H64" s="3" t="s">
        <v>550</v>
      </c>
      <c r="I64" s="3" t="s">
        <v>531</v>
      </c>
      <c r="J64" s="3" t="s">
        <v>564</v>
      </c>
      <c r="K64" s="3" t="s">
        <v>565</v>
      </c>
      <c r="L64" s="85">
        <v>4960</v>
      </c>
      <c r="M64" s="3" t="s">
        <v>553</v>
      </c>
      <c r="N64" s="85">
        <v>28.78</v>
      </c>
      <c r="O64" s="85">
        <f t="shared" si="0"/>
        <v>142748.80000000002</v>
      </c>
      <c r="P64" s="85"/>
      <c r="Q64" s="85">
        <v>0</v>
      </c>
      <c r="R64" s="85">
        <f t="shared" si="1"/>
        <v>142748.80000000002</v>
      </c>
      <c r="S64" s="85">
        <f t="shared" si="2"/>
        <v>28.780000000000005</v>
      </c>
      <c r="T64" s="3" t="s">
        <v>535</v>
      </c>
      <c r="U64" s="3">
        <v>23200131</v>
      </c>
      <c r="V64" s="112">
        <f t="shared" si="3"/>
        <v>45017</v>
      </c>
      <c r="W64" s="85">
        <f>+VLOOKUP(J64,'Nikita Rate'!$A$3:$D$27,4,0)</f>
        <v>31.851900000000001</v>
      </c>
      <c r="X64" s="113">
        <f t="shared" si="4"/>
        <v>3.0718999999999959</v>
      </c>
      <c r="Y64" s="113">
        <f t="shared" si="5"/>
        <v>15236.62399999998</v>
      </c>
    </row>
    <row r="65" spans="1:25">
      <c r="A65" s="3">
        <f t="shared" si="6"/>
        <v>64</v>
      </c>
      <c r="B65" s="3" t="s">
        <v>527</v>
      </c>
      <c r="C65" s="111">
        <v>587</v>
      </c>
      <c r="D65" s="112">
        <v>45040</v>
      </c>
      <c r="E65" s="3" t="s">
        <v>529</v>
      </c>
      <c r="F65" s="3">
        <v>23200263</v>
      </c>
      <c r="G65" s="112">
        <v>45041</v>
      </c>
      <c r="H65" s="3" t="s">
        <v>550</v>
      </c>
      <c r="I65" s="3" t="s">
        <v>531</v>
      </c>
      <c r="J65" s="3" t="s">
        <v>562</v>
      </c>
      <c r="K65" s="3" t="s">
        <v>563</v>
      </c>
      <c r="L65" s="85">
        <v>9920</v>
      </c>
      <c r="M65" s="3" t="s">
        <v>553</v>
      </c>
      <c r="N65" s="85">
        <v>12.81</v>
      </c>
      <c r="O65" s="85">
        <f t="shared" si="0"/>
        <v>127075.20000000001</v>
      </c>
      <c r="P65" s="85"/>
      <c r="Q65" s="85">
        <v>0</v>
      </c>
      <c r="R65" s="85">
        <f t="shared" si="1"/>
        <v>127075.20000000001</v>
      </c>
      <c r="S65" s="85">
        <f t="shared" si="2"/>
        <v>12.81</v>
      </c>
      <c r="T65" s="3" t="s">
        <v>535</v>
      </c>
      <c r="U65" s="3">
        <v>23200131</v>
      </c>
      <c r="V65" s="112">
        <f t="shared" si="3"/>
        <v>45017</v>
      </c>
      <c r="W65" s="85">
        <f>+VLOOKUP(J65,'Nikita Rate'!$A$3:$D$27,4,0)</f>
        <v>15.122250000000003</v>
      </c>
      <c r="X65" s="113">
        <f t="shared" si="4"/>
        <v>2.3122500000000024</v>
      </c>
      <c r="Y65" s="113">
        <f t="shared" si="5"/>
        <v>22937.520000000022</v>
      </c>
    </row>
    <row r="66" spans="1:25">
      <c r="A66" s="3">
        <f t="shared" si="6"/>
        <v>65</v>
      </c>
      <c r="B66" s="3" t="s">
        <v>527</v>
      </c>
      <c r="C66" s="111" t="s">
        <v>595</v>
      </c>
      <c r="D66" s="112">
        <v>45040</v>
      </c>
      <c r="E66" s="3" t="s">
        <v>529</v>
      </c>
      <c r="F66" s="3">
        <v>23200265</v>
      </c>
      <c r="G66" s="112">
        <v>45041</v>
      </c>
      <c r="H66" s="3" t="s">
        <v>530</v>
      </c>
      <c r="I66" s="3" t="s">
        <v>531</v>
      </c>
      <c r="J66" s="3" t="s">
        <v>536</v>
      </c>
      <c r="K66" s="3" t="s">
        <v>537</v>
      </c>
      <c r="L66" s="85">
        <v>4080</v>
      </c>
      <c r="M66" s="3" t="s">
        <v>534</v>
      </c>
      <c r="N66" s="85">
        <v>31.27</v>
      </c>
      <c r="O66" s="85">
        <f t="shared" ref="O66:O129" si="7">+L66*N66</f>
        <v>127581.59999999999</v>
      </c>
      <c r="P66" s="85"/>
      <c r="Q66" s="85">
        <v>0</v>
      </c>
      <c r="R66" s="85">
        <f t="shared" si="1"/>
        <v>127581.59999999999</v>
      </c>
      <c r="S66" s="85">
        <f t="shared" si="2"/>
        <v>31.27</v>
      </c>
      <c r="T66" s="3" t="s">
        <v>535</v>
      </c>
      <c r="U66" s="3">
        <v>23200056</v>
      </c>
      <c r="V66" s="112">
        <f t="shared" si="3"/>
        <v>45017</v>
      </c>
      <c r="W66" s="85">
        <f>+VLOOKUP(J66,'Nikita Rate'!$A$3:$D$27,4,0)</f>
        <v>38.810250000000003</v>
      </c>
      <c r="X66" s="113">
        <f t="shared" si="4"/>
        <v>7.5402500000000039</v>
      </c>
      <c r="Y66" s="113">
        <f t="shared" si="5"/>
        <v>30764.220000000016</v>
      </c>
    </row>
    <row r="67" spans="1:25">
      <c r="A67" s="3">
        <f t="shared" si="6"/>
        <v>66</v>
      </c>
      <c r="B67" s="3" t="s">
        <v>527</v>
      </c>
      <c r="C67" s="111" t="s">
        <v>595</v>
      </c>
      <c r="D67" s="112">
        <v>45040</v>
      </c>
      <c r="E67" s="3" t="s">
        <v>529</v>
      </c>
      <c r="F67" s="3">
        <v>23200265</v>
      </c>
      <c r="G67" s="112">
        <v>45041</v>
      </c>
      <c r="H67" s="3" t="s">
        <v>530</v>
      </c>
      <c r="I67" s="3" t="s">
        <v>531</v>
      </c>
      <c r="J67" s="3" t="s">
        <v>532</v>
      </c>
      <c r="K67" s="3" t="s">
        <v>533</v>
      </c>
      <c r="L67" s="85">
        <v>14000</v>
      </c>
      <c r="M67" s="3" t="s">
        <v>534</v>
      </c>
      <c r="N67" s="85">
        <v>9.2799999999999994</v>
      </c>
      <c r="O67" s="85">
        <f t="shared" si="7"/>
        <v>129919.99999999999</v>
      </c>
      <c r="P67" s="85"/>
      <c r="Q67" s="85">
        <v>0</v>
      </c>
      <c r="R67" s="85">
        <f t="shared" ref="R67:R130" si="8">+O67+P67+Q67</f>
        <v>129919.99999999999</v>
      </c>
      <c r="S67" s="85">
        <f t="shared" ref="S67:S130" si="9">+R67/L67</f>
        <v>9.2799999999999994</v>
      </c>
      <c r="T67" s="3" t="s">
        <v>535</v>
      </c>
      <c r="U67" s="3">
        <v>23200160</v>
      </c>
      <c r="V67" s="112">
        <f t="shared" ref="V67:V130" si="10">EOMONTH(G67,-1)+1</f>
        <v>45017</v>
      </c>
      <c r="W67" s="85">
        <f>+VLOOKUP(J67,'Nikita Rate'!$A$3:$D$27,4,0)</f>
        <v>11.135475</v>
      </c>
      <c r="X67" s="113">
        <f t="shared" ref="X67:X130" si="11">+W67-S67</f>
        <v>1.8554750000000002</v>
      </c>
      <c r="Y67" s="113">
        <f t="shared" ref="Y67:Y130" si="12">+X67*L67</f>
        <v>25976.65</v>
      </c>
    </row>
    <row r="68" spans="1:25">
      <c r="A68" s="3">
        <f t="shared" ref="A68:A131" si="13">+A67+1</f>
        <v>67</v>
      </c>
      <c r="B68" s="3" t="s">
        <v>527</v>
      </c>
      <c r="C68" s="111">
        <v>617</v>
      </c>
      <c r="D68" s="112">
        <v>45041</v>
      </c>
      <c r="E68" s="3" t="s">
        <v>529</v>
      </c>
      <c r="F68" s="3">
        <v>23200278</v>
      </c>
      <c r="G68" s="112">
        <v>45042</v>
      </c>
      <c r="H68" s="3" t="s">
        <v>550</v>
      </c>
      <c r="I68" s="3" t="s">
        <v>531</v>
      </c>
      <c r="J68" s="3" t="s">
        <v>562</v>
      </c>
      <c r="K68" s="3" t="s">
        <v>563</v>
      </c>
      <c r="L68" s="85">
        <v>9320</v>
      </c>
      <c r="M68" s="3" t="s">
        <v>553</v>
      </c>
      <c r="N68" s="85">
        <v>12.81</v>
      </c>
      <c r="O68" s="85">
        <f t="shared" si="7"/>
        <v>119389.20000000001</v>
      </c>
      <c r="P68" s="85"/>
      <c r="Q68" s="85">
        <v>0</v>
      </c>
      <c r="R68" s="85">
        <f t="shared" si="8"/>
        <v>119389.20000000001</v>
      </c>
      <c r="S68" s="85">
        <f t="shared" si="9"/>
        <v>12.81</v>
      </c>
      <c r="T68" s="3" t="s">
        <v>535</v>
      </c>
      <c r="U68" s="3">
        <v>22250366</v>
      </c>
      <c r="V68" s="112">
        <f t="shared" si="10"/>
        <v>45017</v>
      </c>
      <c r="W68" s="85">
        <f>+VLOOKUP(J68,'Nikita Rate'!$A$3:$D$27,4,0)</f>
        <v>15.122250000000003</v>
      </c>
      <c r="X68" s="113">
        <f t="shared" si="11"/>
        <v>2.3122500000000024</v>
      </c>
      <c r="Y68" s="113">
        <f t="shared" si="12"/>
        <v>21550.170000000024</v>
      </c>
    </row>
    <row r="69" spans="1:25">
      <c r="A69" s="3">
        <f t="shared" si="13"/>
        <v>68</v>
      </c>
      <c r="B69" s="3" t="s">
        <v>527</v>
      </c>
      <c r="C69" s="111">
        <v>617</v>
      </c>
      <c r="D69" s="112">
        <v>45041</v>
      </c>
      <c r="E69" s="3" t="s">
        <v>529</v>
      </c>
      <c r="F69" s="3">
        <v>23200278</v>
      </c>
      <c r="G69" s="112">
        <v>45042</v>
      </c>
      <c r="H69" s="3" t="s">
        <v>550</v>
      </c>
      <c r="I69" s="3" t="s">
        <v>531</v>
      </c>
      <c r="J69" s="3" t="s">
        <v>564</v>
      </c>
      <c r="K69" s="3" t="s">
        <v>565</v>
      </c>
      <c r="L69" s="85">
        <v>4660</v>
      </c>
      <c r="M69" s="3" t="s">
        <v>553</v>
      </c>
      <c r="N69" s="85">
        <v>28.78</v>
      </c>
      <c r="O69" s="85">
        <f t="shared" si="7"/>
        <v>134114.80000000002</v>
      </c>
      <c r="P69" s="85"/>
      <c r="Q69" s="85">
        <v>0</v>
      </c>
      <c r="R69" s="85">
        <f t="shared" si="8"/>
        <v>134114.80000000002</v>
      </c>
      <c r="S69" s="85">
        <f t="shared" si="9"/>
        <v>28.780000000000005</v>
      </c>
      <c r="T69" s="3" t="s">
        <v>535</v>
      </c>
      <c r="U69" s="3">
        <v>22250366</v>
      </c>
      <c r="V69" s="112">
        <f t="shared" si="10"/>
        <v>45017</v>
      </c>
      <c r="W69" s="85">
        <f>+VLOOKUP(J69,'Nikita Rate'!$A$3:$D$27,4,0)</f>
        <v>31.851900000000001</v>
      </c>
      <c r="X69" s="113">
        <f t="shared" si="11"/>
        <v>3.0718999999999959</v>
      </c>
      <c r="Y69" s="113">
        <f t="shared" si="12"/>
        <v>14315.05399999998</v>
      </c>
    </row>
    <row r="70" spans="1:25">
      <c r="A70" s="3">
        <f t="shared" si="13"/>
        <v>69</v>
      </c>
      <c r="B70" s="3" t="s">
        <v>527</v>
      </c>
      <c r="C70" s="111">
        <v>645</v>
      </c>
      <c r="D70" s="112">
        <v>45042</v>
      </c>
      <c r="E70" s="3" t="s">
        <v>529</v>
      </c>
      <c r="F70" s="3">
        <v>23200297</v>
      </c>
      <c r="G70" s="112">
        <v>45042</v>
      </c>
      <c r="H70" s="3" t="s">
        <v>550</v>
      </c>
      <c r="I70" s="3" t="s">
        <v>531</v>
      </c>
      <c r="J70" s="3" t="s">
        <v>532</v>
      </c>
      <c r="K70" s="3" t="s">
        <v>533</v>
      </c>
      <c r="L70" s="85">
        <v>11400</v>
      </c>
      <c r="M70" s="3" t="s">
        <v>534</v>
      </c>
      <c r="N70" s="85">
        <v>9.2799999999999994</v>
      </c>
      <c r="O70" s="85">
        <f t="shared" si="7"/>
        <v>105791.99999999999</v>
      </c>
      <c r="P70" s="85"/>
      <c r="Q70" s="85">
        <v>0</v>
      </c>
      <c r="R70" s="85">
        <f t="shared" si="8"/>
        <v>105791.99999999999</v>
      </c>
      <c r="S70" s="85">
        <f t="shared" si="9"/>
        <v>9.2799999999999994</v>
      </c>
      <c r="T70" s="3" t="s">
        <v>535</v>
      </c>
      <c r="U70" s="3">
        <v>23200131</v>
      </c>
      <c r="V70" s="112">
        <f t="shared" si="10"/>
        <v>45017</v>
      </c>
      <c r="W70" s="85">
        <f>+VLOOKUP(J70,'Nikita Rate'!$A$3:$D$27,4,0)</f>
        <v>11.135475</v>
      </c>
      <c r="X70" s="113">
        <f t="shared" si="11"/>
        <v>1.8554750000000002</v>
      </c>
      <c r="Y70" s="113">
        <f t="shared" si="12"/>
        <v>21152.415000000001</v>
      </c>
    </row>
    <row r="71" spans="1:25">
      <c r="A71" s="3">
        <f t="shared" si="13"/>
        <v>70</v>
      </c>
      <c r="B71" s="3" t="s">
        <v>527</v>
      </c>
      <c r="C71" s="111">
        <v>645</v>
      </c>
      <c r="D71" s="112">
        <v>45042</v>
      </c>
      <c r="E71" s="3" t="s">
        <v>529</v>
      </c>
      <c r="F71" s="3">
        <v>23200297</v>
      </c>
      <c r="G71" s="112">
        <v>45042</v>
      </c>
      <c r="H71" s="3" t="s">
        <v>550</v>
      </c>
      <c r="I71" s="3" t="s">
        <v>531</v>
      </c>
      <c r="J71" s="3" t="s">
        <v>536</v>
      </c>
      <c r="K71" s="3" t="s">
        <v>537</v>
      </c>
      <c r="L71" s="85">
        <v>2850</v>
      </c>
      <c r="M71" s="3" t="s">
        <v>534</v>
      </c>
      <c r="N71" s="85">
        <v>31.27</v>
      </c>
      <c r="O71" s="85">
        <f t="shared" si="7"/>
        <v>89119.5</v>
      </c>
      <c r="P71" s="85"/>
      <c r="Q71" s="85">
        <v>0</v>
      </c>
      <c r="R71" s="85">
        <f t="shared" si="8"/>
        <v>89119.5</v>
      </c>
      <c r="S71" s="85">
        <f t="shared" si="9"/>
        <v>31.27</v>
      </c>
      <c r="T71" s="3" t="s">
        <v>535</v>
      </c>
      <c r="U71" s="3">
        <v>23200131</v>
      </c>
      <c r="V71" s="112">
        <f t="shared" si="10"/>
        <v>45017</v>
      </c>
      <c r="W71" s="85">
        <f>+VLOOKUP(J71,'Nikita Rate'!$A$3:$D$27,4,0)</f>
        <v>38.810250000000003</v>
      </c>
      <c r="X71" s="113">
        <f t="shared" si="11"/>
        <v>7.5402500000000039</v>
      </c>
      <c r="Y71" s="113">
        <f t="shared" si="12"/>
        <v>21489.712500000012</v>
      </c>
    </row>
    <row r="72" spans="1:25">
      <c r="A72" s="3">
        <f t="shared" si="13"/>
        <v>71</v>
      </c>
      <c r="B72" s="3" t="s">
        <v>527</v>
      </c>
      <c r="C72" s="111" t="s">
        <v>596</v>
      </c>
      <c r="D72" s="117">
        <v>45042</v>
      </c>
      <c r="E72" s="3" t="s">
        <v>529</v>
      </c>
      <c r="F72" s="3">
        <v>23200317</v>
      </c>
      <c r="G72" s="112">
        <v>45043</v>
      </c>
      <c r="H72" s="3" t="s">
        <v>544</v>
      </c>
      <c r="I72" s="3" t="s">
        <v>531</v>
      </c>
      <c r="J72" s="3" t="s">
        <v>557</v>
      </c>
      <c r="K72" s="3" t="s">
        <v>558</v>
      </c>
      <c r="L72" s="85">
        <v>3895</v>
      </c>
      <c r="M72" s="3" t="s">
        <v>534</v>
      </c>
      <c r="N72" s="85">
        <v>40.69</v>
      </c>
      <c r="O72" s="85">
        <f t="shared" si="7"/>
        <v>158487.54999999999</v>
      </c>
      <c r="P72" s="85"/>
      <c r="Q72" s="85">
        <v>0</v>
      </c>
      <c r="R72" s="85">
        <f t="shared" si="8"/>
        <v>158487.54999999999</v>
      </c>
      <c r="S72" s="85">
        <f t="shared" si="9"/>
        <v>40.69</v>
      </c>
      <c r="T72" s="3" t="s">
        <v>535</v>
      </c>
      <c r="U72" s="3">
        <v>23200170</v>
      </c>
      <c r="V72" s="112">
        <f t="shared" si="10"/>
        <v>45017</v>
      </c>
      <c r="W72" s="85">
        <f>+VLOOKUP(J72,'Nikita Rate'!$A$3:$D$27,4,0)</f>
        <v>43.029675000000005</v>
      </c>
      <c r="X72" s="113">
        <f t="shared" si="11"/>
        <v>2.3396750000000068</v>
      </c>
      <c r="Y72" s="113">
        <f t="shared" si="12"/>
        <v>9113.0341250000274</v>
      </c>
    </row>
    <row r="73" spans="1:25">
      <c r="A73" s="3">
        <f t="shared" si="13"/>
        <v>72</v>
      </c>
      <c r="B73" s="3" t="s">
        <v>527</v>
      </c>
      <c r="C73" s="111">
        <v>675</v>
      </c>
      <c r="D73" s="117">
        <v>45043</v>
      </c>
      <c r="E73" s="3" t="s">
        <v>529</v>
      </c>
      <c r="F73" s="3">
        <v>23200325</v>
      </c>
      <c r="G73" s="112">
        <v>45043</v>
      </c>
      <c r="H73" s="3" t="s">
        <v>550</v>
      </c>
      <c r="I73" s="3" t="s">
        <v>531</v>
      </c>
      <c r="J73" s="3" t="s">
        <v>539</v>
      </c>
      <c r="K73" s="3" t="s">
        <v>540</v>
      </c>
      <c r="L73" s="85">
        <v>4140</v>
      </c>
      <c r="M73" s="3" t="s">
        <v>534</v>
      </c>
      <c r="N73" s="85">
        <v>24.03</v>
      </c>
      <c r="O73" s="85">
        <f t="shared" si="7"/>
        <v>99484.200000000012</v>
      </c>
      <c r="P73" s="85"/>
      <c r="Q73" s="85">
        <v>0</v>
      </c>
      <c r="R73" s="85">
        <f t="shared" si="8"/>
        <v>99484.200000000012</v>
      </c>
      <c r="S73" s="85">
        <f t="shared" si="9"/>
        <v>24.03</v>
      </c>
      <c r="T73" s="3" t="s">
        <v>535</v>
      </c>
      <c r="U73" s="3">
        <v>23200172</v>
      </c>
      <c r="V73" s="112">
        <f t="shared" si="10"/>
        <v>45017</v>
      </c>
      <c r="W73" s="85">
        <f>+VLOOKUP(J73,'Nikita Rate'!$A$3:$D$27,4,0)</f>
        <v>31.851900000000001</v>
      </c>
      <c r="X73" s="113">
        <f t="shared" si="11"/>
        <v>7.8218999999999994</v>
      </c>
      <c r="Y73" s="113">
        <f t="shared" si="12"/>
        <v>32382.665999999997</v>
      </c>
    </row>
    <row r="74" spans="1:25">
      <c r="A74" s="3">
        <f t="shared" si="13"/>
        <v>73</v>
      </c>
      <c r="B74" s="3" t="s">
        <v>527</v>
      </c>
      <c r="C74" s="111">
        <v>675</v>
      </c>
      <c r="D74" s="117">
        <v>45043</v>
      </c>
      <c r="E74" s="3" t="s">
        <v>529</v>
      </c>
      <c r="F74" s="3">
        <v>23200325</v>
      </c>
      <c r="G74" s="112">
        <v>45043</v>
      </c>
      <c r="H74" s="3" t="s">
        <v>550</v>
      </c>
      <c r="I74" s="3" t="s">
        <v>531</v>
      </c>
      <c r="J74" s="3" t="s">
        <v>541</v>
      </c>
      <c r="K74" s="3" t="s">
        <v>542</v>
      </c>
      <c r="L74" s="85">
        <v>8280</v>
      </c>
      <c r="M74" s="3" t="s">
        <v>534</v>
      </c>
      <c r="N74" s="85">
        <v>11.47</v>
      </c>
      <c r="O74" s="85">
        <f t="shared" si="7"/>
        <v>94971.6</v>
      </c>
      <c r="P74" s="85"/>
      <c r="Q74" s="85">
        <v>0</v>
      </c>
      <c r="R74" s="85">
        <f t="shared" si="8"/>
        <v>94971.6</v>
      </c>
      <c r="S74" s="85">
        <f t="shared" si="9"/>
        <v>11.47</v>
      </c>
      <c r="T74" s="3" t="s">
        <v>535</v>
      </c>
      <c r="U74" s="3">
        <v>23200172</v>
      </c>
      <c r="V74" s="112">
        <f t="shared" si="10"/>
        <v>45017</v>
      </c>
      <c r="W74" s="85">
        <f>+VLOOKUP(J74,'Nikita Rate'!$A$3:$D$27,4,0)</f>
        <v>15.122250000000003</v>
      </c>
      <c r="X74" s="113">
        <f t="shared" si="11"/>
        <v>3.6522500000000022</v>
      </c>
      <c r="Y74" s="113">
        <f t="shared" si="12"/>
        <v>30240.630000000019</v>
      </c>
    </row>
    <row r="75" spans="1:25">
      <c r="A75" s="3">
        <f t="shared" si="13"/>
        <v>74</v>
      </c>
      <c r="B75" s="3" t="s">
        <v>527</v>
      </c>
      <c r="C75" s="111" t="s">
        <v>597</v>
      </c>
      <c r="D75" s="117">
        <v>45044</v>
      </c>
      <c r="E75" s="3" t="s">
        <v>529</v>
      </c>
      <c r="F75" s="3">
        <v>23200335</v>
      </c>
      <c r="G75" s="112">
        <v>45044</v>
      </c>
      <c r="H75" s="3" t="s">
        <v>572</v>
      </c>
      <c r="I75" s="3" t="s">
        <v>531</v>
      </c>
      <c r="J75" s="3" t="s">
        <v>598</v>
      </c>
      <c r="K75" s="3" t="s">
        <v>599</v>
      </c>
      <c r="L75" s="85">
        <v>850</v>
      </c>
      <c r="M75" s="3" t="s">
        <v>534</v>
      </c>
      <c r="N75" s="85">
        <v>27.07</v>
      </c>
      <c r="O75" s="85">
        <f t="shared" si="7"/>
        <v>23009.5</v>
      </c>
      <c r="P75" s="85"/>
      <c r="Q75" s="85">
        <v>0</v>
      </c>
      <c r="R75" s="85">
        <f t="shared" si="8"/>
        <v>23009.5</v>
      </c>
      <c r="S75" s="85">
        <f t="shared" si="9"/>
        <v>27.07</v>
      </c>
      <c r="T75" s="3" t="s">
        <v>535</v>
      </c>
      <c r="U75" s="3">
        <v>23200125</v>
      </c>
      <c r="V75" s="112">
        <f t="shared" si="10"/>
        <v>45017</v>
      </c>
      <c r="W75" s="85">
        <f>+VLOOKUP(J75,'Nikita Rate'!$A$3:$D$27,4,0)</f>
        <v>28.626525000000004</v>
      </c>
      <c r="X75" s="113">
        <f t="shared" si="11"/>
        <v>1.5565250000000042</v>
      </c>
      <c r="Y75" s="113">
        <f t="shared" si="12"/>
        <v>1323.0462500000035</v>
      </c>
    </row>
    <row r="76" spans="1:25">
      <c r="A76" s="3">
        <f t="shared" si="13"/>
        <v>75</v>
      </c>
      <c r="B76" s="3" t="s">
        <v>527</v>
      </c>
      <c r="C76" s="111" t="s">
        <v>600</v>
      </c>
      <c r="D76" s="117">
        <v>45044</v>
      </c>
      <c r="E76" s="3" t="s">
        <v>529</v>
      </c>
      <c r="F76" s="3">
        <v>23200336</v>
      </c>
      <c r="G76" s="112">
        <v>45044</v>
      </c>
      <c r="H76" s="3" t="s">
        <v>572</v>
      </c>
      <c r="I76" s="3" t="s">
        <v>531</v>
      </c>
      <c r="J76" s="3" t="s">
        <v>557</v>
      </c>
      <c r="K76" s="3" t="s">
        <v>558</v>
      </c>
      <c r="L76" s="85">
        <v>4330</v>
      </c>
      <c r="M76" s="3" t="s">
        <v>534</v>
      </c>
      <c r="N76" s="85">
        <v>34.92</v>
      </c>
      <c r="O76" s="85">
        <f t="shared" si="7"/>
        <v>151203.6</v>
      </c>
      <c r="P76" s="85"/>
      <c r="Q76" s="85">
        <v>0</v>
      </c>
      <c r="R76" s="85">
        <f t="shared" si="8"/>
        <v>151203.6</v>
      </c>
      <c r="S76" s="85">
        <f t="shared" si="9"/>
        <v>34.92</v>
      </c>
      <c r="T76" s="3" t="s">
        <v>535</v>
      </c>
      <c r="U76" s="3">
        <v>23200097</v>
      </c>
      <c r="V76" s="112">
        <f t="shared" si="10"/>
        <v>45017</v>
      </c>
      <c r="W76" s="85">
        <f>+VLOOKUP(J76,'Nikita Rate'!$A$3:$D$27,4,0)</f>
        <v>43.029675000000005</v>
      </c>
      <c r="X76" s="113">
        <f t="shared" si="11"/>
        <v>8.1096750000000029</v>
      </c>
      <c r="Y76" s="113">
        <f t="shared" si="12"/>
        <v>35114.892750000014</v>
      </c>
    </row>
    <row r="77" spans="1:25">
      <c r="A77" s="3">
        <f t="shared" si="13"/>
        <v>76</v>
      </c>
      <c r="B77" s="3" t="s">
        <v>527</v>
      </c>
      <c r="C77" s="111" t="s">
        <v>601</v>
      </c>
      <c r="D77" s="117">
        <v>45044</v>
      </c>
      <c r="E77" s="3" t="s">
        <v>529</v>
      </c>
      <c r="F77" s="3">
        <v>23200346</v>
      </c>
      <c r="G77" s="112">
        <v>45044</v>
      </c>
      <c r="H77" s="3" t="s">
        <v>530</v>
      </c>
      <c r="I77" s="3" t="s">
        <v>531</v>
      </c>
      <c r="J77" s="3" t="s">
        <v>590</v>
      </c>
      <c r="K77" s="3" t="s">
        <v>591</v>
      </c>
      <c r="L77" s="85">
        <v>5000</v>
      </c>
      <c r="M77" s="3" t="s">
        <v>534</v>
      </c>
      <c r="N77" s="85">
        <v>24.03</v>
      </c>
      <c r="O77" s="85">
        <f t="shared" si="7"/>
        <v>120150</v>
      </c>
      <c r="P77" s="85"/>
      <c r="Q77" s="85">
        <v>0</v>
      </c>
      <c r="R77" s="85">
        <f t="shared" si="8"/>
        <v>120150</v>
      </c>
      <c r="S77" s="85">
        <f t="shared" si="9"/>
        <v>24.03</v>
      </c>
      <c r="T77" s="3" t="s">
        <v>535</v>
      </c>
      <c r="U77" s="3">
        <v>23200098</v>
      </c>
      <c r="V77" s="112">
        <f t="shared" si="10"/>
        <v>45017</v>
      </c>
      <c r="W77" s="85">
        <f>+VLOOKUP(J77,'Nikita Rate'!$A$3:$D$27,4,0)</f>
        <v>31.851900000000001</v>
      </c>
      <c r="X77" s="113">
        <f t="shared" si="11"/>
        <v>7.8218999999999994</v>
      </c>
      <c r="Y77" s="113">
        <f t="shared" si="12"/>
        <v>39109.5</v>
      </c>
    </row>
    <row r="78" spans="1:25">
      <c r="A78" s="3">
        <f t="shared" si="13"/>
        <v>77</v>
      </c>
      <c r="B78" s="3" t="s">
        <v>527</v>
      </c>
      <c r="C78" s="111" t="s">
        <v>601</v>
      </c>
      <c r="D78" s="117">
        <v>45044</v>
      </c>
      <c r="E78" s="3" t="s">
        <v>529</v>
      </c>
      <c r="F78" s="3">
        <v>23200346</v>
      </c>
      <c r="G78" s="112">
        <v>45044</v>
      </c>
      <c r="H78" s="3" t="s">
        <v>530</v>
      </c>
      <c r="I78" s="3" t="s">
        <v>531</v>
      </c>
      <c r="J78" s="3" t="s">
        <v>592</v>
      </c>
      <c r="K78" s="3" t="s">
        <v>593</v>
      </c>
      <c r="L78" s="85">
        <v>10000</v>
      </c>
      <c r="M78" s="3" t="s">
        <v>534</v>
      </c>
      <c r="N78" s="85">
        <v>11.47</v>
      </c>
      <c r="O78" s="85">
        <f t="shared" si="7"/>
        <v>114700</v>
      </c>
      <c r="P78" s="85"/>
      <c r="Q78" s="85">
        <v>0</v>
      </c>
      <c r="R78" s="85">
        <f t="shared" si="8"/>
        <v>114700</v>
      </c>
      <c r="S78" s="85">
        <f t="shared" si="9"/>
        <v>11.47</v>
      </c>
      <c r="T78" s="3" t="s">
        <v>535</v>
      </c>
      <c r="U78" s="3">
        <v>23200098</v>
      </c>
      <c r="V78" s="112">
        <f t="shared" si="10"/>
        <v>45017</v>
      </c>
      <c r="W78" s="85">
        <f>+VLOOKUP(J78,'Nikita Rate'!$A$3:$D$27,4,0)</f>
        <v>15.122250000000003</v>
      </c>
      <c r="X78" s="113">
        <f t="shared" si="11"/>
        <v>3.6522500000000022</v>
      </c>
      <c r="Y78" s="113">
        <f t="shared" si="12"/>
        <v>36522.500000000022</v>
      </c>
    </row>
    <row r="79" spans="1:25">
      <c r="A79" s="3">
        <f t="shared" si="13"/>
        <v>78</v>
      </c>
      <c r="B79" s="3" t="s">
        <v>527</v>
      </c>
      <c r="C79" s="111" t="s">
        <v>602</v>
      </c>
      <c r="D79" s="117">
        <v>45044</v>
      </c>
      <c r="E79" s="3" t="s">
        <v>529</v>
      </c>
      <c r="F79" s="3">
        <v>23200348</v>
      </c>
      <c r="G79" s="112">
        <v>45045</v>
      </c>
      <c r="H79" s="3" t="s">
        <v>544</v>
      </c>
      <c r="I79" s="3" t="s">
        <v>531</v>
      </c>
      <c r="J79" s="3" t="s">
        <v>545</v>
      </c>
      <c r="K79" s="3" t="s">
        <v>546</v>
      </c>
      <c r="L79" s="85">
        <v>2180</v>
      </c>
      <c r="M79" s="3" t="s">
        <v>534</v>
      </c>
      <c r="N79" s="85">
        <v>40.69</v>
      </c>
      <c r="O79" s="85">
        <f t="shared" si="7"/>
        <v>88704.2</v>
      </c>
      <c r="P79" s="85"/>
      <c r="Q79" s="85">
        <v>0</v>
      </c>
      <c r="R79" s="85">
        <f t="shared" si="8"/>
        <v>88704.2</v>
      </c>
      <c r="S79" s="85">
        <f t="shared" si="9"/>
        <v>40.69</v>
      </c>
      <c r="T79" s="3" t="s">
        <v>535</v>
      </c>
      <c r="U79" s="3">
        <v>23200179</v>
      </c>
      <c r="V79" s="112">
        <f t="shared" si="10"/>
        <v>45017</v>
      </c>
      <c r="W79" s="85">
        <f>+VLOOKUP(J79,'Nikita Rate'!$A$3:$D$27,4,0)</f>
        <v>43.029675000000005</v>
      </c>
      <c r="X79" s="113">
        <f t="shared" si="11"/>
        <v>2.3396750000000068</v>
      </c>
      <c r="Y79" s="113">
        <f t="shared" si="12"/>
        <v>5100.4915000000146</v>
      </c>
    </row>
    <row r="80" spans="1:25">
      <c r="A80" s="3">
        <f t="shared" si="13"/>
        <v>79</v>
      </c>
      <c r="B80" s="3" t="s">
        <v>527</v>
      </c>
      <c r="C80" s="111" t="s">
        <v>603</v>
      </c>
      <c r="D80" s="112">
        <v>45048</v>
      </c>
      <c r="E80" s="3" t="s">
        <v>529</v>
      </c>
      <c r="F80" s="3">
        <v>23200368</v>
      </c>
      <c r="G80" s="112">
        <v>45048</v>
      </c>
      <c r="H80" s="3" t="s">
        <v>572</v>
      </c>
      <c r="I80" s="3" t="s">
        <v>531</v>
      </c>
      <c r="J80" s="3" t="s">
        <v>573</v>
      </c>
      <c r="K80" s="3" t="s">
        <v>574</v>
      </c>
      <c r="L80" s="85">
        <v>2440</v>
      </c>
      <c r="M80" s="3" t="s">
        <v>534</v>
      </c>
      <c r="N80" s="85">
        <v>35.200000000000003</v>
      </c>
      <c r="O80" s="85">
        <f t="shared" si="7"/>
        <v>85888</v>
      </c>
      <c r="P80" s="85"/>
      <c r="Q80" s="85">
        <v>0</v>
      </c>
      <c r="R80" s="85">
        <f t="shared" si="8"/>
        <v>85888</v>
      </c>
      <c r="S80" s="85">
        <f t="shared" si="9"/>
        <v>35.200000000000003</v>
      </c>
      <c r="T80" s="3" t="s">
        <v>535</v>
      </c>
      <c r="U80" s="3">
        <v>23200077</v>
      </c>
      <c r="V80" s="112">
        <f t="shared" si="10"/>
        <v>45047</v>
      </c>
      <c r="W80" s="85">
        <f>+VLOOKUP(J80,'Nikita Rate'!$A$3:$D$27,4,0)</f>
        <v>43.368074999999997</v>
      </c>
      <c r="X80" s="113">
        <f t="shared" si="11"/>
        <v>8.1680749999999946</v>
      </c>
      <c r="Y80" s="113">
        <f t="shared" si="12"/>
        <v>19930.102999999988</v>
      </c>
    </row>
    <row r="81" spans="1:25">
      <c r="A81" s="3">
        <f t="shared" si="13"/>
        <v>80</v>
      </c>
      <c r="B81" s="3" t="s">
        <v>527</v>
      </c>
      <c r="C81" s="111" t="s">
        <v>604</v>
      </c>
      <c r="D81" s="112">
        <v>45048</v>
      </c>
      <c r="E81" s="3" t="s">
        <v>529</v>
      </c>
      <c r="F81" s="3">
        <v>23200369</v>
      </c>
      <c r="G81" s="112">
        <v>45048</v>
      </c>
      <c r="H81" s="3" t="s">
        <v>572</v>
      </c>
      <c r="I81" s="3" t="s">
        <v>531</v>
      </c>
      <c r="J81" s="3" t="s">
        <v>605</v>
      </c>
      <c r="K81" s="3" t="s">
        <v>606</v>
      </c>
      <c r="L81" s="85">
        <v>2460</v>
      </c>
      <c r="M81" s="3" t="s">
        <v>534</v>
      </c>
      <c r="N81" s="85">
        <v>35.200000000000003</v>
      </c>
      <c r="O81" s="85">
        <f t="shared" si="7"/>
        <v>86592</v>
      </c>
      <c r="P81" s="85"/>
      <c r="Q81" s="85">
        <v>0</v>
      </c>
      <c r="R81" s="85">
        <f t="shared" si="8"/>
        <v>86592</v>
      </c>
      <c r="S81" s="85">
        <f t="shared" si="9"/>
        <v>35.200000000000003</v>
      </c>
      <c r="T81" s="3" t="s">
        <v>535</v>
      </c>
      <c r="U81" s="3">
        <v>23200097</v>
      </c>
      <c r="V81" s="112">
        <f t="shared" si="10"/>
        <v>45047</v>
      </c>
      <c r="W81" s="85">
        <f>+VLOOKUP(J81,'Nikita Rate'!$A$3:$D$27,4,0)</f>
        <v>43.029675000000005</v>
      </c>
      <c r="X81" s="113">
        <f t="shared" si="11"/>
        <v>7.8296750000000017</v>
      </c>
      <c r="Y81" s="113">
        <f t="shared" si="12"/>
        <v>19261.000500000006</v>
      </c>
    </row>
    <row r="82" spans="1:25">
      <c r="A82" s="3">
        <f t="shared" si="13"/>
        <v>81</v>
      </c>
      <c r="B82" s="3" t="s">
        <v>527</v>
      </c>
      <c r="C82" s="111" t="s">
        <v>607</v>
      </c>
      <c r="D82" s="112">
        <v>45048</v>
      </c>
      <c r="E82" s="3" t="s">
        <v>529</v>
      </c>
      <c r="F82" s="3">
        <v>23200370</v>
      </c>
      <c r="G82" s="112">
        <v>45048</v>
      </c>
      <c r="H82" s="3" t="s">
        <v>572</v>
      </c>
      <c r="I82" s="3" t="s">
        <v>531</v>
      </c>
      <c r="J82" s="3" t="s">
        <v>557</v>
      </c>
      <c r="K82" s="3" t="s">
        <v>558</v>
      </c>
      <c r="L82" s="85">
        <v>320</v>
      </c>
      <c r="M82" s="3" t="s">
        <v>534</v>
      </c>
      <c r="N82" s="85">
        <v>34.92</v>
      </c>
      <c r="O82" s="85">
        <f t="shared" si="7"/>
        <v>11174.400000000001</v>
      </c>
      <c r="P82" s="85"/>
      <c r="Q82" s="85">
        <v>0</v>
      </c>
      <c r="R82" s="85">
        <f t="shared" si="8"/>
        <v>11174.400000000001</v>
      </c>
      <c r="S82" s="85">
        <f t="shared" si="9"/>
        <v>34.92</v>
      </c>
      <c r="T82" s="3" t="s">
        <v>535</v>
      </c>
      <c r="U82" s="3">
        <v>23200097</v>
      </c>
      <c r="V82" s="112">
        <f t="shared" si="10"/>
        <v>45047</v>
      </c>
      <c r="W82" s="85">
        <f>+VLOOKUP(J82,'Nikita Rate'!$A$3:$D$27,4,0)</f>
        <v>43.029675000000005</v>
      </c>
      <c r="X82" s="113">
        <f t="shared" si="11"/>
        <v>8.1096750000000029</v>
      </c>
      <c r="Y82" s="113">
        <f t="shared" si="12"/>
        <v>2595.0960000000009</v>
      </c>
    </row>
    <row r="83" spans="1:25">
      <c r="A83" s="3">
        <f t="shared" si="13"/>
        <v>82</v>
      </c>
      <c r="B83" s="3" t="s">
        <v>527</v>
      </c>
      <c r="C83" s="111" t="s">
        <v>608</v>
      </c>
      <c r="D83" s="112">
        <v>45048</v>
      </c>
      <c r="E83" s="3" t="s">
        <v>529</v>
      </c>
      <c r="F83" s="3">
        <v>23200371</v>
      </c>
      <c r="G83" s="112">
        <v>45048</v>
      </c>
      <c r="H83" s="3" t="s">
        <v>530</v>
      </c>
      <c r="I83" s="3" t="s">
        <v>531</v>
      </c>
      <c r="J83" s="3" t="s">
        <v>590</v>
      </c>
      <c r="K83" s="3" t="s">
        <v>591</v>
      </c>
      <c r="L83" s="85">
        <v>4500</v>
      </c>
      <c r="M83" s="3" t="s">
        <v>534</v>
      </c>
      <c r="N83" s="85">
        <v>24.03</v>
      </c>
      <c r="O83" s="85">
        <f t="shared" si="7"/>
        <v>108135</v>
      </c>
      <c r="P83" s="85"/>
      <c r="Q83" s="85">
        <v>0</v>
      </c>
      <c r="R83" s="85">
        <f t="shared" si="8"/>
        <v>108135</v>
      </c>
      <c r="S83" s="85">
        <f t="shared" si="9"/>
        <v>24.03</v>
      </c>
      <c r="T83" s="3" t="s">
        <v>535</v>
      </c>
      <c r="U83" s="3">
        <v>23200098</v>
      </c>
      <c r="V83" s="112">
        <f t="shared" si="10"/>
        <v>45047</v>
      </c>
      <c r="W83" s="85">
        <f>+VLOOKUP(J83,'Nikita Rate'!$A$3:$D$27,4,0)</f>
        <v>31.851900000000001</v>
      </c>
      <c r="X83" s="113">
        <f t="shared" si="11"/>
        <v>7.8218999999999994</v>
      </c>
      <c r="Y83" s="113">
        <f t="shared" si="12"/>
        <v>35198.549999999996</v>
      </c>
    </row>
    <row r="84" spans="1:25">
      <c r="A84" s="3">
        <f t="shared" si="13"/>
        <v>83</v>
      </c>
      <c r="B84" s="3" t="s">
        <v>527</v>
      </c>
      <c r="C84" s="111" t="s">
        <v>608</v>
      </c>
      <c r="D84" s="112">
        <v>45048</v>
      </c>
      <c r="E84" s="3" t="s">
        <v>529</v>
      </c>
      <c r="F84" s="3">
        <v>23200371</v>
      </c>
      <c r="G84" s="112">
        <v>45048</v>
      </c>
      <c r="H84" s="3" t="s">
        <v>530</v>
      </c>
      <c r="I84" s="3" t="s">
        <v>531</v>
      </c>
      <c r="J84" s="3" t="s">
        <v>592</v>
      </c>
      <c r="K84" s="3" t="s">
        <v>593</v>
      </c>
      <c r="L84" s="85">
        <v>9000</v>
      </c>
      <c r="M84" s="3" t="s">
        <v>534</v>
      </c>
      <c r="N84" s="85">
        <v>11.47</v>
      </c>
      <c r="O84" s="85">
        <f t="shared" si="7"/>
        <v>103230</v>
      </c>
      <c r="P84" s="85"/>
      <c r="Q84" s="85">
        <v>0</v>
      </c>
      <c r="R84" s="85">
        <f t="shared" si="8"/>
        <v>103230</v>
      </c>
      <c r="S84" s="85">
        <f t="shared" si="9"/>
        <v>11.47</v>
      </c>
      <c r="T84" s="3" t="s">
        <v>535</v>
      </c>
      <c r="U84" s="3">
        <v>23200098</v>
      </c>
      <c r="V84" s="112">
        <f t="shared" si="10"/>
        <v>45047</v>
      </c>
      <c r="W84" s="85">
        <f>+VLOOKUP(J84,'Nikita Rate'!$A$3:$D$27,4,0)</f>
        <v>15.122250000000003</v>
      </c>
      <c r="X84" s="113">
        <f t="shared" si="11"/>
        <v>3.6522500000000022</v>
      </c>
      <c r="Y84" s="113">
        <f t="shared" si="12"/>
        <v>32870.250000000022</v>
      </c>
    </row>
    <row r="85" spans="1:25">
      <c r="A85" s="3">
        <f t="shared" si="13"/>
        <v>84</v>
      </c>
      <c r="B85" s="3" t="s">
        <v>527</v>
      </c>
      <c r="C85" s="111" t="s">
        <v>609</v>
      </c>
      <c r="D85" s="112">
        <v>45049</v>
      </c>
      <c r="E85" s="3" t="s">
        <v>529</v>
      </c>
      <c r="F85" s="3">
        <v>23200402</v>
      </c>
      <c r="G85" s="112">
        <v>45050</v>
      </c>
      <c r="H85" s="3" t="s">
        <v>544</v>
      </c>
      <c r="I85" s="3" t="s">
        <v>531</v>
      </c>
      <c r="J85" s="3" t="s">
        <v>557</v>
      </c>
      <c r="K85" s="3" t="s">
        <v>558</v>
      </c>
      <c r="L85" s="85">
        <v>4340</v>
      </c>
      <c r="M85" s="3" t="s">
        <v>534</v>
      </c>
      <c r="N85" s="85">
        <v>40.69</v>
      </c>
      <c r="O85" s="85">
        <f t="shared" si="7"/>
        <v>176594.59999999998</v>
      </c>
      <c r="P85" s="85"/>
      <c r="Q85" s="85">
        <v>0</v>
      </c>
      <c r="R85" s="85">
        <f t="shared" si="8"/>
        <v>176594.59999999998</v>
      </c>
      <c r="S85" s="85">
        <f t="shared" si="9"/>
        <v>40.69</v>
      </c>
      <c r="T85" s="3" t="s">
        <v>535</v>
      </c>
      <c r="U85" s="3">
        <v>23200204</v>
      </c>
      <c r="V85" s="112">
        <f t="shared" si="10"/>
        <v>45047</v>
      </c>
      <c r="W85" s="85">
        <f>+VLOOKUP(J85,'Nikita Rate'!$A$3:$D$27,4,0)</f>
        <v>43.029675000000005</v>
      </c>
      <c r="X85" s="113">
        <f t="shared" si="11"/>
        <v>2.3396750000000068</v>
      </c>
      <c r="Y85" s="113">
        <f t="shared" si="12"/>
        <v>10154.18950000003</v>
      </c>
    </row>
    <row r="86" spans="1:25">
      <c r="A86" s="3">
        <f t="shared" si="13"/>
        <v>85</v>
      </c>
      <c r="B86" s="3" t="s">
        <v>527</v>
      </c>
      <c r="C86" s="111" t="s">
        <v>610</v>
      </c>
      <c r="D86" s="112">
        <v>45051</v>
      </c>
      <c r="E86" s="3" t="s">
        <v>529</v>
      </c>
      <c r="F86" s="3">
        <v>23200415</v>
      </c>
      <c r="G86" s="112">
        <v>45051</v>
      </c>
      <c r="H86" s="3" t="s">
        <v>544</v>
      </c>
      <c r="I86" s="3" t="s">
        <v>531</v>
      </c>
      <c r="J86" s="3" t="s">
        <v>545</v>
      </c>
      <c r="K86" s="3" t="s">
        <v>546</v>
      </c>
      <c r="L86" s="85">
        <v>1750</v>
      </c>
      <c r="M86" s="3" t="s">
        <v>534</v>
      </c>
      <c r="N86" s="85">
        <v>40.69</v>
      </c>
      <c r="O86" s="85">
        <f t="shared" si="7"/>
        <v>71207.5</v>
      </c>
      <c r="P86" s="85"/>
      <c r="Q86" s="85">
        <v>0</v>
      </c>
      <c r="R86" s="85">
        <f t="shared" si="8"/>
        <v>71207.5</v>
      </c>
      <c r="S86" s="85">
        <f t="shared" si="9"/>
        <v>40.69</v>
      </c>
      <c r="T86" s="3" t="s">
        <v>535</v>
      </c>
      <c r="U86" s="3">
        <v>23200208</v>
      </c>
      <c r="V86" s="112">
        <f t="shared" si="10"/>
        <v>45047</v>
      </c>
      <c r="W86" s="85">
        <f>+VLOOKUP(J86,'Nikita Rate'!$A$3:$D$27,4,0)</f>
        <v>43.029675000000005</v>
      </c>
      <c r="X86" s="113">
        <f t="shared" si="11"/>
        <v>2.3396750000000068</v>
      </c>
      <c r="Y86" s="113">
        <f t="shared" si="12"/>
        <v>4094.4312500000119</v>
      </c>
    </row>
    <row r="87" spans="1:25">
      <c r="A87" s="3">
        <f t="shared" si="13"/>
        <v>86</v>
      </c>
      <c r="B87" s="3" t="s">
        <v>527</v>
      </c>
      <c r="C87" s="111">
        <v>913</v>
      </c>
      <c r="D87" s="112">
        <v>45053</v>
      </c>
      <c r="E87" s="3" t="s">
        <v>529</v>
      </c>
      <c r="F87" s="3">
        <v>23200448</v>
      </c>
      <c r="G87" s="112">
        <v>45053</v>
      </c>
      <c r="H87" s="3" t="s">
        <v>550</v>
      </c>
      <c r="I87" s="3" t="s">
        <v>531</v>
      </c>
      <c r="J87" s="3" t="s">
        <v>611</v>
      </c>
      <c r="K87" s="3" t="s">
        <v>612</v>
      </c>
      <c r="L87" s="85">
        <v>500</v>
      </c>
      <c r="M87" s="3" t="s">
        <v>534</v>
      </c>
      <c r="N87" s="85">
        <v>22.34</v>
      </c>
      <c r="O87" s="85">
        <f t="shared" si="7"/>
        <v>11170</v>
      </c>
      <c r="P87" s="85"/>
      <c r="Q87" s="85">
        <v>0</v>
      </c>
      <c r="R87" s="85">
        <f t="shared" si="8"/>
        <v>11170</v>
      </c>
      <c r="S87" s="85">
        <f t="shared" si="9"/>
        <v>22.34</v>
      </c>
      <c r="T87" s="3" t="s">
        <v>535</v>
      </c>
      <c r="U87" s="3">
        <v>23200220</v>
      </c>
      <c r="V87" s="112">
        <f t="shared" si="10"/>
        <v>45047</v>
      </c>
      <c r="W87" s="85">
        <f>+VLOOKUP(J87,'Nikita Rate'!$A$3:$D$27,4,0)</f>
        <v>23.211225071225073</v>
      </c>
      <c r="X87" s="113">
        <f t="shared" si="11"/>
        <v>0.87122507122507287</v>
      </c>
      <c r="Y87" s="113">
        <f t="shared" si="12"/>
        <v>435.61253561253642</v>
      </c>
    </row>
    <row r="88" spans="1:25">
      <c r="A88" s="3">
        <f t="shared" si="13"/>
        <v>87</v>
      </c>
      <c r="B88" s="3" t="s">
        <v>527</v>
      </c>
      <c r="C88" s="111">
        <v>914</v>
      </c>
      <c r="D88" s="112">
        <v>45053</v>
      </c>
      <c r="E88" s="3" t="s">
        <v>529</v>
      </c>
      <c r="F88" s="3">
        <v>23200449</v>
      </c>
      <c r="G88" s="112">
        <v>45053</v>
      </c>
      <c r="H88" s="3" t="s">
        <v>550</v>
      </c>
      <c r="I88" s="3" t="s">
        <v>531</v>
      </c>
      <c r="J88" s="3" t="s">
        <v>613</v>
      </c>
      <c r="K88" s="3" t="s">
        <v>614</v>
      </c>
      <c r="L88" s="85">
        <v>2000</v>
      </c>
      <c r="M88" s="3" t="s">
        <v>534</v>
      </c>
      <c r="N88" s="85">
        <v>19.63</v>
      </c>
      <c r="O88" s="85">
        <f t="shared" si="7"/>
        <v>39260</v>
      </c>
      <c r="P88" s="85"/>
      <c r="Q88" s="85">
        <v>0</v>
      </c>
      <c r="R88" s="85">
        <f t="shared" si="8"/>
        <v>39260</v>
      </c>
      <c r="S88" s="85">
        <f t="shared" si="9"/>
        <v>19.63</v>
      </c>
      <c r="T88" s="3" t="s">
        <v>535</v>
      </c>
      <c r="U88" s="3">
        <v>23200061</v>
      </c>
      <c r="V88" s="112">
        <f t="shared" si="10"/>
        <v>45047</v>
      </c>
      <c r="W88" s="85">
        <f>+VLOOKUP(J88,'Nikita Rate'!$A$3:$D$27,4,0)</f>
        <v>20.758724999999998</v>
      </c>
      <c r="X88" s="113">
        <f t="shared" si="11"/>
        <v>1.1287249999999993</v>
      </c>
      <c r="Y88" s="113">
        <f t="shared" si="12"/>
        <v>2257.4499999999985</v>
      </c>
    </row>
    <row r="89" spans="1:25">
      <c r="A89" s="3">
        <f t="shared" si="13"/>
        <v>88</v>
      </c>
      <c r="B89" s="3" t="s">
        <v>527</v>
      </c>
      <c r="C89" s="111">
        <v>915</v>
      </c>
      <c r="D89" s="112">
        <v>45053</v>
      </c>
      <c r="E89" s="3" t="s">
        <v>529</v>
      </c>
      <c r="F89" s="3">
        <v>23200450</v>
      </c>
      <c r="G89" s="112">
        <v>45053</v>
      </c>
      <c r="H89" s="3" t="s">
        <v>550</v>
      </c>
      <c r="I89" s="3" t="s">
        <v>531</v>
      </c>
      <c r="J89" s="3" t="s">
        <v>615</v>
      </c>
      <c r="K89" s="3" t="s">
        <v>616</v>
      </c>
      <c r="L89" s="85">
        <v>198</v>
      </c>
      <c r="M89" s="3" t="s">
        <v>534</v>
      </c>
      <c r="N89" s="85">
        <v>19.63</v>
      </c>
      <c r="O89" s="85">
        <f t="shared" si="7"/>
        <v>3886.74</v>
      </c>
      <c r="P89" s="85"/>
      <c r="Q89" s="85">
        <v>0</v>
      </c>
      <c r="R89" s="85">
        <f t="shared" si="8"/>
        <v>3886.74</v>
      </c>
      <c r="S89" s="85">
        <f t="shared" si="9"/>
        <v>19.63</v>
      </c>
      <c r="T89" s="3" t="s">
        <v>535</v>
      </c>
      <c r="U89" s="3">
        <v>23200181</v>
      </c>
      <c r="V89" s="112">
        <f t="shared" si="10"/>
        <v>45047</v>
      </c>
      <c r="W89" s="85">
        <f>+VLOOKUP(J89,'Nikita Rate'!$A$3:$D$27,4,0)</f>
        <v>20.758724999999998</v>
      </c>
      <c r="X89" s="113">
        <f t="shared" si="11"/>
        <v>1.1287249999999993</v>
      </c>
      <c r="Y89" s="113">
        <f t="shared" si="12"/>
        <v>223.48754999999986</v>
      </c>
    </row>
    <row r="90" spans="1:25">
      <c r="A90" s="3">
        <f t="shared" si="13"/>
        <v>89</v>
      </c>
      <c r="B90" s="3" t="s">
        <v>527</v>
      </c>
      <c r="C90" s="111">
        <v>912</v>
      </c>
      <c r="D90" s="112">
        <v>45053</v>
      </c>
      <c r="E90" s="3" t="s">
        <v>529</v>
      </c>
      <c r="F90" s="3">
        <v>23200452</v>
      </c>
      <c r="G90" s="112">
        <v>45053</v>
      </c>
      <c r="H90" s="3" t="s">
        <v>550</v>
      </c>
      <c r="I90" s="3" t="s">
        <v>531</v>
      </c>
      <c r="J90" s="3" t="s">
        <v>617</v>
      </c>
      <c r="K90" s="3" t="s">
        <v>618</v>
      </c>
      <c r="L90" s="85">
        <v>415</v>
      </c>
      <c r="M90" s="3" t="s">
        <v>534</v>
      </c>
      <c r="N90" s="85">
        <v>27.81</v>
      </c>
      <c r="O90" s="85">
        <f t="shared" si="7"/>
        <v>11541.15</v>
      </c>
      <c r="P90" s="85"/>
      <c r="Q90" s="85">
        <v>0</v>
      </c>
      <c r="R90" s="85">
        <f t="shared" si="8"/>
        <v>11541.15</v>
      </c>
      <c r="S90" s="85">
        <f t="shared" si="9"/>
        <v>27.81</v>
      </c>
      <c r="T90" s="3" t="s">
        <v>535</v>
      </c>
      <c r="U90" s="3">
        <v>23200221</v>
      </c>
      <c r="V90" s="112">
        <f t="shared" si="10"/>
        <v>45047</v>
      </c>
      <c r="W90" s="85">
        <f>+VLOOKUP(J90,'Nikita Rate'!$A$3:$D$27,4,0)</f>
        <v>56.280149999999999</v>
      </c>
      <c r="X90" s="113">
        <f t="shared" si="11"/>
        <v>28.47015</v>
      </c>
      <c r="Y90" s="113">
        <f t="shared" si="12"/>
        <v>11815.11225</v>
      </c>
    </row>
    <row r="91" spans="1:25">
      <c r="A91" s="3">
        <f t="shared" si="13"/>
        <v>90</v>
      </c>
      <c r="B91" s="3" t="s">
        <v>527</v>
      </c>
      <c r="C91" s="111" t="s">
        <v>619</v>
      </c>
      <c r="D91" s="112">
        <v>45054</v>
      </c>
      <c r="E91" s="3" t="s">
        <v>529</v>
      </c>
      <c r="F91" s="3">
        <v>23200454</v>
      </c>
      <c r="G91" s="112">
        <v>45054</v>
      </c>
      <c r="H91" s="3" t="s">
        <v>544</v>
      </c>
      <c r="I91" s="3" t="s">
        <v>531</v>
      </c>
      <c r="J91" s="3" t="s">
        <v>545</v>
      </c>
      <c r="K91" s="3" t="s">
        <v>546</v>
      </c>
      <c r="L91" s="85">
        <v>1997</v>
      </c>
      <c r="M91" s="3" t="s">
        <v>534</v>
      </c>
      <c r="N91" s="85">
        <v>40.69</v>
      </c>
      <c r="O91" s="85">
        <f t="shared" si="7"/>
        <v>81257.929999999993</v>
      </c>
      <c r="P91" s="85"/>
      <c r="Q91" s="85">
        <v>0</v>
      </c>
      <c r="R91" s="85">
        <f t="shared" si="8"/>
        <v>81257.929999999993</v>
      </c>
      <c r="S91" s="85">
        <f t="shared" si="9"/>
        <v>40.69</v>
      </c>
      <c r="T91" s="3" t="s">
        <v>535</v>
      </c>
      <c r="U91" s="3">
        <v>23200222</v>
      </c>
      <c r="V91" s="112">
        <f t="shared" si="10"/>
        <v>45047</v>
      </c>
      <c r="W91" s="85">
        <f>+VLOOKUP(J91,'Nikita Rate'!$A$3:$D$27,4,0)</f>
        <v>43.029675000000005</v>
      </c>
      <c r="X91" s="113">
        <f t="shared" si="11"/>
        <v>2.3396750000000068</v>
      </c>
      <c r="Y91" s="113">
        <f t="shared" si="12"/>
        <v>4672.3309750000135</v>
      </c>
    </row>
    <row r="92" spans="1:25">
      <c r="A92" s="3">
        <f t="shared" si="13"/>
        <v>91</v>
      </c>
      <c r="B92" s="3" t="s">
        <v>527</v>
      </c>
      <c r="C92" s="111" t="s">
        <v>620</v>
      </c>
      <c r="D92" s="112">
        <v>45054</v>
      </c>
      <c r="E92" s="3" t="s">
        <v>529</v>
      </c>
      <c r="F92">
        <v>23200476</v>
      </c>
      <c r="G92" s="112">
        <v>45055</v>
      </c>
      <c r="H92" s="3" t="s">
        <v>530</v>
      </c>
      <c r="I92" s="3" t="s">
        <v>531</v>
      </c>
      <c r="J92" s="3" t="s">
        <v>590</v>
      </c>
      <c r="K92" s="3" t="s">
        <v>591</v>
      </c>
      <c r="L92" s="85">
        <v>5000</v>
      </c>
      <c r="M92" s="3" t="s">
        <v>534</v>
      </c>
      <c r="N92" s="85">
        <v>24.03</v>
      </c>
      <c r="O92" s="85">
        <f t="shared" si="7"/>
        <v>120150</v>
      </c>
      <c r="P92" s="85"/>
      <c r="Q92" s="85">
        <v>0</v>
      </c>
      <c r="R92" s="85">
        <f t="shared" si="8"/>
        <v>120150</v>
      </c>
      <c r="S92" s="85">
        <f t="shared" si="9"/>
        <v>24.03</v>
      </c>
      <c r="T92" s="3" t="s">
        <v>535</v>
      </c>
      <c r="U92" s="3">
        <v>23200098</v>
      </c>
      <c r="V92" s="112">
        <f t="shared" si="10"/>
        <v>45047</v>
      </c>
      <c r="W92" s="85">
        <f>+VLOOKUP(J92,'Nikita Rate'!$A$3:$D$27,4,0)</f>
        <v>31.851900000000001</v>
      </c>
      <c r="X92" s="113">
        <f t="shared" si="11"/>
        <v>7.8218999999999994</v>
      </c>
      <c r="Y92" s="113">
        <f t="shared" si="12"/>
        <v>39109.5</v>
      </c>
    </row>
    <row r="93" spans="1:25">
      <c r="A93" s="3">
        <f t="shared" si="13"/>
        <v>92</v>
      </c>
      <c r="B93" s="3" t="s">
        <v>527</v>
      </c>
      <c r="C93" s="111" t="s">
        <v>620</v>
      </c>
      <c r="D93" s="112">
        <v>45054</v>
      </c>
      <c r="E93" s="3" t="s">
        <v>529</v>
      </c>
      <c r="F93">
        <v>23200476</v>
      </c>
      <c r="G93" s="112">
        <v>45055</v>
      </c>
      <c r="H93" s="3" t="s">
        <v>530</v>
      </c>
      <c r="I93" s="3" t="s">
        <v>531</v>
      </c>
      <c r="J93" s="3" t="s">
        <v>592</v>
      </c>
      <c r="K93" s="3" t="s">
        <v>593</v>
      </c>
      <c r="L93" s="85">
        <v>10000</v>
      </c>
      <c r="M93" s="3" t="s">
        <v>534</v>
      </c>
      <c r="N93" s="85">
        <v>11.47</v>
      </c>
      <c r="O93" s="85">
        <f t="shared" si="7"/>
        <v>114700</v>
      </c>
      <c r="P93" s="85"/>
      <c r="Q93" s="85">
        <v>0</v>
      </c>
      <c r="R93" s="85">
        <f t="shared" si="8"/>
        <v>114700</v>
      </c>
      <c r="S93" s="85">
        <f t="shared" si="9"/>
        <v>11.47</v>
      </c>
      <c r="T93" s="3" t="s">
        <v>535</v>
      </c>
      <c r="U93" s="3">
        <v>23200098</v>
      </c>
      <c r="V93" s="112">
        <f t="shared" si="10"/>
        <v>45047</v>
      </c>
      <c r="W93" s="85">
        <f>+VLOOKUP(J93,'Nikita Rate'!$A$3:$D$27,4,0)</f>
        <v>15.122250000000003</v>
      </c>
      <c r="X93" s="113">
        <f t="shared" si="11"/>
        <v>3.6522500000000022</v>
      </c>
      <c r="Y93" s="113">
        <f t="shared" si="12"/>
        <v>36522.500000000022</v>
      </c>
    </row>
    <row r="94" spans="1:25">
      <c r="A94" s="3">
        <f t="shared" si="13"/>
        <v>93</v>
      </c>
      <c r="B94" s="3" t="s">
        <v>527</v>
      </c>
      <c r="C94" s="111">
        <v>980</v>
      </c>
      <c r="D94" s="112">
        <v>45055</v>
      </c>
      <c r="E94" s="3" t="s">
        <v>529</v>
      </c>
      <c r="F94" s="3">
        <v>23200486</v>
      </c>
      <c r="G94" s="112">
        <v>45056</v>
      </c>
      <c r="H94" s="3" t="s">
        <v>550</v>
      </c>
      <c r="I94" s="3" t="s">
        <v>531</v>
      </c>
      <c r="J94" s="3" t="s">
        <v>554</v>
      </c>
      <c r="K94" s="3" t="s">
        <v>555</v>
      </c>
      <c r="L94" s="85">
        <v>11920</v>
      </c>
      <c r="M94" s="3" t="s">
        <v>534</v>
      </c>
      <c r="N94" s="85">
        <v>9.2799999999999994</v>
      </c>
      <c r="O94" s="85">
        <f t="shared" si="7"/>
        <v>110617.59999999999</v>
      </c>
      <c r="P94" s="85"/>
      <c r="Q94" s="85">
        <v>0</v>
      </c>
      <c r="R94" s="85">
        <f t="shared" si="8"/>
        <v>110617.59999999999</v>
      </c>
      <c r="S94" s="85">
        <f t="shared" si="9"/>
        <v>9.2799999999999994</v>
      </c>
      <c r="T94" s="3" t="s">
        <v>535</v>
      </c>
      <c r="U94" s="3">
        <v>23200131</v>
      </c>
      <c r="V94" s="112">
        <f t="shared" si="10"/>
        <v>45047</v>
      </c>
      <c r="W94" s="85">
        <f>+VLOOKUP(J94,'Nikita Rate'!$A$3:$D$27,4,0)</f>
        <v>11.135475</v>
      </c>
      <c r="X94" s="113">
        <f t="shared" si="11"/>
        <v>1.8554750000000002</v>
      </c>
      <c r="Y94" s="113">
        <f t="shared" si="12"/>
        <v>22117.262000000002</v>
      </c>
    </row>
    <row r="95" spans="1:25">
      <c r="A95" s="3">
        <f t="shared" si="13"/>
        <v>94</v>
      </c>
      <c r="B95" s="3" t="s">
        <v>527</v>
      </c>
      <c r="C95" s="111">
        <v>980</v>
      </c>
      <c r="D95" s="112">
        <v>45055</v>
      </c>
      <c r="E95" s="3" t="s">
        <v>529</v>
      </c>
      <c r="F95" s="3">
        <v>23200486</v>
      </c>
      <c r="G95" s="112">
        <v>45056</v>
      </c>
      <c r="H95" s="3" t="s">
        <v>550</v>
      </c>
      <c r="I95" s="3" t="s">
        <v>531</v>
      </c>
      <c r="J95" s="3" t="s">
        <v>551</v>
      </c>
      <c r="K95" s="3" t="s">
        <v>552</v>
      </c>
      <c r="L95" s="85">
        <v>2980</v>
      </c>
      <c r="M95" s="3" t="s">
        <v>534</v>
      </c>
      <c r="N95" s="85">
        <v>31.27</v>
      </c>
      <c r="O95" s="85">
        <f t="shared" si="7"/>
        <v>93184.6</v>
      </c>
      <c r="P95" s="85"/>
      <c r="Q95" s="85">
        <v>0</v>
      </c>
      <c r="R95" s="85">
        <f t="shared" si="8"/>
        <v>93184.6</v>
      </c>
      <c r="S95" s="85">
        <f t="shared" si="9"/>
        <v>31.270000000000003</v>
      </c>
      <c r="T95" s="3" t="s">
        <v>535</v>
      </c>
      <c r="U95" s="3">
        <v>23200131</v>
      </c>
      <c r="V95" s="112">
        <f t="shared" si="10"/>
        <v>45047</v>
      </c>
      <c r="W95" s="85">
        <f>+VLOOKUP(J95,'Nikita Rate'!$A$3:$D$27,4,0)</f>
        <v>38.810250000000003</v>
      </c>
      <c r="X95" s="113">
        <f t="shared" si="11"/>
        <v>7.5402500000000003</v>
      </c>
      <c r="Y95" s="113">
        <f t="shared" si="12"/>
        <v>22469.945</v>
      </c>
    </row>
    <row r="96" spans="1:25">
      <c r="A96" s="3">
        <f t="shared" si="13"/>
        <v>95</v>
      </c>
      <c r="B96" s="3" t="s">
        <v>527</v>
      </c>
      <c r="C96" s="111">
        <v>999</v>
      </c>
      <c r="D96" s="112">
        <v>45056</v>
      </c>
      <c r="E96" s="3" t="s">
        <v>529</v>
      </c>
      <c r="F96" s="3">
        <v>23200494</v>
      </c>
      <c r="G96" s="112">
        <v>45057</v>
      </c>
      <c r="H96" s="3" t="s">
        <v>550</v>
      </c>
      <c r="I96" s="3" t="s">
        <v>531</v>
      </c>
      <c r="J96" s="3" t="s">
        <v>536</v>
      </c>
      <c r="K96" s="3" t="s">
        <v>537</v>
      </c>
      <c r="L96" s="85">
        <v>2985</v>
      </c>
      <c r="M96" s="3" t="s">
        <v>534</v>
      </c>
      <c r="N96" s="85">
        <v>31.27</v>
      </c>
      <c r="O96" s="85">
        <f t="shared" si="7"/>
        <v>93340.95</v>
      </c>
      <c r="P96" s="85"/>
      <c r="Q96" s="85">
        <v>0</v>
      </c>
      <c r="R96" s="85">
        <f t="shared" si="8"/>
        <v>93340.95</v>
      </c>
      <c r="S96" s="85">
        <f t="shared" si="9"/>
        <v>31.27</v>
      </c>
      <c r="T96" s="3" t="s">
        <v>535</v>
      </c>
      <c r="U96" s="3">
        <v>23200131</v>
      </c>
      <c r="V96" s="112">
        <f t="shared" si="10"/>
        <v>45047</v>
      </c>
      <c r="W96" s="85">
        <f>+VLOOKUP(J96,'Nikita Rate'!$A$3:$D$27,4,0)</f>
        <v>38.810250000000003</v>
      </c>
      <c r="X96" s="113">
        <f t="shared" si="11"/>
        <v>7.5402500000000039</v>
      </c>
      <c r="Y96" s="113">
        <f t="shared" si="12"/>
        <v>22507.646250000013</v>
      </c>
    </row>
    <row r="97" spans="1:25">
      <c r="A97" s="3">
        <f t="shared" si="13"/>
        <v>96</v>
      </c>
      <c r="B97" s="3" t="s">
        <v>527</v>
      </c>
      <c r="C97" s="111">
        <v>999</v>
      </c>
      <c r="D97" s="112">
        <v>45056</v>
      </c>
      <c r="E97" s="3" t="s">
        <v>529</v>
      </c>
      <c r="F97" s="3">
        <v>23200494</v>
      </c>
      <c r="G97" s="112">
        <v>45057</v>
      </c>
      <c r="H97" s="3" t="s">
        <v>550</v>
      </c>
      <c r="I97" s="3" t="s">
        <v>531</v>
      </c>
      <c r="J97" s="3" t="s">
        <v>532</v>
      </c>
      <c r="K97" s="3" t="s">
        <v>533</v>
      </c>
      <c r="L97" s="85">
        <v>11940</v>
      </c>
      <c r="M97" s="3" t="s">
        <v>534</v>
      </c>
      <c r="N97" s="85">
        <v>9.2799999999999994</v>
      </c>
      <c r="O97" s="85">
        <f t="shared" si="7"/>
        <v>110803.2</v>
      </c>
      <c r="P97" s="85"/>
      <c r="Q97" s="85">
        <v>0</v>
      </c>
      <c r="R97" s="85">
        <f t="shared" si="8"/>
        <v>110803.2</v>
      </c>
      <c r="S97" s="85">
        <f t="shared" si="9"/>
        <v>9.2799999999999994</v>
      </c>
      <c r="T97" s="3" t="s">
        <v>535</v>
      </c>
      <c r="U97" s="3">
        <v>23200131</v>
      </c>
      <c r="V97" s="112">
        <f t="shared" si="10"/>
        <v>45047</v>
      </c>
      <c r="W97" s="85">
        <f>+VLOOKUP(J97,'Nikita Rate'!$A$3:$D$27,4,0)</f>
        <v>11.135475</v>
      </c>
      <c r="X97" s="113">
        <f t="shared" si="11"/>
        <v>1.8554750000000002</v>
      </c>
      <c r="Y97" s="113">
        <f t="shared" si="12"/>
        <v>22154.371500000001</v>
      </c>
    </row>
    <row r="98" spans="1:25">
      <c r="A98" s="3">
        <f t="shared" si="13"/>
        <v>97</v>
      </c>
      <c r="B98" s="3" t="s">
        <v>527</v>
      </c>
      <c r="C98" s="111" t="s">
        <v>621</v>
      </c>
      <c r="D98" s="112">
        <v>45056</v>
      </c>
      <c r="E98" s="3" t="s">
        <v>529</v>
      </c>
      <c r="F98" s="3">
        <v>23200495</v>
      </c>
      <c r="G98" s="112">
        <v>45057</v>
      </c>
      <c r="H98" s="3" t="s">
        <v>530</v>
      </c>
      <c r="I98" s="3" t="s">
        <v>531</v>
      </c>
      <c r="J98" s="3" t="s">
        <v>590</v>
      </c>
      <c r="K98" s="3" t="s">
        <v>591</v>
      </c>
      <c r="L98" s="85">
        <v>4200</v>
      </c>
      <c r="M98" s="3" t="s">
        <v>534</v>
      </c>
      <c r="N98" s="85">
        <v>24.03</v>
      </c>
      <c r="O98" s="85">
        <f t="shared" si="7"/>
        <v>100926</v>
      </c>
      <c r="P98" s="85"/>
      <c r="Q98" s="85">
        <v>0</v>
      </c>
      <c r="R98" s="85">
        <f t="shared" si="8"/>
        <v>100926</v>
      </c>
      <c r="S98" s="85">
        <f t="shared" si="9"/>
        <v>24.03</v>
      </c>
      <c r="T98" s="3" t="s">
        <v>535</v>
      </c>
      <c r="U98" s="3">
        <v>23200098</v>
      </c>
      <c r="V98" s="112">
        <f t="shared" si="10"/>
        <v>45047</v>
      </c>
      <c r="W98" s="85">
        <f>+VLOOKUP(J98,'Nikita Rate'!$A$3:$D$27,4,0)</f>
        <v>31.851900000000001</v>
      </c>
      <c r="X98" s="113">
        <f t="shared" si="11"/>
        <v>7.8218999999999994</v>
      </c>
      <c r="Y98" s="113">
        <f t="shared" si="12"/>
        <v>32851.979999999996</v>
      </c>
    </row>
    <row r="99" spans="1:25">
      <c r="A99" s="3">
        <f t="shared" si="13"/>
        <v>98</v>
      </c>
      <c r="B99" s="3" t="s">
        <v>527</v>
      </c>
      <c r="C99" s="111" t="s">
        <v>621</v>
      </c>
      <c r="D99" s="112">
        <v>45056</v>
      </c>
      <c r="E99" s="3" t="s">
        <v>529</v>
      </c>
      <c r="F99" s="3">
        <v>23200495</v>
      </c>
      <c r="G99" s="112">
        <v>45057</v>
      </c>
      <c r="H99" s="3" t="s">
        <v>530</v>
      </c>
      <c r="I99" s="3" t="s">
        <v>531</v>
      </c>
      <c r="J99" s="3" t="s">
        <v>592</v>
      </c>
      <c r="K99" s="3" t="s">
        <v>593</v>
      </c>
      <c r="L99" s="85">
        <v>8400</v>
      </c>
      <c r="M99" s="3" t="s">
        <v>534</v>
      </c>
      <c r="N99" s="85">
        <v>11.47</v>
      </c>
      <c r="O99" s="85">
        <f t="shared" si="7"/>
        <v>96348</v>
      </c>
      <c r="P99" s="85"/>
      <c r="Q99" s="85">
        <v>0</v>
      </c>
      <c r="R99" s="85">
        <f t="shared" si="8"/>
        <v>96348</v>
      </c>
      <c r="S99" s="85">
        <f t="shared" si="9"/>
        <v>11.47</v>
      </c>
      <c r="T99" s="3" t="s">
        <v>535</v>
      </c>
      <c r="U99" s="3">
        <v>23200098</v>
      </c>
      <c r="V99" s="112">
        <f t="shared" si="10"/>
        <v>45047</v>
      </c>
      <c r="W99" s="85">
        <f>+VLOOKUP(J99,'Nikita Rate'!$A$3:$D$27,4,0)</f>
        <v>15.122250000000003</v>
      </c>
      <c r="X99" s="113">
        <f t="shared" si="11"/>
        <v>3.6522500000000022</v>
      </c>
      <c r="Y99" s="113">
        <f t="shared" si="12"/>
        <v>30678.90000000002</v>
      </c>
    </row>
    <row r="100" spans="1:25">
      <c r="A100" s="3">
        <f t="shared" si="13"/>
        <v>99</v>
      </c>
      <c r="B100" s="3" t="s">
        <v>527</v>
      </c>
      <c r="C100" s="111" t="s">
        <v>622</v>
      </c>
      <c r="D100" s="112">
        <v>45056</v>
      </c>
      <c r="E100" s="3" t="s">
        <v>529</v>
      </c>
      <c r="F100" s="3">
        <v>23200496</v>
      </c>
      <c r="G100" s="112">
        <v>45057</v>
      </c>
      <c r="H100" s="3" t="s">
        <v>544</v>
      </c>
      <c r="I100" s="3" t="s">
        <v>531</v>
      </c>
      <c r="J100" s="3" t="s">
        <v>557</v>
      </c>
      <c r="K100" s="3" t="s">
        <v>558</v>
      </c>
      <c r="L100" s="85">
        <v>1730</v>
      </c>
      <c r="M100" s="3" t="s">
        <v>534</v>
      </c>
      <c r="N100" s="85">
        <v>40.69</v>
      </c>
      <c r="O100" s="85">
        <f t="shared" si="7"/>
        <v>70393.7</v>
      </c>
      <c r="P100" s="85"/>
      <c r="Q100" s="85">
        <v>0</v>
      </c>
      <c r="R100" s="85">
        <f t="shared" si="8"/>
        <v>70393.7</v>
      </c>
      <c r="S100" s="85">
        <f t="shared" si="9"/>
        <v>40.69</v>
      </c>
      <c r="T100" s="3" t="s">
        <v>535</v>
      </c>
      <c r="U100" s="3">
        <v>23200228</v>
      </c>
      <c r="V100" s="112">
        <f t="shared" si="10"/>
        <v>45047</v>
      </c>
      <c r="W100" s="85">
        <f>+VLOOKUP(J100,'Nikita Rate'!$A$3:$D$27,4,0)</f>
        <v>43.029675000000005</v>
      </c>
      <c r="X100" s="113">
        <f t="shared" si="11"/>
        <v>2.3396750000000068</v>
      </c>
      <c r="Y100" s="113">
        <f t="shared" si="12"/>
        <v>4047.6377500000117</v>
      </c>
    </row>
    <row r="101" spans="1:25">
      <c r="A101" s="3">
        <f t="shared" si="13"/>
        <v>100</v>
      </c>
      <c r="B101" s="3" t="s">
        <v>527</v>
      </c>
      <c r="C101" s="111" t="s">
        <v>623</v>
      </c>
      <c r="D101" s="112">
        <v>45057</v>
      </c>
      <c r="E101" s="3" t="s">
        <v>529</v>
      </c>
      <c r="F101" s="3">
        <v>23200498</v>
      </c>
      <c r="G101" s="112">
        <v>45057</v>
      </c>
      <c r="H101" s="3" t="s">
        <v>572</v>
      </c>
      <c r="I101" s="3" t="s">
        <v>531</v>
      </c>
      <c r="J101" s="3" t="s">
        <v>557</v>
      </c>
      <c r="K101" s="3" t="s">
        <v>558</v>
      </c>
      <c r="L101" s="85">
        <v>2550</v>
      </c>
      <c r="M101" s="3" t="s">
        <v>534</v>
      </c>
      <c r="N101" s="85">
        <v>34.92</v>
      </c>
      <c r="O101" s="85">
        <f t="shared" si="7"/>
        <v>89046</v>
      </c>
      <c r="P101" s="85"/>
      <c r="Q101" s="85">
        <v>0</v>
      </c>
      <c r="R101" s="85">
        <f t="shared" si="8"/>
        <v>89046</v>
      </c>
      <c r="S101" s="85">
        <f t="shared" si="9"/>
        <v>34.92</v>
      </c>
      <c r="T101" s="3" t="s">
        <v>535</v>
      </c>
      <c r="U101" s="3">
        <v>23200097</v>
      </c>
      <c r="V101" s="112">
        <f t="shared" si="10"/>
        <v>45047</v>
      </c>
      <c r="W101" s="85">
        <f>+VLOOKUP(J101,'Nikita Rate'!$A$3:$D$27,4,0)</f>
        <v>43.029675000000005</v>
      </c>
      <c r="X101" s="113">
        <f t="shared" si="11"/>
        <v>8.1096750000000029</v>
      </c>
      <c r="Y101" s="113">
        <f t="shared" si="12"/>
        <v>20679.671250000007</v>
      </c>
    </row>
    <row r="102" spans="1:25">
      <c r="A102" s="3">
        <f t="shared" si="13"/>
        <v>101</v>
      </c>
      <c r="B102" s="3" t="s">
        <v>527</v>
      </c>
      <c r="C102" s="111" t="s">
        <v>624</v>
      </c>
      <c r="D102" s="112">
        <v>45057</v>
      </c>
      <c r="E102" s="3" t="s">
        <v>529</v>
      </c>
      <c r="F102" s="3">
        <v>23200499</v>
      </c>
      <c r="G102" s="112">
        <v>45057</v>
      </c>
      <c r="H102" s="3" t="s">
        <v>572</v>
      </c>
      <c r="I102" s="3" t="s">
        <v>531</v>
      </c>
      <c r="J102" s="3" t="s">
        <v>573</v>
      </c>
      <c r="K102" s="3" t="s">
        <v>574</v>
      </c>
      <c r="L102" s="85">
        <v>2430</v>
      </c>
      <c r="M102" s="3" t="s">
        <v>534</v>
      </c>
      <c r="N102" s="85">
        <v>35.200000000000003</v>
      </c>
      <c r="O102" s="85">
        <f t="shared" si="7"/>
        <v>85536</v>
      </c>
      <c r="P102" s="85"/>
      <c r="Q102" s="85">
        <v>0</v>
      </c>
      <c r="R102" s="85">
        <f t="shared" si="8"/>
        <v>85536</v>
      </c>
      <c r="S102" s="85">
        <f t="shared" si="9"/>
        <v>35.200000000000003</v>
      </c>
      <c r="T102" s="3" t="s">
        <v>535</v>
      </c>
      <c r="U102" s="3">
        <v>23200217</v>
      </c>
      <c r="V102" s="112">
        <f t="shared" si="10"/>
        <v>45047</v>
      </c>
      <c r="W102" s="85">
        <f>+VLOOKUP(J102,'Nikita Rate'!$A$3:$D$27,4,0)</f>
        <v>43.368074999999997</v>
      </c>
      <c r="X102" s="113">
        <f t="shared" si="11"/>
        <v>8.1680749999999946</v>
      </c>
      <c r="Y102" s="113">
        <f t="shared" si="12"/>
        <v>19848.422249999989</v>
      </c>
    </row>
    <row r="103" spans="1:25">
      <c r="A103" s="3">
        <f t="shared" si="13"/>
        <v>102</v>
      </c>
      <c r="B103" s="3" t="s">
        <v>527</v>
      </c>
      <c r="C103" s="111" t="s">
        <v>625</v>
      </c>
      <c r="D103" s="112">
        <v>45058</v>
      </c>
      <c r="E103" s="3" t="s">
        <v>529</v>
      </c>
      <c r="F103" s="3">
        <v>23200513</v>
      </c>
      <c r="G103" s="112">
        <v>45058</v>
      </c>
      <c r="H103" s="3" t="s">
        <v>530</v>
      </c>
      <c r="I103" s="3" t="s">
        <v>531</v>
      </c>
      <c r="J103" s="3" t="s">
        <v>626</v>
      </c>
      <c r="K103" s="3" t="s">
        <v>627</v>
      </c>
      <c r="L103" s="85">
        <v>1550</v>
      </c>
      <c r="M103" s="3" t="s">
        <v>534</v>
      </c>
      <c r="N103" s="85">
        <v>44.1</v>
      </c>
      <c r="O103" s="85">
        <f t="shared" si="7"/>
        <v>68355</v>
      </c>
      <c r="P103" s="85"/>
      <c r="Q103" s="85">
        <v>0</v>
      </c>
      <c r="R103" s="85">
        <f t="shared" si="8"/>
        <v>68355</v>
      </c>
      <c r="S103" s="85">
        <f t="shared" si="9"/>
        <v>44.1</v>
      </c>
      <c r="T103" s="3" t="s">
        <v>535</v>
      </c>
      <c r="U103" s="3">
        <v>23200129</v>
      </c>
      <c r="V103" s="112">
        <f t="shared" si="10"/>
        <v>45047</v>
      </c>
      <c r="W103" s="85">
        <f>+VLOOKUP(J103,'Nikita Rate'!$A$3:$D$27,4,0)</f>
        <v>44.1</v>
      </c>
      <c r="X103" s="113">
        <f t="shared" si="11"/>
        <v>0</v>
      </c>
      <c r="Y103" s="113">
        <f t="shared" si="12"/>
        <v>0</v>
      </c>
    </row>
    <row r="104" spans="1:25">
      <c r="A104" s="3">
        <f t="shared" si="13"/>
        <v>103</v>
      </c>
      <c r="B104" s="3" t="s">
        <v>527</v>
      </c>
      <c r="C104" s="111" t="s">
        <v>625</v>
      </c>
      <c r="D104" s="112">
        <v>45058</v>
      </c>
      <c r="E104" s="3" t="s">
        <v>529</v>
      </c>
      <c r="F104" s="3">
        <v>23200513</v>
      </c>
      <c r="G104" s="112">
        <v>45058</v>
      </c>
      <c r="H104" s="3" t="s">
        <v>530</v>
      </c>
      <c r="I104" s="3" t="s">
        <v>531</v>
      </c>
      <c r="J104" s="3" t="s">
        <v>560</v>
      </c>
      <c r="K104" s="3" t="s">
        <v>561</v>
      </c>
      <c r="L104" s="85">
        <v>1980</v>
      </c>
      <c r="M104" s="3" t="s">
        <v>534</v>
      </c>
      <c r="N104" s="85">
        <v>44.1</v>
      </c>
      <c r="O104" s="85">
        <f t="shared" si="7"/>
        <v>87318</v>
      </c>
      <c r="P104" s="85"/>
      <c r="Q104" s="85">
        <v>0</v>
      </c>
      <c r="R104" s="85">
        <f t="shared" si="8"/>
        <v>87318</v>
      </c>
      <c r="S104" s="85">
        <f t="shared" si="9"/>
        <v>44.1</v>
      </c>
      <c r="T104" s="3" t="s">
        <v>535</v>
      </c>
      <c r="U104" s="3">
        <v>23200129</v>
      </c>
      <c r="V104" s="112">
        <f t="shared" si="10"/>
        <v>45047</v>
      </c>
      <c r="W104" s="85">
        <f>+VLOOKUP(J104,'Nikita Rate'!$A$3:$D$27,4,0)</f>
        <v>45.874350000000007</v>
      </c>
      <c r="X104" s="113">
        <f t="shared" si="11"/>
        <v>1.7743500000000054</v>
      </c>
      <c r="Y104" s="113">
        <f t="shared" si="12"/>
        <v>3513.2130000000107</v>
      </c>
    </row>
    <row r="105" spans="1:25">
      <c r="A105" s="3">
        <f t="shared" si="13"/>
        <v>104</v>
      </c>
      <c r="B105" s="3" t="s">
        <v>527</v>
      </c>
      <c r="C105" s="111" t="s">
        <v>625</v>
      </c>
      <c r="D105" s="112">
        <v>45058</v>
      </c>
      <c r="E105" s="3" t="s">
        <v>529</v>
      </c>
      <c r="F105" s="3">
        <v>23200513</v>
      </c>
      <c r="G105" s="112">
        <v>45058</v>
      </c>
      <c r="H105" s="3" t="s">
        <v>530</v>
      </c>
      <c r="I105" s="3" t="s">
        <v>531</v>
      </c>
      <c r="J105" s="3" t="s">
        <v>567</v>
      </c>
      <c r="K105" s="3" t="s">
        <v>568</v>
      </c>
      <c r="L105" s="85">
        <v>1470</v>
      </c>
      <c r="M105" s="3" t="s">
        <v>534</v>
      </c>
      <c r="N105" s="85">
        <v>44.1</v>
      </c>
      <c r="O105" s="85">
        <f t="shared" si="7"/>
        <v>64827</v>
      </c>
      <c r="P105" s="85"/>
      <c r="Q105" s="85">
        <v>0</v>
      </c>
      <c r="R105" s="85">
        <f t="shared" si="8"/>
        <v>64827</v>
      </c>
      <c r="S105" s="85">
        <f t="shared" si="9"/>
        <v>44.1</v>
      </c>
      <c r="T105" s="3" t="s">
        <v>535</v>
      </c>
      <c r="U105" s="3">
        <v>23200129</v>
      </c>
      <c r="V105" s="112">
        <f t="shared" si="10"/>
        <v>45047</v>
      </c>
      <c r="W105" s="85">
        <f>+VLOOKUP(J105,'Nikita Rate'!$A$3:$D$27,4,0)</f>
        <v>45.874350000000007</v>
      </c>
      <c r="X105" s="113">
        <f t="shared" si="11"/>
        <v>1.7743500000000054</v>
      </c>
      <c r="Y105" s="113">
        <f t="shared" si="12"/>
        <v>2608.2945000000082</v>
      </c>
    </row>
    <row r="106" spans="1:25">
      <c r="A106" s="3">
        <f t="shared" si="13"/>
        <v>105</v>
      </c>
      <c r="B106" s="3" t="s">
        <v>527</v>
      </c>
      <c r="C106" s="111">
        <v>1077</v>
      </c>
      <c r="D106" s="112">
        <v>45059</v>
      </c>
      <c r="E106" s="3" t="s">
        <v>529</v>
      </c>
      <c r="F106" s="3">
        <v>23200515</v>
      </c>
      <c r="G106" s="112">
        <v>45059</v>
      </c>
      <c r="H106" s="3" t="s">
        <v>550</v>
      </c>
      <c r="I106" s="3" t="s">
        <v>531</v>
      </c>
      <c r="J106" s="3" t="s">
        <v>554</v>
      </c>
      <c r="K106" s="3" t="s">
        <v>555</v>
      </c>
      <c r="L106" s="85">
        <v>12040</v>
      </c>
      <c r="M106" s="3" t="s">
        <v>534</v>
      </c>
      <c r="N106" s="85">
        <v>9.2799999999999994</v>
      </c>
      <c r="O106" s="85">
        <f t="shared" si="7"/>
        <v>111731.2</v>
      </c>
      <c r="P106" s="85"/>
      <c r="Q106" s="85">
        <v>0</v>
      </c>
      <c r="R106" s="85">
        <f t="shared" si="8"/>
        <v>111731.2</v>
      </c>
      <c r="S106" s="85">
        <f t="shared" si="9"/>
        <v>9.2799999999999994</v>
      </c>
      <c r="T106" s="3" t="s">
        <v>535</v>
      </c>
      <c r="U106" s="3">
        <v>23200131</v>
      </c>
      <c r="V106" s="112">
        <f t="shared" si="10"/>
        <v>45047</v>
      </c>
      <c r="W106" s="85">
        <f>+VLOOKUP(J106,'Nikita Rate'!$A$3:$D$27,4,0)</f>
        <v>11.135475</v>
      </c>
      <c r="X106" s="113">
        <f t="shared" si="11"/>
        <v>1.8554750000000002</v>
      </c>
      <c r="Y106" s="113">
        <f t="shared" si="12"/>
        <v>22339.919000000002</v>
      </c>
    </row>
    <row r="107" spans="1:25">
      <c r="A107" s="3">
        <f t="shared" si="13"/>
        <v>106</v>
      </c>
      <c r="B107" s="3" t="s">
        <v>527</v>
      </c>
      <c r="C107" s="111">
        <v>1077</v>
      </c>
      <c r="D107" s="112">
        <v>45059</v>
      </c>
      <c r="E107" s="3" t="s">
        <v>529</v>
      </c>
      <c r="F107" s="3">
        <v>23200515</v>
      </c>
      <c r="G107" s="112">
        <v>45059</v>
      </c>
      <c r="H107" s="3" t="s">
        <v>550</v>
      </c>
      <c r="I107" s="3" t="s">
        <v>531</v>
      </c>
      <c r="J107" s="3" t="s">
        <v>551</v>
      </c>
      <c r="K107" s="3" t="s">
        <v>552</v>
      </c>
      <c r="L107" s="85">
        <v>3010</v>
      </c>
      <c r="M107" s="3" t="s">
        <v>534</v>
      </c>
      <c r="N107" s="85">
        <v>31.27</v>
      </c>
      <c r="O107" s="85">
        <f t="shared" si="7"/>
        <v>94122.7</v>
      </c>
      <c r="P107" s="85"/>
      <c r="Q107" s="85">
        <v>0</v>
      </c>
      <c r="R107" s="85">
        <f t="shared" si="8"/>
        <v>94122.7</v>
      </c>
      <c r="S107" s="85">
        <f t="shared" si="9"/>
        <v>31.27</v>
      </c>
      <c r="T107" s="3" t="s">
        <v>535</v>
      </c>
      <c r="U107" s="3">
        <v>23200131</v>
      </c>
      <c r="V107" s="112">
        <f t="shared" si="10"/>
        <v>45047</v>
      </c>
      <c r="W107" s="85">
        <f>+VLOOKUP(J107,'Nikita Rate'!$A$3:$D$27,4,0)</f>
        <v>38.810250000000003</v>
      </c>
      <c r="X107" s="113">
        <f t="shared" si="11"/>
        <v>7.5402500000000039</v>
      </c>
      <c r="Y107" s="113">
        <f t="shared" si="12"/>
        <v>22696.152500000011</v>
      </c>
    </row>
    <row r="108" spans="1:25">
      <c r="A108" s="3">
        <f t="shared" si="13"/>
        <v>107</v>
      </c>
      <c r="B108" s="3" t="s">
        <v>527</v>
      </c>
      <c r="C108" s="111">
        <v>1074</v>
      </c>
      <c r="D108" s="112">
        <v>45059</v>
      </c>
      <c r="E108" s="3" t="s">
        <v>529</v>
      </c>
      <c r="F108" s="3">
        <v>23200516</v>
      </c>
      <c r="G108" s="112">
        <v>45059</v>
      </c>
      <c r="H108" s="3" t="s">
        <v>550</v>
      </c>
      <c r="I108" s="3" t="s">
        <v>531</v>
      </c>
      <c r="J108" s="3" t="s">
        <v>562</v>
      </c>
      <c r="K108" s="3" t="s">
        <v>563</v>
      </c>
      <c r="L108" s="85">
        <v>10200</v>
      </c>
      <c r="M108" s="3" t="s">
        <v>553</v>
      </c>
      <c r="N108" s="85">
        <v>12.81</v>
      </c>
      <c r="O108" s="85">
        <f t="shared" si="7"/>
        <v>130662</v>
      </c>
      <c r="P108" s="85"/>
      <c r="Q108" s="85">
        <v>0</v>
      </c>
      <c r="R108" s="85">
        <f t="shared" si="8"/>
        <v>130662</v>
      </c>
      <c r="S108" s="85">
        <f t="shared" si="9"/>
        <v>12.81</v>
      </c>
      <c r="T108" s="3" t="s">
        <v>535</v>
      </c>
      <c r="U108" s="3">
        <v>23200131</v>
      </c>
      <c r="V108" s="112">
        <f t="shared" si="10"/>
        <v>45047</v>
      </c>
      <c r="W108" s="85">
        <f>+VLOOKUP(J108,'Nikita Rate'!$A$3:$D$27,4,0)</f>
        <v>15.122250000000003</v>
      </c>
      <c r="X108" s="113">
        <f t="shared" si="11"/>
        <v>2.3122500000000024</v>
      </c>
      <c r="Y108" s="113">
        <f t="shared" si="12"/>
        <v>23584.950000000023</v>
      </c>
    </row>
    <row r="109" spans="1:25">
      <c r="A109" s="3">
        <f t="shared" si="13"/>
        <v>108</v>
      </c>
      <c r="B109" s="3" t="s">
        <v>527</v>
      </c>
      <c r="C109" s="111">
        <v>1074</v>
      </c>
      <c r="D109" s="112">
        <v>45059</v>
      </c>
      <c r="E109" s="3" t="s">
        <v>529</v>
      </c>
      <c r="F109" s="3">
        <v>23200516</v>
      </c>
      <c r="G109" s="112">
        <v>45059</v>
      </c>
      <c r="H109" s="3" t="s">
        <v>550</v>
      </c>
      <c r="I109" s="3" t="s">
        <v>531</v>
      </c>
      <c r="J109" s="3" t="s">
        <v>564</v>
      </c>
      <c r="K109" s="3" t="s">
        <v>565</v>
      </c>
      <c r="L109" s="85">
        <v>5095</v>
      </c>
      <c r="M109" s="3" t="s">
        <v>553</v>
      </c>
      <c r="N109" s="85">
        <v>28.78</v>
      </c>
      <c r="O109" s="85">
        <f t="shared" si="7"/>
        <v>146634.1</v>
      </c>
      <c r="P109" s="85"/>
      <c r="Q109" s="85">
        <v>0</v>
      </c>
      <c r="R109" s="85">
        <f t="shared" si="8"/>
        <v>146634.1</v>
      </c>
      <c r="S109" s="85">
        <f t="shared" si="9"/>
        <v>28.78</v>
      </c>
      <c r="T109" s="3" t="s">
        <v>535</v>
      </c>
      <c r="U109" s="3">
        <v>23200131</v>
      </c>
      <c r="V109" s="112">
        <f t="shared" si="10"/>
        <v>45047</v>
      </c>
      <c r="W109" s="85">
        <f>+VLOOKUP(J109,'Nikita Rate'!$A$3:$D$27,4,0)</f>
        <v>31.851900000000001</v>
      </c>
      <c r="X109" s="113">
        <f t="shared" si="11"/>
        <v>3.0718999999999994</v>
      </c>
      <c r="Y109" s="113">
        <f t="shared" si="12"/>
        <v>15651.330499999996</v>
      </c>
    </row>
    <row r="110" spans="1:25">
      <c r="A110" s="3">
        <f t="shared" si="13"/>
        <v>109</v>
      </c>
      <c r="B110" s="3" t="s">
        <v>527</v>
      </c>
      <c r="C110" s="111" t="s">
        <v>628</v>
      </c>
      <c r="D110" s="112">
        <v>45063</v>
      </c>
      <c r="E110" s="3" t="s">
        <v>529</v>
      </c>
      <c r="F110" s="3">
        <v>23200563</v>
      </c>
      <c r="G110" s="112">
        <v>45063</v>
      </c>
      <c r="H110" s="3" t="s">
        <v>572</v>
      </c>
      <c r="I110" s="3" t="s">
        <v>531</v>
      </c>
      <c r="J110" s="3" t="s">
        <v>605</v>
      </c>
      <c r="K110" s="3" t="s">
        <v>606</v>
      </c>
      <c r="L110" s="85">
        <v>2524</v>
      </c>
      <c r="M110" s="3" t="s">
        <v>534</v>
      </c>
      <c r="N110" s="85">
        <v>35.200000000000003</v>
      </c>
      <c r="O110" s="85">
        <f t="shared" si="7"/>
        <v>88844.800000000003</v>
      </c>
      <c r="P110" s="85"/>
      <c r="Q110" s="85">
        <v>0</v>
      </c>
      <c r="R110" s="85">
        <f t="shared" si="8"/>
        <v>88844.800000000003</v>
      </c>
      <c r="S110" s="85">
        <f t="shared" si="9"/>
        <v>35.200000000000003</v>
      </c>
      <c r="T110" s="3" t="s">
        <v>535</v>
      </c>
      <c r="U110" s="3">
        <v>23200097</v>
      </c>
      <c r="V110" s="112">
        <f t="shared" si="10"/>
        <v>45047</v>
      </c>
      <c r="W110" s="85">
        <f>+VLOOKUP(J110,'Nikita Rate'!$A$3:$D$27,4,0)</f>
        <v>43.029675000000005</v>
      </c>
      <c r="X110" s="113">
        <f t="shared" si="11"/>
        <v>7.8296750000000017</v>
      </c>
      <c r="Y110" s="113">
        <f t="shared" si="12"/>
        <v>19762.099700000006</v>
      </c>
    </row>
    <row r="111" spans="1:25">
      <c r="A111" s="3">
        <f t="shared" si="13"/>
        <v>110</v>
      </c>
      <c r="B111" s="3" t="s">
        <v>527</v>
      </c>
      <c r="C111" s="111" t="s">
        <v>629</v>
      </c>
      <c r="D111" s="112">
        <v>45063</v>
      </c>
      <c r="E111" s="3" t="s">
        <v>529</v>
      </c>
      <c r="F111" s="3">
        <v>23200564</v>
      </c>
      <c r="G111" s="112">
        <v>45063</v>
      </c>
      <c r="H111" s="3" t="s">
        <v>572</v>
      </c>
      <c r="I111" s="3" t="s">
        <v>531</v>
      </c>
      <c r="J111" s="3" t="s">
        <v>573</v>
      </c>
      <c r="K111" s="3" t="s">
        <v>574</v>
      </c>
      <c r="L111" s="85">
        <v>2747</v>
      </c>
      <c r="M111" s="3" t="s">
        <v>534</v>
      </c>
      <c r="N111" s="85">
        <v>35.200000000000003</v>
      </c>
      <c r="O111" s="85">
        <f t="shared" si="7"/>
        <v>96694.400000000009</v>
      </c>
      <c r="P111" s="85"/>
      <c r="Q111" s="85">
        <v>0</v>
      </c>
      <c r="R111" s="85">
        <f t="shared" si="8"/>
        <v>96694.400000000009</v>
      </c>
      <c r="S111" s="85">
        <f t="shared" si="9"/>
        <v>35.200000000000003</v>
      </c>
      <c r="T111" s="3" t="s">
        <v>535</v>
      </c>
      <c r="U111" s="3">
        <v>23200217</v>
      </c>
      <c r="V111" s="112">
        <f t="shared" si="10"/>
        <v>45047</v>
      </c>
      <c r="W111" s="85">
        <f>+VLOOKUP(J111,'Nikita Rate'!$A$3:$D$27,4,0)</f>
        <v>43.368074999999997</v>
      </c>
      <c r="X111" s="113">
        <f t="shared" si="11"/>
        <v>8.1680749999999946</v>
      </c>
      <c r="Y111" s="113">
        <f t="shared" si="12"/>
        <v>22437.702024999984</v>
      </c>
    </row>
    <row r="112" spans="1:25">
      <c r="A112" s="3">
        <f t="shared" si="13"/>
        <v>111</v>
      </c>
      <c r="B112" s="3" t="s">
        <v>527</v>
      </c>
      <c r="C112" s="111" t="s">
        <v>630</v>
      </c>
      <c r="D112" s="112">
        <v>45062</v>
      </c>
      <c r="E112" s="3" t="s">
        <v>529</v>
      </c>
      <c r="F112" s="3">
        <v>23200565</v>
      </c>
      <c r="G112" s="112">
        <v>45063</v>
      </c>
      <c r="H112" s="3" t="s">
        <v>530</v>
      </c>
      <c r="I112" s="3" t="s">
        <v>531</v>
      </c>
      <c r="J112" s="3" t="s">
        <v>626</v>
      </c>
      <c r="K112" s="3" t="s">
        <v>627</v>
      </c>
      <c r="L112" s="85">
        <v>1500</v>
      </c>
      <c r="M112" s="3" t="s">
        <v>534</v>
      </c>
      <c r="N112" s="85">
        <v>44.1</v>
      </c>
      <c r="O112" s="85">
        <f t="shared" si="7"/>
        <v>66150</v>
      </c>
      <c r="P112" s="85"/>
      <c r="Q112" s="85">
        <v>0</v>
      </c>
      <c r="R112" s="85">
        <f t="shared" si="8"/>
        <v>66150</v>
      </c>
      <c r="S112" s="85">
        <f t="shared" si="9"/>
        <v>44.1</v>
      </c>
      <c r="T112" s="3" t="s">
        <v>535</v>
      </c>
      <c r="U112" s="3">
        <v>23200129</v>
      </c>
      <c r="V112" s="112">
        <f t="shared" si="10"/>
        <v>45047</v>
      </c>
      <c r="W112" s="85">
        <f>+VLOOKUP(J112,'Nikita Rate'!$A$3:$D$27,4,0)</f>
        <v>44.1</v>
      </c>
      <c r="X112" s="113">
        <f t="shared" si="11"/>
        <v>0</v>
      </c>
      <c r="Y112" s="113">
        <f t="shared" si="12"/>
        <v>0</v>
      </c>
    </row>
    <row r="113" spans="1:25">
      <c r="A113" s="3">
        <f t="shared" si="13"/>
        <v>112</v>
      </c>
      <c r="B113" s="3" t="s">
        <v>527</v>
      </c>
      <c r="C113" s="111" t="s">
        <v>630</v>
      </c>
      <c r="D113" s="112">
        <v>45062</v>
      </c>
      <c r="E113" s="3" t="s">
        <v>529</v>
      </c>
      <c r="F113" s="3">
        <v>23200565</v>
      </c>
      <c r="G113" s="112">
        <v>45063</v>
      </c>
      <c r="H113" s="3" t="s">
        <v>530</v>
      </c>
      <c r="I113" s="3" t="s">
        <v>531</v>
      </c>
      <c r="J113" s="3" t="s">
        <v>560</v>
      </c>
      <c r="K113" s="3" t="s">
        <v>561</v>
      </c>
      <c r="L113" s="85">
        <v>1150</v>
      </c>
      <c r="M113" s="3" t="s">
        <v>534</v>
      </c>
      <c r="N113" s="85">
        <v>44.1</v>
      </c>
      <c r="O113" s="85">
        <f t="shared" si="7"/>
        <v>50715</v>
      </c>
      <c r="P113" s="85"/>
      <c r="Q113" s="85">
        <v>0</v>
      </c>
      <c r="R113" s="85">
        <f t="shared" si="8"/>
        <v>50715</v>
      </c>
      <c r="S113" s="85">
        <f t="shared" si="9"/>
        <v>44.1</v>
      </c>
      <c r="T113" s="3" t="s">
        <v>535</v>
      </c>
      <c r="U113" s="3">
        <v>23200129</v>
      </c>
      <c r="V113" s="112">
        <f t="shared" si="10"/>
        <v>45047</v>
      </c>
      <c r="W113" s="85">
        <f>+VLOOKUP(J113,'Nikita Rate'!$A$3:$D$27,4,0)</f>
        <v>45.874350000000007</v>
      </c>
      <c r="X113" s="113">
        <f t="shared" si="11"/>
        <v>1.7743500000000054</v>
      </c>
      <c r="Y113" s="113">
        <f t="shared" si="12"/>
        <v>2040.5025000000062</v>
      </c>
    </row>
    <row r="114" spans="1:25">
      <c r="A114" s="3">
        <f t="shared" si="13"/>
        <v>113</v>
      </c>
      <c r="B114" s="3" t="s">
        <v>527</v>
      </c>
      <c r="C114" s="111" t="s">
        <v>631</v>
      </c>
      <c r="D114" s="112">
        <v>45062</v>
      </c>
      <c r="E114" s="3" t="s">
        <v>529</v>
      </c>
      <c r="F114" s="3">
        <v>23200570</v>
      </c>
      <c r="G114" s="112">
        <v>45063</v>
      </c>
      <c r="H114" s="3" t="s">
        <v>530</v>
      </c>
      <c r="I114" s="3" t="s">
        <v>531</v>
      </c>
      <c r="J114" s="3" t="s">
        <v>592</v>
      </c>
      <c r="K114" s="3" t="s">
        <v>593</v>
      </c>
      <c r="L114" s="85">
        <v>3000</v>
      </c>
      <c r="M114" s="3" t="s">
        <v>534</v>
      </c>
      <c r="N114" s="85">
        <v>11.47</v>
      </c>
      <c r="O114" s="85">
        <f t="shared" si="7"/>
        <v>34410</v>
      </c>
      <c r="P114" s="85"/>
      <c r="Q114" s="85">
        <v>0</v>
      </c>
      <c r="R114" s="85">
        <f t="shared" si="8"/>
        <v>34410</v>
      </c>
      <c r="S114" s="85">
        <f t="shared" si="9"/>
        <v>11.47</v>
      </c>
      <c r="T114" s="3" t="s">
        <v>535</v>
      </c>
      <c r="U114" s="3">
        <v>23200240</v>
      </c>
      <c r="V114" s="112">
        <f t="shared" si="10"/>
        <v>45047</v>
      </c>
      <c r="W114" s="85">
        <f>+VLOOKUP(J114,'Nikita Rate'!$A$3:$D$27,4,0)</f>
        <v>15.122250000000003</v>
      </c>
      <c r="X114" s="113">
        <f t="shared" si="11"/>
        <v>3.6522500000000022</v>
      </c>
      <c r="Y114" s="113">
        <f t="shared" si="12"/>
        <v>10956.750000000007</v>
      </c>
    </row>
    <row r="115" spans="1:25">
      <c r="A115" s="3">
        <f t="shared" si="13"/>
        <v>114</v>
      </c>
      <c r="B115" s="3" t="s">
        <v>527</v>
      </c>
      <c r="C115" s="111" t="s">
        <v>631</v>
      </c>
      <c r="D115" s="112">
        <v>45062</v>
      </c>
      <c r="E115" s="3" t="s">
        <v>529</v>
      </c>
      <c r="F115" s="3">
        <v>23200570</v>
      </c>
      <c r="G115" s="112">
        <v>45063</v>
      </c>
      <c r="H115" s="3" t="s">
        <v>530</v>
      </c>
      <c r="I115" s="3" t="s">
        <v>531</v>
      </c>
      <c r="J115" s="3" t="s">
        <v>590</v>
      </c>
      <c r="K115" s="3" t="s">
        <v>591</v>
      </c>
      <c r="L115" s="85">
        <v>1500</v>
      </c>
      <c r="M115" s="3" t="s">
        <v>534</v>
      </c>
      <c r="N115" s="85">
        <v>24.03</v>
      </c>
      <c r="O115" s="85">
        <f t="shared" si="7"/>
        <v>36045</v>
      </c>
      <c r="P115" s="85"/>
      <c r="Q115" s="85">
        <v>0</v>
      </c>
      <c r="R115" s="85">
        <f t="shared" si="8"/>
        <v>36045</v>
      </c>
      <c r="S115" s="85">
        <f t="shared" si="9"/>
        <v>24.03</v>
      </c>
      <c r="T115" s="3" t="s">
        <v>535</v>
      </c>
      <c r="U115" s="3">
        <v>23200240</v>
      </c>
      <c r="V115" s="112">
        <f t="shared" si="10"/>
        <v>45047</v>
      </c>
      <c r="W115" s="85">
        <f>+VLOOKUP(J115,'Nikita Rate'!$A$3:$D$27,4,0)</f>
        <v>31.851900000000001</v>
      </c>
      <c r="X115" s="113">
        <f t="shared" si="11"/>
        <v>7.8218999999999994</v>
      </c>
      <c r="Y115" s="113">
        <f t="shared" si="12"/>
        <v>11732.849999999999</v>
      </c>
    </row>
    <row r="116" spans="1:25">
      <c r="A116" s="3">
        <f t="shared" si="13"/>
        <v>115</v>
      </c>
      <c r="B116" s="3" t="s">
        <v>527</v>
      </c>
      <c r="C116" s="111">
        <v>1170</v>
      </c>
      <c r="D116" s="112">
        <v>45063</v>
      </c>
      <c r="E116" s="3" t="s">
        <v>529</v>
      </c>
      <c r="F116" s="3">
        <v>23200571</v>
      </c>
      <c r="G116" s="112">
        <v>45063</v>
      </c>
      <c r="H116" s="3" t="s">
        <v>550</v>
      </c>
      <c r="I116" s="3" t="s">
        <v>531</v>
      </c>
      <c r="J116" s="3" t="s">
        <v>532</v>
      </c>
      <c r="K116" s="3" t="s">
        <v>533</v>
      </c>
      <c r="L116" s="85">
        <v>12080</v>
      </c>
      <c r="M116" s="3" t="s">
        <v>534</v>
      </c>
      <c r="N116" s="85">
        <v>9.2799999999999994</v>
      </c>
      <c r="O116" s="85">
        <f t="shared" si="7"/>
        <v>112102.39999999999</v>
      </c>
      <c r="P116" s="85"/>
      <c r="Q116" s="85">
        <v>0</v>
      </c>
      <c r="R116" s="85">
        <f t="shared" si="8"/>
        <v>112102.39999999999</v>
      </c>
      <c r="S116" s="85">
        <f t="shared" si="9"/>
        <v>9.2799999999999994</v>
      </c>
      <c r="T116" s="3" t="s">
        <v>535</v>
      </c>
      <c r="U116" s="3">
        <v>23200131</v>
      </c>
      <c r="V116" s="112">
        <f t="shared" si="10"/>
        <v>45047</v>
      </c>
      <c r="W116" s="85">
        <f>+VLOOKUP(J116,'Nikita Rate'!$A$3:$D$27,4,0)</f>
        <v>11.135475</v>
      </c>
      <c r="X116" s="113">
        <f t="shared" si="11"/>
        <v>1.8554750000000002</v>
      </c>
      <c r="Y116" s="113">
        <f t="shared" si="12"/>
        <v>22414.138000000003</v>
      </c>
    </row>
    <row r="117" spans="1:25">
      <c r="A117" s="3">
        <f t="shared" si="13"/>
        <v>116</v>
      </c>
      <c r="B117" s="3" t="s">
        <v>527</v>
      </c>
      <c r="C117" s="111">
        <v>1170</v>
      </c>
      <c r="D117" s="112">
        <v>45063</v>
      </c>
      <c r="E117" s="3" t="s">
        <v>529</v>
      </c>
      <c r="F117" s="3">
        <v>23200571</v>
      </c>
      <c r="G117" s="112">
        <v>45063</v>
      </c>
      <c r="H117" s="3" t="s">
        <v>550</v>
      </c>
      <c r="I117" s="3" t="s">
        <v>531</v>
      </c>
      <c r="J117" s="3" t="s">
        <v>536</v>
      </c>
      <c r="K117" s="3" t="s">
        <v>537</v>
      </c>
      <c r="L117" s="85">
        <v>3020</v>
      </c>
      <c r="M117" s="3" t="s">
        <v>534</v>
      </c>
      <c r="N117" s="85">
        <v>31.27</v>
      </c>
      <c r="O117" s="85">
        <f t="shared" si="7"/>
        <v>94435.4</v>
      </c>
      <c r="P117" s="85"/>
      <c r="Q117" s="85">
        <v>0</v>
      </c>
      <c r="R117" s="85">
        <f t="shared" si="8"/>
        <v>94435.4</v>
      </c>
      <c r="S117" s="85">
        <f t="shared" si="9"/>
        <v>31.27</v>
      </c>
      <c r="T117" s="3" t="s">
        <v>535</v>
      </c>
      <c r="U117" s="3">
        <v>23200131</v>
      </c>
      <c r="V117" s="112">
        <f t="shared" si="10"/>
        <v>45047</v>
      </c>
      <c r="W117" s="85">
        <f>+VLOOKUP(J117,'Nikita Rate'!$A$3:$D$27,4,0)</f>
        <v>38.810250000000003</v>
      </c>
      <c r="X117" s="113">
        <f t="shared" si="11"/>
        <v>7.5402500000000039</v>
      </c>
      <c r="Y117" s="113">
        <f t="shared" si="12"/>
        <v>22771.555000000011</v>
      </c>
    </row>
    <row r="118" spans="1:25">
      <c r="A118" s="3">
        <f t="shared" si="13"/>
        <v>117</v>
      </c>
      <c r="B118" s="3" t="s">
        <v>527</v>
      </c>
      <c r="C118" s="111" t="s">
        <v>632</v>
      </c>
      <c r="D118" s="112">
        <v>45065</v>
      </c>
      <c r="E118" s="3" t="s">
        <v>529</v>
      </c>
      <c r="F118" s="3">
        <v>23200600</v>
      </c>
      <c r="G118" s="112">
        <v>45066</v>
      </c>
      <c r="H118" s="3" t="s">
        <v>572</v>
      </c>
      <c r="I118" s="3" t="s">
        <v>531</v>
      </c>
      <c r="J118" s="3" t="s">
        <v>557</v>
      </c>
      <c r="K118" s="3" t="s">
        <v>558</v>
      </c>
      <c r="L118" s="85">
        <v>4667</v>
      </c>
      <c r="M118" s="3" t="s">
        <v>534</v>
      </c>
      <c r="N118" s="85">
        <v>34.92</v>
      </c>
      <c r="O118" s="85">
        <f t="shared" si="7"/>
        <v>162971.64000000001</v>
      </c>
      <c r="P118" s="85"/>
      <c r="Q118" s="85">
        <v>0</v>
      </c>
      <c r="R118" s="85">
        <f t="shared" si="8"/>
        <v>162971.64000000001</v>
      </c>
      <c r="S118" s="85">
        <f t="shared" si="9"/>
        <v>34.92</v>
      </c>
      <c r="T118" s="3" t="s">
        <v>535</v>
      </c>
      <c r="U118" s="3">
        <v>23200217</v>
      </c>
      <c r="V118" s="112">
        <f t="shared" si="10"/>
        <v>45047</v>
      </c>
      <c r="W118" s="85">
        <f>+VLOOKUP(J118,'Nikita Rate'!$A$3:$D$27,4,0)</f>
        <v>43.029675000000005</v>
      </c>
      <c r="X118" s="113">
        <f t="shared" si="11"/>
        <v>8.1096750000000029</v>
      </c>
      <c r="Y118" s="113">
        <f t="shared" si="12"/>
        <v>37847.853225000013</v>
      </c>
    </row>
    <row r="119" spans="1:25">
      <c r="A119" s="3">
        <f t="shared" si="13"/>
        <v>118</v>
      </c>
      <c r="B119" s="3" t="s">
        <v>527</v>
      </c>
      <c r="C119" s="111">
        <v>1283</v>
      </c>
      <c r="D119" s="112">
        <v>45067</v>
      </c>
      <c r="E119" s="3" t="s">
        <v>529</v>
      </c>
      <c r="F119" s="3">
        <v>23200624</v>
      </c>
      <c r="G119" s="112">
        <v>45068</v>
      </c>
      <c r="H119" s="3" t="s">
        <v>550</v>
      </c>
      <c r="I119" s="3" t="s">
        <v>531</v>
      </c>
      <c r="J119" s="3" t="s">
        <v>562</v>
      </c>
      <c r="K119" s="3" t="s">
        <v>563</v>
      </c>
      <c r="L119" s="85">
        <v>9600</v>
      </c>
      <c r="M119" s="3" t="s">
        <v>553</v>
      </c>
      <c r="N119" s="85">
        <v>12.81</v>
      </c>
      <c r="O119" s="85">
        <f t="shared" si="7"/>
        <v>122976</v>
      </c>
      <c r="P119" s="85"/>
      <c r="Q119" s="85">
        <v>0</v>
      </c>
      <c r="R119" s="85">
        <f t="shared" si="8"/>
        <v>122976</v>
      </c>
      <c r="S119" s="85">
        <f t="shared" si="9"/>
        <v>12.81</v>
      </c>
      <c r="T119" s="3" t="s">
        <v>535</v>
      </c>
      <c r="U119" s="3">
        <v>23200131</v>
      </c>
      <c r="V119" s="112">
        <f t="shared" si="10"/>
        <v>45047</v>
      </c>
      <c r="W119" s="85">
        <f>+VLOOKUP(J119,'Nikita Rate'!$A$3:$D$27,4,0)</f>
        <v>15.122250000000003</v>
      </c>
      <c r="X119" s="113">
        <f t="shared" si="11"/>
        <v>2.3122500000000024</v>
      </c>
      <c r="Y119" s="113">
        <f t="shared" si="12"/>
        <v>22197.600000000024</v>
      </c>
    </row>
    <row r="120" spans="1:25">
      <c r="A120" s="3">
        <f t="shared" si="13"/>
        <v>119</v>
      </c>
      <c r="B120" s="3" t="s">
        <v>527</v>
      </c>
      <c r="C120" s="111">
        <v>1283</v>
      </c>
      <c r="D120" s="112">
        <v>45067</v>
      </c>
      <c r="E120" s="3" t="s">
        <v>529</v>
      </c>
      <c r="F120" s="3">
        <v>23200624</v>
      </c>
      <c r="G120" s="112">
        <v>45068</v>
      </c>
      <c r="H120" s="3" t="s">
        <v>550</v>
      </c>
      <c r="I120" s="3" t="s">
        <v>531</v>
      </c>
      <c r="J120" s="3" t="s">
        <v>564</v>
      </c>
      <c r="K120" s="3" t="s">
        <v>565</v>
      </c>
      <c r="L120" s="85">
        <v>4800</v>
      </c>
      <c r="M120" s="3" t="s">
        <v>553</v>
      </c>
      <c r="N120" s="85">
        <v>28.78</v>
      </c>
      <c r="O120" s="85">
        <f t="shared" si="7"/>
        <v>138144</v>
      </c>
      <c r="P120" s="85"/>
      <c r="Q120" s="85">
        <v>0</v>
      </c>
      <c r="R120" s="85">
        <f t="shared" si="8"/>
        <v>138144</v>
      </c>
      <c r="S120" s="85">
        <f t="shared" si="9"/>
        <v>28.78</v>
      </c>
      <c r="T120" s="3" t="s">
        <v>535</v>
      </c>
      <c r="U120" s="3">
        <v>23200131</v>
      </c>
      <c r="V120" s="112">
        <f t="shared" si="10"/>
        <v>45047</v>
      </c>
      <c r="W120" s="85">
        <f>+VLOOKUP(J120,'Nikita Rate'!$A$3:$D$27,4,0)</f>
        <v>31.851900000000001</v>
      </c>
      <c r="X120" s="113">
        <f t="shared" si="11"/>
        <v>3.0718999999999994</v>
      </c>
      <c r="Y120" s="113">
        <f t="shared" si="12"/>
        <v>14745.119999999997</v>
      </c>
    </row>
    <row r="121" spans="1:25">
      <c r="A121" s="3">
        <f t="shared" si="13"/>
        <v>120</v>
      </c>
      <c r="B121" s="3" t="s">
        <v>527</v>
      </c>
      <c r="C121" s="111" t="s">
        <v>633</v>
      </c>
      <c r="D121" s="112">
        <v>45068</v>
      </c>
      <c r="E121" s="3" t="s">
        <v>529</v>
      </c>
      <c r="F121" s="3">
        <v>23200632</v>
      </c>
      <c r="G121" s="112">
        <v>45068</v>
      </c>
      <c r="H121" s="3" t="s">
        <v>530</v>
      </c>
      <c r="I121" s="3" t="s">
        <v>531</v>
      </c>
      <c r="J121" s="3" t="s">
        <v>560</v>
      </c>
      <c r="K121" s="3" t="s">
        <v>561</v>
      </c>
      <c r="L121" s="85">
        <v>5760</v>
      </c>
      <c r="M121" s="3" t="s">
        <v>534</v>
      </c>
      <c r="N121" s="85">
        <v>44.1</v>
      </c>
      <c r="O121" s="85">
        <f t="shared" si="7"/>
        <v>254016</v>
      </c>
      <c r="P121" s="85"/>
      <c r="Q121" s="85">
        <v>0</v>
      </c>
      <c r="R121" s="85">
        <f t="shared" si="8"/>
        <v>254016</v>
      </c>
      <c r="S121" s="85">
        <f t="shared" si="9"/>
        <v>44.1</v>
      </c>
      <c r="T121" s="3" t="s">
        <v>535</v>
      </c>
      <c r="U121" s="3">
        <v>23200129</v>
      </c>
      <c r="V121" s="112">
        <f t="shared" si="10"/>
        <v>45047</v>
      </c>
      <c r="W121" s="85">
        <f>+VLOOKUP(J121,'Nikita Rate'!$A$3:$D$27,4,0)</f>
        <v>45.874350000000007</v>
      </c>
      <c r="X121" s="113">
        <f t="shared" si="11"/>
        <v>1.7743500000000054</v>
      </c>
      <c r="Y121" s="113">
        <f t="shared" si="12"/>
        <v>10220.25600000003</v>
      </c>
    </row>
    <row r="122" spans="1:25">
      <c r="A122" s="3">
        <f t="shared" si="13"/>
        <v>121</v>
      </c>
      <c r="B122" s="3" t="s">
        <v>527</v>
      </c>
      <c r="C122" s="111" t="s">
        <v>634</v>
      </c>
      <c r="D122" s="112">
        <v>45067</v>
      </c>
      <c r="E122" s="3" t="s">
        <v>529</v>
      </c>
      <c r="F122" s="3">
        <v>23200636</v>
      </c>
      <c r="G122" s="112">
        <v>45069</v>
      </c>
      <c r="H122" s="3" t="s">
        <v>572</v>
      </c>
      <c r="I122" s="3" t="s">
        <v>531</v>
      </c>
      <c r="J122" s="3" t="s">
        <v>573</v>
      </c>
      <c r="K122" s="3" t="s">
        <v>574</v>
      </c>
      <c r="L122" s="85">
        <v>2217</v>
      </c>
      <c r="M122" s="3" t="s">
        <v>534</v>
      </c>
      <c r="N122" s="85">
        <v>35.200000000000003</v>
      </c>
      <c r="O122" s="85">
        <f t="shared" si="7"/>
        <v>78038.400000000009</v>
      </c>
      <c r="P122" s="85"/>
      <c r="Q122" s="85">
        <v>0</v>
      </c>
      <c r="R122" s="85">
        <f t="shared" si="8"/>
        <v>78038.400000000009</v>
      </c>
      <c r="S122" s="85">
        <f t="shared" si="9"/>
        <v>35.200000000000003</v>
      </c>
      <c r="T122" s="3" t="s">
        <v>535</v>
      </c>
      <c r="U122" s="3">
        <v>23200217</v>
      </c>
      <c r="V122" s="112">
        <f t="shared" si="10"/>
        <v>45047</v>
      </c>
      <c r="W122" s="85">
        <f>+VLOOKUP(J122,'Nikita Rate'!$A$3:$D$27,4,0)</f>
        <v>43.368074999999997</v>
      </c>
      <c r="X122" s="113">
        <f t="shared" si="11"/>
        <v>8.1680749999999946</v>
      </c>
      <c r="Y122" s="113">
        <f t="shared" si="12"/>
        <v>18108.622274999987</v>
      </c>
    </row>
    <row r="123" spans="1:25">
      <c r="A123" s="3">
        <f t="shared" si="13"/>
        <v>122</v>
      </c>
      <c r="B123" s="3" t="s">
        <v>527</v>
      </c>
      <c r="C123" s="111" t="s">
        <v>635</v>
      </c>
      <c r="D123" s="112">
        <v>45067</v>
      </c>
      <c r="E123" s="3" t="s">
        <v>529</v>
      </c>
      <c r="F123" s="3">
        <v>23200637</v>
      </c>
      <c r="G123" s="112">
        <v>45069</v>
      </c>
      <c r="H123" s="3" t="s">
        <v>572</v>
      </c>
      <c r="I123" s="3" t="s">
        <v>531</v>
      </c>
      <c r="J123" s="3" t="s">
        <v>605</v>
      </c>
      <c r="K123" s="3" t="s">
        <v>606</v>
      </c>
      <c r="L123" s="85">
        <v>1680</v>
      </c>
      <c r="M123" s="3" t="s">
        <v>534</v>
      </c>
      <c r="N123" s="85">
        <v>35.200000000000003</v>
      </c>
      <c r="O123" s="85">
        <f t="shared" si="7"/>
        <v>59136.000000000007</v>
      </c>
      <c r="P123" s="85"/>
      <c r="Q123" s="85">
        <v>0</v>
      </c>
      <c r="R123" s="85">
        <f t="shared" si="8"/>
        <v>59136.000000000007</v>
      </c>
      <c r="S123" s="85">
        <f t="shared" si="9"/>
        <v>35.200000000000003</v>
      </c>
      <c r="T123" s="3" t="s">
        <v>535</v>
      </c>
      <c r="U123" s="3">
        <v>23200217</v>
      </c>
      <c r="V123" s="112">
        <f t="shared" si="10"/>
        <v>45047</v>
      </c>
      <c r="W123" s="85">
        <f>+VLOOKUP(J123,'Nikita Rate'!$A$3:$D$27,4,0)</f>
        <v>43.029675000000005</v>
      </c>
      <c r="X123" s="113">
        <f t="shared" si="11"/>
        <v>7.8296750000000017</v>
      </c>
      <c r="Y123" s="113">
        <f t="shared" si="12"/>
        <v>13153.854000000003</v>
      </c>
    </row>
    <row r="124" spans="1:25">
      <c r="A124" s="3">
        <f t="shared" si="13"/>
        <v>123</v>
      </c>
      <c r="B124" s="3" t="s">
        <v>527</v>
      </c>
      <c r="C124" s="111" t="s">
        <v>636</v>
      </c>
      <c r="D124" s="112">
        <v>45067</v>
      </c>
      <c r="E124" s="3" t="s">
        <v>529</v>
      </c>
      <c r="F124" s="3">
        <v>23200638</v>
      </c>
      <c r="G124" s="112">
        <v>45069</v>
      </c>
      <c r="H124" s="3" t="s">
        <v>572</v>
      </c>
      <c r="I124" s="3" t="s">
        <v>531</v>
      </c>
      <c r="J124" s="3" t="s">
        <v>557</v>
      </c>
      <c r="K124" s="3" t="s">
        <v>558</v>
      </c>
      <c r="L124" s="85">
        <v>735</v>
      </c>
      <c r="M124" s="3" t="s">
        <v>534</v>
      </c>
      <c r="N124" s="85">
        <v>34.92</v>
      </c>
      <c r="O124" s="85">
        <f t="shared" si="7"/>
        <v>25666.2</v>
      </c>
      <c r="P124" s="85"/>
      <c r="Q124" s="85">
        <v>0</v>
      </c>
      <c r="R124" s="85">
        <f t="shared" si="8"/>
        <v>25666.2</v>
      </c>
      <c r="S124" s="85">
        <f t="shared" si="9"/>
        <v>34.92</v>
      </c>
      <c r="T124" s="3" t="s">
        <v>535</v>
      </c>
      <c r="U124" s="3">
        <v>23200217</v>
      </c>
      <c r="V124" s="112">
        <f t="shared" si="10"/>
        <v>45047</v>
      </c>
      <c r="W124" s="85">
        <f>+VLOOKUP(J124,'Nikita Rate'!$A$3:$D$27,4,0)</f>
        <v>43.029675000000005</v>
      </c>
      <c r="X124" s="113">
        <f t="shared" si="11"/>
        <v>8.1096750000000029</v>
      </c>
      <c r="Y124" s="113">
        <f t="shared" si="12"/>
        <v>5960.6111250000022</v>
      </c>
    </row>
    <row r="125" spans="1:25">
      <c r="A125" s="3">
        <f t="shared" si="13"/>
        <v>124</v>
      </c>
      <c r="B125" s="3" t="s">
        <v>527</v>
      </c>
      <c r="C125" s="111" t="s">
        <v>637</v>
      </c>
      <c r="D125" s="112">
        <v>45068</v>
      </c>
      <c r="E125" s="3" t="s">
        <v>529</v>
      </c>
      <c r="F125" s="3">
        <v>23200639</v>
      </c>
      <c r="G125" s="112">
        <v>45069</v>
      </c>
      <c r="H125" s="3" t="s">
        <v>572</v>
      </c>
      <c r="I125" s="3" t="s">
        <v>531</v>
      </c>
      <c r="J125" s="3" t="s">
        <v>557</v>
      </c>
      <c r="K125" s="3" t="s">
        <v>558</v>
      </c>
      <c r="L125" s="85">
        <v>990</v>
      </c>
      <c r="M125" s="3" t="s">
        <v>534</v>
      </c>
      <c r="N125" s="85">
        <v>34.92</v>
      </c>
      <c r="O125" s="85">
        <f t="shared" si="7"/>
        <v>34570.800000000003</v>
      </c>
      <c r="P125" s="85"/>
      <c r="Q125" s="85">
        <v>0</v>
      </c>
      <c r="R125" s="85">
        <f t="shared" si="8"/>
        <v>34570.800000000003</v>
      </c>
      <c r="S125" s="85">
        <f t="shared" si="9"/>
        <v>34.92</v>
      </c>
      <c r="T125" s="3" t="s">
        <v>535</v>
      </c>
      <c r="U125" s="3">
        <v>23200217</v>
      </c>
      <c r="V125" s="112">
        <f t="shared" si="10"/>
        <v>45047</v>
      </c>
      <c r="W125" s="85">
        <f>+VLOOKUP(J125,'Nikita Rate'!$A$3:$D$27,4,0)</f>
        <v>43.029675000000005</v>
      </c>
      <c r="X125" s="113">
        <f t="shared" si="11"/>
        <v>8.1096750000000029</v>
      </c>
      <c r="Y125" s="113">
        <f t="shared" si="12"/>
        <v>8028.5782500000032</v>
      </c>
    </row>
    <row r="126" spans="1:25">
      <c r="A126" s="3">
        <f t="shared" si="13"/>
        <v>125</v>
      </c>
      <c r="B126" s="3" t="s">
        <v>527</v>
      </c>
      <c r="C126" s="111" t="s">
        <v>638</v>
      </c>
      <c r="D126" s="112">
        <v>45071</v>
      </c>
      <c r="E126" s="3" t="s">
        <v>529</v>
      </c>
      <c r="F126" s="3">
        <v>23200668</v>
      </c>
      <c r="G126" s="112">
        <v>45071</v>
      </c>
      <c r="H126" s="3" t="s">
        <v>572</v>
      </c>
      <c r="I126" s="3" t="s">
        <v>531</v>
      </c>
      <c r="J126" s="3" t="s">
        <v>557</v>
      </c>
      <c r="K126" s="3" t="s">
        <v>558</v>
      </c>
      <c r="L126" s="85">
        <v>4115</v>
      </c>
      <c r="M126" s="3" t="s">
        <v>534</v>
      </c>
      <c r="N126" s="85">
        <v>34.92</v>
      </c>
      <c r="O126" s="85">
        <f t="shared" si="7"/>
        <v>143695.80000000002</v>
      </c>
      <c r="P126" s="85"/>
      <c r="Q126" s="85">
        <v>0</v>
      </c>
      <c r="R126" s="85">
        <f t="shared" si="8"/>
        <v>143695.80000000002</v>
      </c>
      <c r="S126" s="85">
        <f t="shared" si="9"/>
        <v>34.92</v>
      </c>
      <c r="T126" s="3" t="s">
        <v>535</v>
      </c>
      <c r="U126" s="3">
        <v>23200217</v>
      </c>
      <c r="V126" s="112">
        <f t="shared" si="10"/>
        <v>45047</v>
      </c>
      <c r="W126" s="85">
        <f>+VLOOKUP(J126,'Nikita Rate'!$A$3:$D$27,4,0)</f>
        <v>43.029675000000005</v>
      </c>
      <c r="X126" s="113">
        <f t="shared" si="11"/>
        <v>8.1096750000000029</v>
      </c>
      <c r="Y126" s="113">
        <f t="shared" si="12"/>
        <v>33371.312625000013</v>
      </c>
    </row>
    <row r="127" spans="1:25">
      <c r="A127" s="3">
        <f t="shared" si="13"/>
        <v>126</v>
      </c>
      <c r="B127" s="3" t="s">
        <v>527</v>
      </c>
      <c r="C127" s="111" t="s">
        <v>639</v>
      </c>
      <c r="D127" s="112">
        <v>45071</v>
      </c>
      <c r="E127" s="3" t="s">
        <v>529</v>
      </c>
      <c r="F127" s="3">
        <v>23200670</v>
      </c>
      <c r="G127" s="112">
        <v>45071</v>
      </c>
      <c r="H127" s="3" t="s">
        <v>530</v>
      </c>
      <c r="I127" s="3" t="s">
        <v>531</v>
      </c>
      <c r="J127" s="3" t="s">
        <v>590</v>
      </c>
      <c r="K127" s="3" t="s">
        <v>591</v>
      </c>
      <c r="L127" s="85">
        <v>1040</v>
      </c>
      <c r="M127" s="3" t="s">
        <v>534</v>
      </c>
      <c r="N127" s="85">
        <v>24.03</v>
      </c>
      <c r="O127" s="85">
        <f t="shared" si="7"/>
        <v>24991.200000000001</v>
      </c>
      <c r="P127" s="85"/>
      <c r="Q127" s="85">
        <v>0</v>
      </c>
      <c r="R127" s="85">
        <f t="shared" si="8"/>
        <v>24991.200000000001</v>
      </c>
      <c r="S127" s="85">
        <f t="shared" si="9"/>
        <v>24.03</v>
      </c>
      <c r="T127" s="3" t="s">
        <v>535</v>
      </c>
      <c r="U127" s="3">
        <v>23200251</v>
      </c>
      <c r="V127" s="112">
        <f t="shared" si="10"/>
        <v>45047</v>
      </c>
      <c r="W127" s="85">
        <f>+VLOOKUP(J127,'Nikita Rate'!$A$3:$D$27,4,0)</f>
        <v>31.851900000000001</v>
      </c>
      <c r="X127" s="113">
        <f t="shared" si="11"/>
        <v>7.8218999999999994</v>
      </c>
      <c r="Y127" s="113">
        <f t="shared" si="12"/>
        <v>8134.7759999999998</v>
      </c>
    </row>
    <row r="128" spans="1:25">
      <c r="A128" s="3">
        <f t="shared" si="13"/>
        <v>127</v>
      </c>
      <c r="B128" s="3" t="s">
        <v>527</v>
      </c>
      <c r="C128" s="111" t="s">
        <v>639</v>
      </c>
      <c r="D128" s="112">
        <v>45071</v>
      </c>
      <c r="E128" s="3" t="s">
        <v>529</v>
      </c>
      <c r="F128" s="3">
        <v>23200670</v>
      </c>
      <c r="G128" s="112">
        <v>45071</v>
      </c>
      <c r="H128" s="3" t="s">
        <v>530</v>
      </c>
      <c r="I128" s="3" t="s">
        <v>531</v>
      </c>
      <c r="J128" s="3" t="s">
        <v>592</v>
      </c>
      <c r="K128" s="3" t="s">
        <v>593</v>
      </c>
      <c r="L128" s="85">
        <v>2080</v>
      </c>
      <c r="M128" s="3" t="s">
        <v>534</v>
      </c>
      <c r="N128" s="85">
        <v>11.47</v>
      </c>
      <c r="O128" s="85">
        <f t="shared" si="7"/>
        <v>23857.600000000002</v>
      </c>
      <c r="P128" s="85"/>
      <c r="Q128" s="85">
        <v>0</v>
      </c>
      <c r="R128" s="85">
        <f t="shared" si="8"/>
        <v>23857.600000000002</v>
      </c>
      <c r="S128" s="85">
        <f t="shared" si="9"/>
        <v>11.47</v>
      </c>
      <c r="T128" s="3" t="s">
        <v>535</v>
      </c>
      <c r="U128" s="3">
        <v>23200251</v>
      </c>
      <c r="V128" s="112">
        <f t="shared" si="10"/>
        <v>45047</v>
      </c>
      <c r="W128" s="85">
        <f>+VLOOKUP(J128,'Nikita Rate'!$A$3:$D$27,4,0)</f>
        <v>15.122250000000003</v>
      </c>
      <c r="X128" s="113">
        <f t="shared" si="11"/>
        <v>3.6522500000000022</v>
      </c>
      <c r="Y128" s="113">
        <f t="shared" si="12"/>
        <v>7596.6800000000048</v>
      </c>
    </row>
    <row r="129" spans="1:25">
      <c r="A129" s="3">
        <f t="shared" si="13"/>
        <v>128</v>
      </c>
      <c r="B129" s="3" t="s">
        <v>527</v>
      </c>
      <c r="C129" s="111">
        <v>1390</v>
      </c>
      <c r="D129" s="112">
        <v>45072</v>
      </c>
      <c r="E129" s="3" t="s">
        <v>529</v>
      </c>
      <c r="F129" s="3">
        <v>23200694</v>
      </c>
      <c r="G129" s="112">
        <v>45073</v>
      </c>
      <c r="H129" s="3" t="s">
        <v>550</v>
      </c>
      <c r="I129" s="3" t="s">
        <v>531</v>
      </c>
      <c r="J129" s="3" t="s">
        <v>564</v>
      </c>
      <c r="K129" s="3" t="s">
        <v>565</v>
      </c>
      <c r="L129" s="85">
        <v>4920</v>
      </c>
      <c r="M129" s="3" t="s">
        <v>553</v>
      </c>
      <c r="N129" s="85">
        <v>28.78</v>
      </c>
      <c r="O129" s="85">
        <f t="shared" si="7"/>
        <v>141597.6</v>
      </c>
      <c r="P129" s="85"/>
      <c r="Q129" s="85">
        <v>0</v>
      </c>
      <c r="R129" s="85">
        <f t="shared" si="8"/>
        <v>141597.6</v>
      </c>
      <c r="S129" s="85">
        <f t="shared" si="9"/>
        <v>28.78</v>
      </c>
      <c r="T129" s="3" t="s">
        <v>535</v>
      </c>
      <c r="U129" s="3">
        <v>23200131</v>
      </c>
      <c r="V129" s="112">
        <f t="shared" si="10"/>
        <v>45047</v>
      </c>
      <c r="W129" s="85">
        <f>+VLOOKUP(J129,'Nikita Rate'!$A$3:$D$27,4,0)</f>
        <v>31.851900000000001</v>
      </c>
      <c r="X129" s="113">
        <f t="shared" si="11"/>
        <v>3.0718999999999994</v>
      </c>
      <c r="Y129" s="113">
        <f t="shared" si="12"/>
        <v>15113.747999999998</v>
      </c>
    </row>
    <row r="130" spans="1:25">
      <c r="A130" s="3">
        <f t="shared" si="13"/>
        <v>129</v>
      </c>
      <c r="B130" s="3" t="s">
        <v>527</v>
      </c>
      <c r="C130" s="111">
        <v>1390</v>
      </c>
      <c r="D130" s="112">
        <v>45072</v>
      </c>
      <c r="E130" s="3" t="s">
        <v>529</v>
      </c>
      <c r="F130" s="3">
        <v>23200694</v>
      </c>
      <c r="G130" s="112">
        <v>45073</v>
      </c>
      <c r="H130" s="3" t="s">
        <v>550</v>
      </c>
      <c r="I130" s="3" t="s">
        <v>531</v>
      </c>
      <c r="J130" s="3" t="s">
        <v>562</v>
      </c>
      <c r="K130" s="3" t="s">
        <v>563</v>
      </c>
      <c r="L130" s="85">
        <v>9840</v>
      </c>
      <c r="M130" s="3" t="s">
        <v>553</v>
      </c>
      <c r="N130" s="85">
        <v>12.81</v>
      </c>
      <c r="O130" s="85">
        <f t="shared" ref="O130:O140" si="14">+L130*N130</f>
        <v>126050.40000000001</v>
      </c>
      <c r="P130" s="85"/>
      <c r="Q130" s="85">
        <v>0</v>
      </c>
      <c r="R130" s="85">
        <f t="shared" si="8"/>
        <v>126050.40000000001</v>
      </c>
      <c r="S130" s="85">
        <f t="shared" si="9"/>
        <v>12.81</v>
      </c>
      <c r="T130" s="3" t="s">
        <v>535</v>
      </c>
      <c r="U130" s="3">
        <v>23200131</v>
      </c>
      <c r="V130" s="112">
        <f t="shared" si="10"/>
        <v>45047</v>
      </c>
      <c r="W130" s="85">
        <f>+VLOOKUP(J130,'Nikita Rate'!$A$3:$D$27,4,0)</f>
        <v>15.122250000000003</v>
      </c>
      <c r="X130" s="113">
        <f t="shared" si="11"/>
        <v>2.3122500000000024</v>
      </c>
      <c r="Y130" s="113">
        <f t="shared" si="12"/>
        <v>22752.540000000023</v>
      </c>
    </row>
    <row r="131" spans="1:25">
      <c r="A131" s="3">
        <f t="shared" si="13"/>
        <v>130</v>
      </c>
      <c r="B131" s="3" t="s">
        <v>527</v>
      </c>
      <c r="C131" s="111" t="s">
        <v>640</v>
      </c>
      <c r="D131" s="112">
        <v>45071</v>
      </c>
      <c r="E131" s="3" t="s">
        <v>529</v>
      </c>
      <c r="F131" s="3">
        <v>23200699</v>
      </c>
      <c r="G131" s="112">
        <v>45073</v>
      </c>
      <c r="H131" s="3" t="s">
        <v>530</v>
      </c>
      <c r="I131" s="3" t="s">
        <v>531</v>
      </c>
      <c r="J131" s="3" t="s">
        <v>536</v>
      </c>
      <c r="K131" s="3" t="s">
        <v>537</v>
      </c>
      <c r="L131" s="85">
        <v>3450</v>
      </c>
      <c r="M131" s="3" t="s">
        <v>534</v>
      </c>
      <c r="N131" s="85">
        <v>31.27</v>
      </c>
      <c r="O131" s="85">
        <f t="shared" si="14"/>
        <v>107881.5</v>
      </c>
      <c r="P131" s="85"/>
      <c r="Q131" s="85">
        <v>0</v>
      </c>
      <c r="R131" s="85">
        <f t="shared" ref="R131:R140" si="15">+O131+P131+Q131</f>
        <v>107881.5</v>
      </c>
      <c r="S131" s="85">
        <f t="shared" ref="S131:S140" si="16">+R131/L131</f>
        <v>31.27</v>
      </c>
      <c r="T131" s="3" t="s">
        <v>535</v>
      </c>
      <c r="U131" s="3">
        <v>23200260</v>
      </c>
      <c r="V131" s="112">
        <f t="shared" ref="V131:V140" si="17">EOMONTH(G131,-1)+1</f>
        <v>45047</v>
      </c>
      <c r="W131" s="85">
        <f>+VLOOKUP(J131,'Nikita Rate'!$A$3:$D$27,4,0)</f>
        <v>38.810250000000003</v>
      </c>
      <c r="X131" s="113">
        <f t="shared" ref="X131:X140" si="18">+W131-S131</f>
        <v>7.5402500000000039</v>
      </c>
      <c r="Y131" s="113">
        <f t="shared" ref="Y131:Y140" si="19">+X131*L131</f>
        <v>26013.862500000014</v>
      </c>
    </row>
    <row r="132" spans="1:25">
      <c r="A132" s="3">
        <f t="shared" ref="A132:A140" si="20">+A131+1</f>
        <v>131</v>
      </c>
      <c r="B132" s="3" t="s">
        <v>527</v>
      </c>
      <c r="C132" s="111" t="s">
        <v>640</v>
      </c>
      <c r="D132" s="112">
        <v>45071</v>
      </c>
      <c r="E132" s="3" t="s">
        <v>529</v>
      </c>
      <c r="F132" s="3">
        <v>23200699</v>
      </c>
      <c r="G132" s="112">
        <v>45073</v>
      </c>
      <c r="H132" s="3" t="s">
        <v>530</v>
      </c>
      <c r="I132" s="3" t="s">
        <v>531</v>
      </c>
      <c r="J132" s="3" t="s">
        <v>532</v>
      </c>
      <c r="K132" s="3" t="s">
        <v>533</v>
      </c>
      <c r="L132" s="85">
        <v>13800</v>
      </c>
      <c r="M132" s="3" t="s">
        <v>534</v>
      </c>
      <c r="N132" s="85">
        <v>9.2799999999999994</v>
      </c>
      <c r="O132" s="85">
        <f t="shared" si="14"/>
        <v>128063.99999999999</v>
      </c>
      <c r="P132" s="85"/>
      <c r="Q132" s="85">
        <v>0</v>
      </c>
      <c r="R132" s="85">
        <f t="shared" si="15"/>
        <v>128063.99999999999</v>
      </c>
      <c r="S132" s="85">
        <f t="shared" si="16"/>
        <v>9.2799999999999994</v>
      </c>
      <c r="T132" s="3" t="s">
        <v>535</v>
      </c>
      <c r="U132" s="3">
        <v>23200260</v>
      </c>
      <c r="V132" s="112">
        <f t="shared" si="17"/>
        <v>45047</v>
      </c>
      <c r="W132" s="85">
        <f>+VLOOKUP(J132,'Nikita Rate'!$A$3:$D$27,4,0)</f>
        <v>11.135475</v>
      </c>
      <c r="X132" s="113">
        <f t="shared" si="18"/>
        <v>1.8554750000000002</v>
      </c>
      <c r="Y132" s="113">
        <f t="shared" si="19"/>
        <v>25605.555000000004</v>
      </c>
    </row>
    <row r="133" spans="1:25">
      <c r="A133" s="3">
        <f t="shared" si="20"/>
        <v>132</v>
      </c>
      <c r="B133" s="3" t="s">
        <v>527</v>
      </c>
      <c r="C133" s="111">
        <v>1441</v>
      </c>
      <c r="D133" s="112">
        <v>45074</v>
      </c>
      <c r="E133" s="3" t="s">
        <v>529</v>
      </c>
      <c r="F133" s="3">
        <v>23200708</v>
      </c>
      <c r="G133" s="112">
        <v>45075</v>
      </c>
      <c r="H133" s="3" t="s">
        <v>550</v>
      </c>
      <c r="I133" s="3" t="s">
        <v>531</v>
      </c>
      <c r="J133" s="3" t="s">
        <v>551</v>
      </c>
      <c r="K133" s="3" t="s">
        <v>552</v>
      </c>
      <c r="L133" s="85">
        <v>2920</v>
      </c>
      <c r="M133" s="3" t="s">
        <v>534</v>
      </c>
      <c r="N133" s="85">
        <v>31.27</v>
      </c>
      <c r="O133" s="85">
        <f t="shared" si="14"/>
        <v>91308.4</v>
      </c>
      <c r="P133" s="85"/>
      <c r="Q133" s="85">
        <v>0</v>
      </c>
      <c r="R133" s="85">
        <f t="shared" si="15"/>
        <v>91308.4</v>
      </c>
      <c r="S133" s="85">
        <f t="shared" si="16"/>
        <v>31.27</v>
      </c>
      <c r="T133" s="3" t="s">
        <v>535</v>
      </c>
      <c r="U133" s="3">
        <v>23200259</v>
      </c>
      <c r="V133" s="112">
        <f t="shared" si="17"/>
        <v>45047</v>
      </c>
      <c r="W133" s="85">
        <f>+VLOOKUP(J133,'Nikita Rate'!$A$3:$D$27,4,0)</f>
        <v>38.810250000000003</v>
      </c>
      <c r="X133" s="113">
        <f t="shared" si="18"/>
        <v>7.5402500000000039</v>
      </c>
      <c r="Y133" s="113">
        <f t="shared" si="19"/>
        <v>22017.53000000001</v>
      </c>
    </row>
    <row r="134" spans="1:25">
      <c r="A134" s="3">
        <f t="shared" si="20"/>
        <v>133</v>
      </c>
      <c r="B134" s="3" t="s">
        <v>527</v>
      </c>
      <c r="C134" s="111">
        <v>1441</v>
      </c>
      <c r="D134" s="112">
        <v>45074</v>
      </c>
      <c r="E134" s="3" t="s">
        <v>529</v>
      </c>
      <c r="F134" s="3">
        <v>23200708</v>
      </c>
      <c r="G134" s="112">
        <v>45075</v>
      </c>
      <c r="H134" s="3" t="s">
        <v>550</v>
      </c>
      <c r="I134" s="3" t="s">
        <v>531</v>
      </c>
      <c r="J134" s="3" t="s">
        <v>554</v>
      </c>
      <c r="K134" s="3" t="s">
        <v>555</v>
      </c>
      <c r="L134" s="85">
        <v>11680</v>
      </c>
      <c r="M134" s="3" t="s">
        <v>534</v>
      </c>
      <c r="N134" s="85">
        <v>9.2799999999999994</v>
      </c>
      <c r="O134" s="85">
        <f t="shared" si="14"/>
        <v>108390.39999999999</v>
      </c>
      <c r="P134" s="85"/>
      <c r="Q134" s="85">
        <v>0</v>
      </c>
      <c r="R134" s="85">
        <f t="shared" si="15"/>
        <v>108390.39999999999</v>
      </c>
      <c r="S134" s="85">
        <f t="shared" si="16"/>
        <v>9.2799999999999994</v>
      </c>
      <c r="T134" s="3" t="s">
        <v>535</v>
      </c>
      <c r="U134" s="3">
        <v>23200259</v>
      </c>
      <c r="V134" s="112">
        <f t="shared" si="17"/>
        <v>45047</v>
      </c>
      <c r="W134" s="85">
        <f>+VLOOKUP(J134,'Nikita Rate'!$A$3:$D$27,4,0)</f>
        <v>11.135475</v>
      </c>
      <c r="X134" s="113">
        <f t="shared" si="18"/>
        <v>1.8554750000000002</v>
      </c>
      <c r="Y134" s="113">
        <f t="shared" si="19"/>
        <v>21671.948000000004</v>
      </c>
    </row>
    <row r="135" spans="1:25">
      <c r="A135" s="3">
        <f t="shared" si="20"/>
        <v>134</v>
      </c>
      <c r="B135" s="3" t="s">
        <v>527</v>
      </c>
      <c r="C135" s="111" t="s">
        <v>641</v>
      </c>
      <c r="D135" s="112">
        <v>45075</v>
      </c>
      <c r="E135" s="3" t="s">
        <v>529</v>
      </c>
      <c r="F135" s="3">
        <v>23200716</v>
      </c>
      <c r="G135" s="112">
        <v>45075</v>
      </c>
      <c r="H135" s="3" t="s">
        <v>530</v>
      </c>
      <c r="I135" s="3" t="s">
        <v>531</v>
      </c>
      <c r="J135" s="3" t="s">
        <v>564</v>
      </c>
      <c r="K135" s="3" t="s">
        <v>565</v>
      </c>
      <c r="L135" s="85">
        <v>3140</v>
      </c>
      <c r="M135" s="3" t="s">
        <v>553</v>
      </c>
      <c r="N135" s="85">
        <v>35.020000000000003</v>
      </c>
      <c r="O135" s="85">
        <f t="shared" si="14"/>
        <v>109962.8</v>
      </c>
      <c r="P135" s="85"/>
      <c r="Q135" s="85">
        <v>0</v>
      </c>
      <c r="R135" s="85">
        <f t="shared" si="15"/>
        <v>109962.8</v>
      </c>
      <c r="S135" s="85">
        <f t="shared" si="16"/>
        <v>35.020000000000003</v>
      </c>
      <c r="T135" s="3" t="s">
        <v>535</v>
      </c>
      <c r="U135" s="3">
        <v>23200278</v>
      </c>
      <c r="V135" s="112">
        <f t="shared" si="17"/>
        <v>45047</v>
      </c>
      <c r="W135" s="85">
        <f>+VLOOKUP(J135,'Nikita Rate'!$A$3:$D$27,4,0)</f>
        <v>31.851900000000001</v>
      </c>
      <c r="X135" s="113">
        <f t="shared" si="18"/>
        <v>-3.1681000000000026</v>
      </c>
      <c r="Y135" s="113">
        <f t="shared" si="19"/>
        <v>-9947.834000000008</v>
      </c>
    </row>
    <row r="136" spans="1:25">
      <c r="A136" s="3">
        <f t="shared" si="20"/>
        <v>135</v>
      </c>
      <c r="B136" s="3" t="s">
        <v>527</v>
      </c>
      <c r="C136" s="111" t="s">
        <v>641</v>
      </c>
      <c r="D136" s="112">
        <v>45075</v>
      </c>
      <c r="E136" s="3" t="s">
        <v>529</v>
      </c>
      <c r="F136" s="3">
        <v>23200716</v>
      </c>
      <c r="G136" s="112">
        <v>45075</v>
      </c>
      <c r="H136" s="3" t="s">
        <v>530</v>
      </c>
      <c r="I136" s="3" t="s">
        <v>531</v>
      </c>
      <c r="J136" s="3" t="s">
        <v>562</v>
      </c>
      <c r="K136" s="3" t="s">
        <v>563</v>
      </c>
      <c r="L136" s="85">
        <v>12500</v>
      </c>
      <c r="M136" s="3" t="s">
        <v>553</v>
      </c>
      <c r="N136" s="85">
        <v>10.39</v>
      </c>
      <c r="O136" s="85">
        <f t="shared" si="14"/>
        <v>129875</v>
      </c>
      <c r="P136" s="85"/>
      <c r="Q136" s="85">
        <v>0</v>
      </c>
      <c r="R136" s="85">
        <f t="shared" si="15"/>
        <v>129875</v>
      </c>
      <c r="S136" s="85">
        <f t="shared" si="16"/>
        <v>10.39</v>
      </c>
      <c r="T136" s="3" t="s">
        <v>535</v>
      </c>
      <c r="U136" s="3">
        <v>23200278</v>
      </c>
      <c r="V136" s="112">
        <f t="shared" si="17"/>
        <v>45047</v>
      </c>
      <c r="W136" s="85">
        <f>+VLOOKUP(J136,'Nikita Rate'!$A$3:$D$27,4,0)</f>
        <v>15.122250000000003</v>
      </c>
      <c r="X136" s="113">
        <f t="shared" si="18"/>
        <v>4.7322500000000023</v>
      </c>
      <c r="Y136" s="113">
        <f t="shared" si="19"/>
        <v>59153.125000000029</v>
      </c>
    </row>
    <row r="137" spans="1:25">
      <c r="A137" s="3">
        <f t="shared" si="20"/>
        <v>136</v>
      </c>
      <c r="B137" s="3" t="s">
        <v>527</v>
      </c>
      <c r="C137" s="111" t="s">
        <v>642</v>
      </c>
      <c r="D137" s="112">
        <v>45075</v>
      </c>
      <c r="E137" s="3" t="s">
        <v>529</v>
      </c>
      <c r="F137" s="3">
        <v>23200721</v>
      </c>
      <c r="G137" s="112">
        <v>45076</v>
      </c>
      <c r="H137" s="3" t="s">
        <v>572</v>
      </c>
      <c r="I137" s="3" t="s">
        <v>531</v>
      </c>
      <c r="J137" s="3" t="s">
        <v>573</v>
      </c>
      <c r="K137" s="3" t="s">
        <v>574</v>
      </c>
      <c r="L137" s="85">
        <v>5400</v>
      </c>
      <c r="M137" s="3" t="s">
        <v>534</v>
      </c>
      <c r="N137" s="85">
        <v>35.200000000000003</v>
      </c>
      <c r="O137" s="85">
        <f t="shared" si="14"/>
        <v>190080.00000000003</v>
      </c>
      <c r="P137" s="85"/>
      <c r="Q137" s="85">
        <v>0</v>
      </c>
      <c r="R137" s="85">
        <f t="shared" si="15"/>
        <v>190080.00000000003</v>
      </c>
      <c r="S137" s="85">
        <f t="shared" si="16"/>
        <v>35.200000000000003</v>
      </c>
      <c r="T137" s="3" t="s">
        <v>535</v>
      </c>
      <c r="U137" s="3">
        <v>23200217</v>
      </c>
      <c r="V137" s="112">
        <f t="shared" si="17"/>
        <v>45047</v>
      </c>
      <c r="W137" s="85">
        <f>+VLOOKUP(J137,'Nikita Rate'!$A$3:$D$27,4,0)</f>
        <v>43.368074999999997</v>
      </c>
      <c r="X137" s="113">
        <f t="shared" si="18"/>
        <v>8.1680749999999946</v>
      </c>
      <c r="Y137" s="113">
        <f t="shared" si="19"/>
        <v>44107.604999999974</v>
      </c>
    </row>
    <row r="138" spans="1:25">
      <c r="A138" s="3">
        <f t="shared" si="20"/>
        <v>137</v>
      </c>
      <c r="B138" s="3" t="s">
        <v>527</v>
      </c>
      <c r="C138" s="111" t="s">
        <v>643</v>
      </c>
      <c r="D138" s="112">
        <v>45075</v>
      </c>
      <c r="E138" s="3" t="s">
        <v>529</v>
      </c>
      <c r="F138" s="3">
        <v>23200724</v>
      </c>
      <c r="G138" s="112">
        <v>45076</v>
      </c>
      <c r="H138" s="3" t="s">
        <v>572</v>
      </c>
      <c r="I138" s="3" t="s">
        <v>531</v>
      </c>
      <c r="J138" s="3" t="s">
        <v>539</v>
      </c>
      <c r="K138" s="3" t="s">
        <v>540</v>
      </c>
      <c r="L138" s="85">
        <v>80</v>
      </c>
      <c r="M138" s="3" t="s">
        <v>534</v>
      </c>
      <c r="N138" s="85">
        <v>29.39</v>
      </c>
      <c r="O138" s="85">
        <f t="shared" si="14"/>
        <v>2351.1999999999998</v>
      </c>
      <c r="P138" s="85"/>
      <c r="Q138" s="85">
        <v>0</v>
      </c>
      <c r="R138" s="85">
        <f t="shared" si="15"/>
        <v>2351.1999999999998</v>
      </c>
      <c r="S138" s="85">
        <f t="shared" si="16"/>
        <v>29.389999999999997</v>
      </c>
      <c r="T138" s="3" t="s">
        <v>535</v>
      </c>
      <c r="U138" s="3">
        <v>23200284</v>
      </c>
      <c r="V138" s="112">
        <f t="shared" si="17"/>
        <v>45047</v>
      </c>
      <c r="W138" s="85">
        <f>+VLOOKUP(J138,'Nikita Rate'!$A$3:$D$27,4,0)</f>
        <v>31.851900000000001</v>
      </c>
      <c r="X138" s="113">
        <f t="shared" si="18"/>
        <v>2.4619000000000035</v>
      </c>
      <c r="Y138" s="113">
        <f t="shared" si="19"/>
        <v>196.95200000000028</v>
      </c>
    </row>
    <row r="139" spans="1:25">
      <c r="A139" s="3">
        <f t="shared" si="20"/>
        <v>138</v>
      </c>
      <c r="B139" s="3" t="s">
        <v>527</v>
      </c>
      <c r="C139" s="111" t="s">
        <v>644</v>
      </c>
      <c r="D139" s="112">
        <v>45075</v>
      </c>
      <c r="E139" s="3" t="s">
        <v>529</v>
      </c>
      <c r="F139" s="3">
        <v>23200725</v>
      </c>
      <c r="G139" s="112">
        <v>45076</v>
      </c>
      <c r="H139" s="3" t="s">
        <v>544</v>
      </c>
      <c r="I139" s="3" t="s">
        <v>531</v>
      </c>
      <c r="J139" s="3" t="s">
        <v>557</v>
      </c>
      <c r="K139" s="3" t="s">
        <v>558</v>
      </c>
      <c r="L139" s="85">
        <v>4094</v>
      </c>
      <c r="M139" s="3" t="s">
        <v>534</v>
      </c>
      <c r="N139" s="85">
        <v>40.69</v>
      </c>
      <c r="O139" s="85">
        <f t="shared" si="14"/>
        <v>166584.85999999999</v>
      </c>
      <c r="P139" s="85"/>
      <c r="Q139" s="85">
        <v>0</v>
      </c>
      <c r="R139" s="85">
        <f t="shared" si="15"/>
        <v>166584.85999999999</v>
      </c>
      <c r="S139" s="85">
        <f t="shared" si="16"/>
        <v>40.69</v>
      </c>
      <c r="T139" s="3" t="s">
        <v>535</v>
      </c>
      <c r="U139" s="3">
        <v>23200283</v>
      </c>
      <c r="V139" s="112">
        <f t="shared" si="17"/>
        <v>45047</v>
      </c>
      <c r="W139" s="85">
        <f>+VLOOKUP(J139,'Nikita Rate'!$A$3:$D$27,4,0)</f>
        <v>43.029675000000005</v>
      </c>
      <c r="X139" s="113">
        <f t="shared" si="18"/>
        <v>2.3396750000000068</v>
      </c>
      <c r="Y139" s="113">
        <f t="shared" si="19"/>
        <v>9578.6294500000276</v>
      </c>
    </row>
    <row r="140" spans="1:25">
      <c r="A140" s="3">
        <f t="shared" si="20"/>
        <v>139</v>
      </c>
      <c r="B140" s="3" t="s">
        <v>527</v>
      </c>
      <c r="C140" s="111" t="s">
        <v>645</v>
      </c>
      <c r="D140" s="112">
        <v>45075</v>
      </c>
      <c r="E140" s="3" t="s">
        <v>529</v>
      </c>
      <c r="F140" s="3">
        <v>23200730</v>
      </c>
      <c r="G140" s="112">
        <v>45076</v>
      </c>
      <c r="H140" s="3" t="s">
        <v>530</v>
      </c>
      <c r="I140" s="3" t="s">
        <v>531</v>
      </c>
      <c r="J140" s="3" t="s">
        <v>560</v>
      </c>
      <c r="K140" s="3" t="s">
        <v>561</v>
      </c>
      <c r="L140" s="85">
        <v>2550</v>
      </c>
      <c r="M140" s="3" t="s">
        <v>534</v>
      </c>
      <c r="N140" s="85">
        <v>44.1</v>
      </c>
      <c r="O140" s="85">
        <f t="shared" si="14"/>
        <v>112455</v>
      </c>
      <c r="P140" s="85"/>
      <c r="Q140" s="85">
        <v>0</v>
      </c>
      <c r="R140" s="85">
        <f t="shared" si="15"/>
        <v>112455</v>
      </c>
      <c r="S140" s="85">
        <f t="shared" si="16"/>
        <v>44.1</v>
      </c>
      <c r="T140" s="3" t="s">
        <v>535</v>
      </c>
      <c r="U140" s="3">
        <v>23200286</v>
      </c>
      <c r="V140" s="112">
        <f t="shared" si="17"/>
        <v>45047</v>
      </c>
      <c r="W140" s="85">
        <f>+VLOOKUP(J140,'Nikita Rate'!$A$3:$D$27,4,0)</f>
        <v>45.874350000000007</v>
      </c>
      <c r="X140" s="113">
        <f t="shared" si="18"/>
        <v>1.7743500000000054</v>
      </c>
      <c r="Y140" s="113">
        <f t="shared" si="19"/>
        <v>4524.5925000000134</v>
      </c>
    </row>
    <row r="141" spans="1:25">
      <c r="Y141" s="122">
        <f>SUM(Y2:Y140)</f>
        <v>2544309.5927106123</v>
      </c>
    </row>
  </sheetData>
  <autoFilter ref="A1: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Targets</vt:lpstr>
      <vt:lpstr>Project Code - Savings Workings</vt:lpstr>
      <vt:lpstr>Procurement Summary</vt:lpstr>
      <vt:lpstr>RM Material</vt:lpstr>
      <vt:lpstr>PM Material</vt:lpstr>
      <vt:lpstr>UKM1 CFC</vt:lpstr>
      <vt:lpstr>UKM1 Rates</vt:lpstr>
      <vt:lpstr>Nikita CFC</vt:lpstr>
      <vt:lpstr>Nikita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CLPL</dc:creator>
  <cp:lastModifiedBy>A112272444</cp:lastModifiedBy>
  <dcterms:created xsi:type="dcterms:W3CDTF">2015-06-05T18:17:20Z</dcterms:created>
  <dcterms:modified xsi:type="dcterms:W3CDTF">2023-08-28T12:32:02Z</dcterms:modified>
</cp:coreProperties>
</file>