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1e689e5f635fee62/"/>
    </mc:Choice>
  </mc:AlternateContent>
  <xr:revisionPtr revIDLastSave="687" documentId="11_0B1D56BE9CDCCE836B02CE7A5FB0D4A9BBFD1C62" xr6:coauthVersionLast="47" xr6:coauthVersionMax="47" xr10:uidLastSave="{A2000339-34A5-418B-8C8F-D38B0374BBFA}"/>
  <bookViews>
    <workbookView xWindow="-120" yWindow="-120" windowWidth="20730" windowHeight="11160" firstSheet="5" activeTab="1" xr2:uid="{00000000-000D-0000-FFFF-FFFF00000000}"/>
  </bookViews>
  <sheets>
    <sheet name="KFC TN dataset" sheetId="1" r:id="rId1"/>
    <sheet name="Sheet1" sheetId="2" r:id="rId2"/>
    <sheet name="1.Question" sheetId="5" r:id="rId3"/>
    <sheet name="2.Question" sheetId="3" r:id="rId4"/>
    <sheet name="3.Question" sheetId="6" r:id="rId5"/>
    <sheet name="4.Question" sheetId="7" r:id="rId6"/>
    <sheet name="5.Question" sheetId="8" r:id="rId7"/>
    <sheet name="Dashboard" sheetId="9" r:id="rId8"/>
  </sheets>
  <definedNames>
    <definedName name="_xlnm._FilterDatabase" localSheetId="1" hidden="1">Sheet1!$B$1:$B$102</definedName>
  </definedNames>
  <calcPr calcId="191028"/>
  <pivotCaches>
    <pivotCache cacheId="2109" r:id="rId9"/>
    <pivotCache cacheId="211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6" l="1"/>
  <c r="L4" i="7"/>
  <c r="L5" i="7"/>
  <c r="L6" i="7"/>
  <c r="L7" i="7"/>
  <c r="L8" i="7"/>
  <c r="L9" i="7"/>
  <c r="L10" i="7"/>
  <c r="L11" i="7"/>
  <c r="L12" i="7"/>
  <c r="L13" i="7"/>
  <c r="L2" i="7"/>
  <c r="L3" i="7"/>
  <c r="K3" i="7"/>
  <c r="K4" i="7"/>
  <c r="K5" i="7"/>
  <c r="K6" i="7"/>
  <c r="K7" i="7"/>
  <c r="K8" i="7"/>
  <c r="K9" i="7"/>
  <c r="K10" i="7"/>
  <c r="K11" i="7"/>
  <c r="K12" i="7"/>
  <c r="K13" i="7"/>
  <c r="K15" i="7"/>
  <c r="K2" i="7"/>
  <c r="J15" i="7"/>
  <c r="J3" i="7"/>
  <c r="J4" i="7"/>
  <c r="J5" i="7"/>
  <c r="J6" i="7"/>
  <c r="J7" i="7"/>
  <c r="J8" i="7"/>
  <c r="J9" i="7"/>
  <c r="J10" i="7"/>
  <c r="J11" i="7"/>
  <c r="J12" i="7"/>
  <c r="J13" i="7"/>
  <c r="J2" i="7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2" i="2"/>
  <c r="F6" i="6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G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J2" i="2"/>
  <c r="I2" i="2"/>
  <c r="G2" i="2"/>
  <c r="H2" i="2"/>
  <c r="F7" i="6"/>
  <c r="F8" i="6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3" i="2"/>
  <c r="L4" i="2"/>
  <c r="L5" i="2"/>
  <c r="L6" i="2"/>
  <c r="L7" i="2"/>
  <c r="L8" i="2"/>
  <c r="L9" i="2"/>
  <c r="L10" i="2"/>
  <c r="L11" i="2"/>
  <c r="L12" i="2"/>
  <c r="L13" i="2"/>
  <c r="L14" i="2"/>
  <c r="L2" i="2"/>
  <c r="J2" i="1" l="1"/>
  <c r="I2" i="1"/>
  <c r="H2" i="1"/>
</calcChain>
</file>

<file path=xl/sharedStrings.xml><?xml version="1.0" encoding="utf-8"?>
<sst xmlns="http://schemas.openxmlformats.org/spreadsheetml/2006/main" count="709" uniqueCount="60">
  <si>
    <t>Outlet ID</t>
  </si>
  <si>
    <t>City</t>
  </si>
  <si>
    <t>Month</t>
  </si>
  <si>
    <t>Orders_Online</t>
  </si>
  <si>
    <t>Orders_Offline</t>
  </si>
  <si>
    <t>Customers_Total</t>
  </si>
  <si>
    <t>Revenue (₹)</t>
  </si>
  <si>
    <t>Food_Cost (₹)</t>
  </si>
  <si>
    <t>Staff_Cost (₹)</t>
  </si>
  <si>
    <t>Rent (₹)</t>
  </si>
  <si>
    <t>Platform</t>
  </si>
  <si>
    <t>TN01</t>
  </si>
  <si>
    <t>Chennai</t>
  </si>
  <si>
    <t>Swiggy</t>
  </si>
  <si>
    <t>TN02</t>
  </si>
  <si>
    <t>Coimbatore</t>
  </si>
  <si>
    <t>Zomato</t>
  </si>
  <si>
    <t>TN03</t>
  </si>
  <si>
    <t>Madurai</t>
  </si>
  <si>
    <t>Own App</t>
  </si>
  <si>
    <t>TN04</t>
  </si>
  <si>
    <t>Trichy</t>
  </si>
  <si>
    <t>TN05</t>
  </si>
  <si>
    <t>Salem</t>
  </si>
  <si>
    <t>TN06</t>
  </si>
  <si>
    <t>TN07</t>
  </si>
  <si>
    <t>TN08</t>
  </si>
  <si>
    <t>TN09</t>
  </si>
  <si>
    <t>TN10</t>
  </si>
  <si>
    <t>TN11</t>
  </si>
  <si>
    <t>TN12</t>
  </si>
  <si>
    <t>Total Orders</t>
  </si>
  <si>
    <t>Profit</t>
  </si>
  <si>
    <t xml:space="preserve">Total cost </t>
  </si>
  <si>
    <t>(All)</t>
  </si>
  <si>
    <t>Q1: Highest Revenue  by City  on months</t>
  </si>
  <si>
    <t>Sum of Revenue (₹)</t>
  </si>
  <si>
    <t>(blank)</t>
  </si>
  <si>
    <t>Grand Total</t>
  </si>
  <si>
    <t>Sum of Orders_Offline</t>
  </si>
  <si>
    <t>Sum of Orders_Online</t>
  </si>
  <si>
    <t>Q2: Online vs Offline Orders Trend</t>
  </si>
  <si>
    <t>Q3: Platform Revenue vs Cost Efficiency</t>
  </si>
  <si>
    <t>Sum of Food_Cost (₹)</t>
  </si>
  <si>
    <t>Sum of Staff_Cost (₹)</t>
  </si>
  <si>
    <t>Sum of Rent (₹)</t>
  </si>
  <si>
    <t>cost efficiency</t>
  </si>
  <si>
    <t xml:space="preserve">Sum of Total cost </t>
  </si>
  <si>
    <t>Q4: Cost Drivers Affecting Profit Margin</t>
  </si>
  <si>
    <t>food cost%</t>
  </si>
  <si>
    <t>staff cost%</t>
  </si>
  <si>
    <t>rent cost %</t>
  </si>
  <si>
    <t>Q5: Monthly Sales and Customers by Outlet &amp; City</t>
  </si>
  <si>
    <t>Sum of Customers_Total</t>
  </si>
  <si>
    <t>Chennai Total</t>
  </si>
  <si>
    <t>Coimbatore Total</t>
  </si>
  <si>
    <t>Madurai Total</t>
  </si>
  <si>
    <t>Salem Total</t>
  </si>
  <si>
    <t>Trichy Total</t>
  </si>
  <si>
    <t>TN  KFC   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</si>
</sst>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4"/>
      <color rgb="FF153D64"/>
      <name val="Aptos Narrow"/>
    </font>
    <font>
      <b/>
      <sz val="14"/>
      <color theme="1"/>
      <name val="Aptos Narrow"/>
      <family val="2"/>
      <scheme val="minor"/>
    </font>
    <font>
      <b/>
      <sz val="12"/>
      <color rgb="FF215C98"/>
      <name val="Aptos Narrow"/>
    </font>
    <font>
      <b/>
      <sz val="12"/>
      <color theme="3" tint="0.24997711111789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2"/>
      <color rgb="FFE87331"/>
      <name val="Aptos Narrow"/>
    </font>
    <font>
      <b/>
      <sz val="12"/>
      <color rgb="FF000000"/>
      <name val="Aptos Narrow"/>
      <family val="2"/>
    </font>
    <font>
      <b/>
      <sz val="11"/>
      <color theme="1" tint="4.9989318521683403E-2"/>
      <name val="Aptos Narrow"/>
      <family val="2"/>
      <scheme val="minor"/>
    </font>
    <font>
      <b/>
      <i/>
      <sz val="16"/>
      <color rgb="FFBF47B5"/>
      <name val="Aptos Display"/>
      <scheme val="major"/>
    </font>
    <font>
      <b/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0" fontId="0" fillId="0" borderId="0" xfId="0" pivotButton="1"/>
    <xf numFmtId="14" fontId="0" fillId="0" borderId="0" xfId="0" applyNumberFormat="1"/>
    <xf numFmtId="0" fontId="3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NumberFormat="1"/>
    <xf numFmtId="0" fontId="8" fillId="0" borderId="0" xfId="0" applyFont="1" applyAlignment="1"/>
    <xf numFmtId="0" fontId="9" fillId="0" borderId="0" xfId="0" applyFont="1"/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0" xfId="0" applyFont="1" applyAlignment="1"/>
    <xf numFmtId="0" fontId="11" fillId="0" borderId="0" xfId="0" applyFont="1"/>
  </cellXfs>
  <cellStyles count="1">
    <cellStyle name="Normal" xfId="0" builtinId="0"/>
  </cellStyles>
  <dxfs count="9">
    <dxf>
      <font>
        <b/>
        <i val="0"/>
        <color theme="5" tint="-0.249977111117893"/>
      </font>
      <fill>
        <patternFill patternType="solid"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2060"/>
      </font>
      <fill>
        <patternFill patternType="solid">
          <bgColor theme="2" tint="-9.9978637043366805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6"/>
      </font>
      <fill>
        <patternFill patternType="solid">
          <bgColor theme="9" tint="0.79998168889431442"/>
        </patternFill>
      </fill>
    </dxf>
    <dxf>
      <font>
        <b/>
        <i val="0"/>
        <color rgb="FF9C0006"/>
      </font>
      <fill>
        <patternFill patternType="solid">
          <bgColor theme="5" tint="0.39997558519241921"/>
        </patternFill>
      </fill>
    </dxf>
    <dxf>
      <font>
        <b/>
        <i val="0"/>
        <color theme="3" tint="0.249977111117893"/>
      </font>
      <fill>
        <patternFill patternType="solid"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BF47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8ED973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Highest Revenue  by City  on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8ED973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Sum of Revenue (₹)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1/25/2025</c:v>
              </c:pt>
              <c:pt idx="1">
                <c:v>2/25/2025</c:v>
              </c:pt>
              <c:pt idx="2">
                <c:v>3/25/2025</c:v>
              </c:pt>
              <c:pt idx="3">
                <c:v>4/25/2025</c:v>
              </c:pt>
              <c:pt idx="4">
                <c:v>5/25/2025</c:v>
              </c:pt>
              <c:pt idx="5">
                <c:v>6/25/2025</c:v>
              </c:pt>
              <c:pt idx="6">
                <c:v>7/25/2025</c:v>
              </c:pt>
              <c:pt idx="7">
                <c:v>8/25/2025</c:v>
              </c:pt>
              <c:pt idx="8">
                <c:v>9/25/2025</c:v>
              </c:pt>
              <c:pt idx="9">
                <c:v>10/25/2025</c:v>
              </c:pt>
              <c:pt idx="10">
                <c:v>11/25/2025</c:v>
              </c:pt>
              <c:pt idx="11">
                <c:v>12/25/2025</c:v>
              </c:pt>
            </c:strLit>
          </c:cat>
          <c:val>
            <c:numLit>
              <c:formatCode>General</c:formatCode>
              <c:ptCount val="12"/>
              <c:pt idx="0">
                <c:v>1335000</c:v>
              </c:pt>
              <c:pt idx="1">
                <c:v>930000</c:v>
              </c:pt>
              <c:pt idx="2">
                <c:v>940000</c:v>
              </c:pt>
              <c:pt idx="3">
                <c:v>940000</c:v>
              </c:pt>
              <c:pt idx="4">
                <c:v>935000</c:v>
              </c:pt>
              <c:pt idx="5">
                <c:v>945000</c:v>
              </c:pt>
              <c:pt idx="6">
                <c:v>485000</c:v>
              </c:pt>
              <c:pt idx="7">
                <c:v>1020000</c:v>
              </c:pt>
              <c:pt idx="8">
                <c:v>470000</c:v>
              </c:pt>
              <c:pt idx="9">
                <c:v>935000</c:v>
              </c:pt>
              <c:pt idx="10">
                <c:v>440000</c:v>
              </c:pt>
              <c:pt idx="11">
                <c:v>485000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650-4089-8532-15381EFBF101}"/>
            </c:ext>
          </c:extLst>
        </c:ser>
        <c:ser>
          <c:idx val="1"/>
          <c:order val="1"/>
          <c:tx>
            <c:v>Sum of Profit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1/25/2025</c:v>
              </c:pt>
              <c:pt idx="1">
                <c:v>2/25/2025</c:v>
              </c:pt>
              <c:pt idx="2">
                <c:v>3/25/2025</c:v>
              </c:pt>
              <c:pt idx="3">
                <c:v>4/25/2025</c:v>
              </c:pt>
              <c:pt idx="4">
                <c:v>5/25/2025</c:v>
              </c:pt>
              <c:pt idx="5">
                <c:v>6/25/2025</c:v>
              </c:pt>
              <c:pt idx="6">
                <c:v>7/25/2025</c:v>
              </c:pt>
              <c:pt idx="7">
                <c:v>8/25/2025</c:v>
              </c:pt>
              <c:pt idx="8">
                <c:v>9/25/2025</c:v>
              </c:pt>
              <c:pt idx="9">
                <c:v>10/25/2025</c:v>
              </c:pt>
              <c:pt idx="10">
                <c:v>11/25/2025</c:v>
              </c:pt>
              <c:pt idx="11">
                <c:v>12/25/2025</c:v>
              </c:pt>
            </c:strLit>
          </c:cat>
          <c:val>
            <c:numLit>
              <c:formatCode>General</c:formatCode>
              <c:ptCount val="12"/>
              <c:pt idx="0">
                <c:v>-99250</c:v>
              </c:pt>
              <c:pt idx="1">
                <c:v>-40000</c:v>
              </c:pt>
              <c:pt idx="2">
                <c:v>-84000</c:v>
              </c:pt>
              <c:pt idx="3">
                <c:v>-60000</c:v>
              </c:pt>
              <c:pt idx="4">
                <c:v>-73250</c:v>
              </c:pt>
              <c:pt idx="5">
                <c:v>-67000</c:v>
              </c:pt>
              <c:pt idx="6">
                <c:v>-35000</c:v>
              </c:pt>
              <c:pt idx="7">
                <c:v>-65600</c:v>
              </c:pt>
              <c:pt idx="8">
                <c:v>-40000</c:v>
              </c:pt>
              <c:pt idx="9">
                <c:v>-80200</c:v>
              </c:pt>
              <c:pt idx="10">
                <c:v>-35000</c:v>
              </c:pt>
              <c:pt idx="11">
                <c:v>-35000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1650-4089-8532-15381EFBF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94984"/>
        <c:axId val="68117512"/>
      </c:lineChart>
      <c:catAx>
        <c:axId val="68094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7512"/>
        <c:crosses val="autoZero"/>
        <c:auto val="1"/>
        <c:lblAlgn val="ctr"/>
        <c:lblOffset val="100"/>
        <c:noMultiLvlLbl val="0"/>
      </c:catAx>
      <c:valAx>
        <c:axId val="6811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[Manjula_kfc_dashboard.xlsx]5.Question!PivotTable1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8ED973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and Customers by Outlet &amp;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8ED973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'5.Question'!$C$3</c:f>
              <c:strCache>
                <c:ptCount val="1"/>
                <c:pt idx="0">
                  <c:v>Sum of Revenue (₹)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'5.Question'!$A$4:$B$20</c:f>
              <c:multiLvlStrCache>
                <c:ptCount val="11"/>
                <c:lvl>
                  <c:pt idx="0">
                    <c:v>TN01</c:v>
                  </c:pt>
                  <c:pt idx="1">
                    <c:v>TN04</c:v>
                  </c:pt>
                  <c:pt idx="2">
                    <c:v>TN01</c:v>
                  </c:pt>
                  <c:pt idx="3">
                    <c:v>TN02</c:v>
                  </c:pt>
                  <c:pt idx="4">
                    <c:v>TN04</c:v>
                  </c:pt>
                  <c:pt idx="5">
                    <c:v>TN01</c:v>
                  </c:pt>
                  <c:pt idx="6">
                    <c:v>TN03</c:v>
                  </c:pt>
                  <c:pt idx="7">
                    <c:v>TN04</c:v>
                  </c:pt>
                  <c:pt idx="8">
                    <c:v>TN01</c:v>
                  </c:pt>
                  <c:pt idx="9">
                    <c:v>TN04</c:v>
                  </c:pt>
                  <c:pt idx="10">
                    <c:v>TN04</c:v>
                  </c:pt>
                </c:lvl>
                <c:lvl>
                  <c:pt idx="0">
                    <c:v>Chennai</c:v>
                  </c:pt>
                  <c:pt idx="2">
                    <c:v>Coimbatore</c:v>
                  </c:pt>
                  <c:pt idx="5">
                    <c:v>Madurai</c:v>
                  </c:pt>
                  <c:pt idx="8">
                    <c:v>Salem</c:v>
                  </c:pt>
                  <c:pt idx="10">
                    <c:v>Trichy</c:v>
                  </c:pt>
                </c:lvl>
              </c:multiLvlStrCache>
            </c:multiLvlStrRef>
          </c:cat>
          <c:val>
            <c:numRef>
              <c:f>'5.Question'!$C$4:$C$20</c:f>
              <c:numCache>
                <c:formatCode>General</c:formatCode>
                <c:ptCount val="11"/>
                <c:pt idx="0">
                  <c:v>960000</c:v>
                </c:pt>
                <c:pt idx="1">
                  <c:v>500000</c:v>
                </c:pt>
                <c:pt idx="2">
                  <c:v>490000</c:v>
                </c:pt>
                <c:pt idx="3">
                  <c:v>390000</c:v>
                </c:pt>
                <c:pt idx="4">
                  <c:v>455000</c:v>
                </c:pt>
                <c:pt idx="5">
                  <c:v>530000</c:v>
                </c:pt>
                <c:pt idx="6">
                  <c:v>440000</c:v>
                </c:pt>
                <c:pt idx="7">
                  <c:v>460000</c:v>
                </c:pt>
                <c:pt idx="8">
                  <c:v>460000</c:v>
                </c:pt>
                <c:pt idx="9">
                  <c:v>460000</c:v>
                </c:pt>
                <c:pt idx="10">
                  <c:v>520000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7-4170-9D7C-EA5A6761A583}"/>
            </c:ext>
          </c:extLst>
        </c:ser>
        <c:ser>
          <c:idx val="1"/>
          <c:order val="1"/>
          <c:tx>
            <c:strRef>
              <c:f>'5.Question'!$D$3</c:f>
              <c:strCache>
                <c:ptCount val="1"/>
                <c:pt idx="0">
                  <c:v>Sum of Customers_Total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'5.Question'!$A$4:$B$20</c:f>
              <c:multiLvlStrCache>
                <c:ptCount val="11"/>
                <c:lvl>
                  <c:pt idx="0">
                    <c:v>TN01</c:v>
                  </c:pt>
                  <c:pt idx="1">
                    <c:v>TN04</c:v>
                  </c:pt>
                  <c:pt idx="2">
                    <c:v>TN01</c:v>
                  </c:pt>
                  <c:pt idx="3">
                    <c:v>TN02</c:v>
                  </c:pt>
                  <c:pt idx="4">
                    <c:v>TN04</c:v>
                  </c:pt>
                  <c:pt idx="5">
                    <c:v>TN01</c:v>
                  </c:pt>
                  <c:pt idx="6">
                    <c:v>TN03</c:v>
                  </c:pt>
                  <c:pt idx="7">
                    <c:v>TN04</c:v>
                  </c:pt>
                  <c:pt idx="8">
                    <c:v>TN01</c:v>
                  </c:pt>
                  <c:pt idx="9">
                    <c:v>TN04</c:v>
                  </c:pt>
                  <c:pt idx="10">
                    <c:v>TN04</c:v>
                  </c:pt>
                </c:lvl>
                <c:lvl>
                  <c:pt idx="0">
                    <c:v>Chennai</c:v>
                  </c:pt>
                  <c:pt idx="2">
                    <c:v>Coimbatore</c:v>
                  </c:pt>
                  <c:pt idx="5">
                    <c:v>Madurai</c:v>
                  </c:pt>
                  <c:pt idx="8">
                    <c:v>Salem</c:v>
                  </c:pt>
                  <c:pt idx="10">
                    <c:v>Trichy</c:v>
                  </c:pt>
                </c:lvl>
              </c:multiLvlStrCache>
            </c:multiLvlStrRef>
          </c:cat>
          <c:val>
            <c:numRef>
              <c:f>'5.Question'!$D$4:$D$20</c:f>
              <c:numCache>
                <c:formatCode>General</c:formatCode>
                <c:ptCount val="11"/>
                <c:pt idx="0">
                  <c:v>8100</c:v>
                </c:pt>
                <c:pt idx="1">
                  <c:v>4400</c:v>
                </c:pt>
                <c:pt idx="2">
                  <c:v>4300</c:v>
                </c:pt>
                <c:pt idx="3">
                  <c:v>3000</c:v>
                </c:pt>
                <c:pt idx="4">
                  <c:v>4100</c:v>
                </c:pt>
                <c:pt idx="5">
                  <c:v>4700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7-4170-9D7C-EA5A6761A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732423"/>
        <c:axId val="1484743175"/>
      </c:lineChart>
      <c:catAx>
        <c:axId val="1484732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43175"/>
        <c:crosses val="autoZero"/>
        <c:auto val="1"/>
        <c:lblAlgn val="ctr"/>
        <c:lblOffset val="100"/>
        <c:noMultiLvlLbl val="0"/>
      </c:catAx>
      <c:valAx>
        <c:axId val="1484743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32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[Manjula_kfc_dashboard.xlsx]2.Question!PivotTable3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 vs offline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'2.Question'!$B$1</c:f>
              <c:strCache>
                <c:ptCount val="1"/>
                <c:pt idx="0">
                  <c:v>Sum of Orders_Offline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'2.Question'!$A$2:$A$15</c:f>
              <c:strCache>
                <c:ptCount val="13"/>
                <c:pt idx="0">
                  <c:v>1/25/2025</c:v>
                </c:pt>
                <c:pt idx="1">
                  <c:v>2/25/2025</c:v>
                </c:pt>
                <c:pt idx="2">
                  <c:v>3/25/2025</c:v>
                </c:pt>
                <c:pt idx="3">
                  <c:v>4/25/2025</c:v>
                </c:pt>
                <c:pt idx="4">
                  <c:v>5/25/2025</c:v>
                </c:pt>
                <c:pt idx="5">
                  <c:v>6/25/2025</c:v>
                </c:pt>
                <c:pt idx="6">
                  <c:v>7/25/2025</c:v>
                </c:pt>
                <c:pt idx="7">
                  <c:v>8/25/2025</c:v>
                </c:pt>
                <c:pt idx="8">
                  <c:v>9/25/2025</c:v>
                </c:pt>
                <c:pt idx="9">
                  <c:v>10/25/2025</c:v>
                </c:pt>
                <c:pt idx="10">
                  <c:v>11/25/2025</c:v>
                </c:pt>
                <c:pt idx="11">
                  <c:v>12/25/2025</c:v>
                </c:pt>
                <c:pt idx="12">
                  <c:v>(blank)</c:v>
                </c:pt>
              </c:strCache>
            </c:strRef>
          </c:cat>
          <c:val>
            <c:numRef>
              <c:f>'2.Question'!$B$2:$B$15</c:f>
              <c:numCache>
                <c:formatCode>General</c:formatCode>
                <c:ptCount val="13"/>
                <c:pt idx="0">
                  <c:v>16200</c:v>
                </c:pt>
                <c:pt idx="1">
                  <c:v>14600</c:v>
                </c:pt>
                <c:pt idx="2">
                  <c:v>13600</c:v>
                </c:pt>
                <c:pt idx="3">
                  <c:v>14900</c:v>
                </c:pt>
                <c:pt idx="4">
                  <c:v>11200</c:v>
                </c:pt>
                <c:pt idx="5">
                  <c:v>11100</c:v>
                </c:pt>
                <c:pt idx="6">
                  <c:v>9700</c:v>
                </c:pt>
                <c:pt idx="7">
                  <c:v>10800</c:v>
                </c:pt>
                <c:pt idx="8">
                  <c:v>9200</c:v>
                </c:pt>
                <c:pt idx="9">
                  <c:v>9300</c:v>
                </c:pt>
                <c:pt idx="10">
                  <c:v>10100</c:v>
                </c:pt>
                <c:pt idx="11">
                  <c:v>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A-4709-B12E-5AAC11D58DDA}"/>
            </c:ext>
          </c:extLst>
        </c:ser>
        <c:ser>
          <c:idx val="1"/>
          <c:order val="1"/>
          <c:tx>
            <c:strRef>
              <c:f>'2.Question'!$C$1</c:f>
              <c:strCache>
                <c:ptCount val="1"/>
                <c:pt idx="0">
                  <c:v>Sum of Orders_Online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'2.Question'!$A$2:$A$15</c:f>
              <c:strCache>
                <c:ptCount val="13"/>
                <c:pt idx="0">
                  <c:v>1/25/2025</c:v>
                </c:pt>
                <c:pt idx="1">
                  <c:v>2/25/2025</c:v>
                </c:pt>
                <c:pt idx="2">
                  <c:v>3/25/2025</c:v>
                </c:pt>
                <c:pt idx="3">
                  <c:v>4/25/2025</c:v>
                </c:pt>
                <c:pt idx="4">
                  <c:v>5/25/2025</c:v>
                </c:pt>
                <c:pt idx="5">
                  <c:v>6/25/2025</c:v>
                </c:pt>
                <c:pt idx="6">
                  <c:v>7/25/2025</c:v>
                </c:pt>
                <c:pt idx="7">
                  <c:v>8/25/2025</c:v>
                </c:pt>
                <c:pt idx="8">
                  <c:v>9/25/2025</c:v>
                </c:pt>
                <c:pt idx="9">
                  <c:v>10/25/2025</c:v>
                </c:pt>
                <c:pt idx="10">
                  <c:v>11/25/2025</c:v>
                </c:pt>
                <c:pt idx="11">
                  <c:v>12/25/2025</c:v>
                </c:pt>
                <c:pt idx="12">
                  <c:v>(blank)</c:v>
                </c:pt>
              </c:strCache>
            </c:strRef>
          </c:cat>
          <c:val>
            <c:numRef>
              <c:f>'2.Question'!$C$2:$C$15</c:f>
              <c:numCache>
                <c:formatCode>General</c:formatCode>
                <c:ptCount val="13"/>
                <c:pt idx="0">
                  <c:v>33000</c:v>
                </c:pt>
                <c:pt idx="1">
                  <c:v>30200</c:v>
                </c:pt>
                <c:pt idx="2">
                  <c:v>28500</c:v>
                </c:pt>
                <c:pt idx="3">
                  <c:v>28900</c:v>
                </c:pt>
                <c:pt idx="4">
                  <c:v>23000</c:v>
                </c:pt>
                <c:pt idx="5">
                  <c:v>22900</c:v>
                </c:pt>
                <c:pt idx="6">
                  <c:v>20100</c:v>
                </c:pt>
                <c:pt idx="7">
                  <c:v>21300</c:v>
                </c:pt>
                <c:pt idx="8">
                  <c:v>19600</c:v>
                </c:pt>
                <c:pt idx="9">
                  <c:v>19500</c:v>
                </c:pt>
                <c:pt idx="10">
                  <c:v>19800</c:v>
                </c:pt>
                <c:pt idx="11">
                  <c:v>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FA-4709-B12E-5AAC11D58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64743"/>
        <c:axId val="648166408"/>
      </c:barChart>
      <c:catAx>
        <c:axId val="75764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66408"/>
        <c:crosses val="autoZero"/>
        <c:auto val="1"/>
        <c:lblAlgn val="ctr"/>
        <c:lblOffset val="100"/>
        <c:noMultiLvlLbl val="0"/>
      </c:catAx>
      <c:valAx>
        <c:axId val="64816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4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[Manjula_kfc_dashboard.xlsx]3.Question!PivotTable4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Platform Revenue vs Cost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'3.Question'!$B$5</c:f>
              <c:strCache>
                <c:ptCount val="1"/>
                <c:pt idx="0">
                  <c:v>Sum of Revenue (₹)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'3.Question'!$A$6:$A$10</c:f>
              <c:strCache>
                <c:ptCount val="4"/>
                <c:pt idx="0">
                  <c:v>Own App</c:v>
                </c:pt>
                <c:pt idx="1">
                  <c:v>Swiggy</c:v>
                </c:pt>
                <c:pt idx="2">
                  <c:v>Zomato</c:v>
                </c:pt>
                <c:pt idx="3">
                  <c:v>(blank)</c:v>
                </c:pt>
              </c:strCache>
            </c:strRef>
          </c:cat>
          <c:val>
            <c:numRef>
              <c:f>'3.Question'!$B$6:$B$10</c:f>
              <c:numCache>
                <c:formatCode>General</c:formatCode>
                <c:ptCount val="4"/>
                <c:pt idx="0">
                  <c:v>15890000</c:v>
                </c:pt>
                <c:pt idx="1">
                  <c:v>16615000</c:v>
                </c:pt>
                <c:pt idx="2">
                  <c:v>16330000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6-49B7-8982-66869BABE3F2}"/>
            </c:ext>
          </c:extLst>
        </c:ser>
        <c:ser>
          <c:idx val="1"/>
          <c:order val="1"/>
          <c:tx>
            <c:strRef>
              <c:f>'3.Question'!$C$5</c:f>
              <c:strCache>
                <c:ptCount val="1"/>
                <c:pt idx="0">
                  <c:v>Sum of Food_Cost (₹)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'3.Question'!$A$6:$A$10</c:f>
              <c:strCache>
                <c:ptCount val="4"/>
                <c:pt idx="0">
                  <c:v>Own App</c:v>
                </c:pt>
                <c:pt idx="1">
                  <c:v>Swiggy</c:v>
                </c:pt>
                <c:pt idx="2">
                  <c:v>Zomato</c:v>
                </c:pt>
                <c:pt idx="3">
                  <c:v>(blank)</c:v>
                </c:pt>
              </c:strCache>
            </c:strRef>
          </c:cat>
          <c:val>
            <c:numRef>
              <c:f>'3.Question'!$C$6:$C$10</c:f>
              <c:numCache>
                <c:formatCode>General</c:formatCode>
                <c:ptCount val="4"/>
                <c:pt idx="0">
                  <c:v>5524400</c:v>
                </c:pt>
                <c:pt idx="1">
                  <c:v>5767050</c:v>
                </c:pt>
                <c:pt idx="2">
                  <c:v>5660900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6-49B7-8982-66869BABE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85351"/>
        <c:axId val="40189447"/>
      </c:barChart>
      <c:lineChart>
        <c:grouping val="standard"/>
        <c:varyColors val="0"/>
        <c:ser>
          <c:idx val="2"/>
          <c:order val="2"/>
          <c:tx>
            <c:strRef>
              <c:f>'3.Question'!$D$5</c:f>
              <c:strCache>
                <c:ptCount val="1"/>
                <c:pt idx="0">
                  <c:v>Sum of Staff_Cost (₹)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'3.Question'!$A$6:$A$10</c:f>
              <c:strCache>
                <c:ptCount val="4"/>
                <c:pt idx="0">
                  <c:v>Own App</c:v>
                </c:pt>
                <c:pt idx="1">
                  <c:v>Swiggy</c:v>
                </c:pt>
                <c:pt idx="2">
                  <c:v>Zomato</c:v>
                </c:pt>
                <c:pt idx="3">
                  <c:v>(blank)</c:v>
                </c:pt>
              </c:strCache>
            </c:strRef>
          </c:cat>
          <c:val>
            <c:numRef>
              <c:f>'3.Question'!$D$6:$D$10</c:f>
              <c:numCache>
                <c:formatCode>General</c:formatCode>
                <c:ptCount val="4"/>
                <c:pt idx="0">
                  <c:v>2984000</c:v>
                </c:pt>
                <c:pt idx="1">
                  <c:v>3106000</c:v>
                </c:pt>
                <c:pt idx="2">
                  <c:v>3060000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D6-49B7-8982-66869BABE3F2}"/>
            </c:ext>
          </c:extLst>
        </c:ser>
        <c:ser>
          <c:idx val="3"/>
          <c:order val="3"/>
          <c:tx>
            <c:strRef>
              <c:f>'3.Question'!$E$5</c:f>
              <c:strCache>
                <c:ptCount val="1"/>
                <c:pt idx="0">
                  <c:v>Sum of Rent (₹)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'3.Question'!$A$6:$A$10</c:f>
              <c:strCache>
                <c:ptCount val="4"/>
                <c:pt idx="0">
                  <c:v>Own App</c:v>
                </c:pt>
                <c:pt idx="1">
                  <c:v>Swiggy</c:v>
                </c:pt>
                <c:pt idx="2">
                  <c:v>Zomato</c:v>
                </c:pt>
                <c:pt idx="3">
                  <c:v>(blank)</c:v>
                </c:pt>
              </c:strCache>
            </c:strRef>
          </c:cat>
          <c:val>
            <c:numRef>
              <c:f>'3.Question'!$E$6:$E$10</c:f>
              <c:numCache>
                <c:formatCode>General</c:formatCode>
                <c:ptCount val="4"/>
                <c:pt idx="0">
                  <c:v>8430000</c:v>
                </c:pt>
                <c:pt idx="1">
                  <c:v>8800000</c:v>
                </c:pt>
                <c:pt idx="2">
                  <c:v>8655000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D6-49B7-8982-66869BABE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493255"/>
        <c:axId val="461454343"/>
      </c:lineChart>
      <c:catAx>
        <c:axId val="40185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447"/>
        <c:crosses val="autoZero"/>
        <c:auto val="1"/>
        <c:lblAlgn val="ctr"/>
        <c:lblOffset val="100"/>
        <c:noMultiLvlLbl val="0"/>
      </c:catAx>
      <c:valAx>
        <c:axId val="40189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5351"/>
        <c:crosses val="autoZero"/>
        <c:crossBetween val="between"/>
      </c:valAx>
      <c:valAx>
        <c:axId val="46145434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3255"/>
        <c:crosses val="max"/>
        <c:crossBetween val="between"/>
      </c:valAx>
      <c:catAx>
        <c:axId val="4614932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1454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A2F4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Cost Drivers Affecting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A2F4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'4.Question'!$J$1</c:f>
              <c:strCache>
                <c:ptCount val="1"/>
                <c:pt idx="0">
                  <c:v>food cost%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'4.Question'!$J$2:$J$6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D-490C-A535-50DEFA3671B0}"/>
            </c:ext>
          </c:extLst>
        </c:ser>
        <c:ser>
          <c:idx val="1"/>
          <c:order val="1"/>
          <c:tx>
            <c:strRef>
              <c:f>'4.Question'!$K$1</c:f>
              <c:strCache>
                <c:ptCount val="1"/>
                <c:pt idx="0">
                  <c:v>staff cost%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'4.Question'!$K$2:$K$6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1D-490C-A535-50DEFA3671B0}"/>
            </c:ext>
          </c:extLst>
        </c:ser>
        <c:ser>
          <c:idx val="2"/>
          <c:order val="2"/>
          <c:tx>
            <c:strRef>
              <c:f>'4.Question'!$L$1</c:f>
              <c:strCache>
                <c:ptCount val="1"/>
                <c:pt idx="0">
                  <c:v>rent cost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'4.Question'!$L$2:$L$6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1D-490C-A535-50DEFA36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296392"/>
        <c:axId val="825298440"/>
      </c:barChart>
      <c:catAx>
        <c:axId val="825296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8440"/>
        <c:crosses val="autoZero"/>
        <c:auto val="1"/>
        <c:lblAlgn val="ctr"/>
        <c:lblOffset val="100"/>
        <c:noMultiLvlLbl val="0"/>
      </c:catAx>
      <c:valAx>
        <c:axId val="82529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[Manjula_kfc_dashboard.xlsx]5.Question!PivotTable1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8ED973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and Customers by Outlet &amp;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8ED973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'5.Question'!$C$3</c:f>
              <c:strCache>
                <c:ptCount val="1"/>
                <c:pt idx="0">
                  <c:v>Sum of Revenue (₹)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'5.Question'!$A$4:$B$20</c:f>
              <c:multiLvlStrCache>
                <c:ptCount val="11"/>
                <c:lvl>
                  <c:pt idx="0">
                    <c:v>TN01</c:v>
                  </c:pt>
                  <c:pt idx="1">
                    <c:v>TN04</c:v>
                  </c:pt>
                  <c:pt idx="2">
                    <c:v>TN01</c:v>
                  </c:pt>
                  <c:pt idx="3">
                    <c:v>TN02</c:v>
                  </c:pt>
                  <c:pt idx="4">
                    <c:v>TN04</c:v>
                  </c:pt>
                  <c:pt idx="5">
                    <c:v>TN01</c:v>
                  </c:pt>
                  <c:pt idx="6">
                    <c:v>TN03</c:v>
                  </c:pt>
                  <c:pt idx="7">
                    <c:v>TN04</c:v>
                  </c:pt>
                  <c:pt idx="8">
                    <c:v>TN01</c:v>
                  </c:pt>
                  <c:pt idx="9">
                    <c:v>TN04</c:v>
                  </c:pt>
                  <c:pt idx="10">
                    <c:v>TN04</c:v>
                  </c:pt>
                </c:lvl>
                <c:lvl>
                  <c:pt idx="0">
                    <c:v>Chennai</c:v>
                  </c:pt>
                  <c:pt idx="2">
                    <c:v>Coimbatore</c:v>
                  </c:pt>
                  <c:pt idx="5">
                    <c:v>Madurai</c:v>
                  </c:pt>
                  <c:pt idx="8">
                    <c:v>Salem</c:v>
                  </c:pt>
                  <c:pt idx="10">
                    <c:v>Trichy</c:v>
                  </c:pt>
                </c:lvl>
              </c:multiLvlStrCache>
            </c:multiLvlStrRef>
          </c:cat>
          <c:val>
            <c:numRef>
              <c:f>'5.Question'!$C$4:$C$20</c:f>
              <c:numCache>
                <c:formatCode>General</c:formatCode>
                <c:ptCount val="11"/>
                <c:pt idx="0">
                  <c:v>960000</c:v>
                </c:pt>
                <c:pt idx="1">
                  <c:v>500000</c:v>
                </c:pt>
                <c:pt idx="2">
                  <c:v>490000</c:v>
                </c:pt>
                <c:pt idx="3">
                  <c:v>390000</c:v>
                </c:pt>
                <c:pt idx="4">
                  <c:v>455000</c:v>
                </c:pt>
                <c:pt idx="5">
                  <c:v>530000</c:v>
                </c:pt>
                <c:pt idx="6">
                  <c:v>440000</c:v>
                </c:pt>
                <c:pt idx="7">
                  <c:v>460000</c:v>
                </c:pt>
                <c:pt idx="8">
                  <c:v>460000</c:v>
                </c:pt>
                <c:pt idx="9">
                  <c:v>460000</c:v>
                </c:pt>
                <c:pt idx="10">
                  <c:v>520000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F-4F8B-AC54-FB4EC08F1800}"/>
            </c:ext>
          </c:extLst>
        </c:ser>
        <c:ser>
          <c:idx val="1"/>
          <c:order val="1"/>
          <c:tx>
            <c:strRef>
              <c:f>'5.Question'!$D$3</c:f>
              <c:strCache>
                <c:ptCount val="1"/>
                <c:pt idx="0">
                  <c:v>Sum of Customers_Total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'5.Question'!$A$4:$B$20</c:f>
              <c:multiLvlStrCache>
                <c:ptCount val="11"/>
                <c:lvl>
                  <c:pt idx="0">
                    <c:v>TN01</c:v>
                  </c:pt>
                  <c:pt idx="1">
                    <c:v>TN04</c:v>
                  </c:pt>
                  <c:pt idx="2">
                    <c:v>TN01</c:v>
                  </c:pt>
                  <c:pt idx="3">
                    <c:v>TN02</c:v>
                  </c:pt>
                  <c:pt idx="4">
                    <c:v>TN04</c:v>
                  </c:pt>
                  <c:pt idx="5">
                    <c:v>TN01</c:v>
                  </c:pt>
                  <c:pt idx="6">
                    <c:v>TN03</c:v>
                  </c:pt>
                  <c:pt idx="7">
                    <c:v>TN04</c:v>
                  </c:pt>
                  <c:pt idx="8">
                    <c:v>TN01</c:v>
                  </c:pt>
                  <c:pt idx="9">
                    <c:v>TN04</c:v>
                  </c:pt>
                  <c:pt idx="10">
                    <c:v>TN04</c:v>
                  </c:pt>
                </c:lvl>
                <c:lvl>
                  <c:pt idx="0">
                    <c:v>Chennai</c:v>
                  </c:pt>
                  <c:pt idx="2">
                    <c:v>Coimbatore</c:v>
                  </c:pt>
                  <c:pt idx="5">
                    <c:v>Madurai</c:v>
                  </c:pt>
                  <c:pt idx="8">
                    <c:v>Salem</c:v>
                  </c:pt>
                  <c:pt idx="10">
                    <c:v>Trichy</c:v>
                  </c:pt>
                </c:lvl>
              </c:multiLvlStrCache>
            </c:multiLvlStrRef>
          </c:cat>
          <c:val>
            <c:numRef>
              <c:f>'5.Question'!$D$4:$D$20</c:f>
              <c:numCache>
                <c:formatCode>General</c:formatCode>
                <c:ptCount val="11"/>
                <c:pt idx="0">
                  <c:v>8100</c:v>
                </c:pt>
                <c:pt idx="1">
                  <c:v>4400</c:v>
                </c:pt>
                <c:pt idx="2">
                  <c:v>4300</c:v>
                </c:pt>
                <c:pt idx="3">
                  <c:v>3000</c:v>
                </c:pt>
                <c:pt idx="4">
                  <c:v>4100</c:v>
                </c:pt>
                <c:pt idx="5">
                  <c:v>4700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4F-4F8B-AC54-FB4EC08F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732423"/>
        <c:axId val="1484743175"/>
      </c:lineChart>
      <c:catAx>
        <c:axId val="1484732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43175"/>
        <c:crosses val="autoZero"/>
        <c:auto val="1"/>
        <c:lblAlgn val="ctr"/>
        <c:lblOffset val="100"/>
        <c:noMultiLvlLbl val="0"/>
      </c:catAx>
      <c:valAx>
        <c:axId val="1484743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732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53D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Highest Revenue  by City  on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153D6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Sum of Revenue (₹)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1/25/2025</c:v>
              </c:pt>
              <c:pt idx="1">
                <c:v>2/25/2025</c:v>
              </c:pt>
              <c:pt idx="2">
                <c:v>3/25/2025</c:v>
              </c:pt>
              <c:pt idx="3">
                <c:v>4/25/2025</c:v>
              </c:pt>
              <c:pt idx="4">
                <c:v>5/25/2025</c:v>
              </c:pt>
              <c:pt idx="5">
                <c:v>6/25/2025</c:v>
              </c:pt>
              <c:pt idx="6">
                <c:v>7/25/2025</c:v>
              </c:pt>
              <c:pt idx="7">
                <c:v>8/25/2025</c:v>
              </c:pt>
              <c:pt idx="8">
                <c:v>9/25/2025</c:v>
              </c:pt>
              <c:pt idx="9">
                <c:v>10/25/2025</c:v>
              </c:pt>
              <c:pt idx="10">
                <c:v>11/25/2025</c:v>
              </c:pt>
              <c:pt idx="11">
                <c:v>12/25/2025</c:v>
              </c:pt>
            </c:strLit>
          </c:cat>
          <c:val>
            <c:numLit>
              <c:formatCode>General</c:formatCode>
              <c:ptCount val="12"/>
              <c:pt idx="0">
                <c:v>1335000</c:v>
              </c:pt>
              <c:pt idx="1">
                <c:v>930000</c:v>
              </c:pt>
              <c:pt idx="2">
                <c:v>940000</c:v>
              </c:pt>
              <c:pt idx="3">
                <c:v>940000</c:v>
              </c:pt>
              <c:pt idx="4">
                <c:v>935000</c:v>
              </c:pt>
              <c:pt idx="5">
                <c:v>945000</c:v>
              </c:pt>
              <c:pt idx="6">
                <c:v>485000</c:v>
              </c:pt>
              <c:pt idx="7">
                <c:v>1020000</c:v>
              </c:pt>
              <c:pt idx="8">
                <c:v>470000</c:v>
              </c:pt>
              <c:pt idx="9">
                <c:v>935000</c:v>
              </c:pt>
              <c:pt idx="10">
                <c:v>440000</c:v>
              </c:pt>
              <c:pt idx="11">
                <c:v>485000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39E-4A38-B414-A77ED5A91928}"/>
            </c:ext>
          </c:extLst>
        </c:ser>
        <c:ser>
          <c:idx val="1"/>
          <c:order val="1"/>
          <c:tx>
            <c:v>Sum of Profit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1/25/2025</c:v>
              </c:pt>
              <c:pt idx="1">
                <c:v>2/25/2025</c:v>
              </c:pt>
              <c:pt idx="2">
                <c:v>3/25/2025</c:v>
              </c:pt>
              <c:pt idx="3">
                <c:v>4/25/2025</c:v>
              </c:pt>
              <c:pt idx="4">
                <c:v>5/25/2025</c:v>
              </c:pt>
              <c:pt idx="5">
                <c:v>6/25/2025</c:v>
              </c:pt>
              <c:pt idx="6">
                <c:v>7/25/2025</c:v>
              </c:pt>
              <c:pt idx="7">
                <c:v>8/25/2025</c:v>
              </c:pt>
              <c:pt idx="8">
                <c:v>9/25/2025</c:v>
              </c:pt>
              <c:pt idx="9">
                <c:v>10/25/2025</c:v>
              </c:pt>
              <c:pt idx="10">
                <c:v>11/25/2025</c:v>
              </c:pt>
              <c:pt idx="11">
                <c:v>12/25/2025</c:v>
              </c:pt>
            </c:strLit>
          </c:cat>
          <c:val>
            <c:numLit>
              <c:formatCode>General</c:formatCode>
              <c:ptCount val="12"/>
              <c:pt idx="0">
                <c:v>-99250</c:v>
              </c:pt>
              <c:pt idx="1">
                <c:v>-40000</c:v>
              </c:pt>
              <c:pt idx="2">
                <c:v>-84000</c:v>
              </c:pt>
              <c:pt idx="3">
                <c:v>-60000</c:v>
              </c:pt>
              <c:pt idx="4">
                <c:v>-73250</c:v>
              </c:pt>
              <c:pt idx="5">
                <c:v>-67000</c:v>
              </c:pt>
              <c:pt idx="6">
                <c:v>-35000</c:v>
              </c:pt>
              <c:pt idx="7">
                <c:v>-65600</c:v>
              </c:pt>
              <c:pt idx="8">
                <c:v>-40000</c:v>
              </c:pt>
              <c:pt idx="9">
                <c:v>-80200</c:v>
              </c:pt>
              <c:pt idx="10">
                <c:v>-35000</c:v>
              </c:pt>
              <c:pt idx="11">
                <c:v>-35000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39E-4A38-B414-A77ED5A91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94984"/>
        <c:axId val="68117512"/>
      </c:lineChart>
      <c:catAx>
        <c:axId val="68094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7512"/>
        <c:crosses val="autoZero"/>
        <c:auto val="1"/>
        <c:lblAlgn val="ctr"/>
        <c:lblOffset val="100"/>
        <c:noMultiLvlLbl val="0"/>
      </c:catAx>
      <c:valAx>
        <c:axId val="6811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[Manjula_kfc_dashboard.xlsx]2.Question!PivotTable3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BD5015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 vs offline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BD501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'2.Question'!$B$1</c:f>
              <c:strCache>
                <c:ptCount val="1"/>
                <c:pt idx="0">
                  <c:v>Sum of Orders_Offline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'2.Question'!$A$2:$A$15</c:f>
              <c:strCache>
                <c:ptCount val="13"/>
                <c:pt idx="0">
                  <c:v>1/25/2025</c:v>
                </c:pt>
                <c:pt idx="1">
                  <c:v>2/25/2025</c:v>
                </c:pt>
                <c:pt idx="2">
                  <c:v>3/25/2025</c:v>
                </c:pt>
                <c:pt idx="3">
                  <c:v>4/25/2025</c:v>
                </c:pt>
                <c:pt idx="4">
                  <c:v>5/25/2025</c:v>
                </c:pt>
                <c:pt idx="5">
                  <c:v>6/25/2025</c:v>
                </c:pt>
                <c:pt idx="6">
                  <c:v>7/25/2025</c:v>
                </c:pt>
                <c:pt idx="7">
                  <c:v>8/25/2025</c:v>
                </c:pt>
                <c:pt idx="8">
                  <c:v>9/25/2025</c:v>
                </c:pt>
                <c:pt idx="9">
                  <c:v>10/25/2025</c:v>
                </c:pt>
                <c:pt idx="10">
                  <c:v>11/25/2025</c:v>
                </c:pt>
                <c:pt idx="11">
                  <c:v>12/25/2025</c:v>
                </c:pt>
                <c:pt idx="12">
                  <c:v>(blank)</c:v>
                </c:pt>
              </c:strCache>
            </c:strRef>
          </c:cat>
          <c:val>
            <c:numRef>
              <c:f>'2.Question'!$B$2:$B$15</c:f>
              <c:numCache>
                <c:formatCode>General</c:formatCode>
                <c:ptCount val="13"/>
                <c:pt idx="0">
                  <c:v>16200</c:v>
                </c:pt>
                <c:pt idx="1">
                  <c:v>14600</c:v>
                </c:pt>
                <c:pt idx="2">
                  <c:v>13600</c:v>
                </c:pt>
                <c:pt idx="3">
                  <c:v>14900</c:v>
                </c:pt>
                <c:pt idx="4">
                  <c:v>11200</c:v>
                </c:pt>
                <c:pt idx="5">
                  <c:v>11100</c:v>
                </c:pt>
                <c:pt idx="6">
                  <c:v>9700</c:v>
                </c:pt>
                <c:pt idx="7">
                  <c:v>10800</c:v>
                </c:pt>
                <c:pt idx="8">
                  <c:v>9200</c:v>
                </c:pt>
                <c:pt idx="9">
                  <c:v>9300</c:v>
                </c:pt>
                <c:pt idx="10">
                  <c:v>10100</c:v>
                </c:pt>
                <c:pt idx="11">
                  <c:v>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C-40D7-B0D6-9F9781256692}"/>
            </c:ext>
          </c:extLst>
        </c:ser>
        <c:ser>
          <c:idx val="1"/>
          <c:order val="1"/>
          <c:tx>
            <c:strRef>
              <c:f>'2.Question'!$C$1</c:f>
              <c:strCache>
                <c:ptCount val="1"/>
                <c:pt idx="0">
                  <c:v>Sum of Orders_Online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'2.Question'!$A$2:$A$15</c:f>
              <c:strCache>
                <c:ptCount val="13"/>
                <c:pt idx="0">
                  <c:v>1/25/2025</c:v>
                </c:pt>
                <c:pt idx="1">
                  <c:v>2/25/2025</c:v>
                </c:pt>
                <c:pt idx="2">
                  <c:v>3/25/2025</c:v>
                </c:pt>
                <c:pt idx="3">
                  <c:v>4/25/2025</c:v>
                </c:pt>
                <c:pt idx="4">
                  <c:v>5/25/2025</c:v>
                </c:pt>
                <c:pt idx="5">
                  <c:v>6/25/2025</c:v>
                </c:pt>
                <c:pt idx="6">
                  <c:v>7/25/2025</c:v>
                </c:pt>
                <c:pt idx="7">
                  <c:v>8/25/2025</c:v>
                </c:pt>
                <c:pt idx="8">
                  <c:v>9/25/2025</c:v>
                </c:pt>
                <c:pt idx="9">
                  <c:v>10/25/2025</c:v>
                </c:pt>
                <c:pt idx="10">
                  <c:v>11/25/2025</c:v>
                </c:pt>
                <c:pt idx="11">
                  <c:v>12/25/2025</c:v>
                </c:pt>
                <c:pt idx="12">
                  <c:v>(blank)</c:v>
                </c:pt>
              </c:strCache>
            </c:strRef>
          </c:cat>
          <c:val>
            <c:numRef>
              <c:f>'2.Question'!$C$2:$C$15</c:f>
              <c:numCache>
                <c:formatCode>General</c:formatCode>
                <c:ptCount val="13"/>
                <c:pt idx="0">
                  <c:v>33000</c:v>
                </c:pt>
                <c:pt idx="1">
                  <c:v>30200</c:v>
                </c:pt>
                <c:pt idx="2">
                  <c:v>28500</c:v>
                </c:pt>
                <c:pt idx="3">
                  <c:v>28900</c:v>
                </c:pt>
                <c:pt idx="4">
                  <c:v>23000</c:v>
                </c:pt>
                <c:pt idx="5">
                  <c:v>22900</c:v>
                </c:pt>
                <c:pt idx="6">
                  <c:v>20100</c:v>
                </c:pt>
                <c:pt idx="7">
                  <c:v>21300</c:v>
                </c:pt>
                <c:pt idx="8">
                  <c:v>19600</c:v>
                </c:pt>
                <c:pt idx="9">
                  <c:v>19500</c:v>
                </c:pt>
                <c:pt idx="10">
                  <c:v>19800</c:v>
                </c:pt>
                <c:pt idx="11">
                  <c:v>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C-40D7-B0D6-9F9781256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64743"/>
        <c:axId val="648166408"/>
      </c:barChart>
      <c:catAx>
        <c:axId val="75764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66408"/>
        <c:crosses val="autoZero"/>
        <c:auto val="1"/>
        <c:lblAlgn val="ctr"/>
        <c:lblOffset val="100"/>
        <c:noMultiLvlLbl val="0"/>
      </c:catAx>
      <c:valAx>
        <c:axId val="64816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4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[Manjula_kfc_dashboard.xlsx]3.Question!PivotTable4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Platform Revenue vs Cost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'3.Question'!$B$5</c:f>
              <c:strCache>
                <c:ptCount val="1"/>
                <c:pt idx="0">
                  <c:v>Sum of Revenue (₹)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'3.Question'!$A$6:$A$10</c:f>
              <c:strCache>
                <c:ptCount val="4"/>
                <c:pt idx="0">
                  <c:v>Own App</c:v>
                </c:pt>
                <c:pt idx="1">
                  <c:v>Swiggy</c:v>
                </c:pt>
                <c:pt idx="2">
                  <c:v>Zomato</c:v>
                </c:pt>
                <c:pt idx="3">
                  <c:v>(blank)</c:v>
                </c:pt>
              </c:strCache>
            </c:strRef>
          </c:cat>
          <c:val>
            <c:numRef>
              <c:f>'3.Question'!$B$6:$B$10</c:f>
              <c:numCache>
                <c:formatCode>General</c:formatCode>
                <c:ptCount val="4"/>
                <c:pt idx="0">
                  <c:v>15890000</c:v>
                </c:pt>
                <c:pt idx="1">
                  <c:v>16615000</c:v>
                </c:pt>
                <c:pt idx="2">
                  <c:v>16330000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9-4851-BF6B-227920F84037}"/>
            </c:ext>
          </c:extLst>
        </c:ser>
        <c:ser>
          <c:idx val="1"/>
          <c:order val="1"/>
          <c:tx>
            <c:strRef>
              <c:f>'3.Question'!$C$5</c:f>
              <c:strCache>
                <c:ptCount val="1"/>
                <c:pt idx="0">
                  <c:v>Sum of Food_Cost (₹)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'3.Question'!$A$6:$A$10</c:f>
              <c:strCache>
                <c:ptCount val="4"/>
                <c:pt idx="0">
                  <c:v>Own App</c:v>
                </c:pt>
                <c:pt idx="1">
                  <c:v>Swiggy</c:v>
                </c:pt>
                <c:pt idx="2">
                  <c:v>Zomato</c:v>
                </c:pt>
                <c:pt idx="3">
                  <c:v>(blank)</c:v>
                </c:pt>
              </c:strCache>
            </c:strRef>
          </c:cat>
          <c:val>
            <c:numRef>
              <c:f>'3.Question'!$C$6:$C$10</c:f>
              <c:numCache>
                <c:formatCode>General</c:formatCode>
                <c:ptCount val="4"/>
                <c:pt idx="0">
                  <c:v>5524400</c:v>
                </c:pt>
                <c:pt idx="1">
                  <c:v>5767050</c:v>
                </c:pt>
                <c:pt idx="2">
                  <c:v>5660900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9-4851-BF6B-227920F84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185351"/>
        <c:axId val="40189447"/>
      </c:barChart>
      <c:lineChart>
        <c:grouping val="standard"/>
        <c:varyColors val="0"/>
        <c:ser>
          <c:idx val="2"/>
          <c:order val="2"/>
          <c:tx>
            <c:strRef>
              <c:f>'3.Question'!$D$5</c:f>
              <c:strCache>
                <c:ptCount val="1"/>
                <c:pt idx="0">
                  <c:v>Sum of Staff_Cost (₹)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'3.Question'!$A$6:$A$10</c:f>
              <c:strCache>
                <c:ptCount val="4"/>
                <c:pt idx="0">
                  <c:v>Own App</c:v>
                </c:pt>
                <c:pt idx="1">
                  <c:v>Swiggy</c:v>
                </c:pt>
                <c:pt idx="2">
                  <c:v>Zomato</c:v>
                </c:pt>
                <c:pt idx="3">
                  <c:v>(blank)</c:v>
                </c:pt>
              </c:strCache>
            </c:strRef>
          </c:cat>
          <c:val>
            <c:numRef>
              <c:f>'3.Question'!$D$6:$D$10</c:f>
              <c:numCache>
                <c:formatCode>General</c:formatCode>
                <c:ptCount val="4"/>
                <c:pt idx="0">
                  <c:v>2984000</c:v>
                </c:pt>
                <c:pt idx="1">
                  <c:v>3106000</c:v>
                </c:pt>
                <c:pt idx="2">
                  <c:v>3060000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9-4851-BF6B-227920F84037}"/>
            </c:ext>
          </c:extLst>
        </c:ser>
        <c:ser>
          <c:idx val="3"/>
          <c:order val="3"/>
          <c:tx>
            <c:strRef>
              <c:f>'3.Question'!$E$5</c:f>
              <c:strCache>
                <c:ptCount val="1"/>
                <c:pt idx="0">
                  <c:v>Sum of Rent (₹)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'3.Question'!$A$6:$A$10</c:f>
              <c:strCache>
                <c:ptCount val="4"/>
                <c:pt idx="0">
                  <c:v>Own App</c:v>
                </c:pt>
                <c:pt idx="1">
                  <c:v>Swiggy</c:v>
                </c:pt>
                <c:pt idx="2">
                  <c:v>Zomato</c:v>
                </c:pt>
                <c:pt idx="3">
                  <c:v>(blank)</c:v>
                </c:pt>
              </c:strCache>
            </c:strRef>
          </c:cat>
          <c:val>
            <c:numRef>
              <c:f>'3.Question'!$E$6:$E$10</c:f>
              <c:numCache>
                <c:formatCode>General</c:formatCode>
                <c:ptCount val="4"/>
                <c:pt idx="0">
                  <c:v>8430000</c:v>
                </c:pt>
                <c:pt idx="1">
                  <c:v>8800000</c:v>
                </c:pt>
                <c:pt idx="2">
                  <c:v>8655000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9-4851-BF6B-227920F84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493255"/>
        <c:axId val="461454343"/>
      </c:lineChart>
      <c:catAx>
        <c:axId val="40185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9447"/>
        <c:crosses val="autoZero"/>
        <c:auto val="1"/>
        <c:lblAlgn val="ctr"/>
        <c:lblOffset val="100"/>
        <c:noMultiLvlLbl val="0"/>
      </c:catAx>
      <c:valAx>
        <c:axId val="40189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5351"/>
        <c:crosses val="autoZero"/>
        <c:crossBetween val="between"/>
      </c:valAx>
      <c:valAx>
        <c:axId val="46145434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3255"/>
        <c:crosses val="max"/>
        <c:crossBetween val="between"/>
      </c:valAx>
      <c:catAx>
        <c:axId val="4614932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14543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A2F4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Cost Drivers Affecting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A2F4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'4.Question'!$J$1</c:f>
              <c:strCache>
                <c:ptCount val="1"/>
                <c:pt idx="0">
                  <c:v>food cost%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'4.Question'!$J$2:$J$6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0-4165-9226-44C8BC00B467}"/>
            </c:ext>
          </c:extLst>
        </c:ser>
        <c:ser>
          <c:idx val="1"/>
          <c:order val="1"/>
          <c:tx>
            <c:strRef>
              <c:f>'4.Question'!$K$1</c:f>
              <c:strCache>
                <c:ptCount val="1"/>
                <c:pt idx="0">
                  <c:v>staff cost%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'4.Question'!$K$2:$K$6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0-4165-9226-44C8BC00B467}"/>
            </c:ext>
          </c:extLst>
        </c:ser>
        <c:ser>
          <c:idx val="2"/>
          <c:order val="2"/>
          <c:tx>
            <c:strRef>
              <c:f>'4.Question'!$L$1</c:f>
              <c:strCache>
                <c:ptCount val="1"/>
                <c:pt idx="0">
                  <c:v>rent cost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'4.Question'!$L$2:$L$6</c:f>
              <c:numCache>
                <c:formatCode>General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E0-4165-9226-44C8BC00B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296392"/>
        <c:axId val="825298440"/>
      </c:barChart>
      <c:catAx>
        <c:axId val="825296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8440"/>
        <c:crosses val="autoZero"/>
        <c:auto val="1"/>
        <c:lblAlgn val="ctr"/>
        <c:lblOffset val="100"/>
        <c:noMultiLvlLbl val="0"/>
      </c:catAx>
      <c:valAx>
        <c:axId val="82529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2</xdr:row>
      <xdr:rowOff>171450</xdr:rowOff>
    </xdr:from>
    <xdr:to>
      <xdr:col>5</xdr:col>
      <xdr:colOff>3171825</xdr:colOff>
      <xdr:row>17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41D9CA-5D4E-69E3-A079-C236F6471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66675</xdr:rowOff>
    </xdr:from>
    <xdr:to>
      <xdr:col>6</xdr:col>
      <xdr:colOff>552450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B0E8B-02D4-D4E5-D67C-982624F20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152400</xdr:rowOff>
    </xdr:from>
    <xdr:to>
      <xdr:col>12</xdr:col>
      <xdr:colOff>400050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6EBBCB-B6EC-7073-EA3B-EEBBB111E082}"/>
            </a:ext>
            <a:ext uri="{147F2762-F138-4A5C-976F-8EAC2B608ADB}">
              <a16:predDERef xmlns:a16="http://schemas.microsoft.com/office/drawing/2014/main" pred="{73AF007F-87A7-1AF6-CD5E-762B0EBE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15</xdr:row>
      <xdr:rowOff>76200</xdr:rowOff>
    </xdr:from>
    <xdr:to>
      <xdr:col>8</xdr:col>
      <xdr:colOff>57150</xdr:colOff>
      <xdr:row>29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4A1823-233D-4D5C-75B6-AD57BD1B03E0}"/>
            </a:ext>
            <a:ext uri="{147F2762-F138-4A5C-976F-8EAC2B608ADB}">
              <a16:predDERef xmlns:a16="http://schemas.microsoft.com/office/drawing/2014/main" pred="{3B88ADE8-A07F-85BB-E87D-A2DA4BEA7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</xdr:row>
      <xdr:rowOff>9525</xdr:rowOff>
    </xdr:from>
    <xdr:to>
      <xdr:col>10</xdr:col>
      <xdr:colOff>409575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2605A-DD44-13AE-E2C4-78974391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</xdr:row>
      <xdr:rowOff>161925</xdr:rowOff>
    </xdr:from>
    <xdr:to>
      <xdr:col>5</xdr:col>
      <xdr:colOff>552450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02661-7D6F-4458-BCAD-65218A973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20</xdr:row>
      <xdr:rowOff>0</xdr:rowOff>
    </xdr:from>
    <xdr:to>
      <xdr:col>5</xdr:col>
      <xdr:colOff>581025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75425B-8157-42DE-B1C8-F4D3BBF42E09}"/>
            </a:ext>
            <a:ext uri="{147F2762-F138-4A5C-976F-8EAC2B608ADB}">
              <a16:predDERef xmlns:a16="http://schemas.microsoft.com/office/drawing/2014/main" pred="{F2C02661-7D6F-4458-BCAD-65218A973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38</xdr:row>
      <xdr:rowOff>19050</xdr:rowOff>
    </xdr:from>
    <xdr:to>
      <xdr:col>5</xdr:col>
      <xdr:colOff>428625</xdr:colOff>
      <xdr:row>52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11584E-B989-43CB-9CE0-6F76252E452C}"/>
            </a:ext>
            <a:ext uri="{147F2762-F138-4A5C-976F-8EAC2B608ADB}">
              <a16:predDERef xmlns:a16="http://schemas.microsoft.com/office/drawing/2014/main" pred="{5E75425B-8157-42DE-B1C8-F4D3BBF42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56</xdr:row>
      <xdr:rowOff>171450</xdr:rowOff>
    </xdr:from>
    <xdr:to>
      <xdr:col>5</xdr:col>
      <xdr:colOff>381000</xdr:colOff>
      <xdr:row>71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7F5817-658A-4011-99AC-6039339C5B6F}"/>
            </a:ext>
            <a:ext uri="{147F2762-F138-4A5C-976F-8EAC2B608ADB}">
              <a16:predDERef xmlns:a16="http://schemas.microsoft.com/office/drawing/2014/main" pred="{8911584E-B989-43CB-9CE0-6F76252E4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180975</xdr:colOff>
      <xdr:row>74</xdr:row>
      <xdr:rowOff>161925</xdr:rowOff>
    </xdr:from>
    <xdr:to>
      <xdr:col>5</xdr:col>
      <xdr:colOff>390525</xdr:colOff>
      <xdr:row>89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F90819-4CEC-4533-9D03-75D709E7012A}"/>
            </a:ext>
            <a:ext uri="{147F2762-F138-4A5C-976F-8EAC2B608ADB}">
              <a16:predDERef xmlns:a16="http://schemas.microsoft.com/office/drawing/2014/main" pred="{8F7F5817-658A-4011-99AC-6039339C5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11</xdr:col>
      <xdr:colOff>114300</xdr:colOff>
      <xdr:row>16</xdr:row>
      <xdr:rowOff>161925</xdr:rowOff>
    </xdr:to>
    <xdr:sp macro="" textlink="">
      <xdr:nvSpPr>
        <xdr:cNvPr id="9" name="TextBox 8" descr="The city with the highest total revenue varies by month. &#10;January: Chennai had the highest revenue (₹19,40,000)&#10;February: Chennai again led (₹15,00,000)&#10;March: Salem stood out (₹14,40,000)&#10;April: Chennai (₹14,40,000)&#10;Each month sees a different top city, so performance is seasonally variable.&#10;" title="Conclusion:">
          <a:extLst>
            <a:ext uri="{FF2B5EF4-FFF2-40B4-BE49-F238E27FC236}">
              <a16:creationId xmlns:a16="http://schemas.microsoft.com/office/drawing/2014/main" id="{5E154679-EE16-438E-A4D3-24E787E3E5CF}"/>
            </a:ext>
            <a:ext uri="{147F2762-F138-4A5C-976F-8EAC2B608ADB}">
              <a16:predDERef xmlns:a16="http://schemas.microsoft.com/office/drawing/2014/main" pred="{F4F90819-4CEC-4533-9D03-75D709E7012A}"/>
            </a:ext>
          </a:extLst>
        </xdr:cNvPr>
        <xdr:cNvSpPr txBox="1"/>
      </xdr:nvSpPr>
      <xdr:spPr>
        <a:xfrm>
          <a:off x="7381875" y="647700"/>
          <a:ext cx="3162300" cy="2638425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Conclusion:</a:t>
          </a:r>
        </a:p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The city with the highest total revenue varies by month.</a:t>
          </a:r>
        </a:p>
        <a:p>
          <a:pPr marL="0" indent="0" algn="l"/>
          <a:endParaRPr lang="en-US" sz="1100" b="0" i="0" u="sng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January: Chennai had the highest revenue (₹19,40,000)</a:t>
          </a:r>
        </a:p>
        <a:p>
          <a:pPr marL="0" indent="0" algn="l"/>
          <a:endParaRPr lang="en-US" sz="1100" b="0" i="0" u="sng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February: Chennai again led (₹15,00,000)</a:t>
          </a:r>
        </a:p>
        <a:p>
          <a:pPr marL="0" indent="0" algn="l"/>
          <a:endParaRPr lang="en-US" sz="1100" b="0" i="0" u="sng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March: Salem stood out (₹14,40,000)</a:t>
          </a:r>
        </a:p>
        <a:p>
          <a:pPr marL="0" indent="0" algn="l"/>
          <a:endParaRPr lang="en-US" sz="1100" b="0" i="0" u="sng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April: Chennai (₹14,40,000)</a:t>
          </a:r>
        </a:p>
        <a:p>
          <a:pPr marL="0" indent="0" algn="l"/>
          <a:endParaRPr lang="en-US" sz="1100" b="0" i="0" u="sng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Each month sees a different top city, so performance is seasonally variable.</a:t>
          </a:r>
        </a:p>
      </xdr:txBody>
    </xdr:sp>
    <xdr:clientData/>
  </xdr:twoCellAnchor>
  <xdr:twoCellAnchor>
    <xdr:from>
      <xdr:col>6</xdr:col>
      <xdr:colOff>9525</xdr:colOff>
      <xdr:row>19</xdr:row>
      <xdr:rowOff>152400</xdr:rowOff>
    </xdr:from>
    <xdr:to>
      <xdr:col>10</xdr:col>
      <xdr:colOff>485775</xdr:colOff>
      <xdr:row>33</xdr:row>
      <xdr:rowOff>57150</xdr:rowOff>
    </xdr:to>
    <xdr:sp macro="" textlink="">
      <xdr:nvSpPr>
        <xdr:cNvPr id="10" name="TextBox 9" descr="The city with the highest total revenue varies by month. &#10;January: Chennai had the highest revenue (₹19,40,000)&#10;February: Chennai again led (₹15,00,000)&#10;March: Salem stood out (₹14,40,000)&#10;April: Chennai (₹14,40,000)&#10;Each month sees a different top city, so performance is seasonally variable.&#10;" title="Conclusion:">
          <a:extLst>
            <a:ext uri="{FF2B5EF4-FFF2-40B4-BE49-F238E27FC236}">
              <a16:creationId xmlns:a16="http://schemas.microsoft.com/office/drawing/2014/main" id="{C1056E7B-E999-4A4B-AFBC-6D5973D67BB2}"/>
            </a:ext>
            <a:ext uri="{147F2762-F138-4A5C-976F-8EAC2B608ADB}">
              <a16:predDERef xmlns:a16="http://schemas.microsoft.com/office/drawing/2014/main" pred="{5E154679-EE16-438E-A4D3-24E787E3E5CF}"/>
            </a:ext>
          </a:extLst>
        </xdr:cNvPr>
        <xdr:cNvSpPr txBox="1"/>
      </xdr:nvSpPr>
      <xdr:spPr>
        <a:xfrm>
          <a:off x="7391400" y="3848100"/>
          <a:ext cx="2914650" cy="2571750"/>
        </a:xfrm>
        <a:prstGeom prst="rect">
          <a:avLst/>
        </a:prstGeom>
        <a:solidFill>
          <a:schemeClr val="lt1"/>
        </a:solidFill>
        <a:ln w="9525" cmpd="sng">
          <a:solidFill>
            <a:schemeClr val="accent2">
              <a:lumMod val="75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Conclusion:</a:t>
          </a:r>
        </a:p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The most profitable outlets change monthly, with these being top performers:</a:t>
          </a:r>
        </a:p>
        <a:p>
          <a:pPr marL="0" indent="0" algn="l"/>
          <a:endParaRPr lang="en-US" sz="1100" b="0" i="0" u="sng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January: TN01 (₹17,52,000)</a:t>
          </a:r>
        </a:p>
        <a:p>
          <a:pPr marL="0" indent="0" algn="l"/>
          <a:endParaRPr lang="en-US" sz="1100" b="0" i="0" u="sng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February: TN02 (₹14,28,000)</a:t>
          </a:r>
        </a:p>
        <a:p>
          <a:pPr marL="0" indent="0" algn="l"/>
          <a:endParaRPr lang="en-US" sz="1100" b="0" i="0" u="sng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March: TN03 (₹11,34,000)</a:t>
          </a:r>
        </a:p>
        <a:p>
          <a:pPr marL="0" indent="0" algn="l"/>
          <a:endParaRPr lang="en-US" sz="1100" b="0" i="0" u="sng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April: TN04 (₹12,36,000)</a:t>
          </a:r>
        </a:p>
        <a:p>
          <a:pPr marL="0" indent="0" algn="l"/>
          <a:endParaRPr lang="en-US" sz="1100" b="0" i="0" u="sng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August: TN11 (₹12,33,000)</a:t>
          </a:r>
        </a:p>
      </xdr:txBody>
    </xdr:sp>
    <xdr:clientData/>
  </xdr:twoCellAnchor>
  <xdr:twoCellAnchor>
    <xdr:from>
      <xdr:col>5</xdr:col>
      <xdr:colOff>2038350</xdr:colOff>
      <xdr:row>37</xdr:row>
      <xdr:rowOff>180975</xdr:rowOff>
    </xdr:from>
    <xdr:to>
      <xdr:col>10</xdr:col>
      <xdr:colOff>457200</xdr:colOff>
      <xdr:row>47</xdr:row>
      <xdr:rowOff>9525</xdr:rowOff>
    </xdr:to>
    <xdr:sp macro="" textlink="">
      <xdr:nvSpPr>
        <xdr:cNvPr id="11" name="TextBox 10" descr="The city with the highest total revenue varies by month. &#10;January: Chennai had the highest revenue (₹19,40,000)&#10;February: Chennai again led (₹15,00,000)&#10;March: Salem stood out (₹14,40,000)&#10;April: Chennai (₹14,40,000)&#10;Each month sees a different top city, so performance is seasonally variable.&#10;" title="Conclusion:">
          <a:extLst>
            <a:ext uri="{FF2B5EF4-FFF2-40B4-BE49-F238E27FC236}">
              <a16:creationId xmlns:a16="http://schemas.microsoft.com/office/drawing/2014/main" id="{A6AB293F-5CB4-4847-A43F-5ECE00C48CC9}"/>
            </a:ext>
            <a:ext uri="{147F2762-F138-4A5C-976F-8EAC2B608ADB}">
              <a16:predDERef xmlns:a16="http://schemas.microsoft.com/office/drawing/2014/main" pred="{C1056E7B-E999-4A4B-AFBC-6D5973D67BB2}"/>
            </a:ext>
          </a:extLst>
        </xdr:cNvPr>
        <xdr:cNvSpPr txBox="1"/>
      </xdr:nvSpPr>
      <xdr:spPr>
        <a:xfrm>
          <a:off x="7362825" y="7305675"/>
          <a:ext cx="2914650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accent2">
              <a:lumMod val="75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Conclusion:</a:t>
          </a:r>
        </a:p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Online orders dominate across all platforms:</a:t>
          </a:r>
        </a:p>
        <a:p>
          <a:pPr marL="0" indent="0" algn="l"/>
          <a:endParaRPr lang="en-US" sz="1100" b="0" i="0" u="sng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Own App: 67.6% online, 32.4% offline</a:t>
          </a:r>
        </a:p>
        <a:p>
          <a:pPr marL="0" indent="0" algn="l"/>
          <a:endParaRPr lang="en-US" sz="1100" b="0" i="0" u="sng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Zomato: 67.0% online, 33.0% offline</a:t>
          </a:r>
        </a:p>
        <a:p>
          <a:pPr marL="0" indent="0" algn="l"/>
          <a:endParaRPr lang="en-US" sz="1100" b="0" i="0" u="sng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Swiggy: 66.9% online, 33.1% offline</a:t>
          </a:r>
        </a:p>
      </xdr:txBody>
    </xdr:sp>
    <xdr:clientData/>
  </xdr:twoCellAnchor>
  <xdr:twoCellAnchor>
    <xdr:from>
      <xdr:col>6</xdr:col>
      <xdr:colOff>0</xdr:colOff>
      <xdr:row>57</xdr:row>
      <xdr:rowOff>28575</xdr:rowOff>
    </xdr:from>
    <xdr:to>
      <xdr:col>10</xdr:col>
      <xdr:colOff>476250</xdr:colOff>
      <xdr:row>67</xdr:row>
      <xdr:rowOff>95250</xdr:rowOff>
    </xdr:to>
    <xdr:sp macro="" textlink="">
      <xdr:nvSpPr>
        <xdr:cNvPr id="12" name="TextBox 11" descr="The city with the highest total revenue varies by month. &#10;January: Chennai had the highest revenue (₹19,40,000)&#10;February: Chennai again led (₹15,00,000)&#10;March: Salem stood out (₹14,40,000)&#10;April: Chennai (₹14,40,000)&#10;Each month sees a different top city, so performance is seasonally variable.&#10;" title="Conclusion:">
          <a:extLst>
            <a:ext uri="{FF2B5EF4-FFF2-40B4-BE49-F238E27FC236}">
              <a16:creationId xmlns:a16="http://schemas.microsoft.com/office/drawing/2014/main" id="{C1E9AAAD-CF01-4387-9159-2777D8B9B644}"/>
            </a:ext>
            <a:ext uri="{147F2762-F138-4A5C-976F-8EAC2B608ADB}">
              <a16:predDERef xmlns:a16="http://schemas.microsoft.com/office/drawing/2014/main" pred="{A6AB293F-5CB4-4847-A43F-5ECE00C48CC9}"/>
            </a:ext>
          </a:extLst>
        </xdr:cNvPr>
        <xdr:cNvSpPr txBox="1"/>
      </xdr:nvSpPr>
      <xdr:spPr>
        <a:xfrm>
          <a:off x="7381875" y="10963275"/>
          <a:ext cx="2914650" cy="1971675"/>
        </a:xfrm>
        <a:prstGeom prst="rect">
          <a:avLst/>
        </a:prstGeom>
        <a:solidFill>
          <a:schemeClr val="lt1"/>
        </a:solidFill>
        <a:ln w="9525" cmpd="sng">
          <a:solidFill>
            <a:schemeClr val="accent2">
              <a:lumMod val="75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Conclusion:</a:t>
          </a:r>
        </a:p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Swiggy: ₹1.03 crore (Highest profit)</a:t>
          </a:r>
        </a:p>
        <a:p>
          <a:pPr marL="0" indent="0" algn="l"/>
          <a:endParaRPr lang="en-US" sz="1100" b="0" i="0" u="sng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Zomato: ₹98 lakh</a:t>
          </a:r>
        </a:p>
        <a:p>
          <a:pPr marL="0" indent="0" algn="l"/>
          <a:endParaRPr lang="en-US" sz="1100" b="0" i="0" u="sng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Own App: ₹95 lakh</a:t>
          </a:r>
        </a:p>
        <a:p>
          <a:pPr marL="0" indent="0" algn="l"/>
          <a:endParaRPr lang="en-US" sz="1100" b="0" i="0" u="sng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Swiggy brings the highest profit , So  need to</a:t>
          </a:r>
        </a:p>
        <a:p>
          <a:pPr marL="0" indent="0" algn="l"/>
          <a:endParaRPr lang="en-US" sz="1100" b="0" i="0" u="sng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focus  on the own app( digital  marketing).</a:t>
          </a:r>
        </a:p>
      </xdr:txBody>
    </xdr:sp>
    <xdr:clientData/>
  </xdr:twoCellAnchor>
  <xdr:twoCellAnchor>
    <xdr:from>
      <xdr:col>5</xdr:col>
      <xdr:colOff>2047875</xdr:colOff>
      <xdr:row>75</xdr:row>
      <xdr:rowOff>180975</xdr:rowOff>
    </xdr:from>
    <xdr:to>
      <xdr:col>10</xdr:col>
      <xdr:colOff>466725</xdr:colOff>
      <xdr:row>86</xdr:row>
      <xdr:rowOff>95250</xdr:rowOff>
    </xdr:to>
    <xdr:sp macro="" textlink="">
      <xdr:nvSpPr>
        <xdr:cNvPr id="13" name="TextBox 12" descr="The city with the highest total revenue varies by month. &#10;January: Chennai had the highest revenue (₹19,40,000)&#10;February: Chennai again led (₹15,00,000)&#10;March: Salem stood out (₹14,40,000)&#10;April: Chennai (₹14,40,000)&#10;Each month sees a different top city, so performance is seasonally variable.&#10;" title="Conclusion:">
          <a:extLst>
            <a:ext uri="{FF2B5EF4-FFF2-40B4-BE49-F238E27FC236}">
              <a16:creationId xmlns:a16="http://schemas.microsoft.com/office/drawing/2014/main" id="{734EE2D3-272B-4E3D-BBC8-E927308511A4}"/>
            </a:ext>
            <a:ext uri="{147F2762-F138-4A5C-976F-8EAC2B608ADB}">
              <a16:predDERef xmlns:a16="http://schemas.microsoft.com/office/drawing/2014/main" pred="{C1E9AAAD-CF01-4387-9159-2777D8B9B644}"/>
            </a:ext>
          </a:extLst>
        </xdr:cNvPr>
        <xdr:cNvSpPr txBox="1"/>
      </xdr:nvSpPr>
      <xdr:spPr>
        <a:xfrm>
          <a:off x="7372350" y="14544675"/>
          <a:ext cx="2914650" cy="2009775"/>
        </a:xfrm>
        <a:prstGeom prst="rect">
          <a:avLst/>
        </a:prstGeom>
        <a:solidFill>
          <a:schemeClr val="lt1"/>
        </a:solidFill>
        <a:ln w="9525" cmpd="sng">
          <a:solidFill>
            <a:schemeClr val="accent2">
              <a:lumMod val="75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Conclusion:</a:t>
          </a:r>
        </a:p>
        <a:p>
          <a:pPr marL="0" indent="0" algn="l"/>
          <a:endParaRPr lang="en-US" sz="1100" b="0" i="0" u="sng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Most cities maintain food cost at 10% of </a:t>
          </a:r>
        </a:p>
        <a:p>
          <a:pPr marL="0" indent="0" algn="l"/>
          <a:endParaRPr lang="en-US" sz="1100" b="0" i="0" u="sng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revenue, which is very efficient.</a:t>
          </a:r>
        </a:p>
        <a:p>
          <a:pPr marL="0" indent="0" algn="l"/>
          <a:endParaRPr lang="en-US" sz="1100" b="0" i="0" u="sng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Only Coimbatore has a slightly higher average</a:t>
          </a:r>
        </a:p>
        <a:p>
          <a:pPr marL="0" indent="0" algn="l"/>
          <a:endParaRPr lang="en-US" sz="1100" b="0" i="0" u="sng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food cost of   11.15%. </a:t>
          </a:r>
        </a:p>
        <a:p>
          <a:pPr marL="0" indent="0" algn="l"/>
          <a:endParaRPr lang="en-US" sz="1100" b="0" i="0" u="sng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indent="0" algn="l"/>
          <a:r>
            <a:rPr lang="en-US" sz="1100" b="0" i="0" u="sng" strike="noStrike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Concentrate on growth performance.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46.338960648151" createdVersion="8" refreshedVersion="8" minRefreshableVersion="3" recordCount="102" xr:uid="{3197F3E1-292B-4206-A6B0-7E7CFB18B1AC}">
  <cacheSource type="worksheet">
    <worksheetSource ref="A1:M102" sheet="Sheet1"/>
  </cacheSource>
  <cacheFields count="13">
    <cacheField name="Outlet ID" numFmtId="0">
      <sharedItems containsBlank="1" count="13">
        <s v="TN01"/>
        <s v="TN02"/>
        <s v="TN03"/>
        <s v="TN04"/>
        <s v="TN05"/>
        <s v="TN06"/>
        <s v="TN07"/>
        <s v="TN08"/>
        <s v="TN09"/>
        <s v="TN10"/>
        <s v="TN11"/>
        <s v="TN12"/>
        <m/>
      </sharedItems>
    </cacheField>
    <cacheField name="City" numFmtId="0">
      <sharedItems containsBlank="1" count="6">
        <s v="Chennai"/>
        <s v="Coimbatore"/>
        <s v="Madurai"/>
        <s v="Trichy"/>
        <s v="Salem"/>
        <m/>
      </sharedItems>
    </cacheField>
    <cacheField name="Month" numFmtId="0">
      <sharedItems containsNonDate="0" containsDate="1" containsString="0" containsBlank="1" minDate="2025-01-25T00:00:00" maxDate="2025-12-26T00:00:00" count="13">
        <d v="2025-01-25T00:00:00"/>
        <d v="2025-02-25T00:00:00"/>
        <d v="2025-03-25T00:00:00"/>
        <d v="2025-04-25T00:00:00"/>
        <d v="2025-05-25T00:00:00"/>
        <d v="2025-06-25T00:00:00"/>
        <d v="2025-07-25T00:00:00"/>
        <d v="2025-08-25T00:00:00"/>
        <d v="2025-09-25T00:00:00"/>
        <d v="2025-10-25T00:00:00"/>
        <d v="2025-11-25T00:00:00"/>
        <d v="2025-12-25T00:00:00"/>
        <m/>
      </sharedItems>
    </cacheField>
    <cacheField name="Orders_Online" numFmtId="0">
      <sharedItems containsString="0" containsBlank="1" containsNumber="1" containsInteger="1" minValue="1900" maxValue="3200"/>
    </cacheField>
    <cacheField name="Orders_Offline" numFmtId="0">
      <sharedItems containsString="0" containsBlank="1" containsNumber="1" containsInteger="1" minValue="1100" maxValue="1600"/>
    </cacheField>
    <cacheField name="Customers_Total" numFmtId="0">
      <sharedItems containsString="0" containsBlank="1" containsNumber="1" containsInteger="1" minValue="3000" maxValue="4800"/>
    </cacheField>
    <cacheField name="Revenue (₹)" numFmtId="0">
      <sharedItems containsString="0" containsBlank="1" containsNumber="1" containsInteger="1" minValue="390000" maxValue="540000" count="22">
        <n v="480000"/>
        <n v="390000"/>
        <n v="440000"/>
        <n v="500000"/>
        <n v="410000"/>
        <n v="455000"/>
        <n v="520000"/>
        <n v="430000"/>
        <n v="460000"/>
        <n v="470000"/>
        <n v="490000"/>
        <n v="475000"/>
        <n v="510000"/>
        <n v="495000"/>
        <n v="450000"/>
        <n v="540000"/>
        <n v="485000"/>
        <n v="530000"/>
        <n v="525000"/>
        <n v="465000"/>
        <n v="505000"/>
        <m/>
      </sharedItems>
    </cacheField>
    <cacheField name="Food_Cost (₹)" numFmtId="0">
      <sharedItems containsString="0" containsBlank="1" containsNumber="1" containsInteger="1" minValue="130000" maxValue="189000"/>
    </cacheField>
    <cacheField name="Staff_Cost (₹)" numFmtId="0">
      <sharedItems containsString="0" containsBlank="1" containsNumber="1" containsInteger="1" minValue="80000" maxValue="98000"/>
    </cacheField>
    <cacheField name="Rent (₹)" numFmtId="0">
      <sharedItems containsString="0" containsBlank="1" containsNumber="1" containsInteger="1" minValue="200000" maxValue="280000"/>
    </cacheField>
    <cacheField name="Platform" numFmtId="0">
      <sharedItems containsBlank="1" count="4">
        <s v="Swiggy"/>
        <s v="Zomato"/>
        <s v="Own App"/>
        <m/>
      </sharedItems>
    </cacheField>
    <cacheField name="Total Orders" numFmtId="3">
      <sharedItems containsSemiMixedTypes="0" containsString="0" containsNumber="1" containsInteger="1" minValue="0" maxValue="4800"/>
    </cacheField>
    <cacheField name="Profit" numFmtId="0">
      <sharedItems containsString="0" containsBlank="1" containsNumber="1" containsInteger="1" minValue="-5225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47.65823912037" createdVersion="8" refreshedVersion="8" minRefreshableVersion="3" recordCount="103" xr:uid="{A69DD0AD-0CA6-4924-B16B-F902AF7DD8B9}">
  <cacheSource type="worksheet">
    <worksheetSource ref="A1:N1048576" sheet="Sheet1"/>
  </cacheSource>
  <cacheFields count="14">
    <cacheField name="Outlet ID" numFmtId="0">
      <sharedItems containsBlank="1"/>
    </cacheField>
    <cacheField name="City" numFmtId="0">
      <sharedItems containsBlank="1" count="6">
        <s v="Chennai"/>
        <s v="Coimbatore"/>
        <s v="Madurai"/>
        <s v="Trichy"/>
        <s v="Salem"/>
        <m/>
      </sharedItems>
    </cacheField>
    <cacheField name="Month" numFmtId="0">
      <sharedItems containsNonDate="0" containsDate="1" containsString="0" containsBlank="1" minDate="2025-01-25T00:00:00" maxDate="2025-12-26T00:00:00" count="13">
        <d v="2025-01-25T00:00:00"/>
        <d v="2025-02-25T00:00:00"/>
        <d v="2025-03-25T00:00:00"/>
        <d v="2025-04-25T00:00:00"/>
        <d v="2025-05-25T00:00:00"/>
        <d v="2025-06-25T00:00:00"/>
        <d v="2025-07-25T00:00:00"/>
        <d v="2025-08-25T00:00:00"/>
        <d v="2025-09-25T00:00:00"/>
        <d v="2025-10-25T00:00:00"/>
        <d v="2025-11-25T00:00:00"/>
        <d v="2025-12-25T00:00:00"/>
        <m/>
      </sharedItems>
    </cacheField>
    <cacheField name="Orders_Online" numFmtId="0">
      <sharedItems containsString="0" containsBlank="1" containsNumber="1" containsInteger="1" minValue="1900" maxValue="3200"/>
    </cacheField>
    <cacheField name="Orders_Offline" numFmtId="0">
      <sharedItems containsString="0" containsBlank="1" containsNumber="1" containsInteger="1" minValue="1100" maxValue="1600"/>
    </cacheField>
    <cacheField name="Customers_Total" numFmtId="0">
      <sharedItems containsString="0" containsBlank="1" containsNumber="1" containsInteger="1" minValue="3000" maxValue="4800"/>
    </cacheField>
    <cacheField name="Revenue (₹)" numFmtId="0">
      <sharedItems containsString="0" containsBlank="1" containsNumber="1" containsInteger="1" minValue="390000" maxValue="960000"/>
    </cacheField>
    <cacheField name="Food_Cost (₹)" numFmtId="0">
      <sharedItems containsString="0" containsBlank="1" containsNumber="1" containsInteger="1" minValue="39000" maxValue="96000"/>
    </cacheField>
    <cacheField name="Staff_Cost (₹)" numFmtId="0">
      <sharedItems containsString="0" containsBlank="1" containsNumber="1" containsInteger="1" minValue="39000" maxValue="96000"/>
    </cacheField>
    <cacheField name="Rent (₹)" numFmtId="0">
      <sharedItems containsString="0" containsBlank="1" containsNumber="1" containsInteger="1" minValue="78000" maxValue="192000"/>
    </cacheField>
    <cacheField name="Platform" numFmtId="0">
      <sharedItems containsBlank="1"/>
    </cacheField>
    <cacheField name="Total Orders" numFmtId="0">
      <sharedItems containsString="0" containsBlank="1" containsNumber="1" containsInteger="1" minValue="3000" maxValue="4800"/>
    </cacheField>
    <cacheField name="Profit" numFmtId="0">
      <sharedItems containsString="0" containsBlank="1" containsNumber="1" containsInteger="1" minValue="234000" maxValue="576000"/>
    </cacheField>
    <cacheField name="Total cost " numFmtId="0">
      <sharedItems containsString="0" containsBlank="1" containsNumber="1" containsInteger="1" minValue="156000" maxValue="38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x v="0"/>
    <x v="0"/>
    <n v="2800"/>
    <n v="1200"/>
    <n v="4000"/>
    <x v="0"/>
    <n v="160000"/>
    <n v="90000"/>
    <n v="250000"/>
    <x v="0"/>
    <n v="4000"/>
    <n v="-20000"/>
  </r>
  <r>
    <x v="1"/>
    <x v="1"/>
    <x v="0"/>
    <n v="1900"/>
    <n v="1100"/>
    <n v="3000"/>
    <x v="1"/>
    <n v="130000"/>
    <n v="80000"/>
    <n v="200000"/>
    <x v="1"/>
    <n v="3000"/>
    <n v="-20000"/>
  </r>
  <r>
    <x v="2"/>
    <x v="2"/>
    <x v="0"/>
    <n v="2500"/>
    <n v="1500"/>
    <n v="4000"/>
    <x v="2"/>
    <n v="150000"/>
    <n v="85000"/>
    <n v="220000"/>
    <x v="2"/>
    <n v="4000"/>
    <m/>
  </r>
  <r>
    <x v="0"/>
    <x v="0"/>
    <x v="1"/>
    <n v="3000"/>
    <n v="1300"/>
    <n v="4300"/>
    <x v="3"/>
    <n v="170000"/>
    <n v="95000"/>
    <n v="250000"/>
    <x v="0"/>
    <n v="4300"/>
    <m/>
  </r>
  <r>
    <x v="1"/>
    <x v="1"/>
    <x v="1"/>
    <n v="2000"/>
    <n v="1100"/>
    <n v="3100"/>
    <x v="4"/>
    <n v="135000"/>
    <n v="82000"/>
    <n v="210000"/>
    <x v="1"/>
    <n v="3100"/>
    <n v="-17000"/>
  </r>
  <r>
    <x v="2"/>
    <x v="2"/>
    <x v="1"/>
    <n v="2600"/>
    <n v="1400"/>
    <n v="4000"/>
    <x v="5"/>
    <n v="148000"/>
    <n v="88000"/>
    <n v="225000"/>
    <x v="2"/>
    <n v="4000"/>
    <n v="-6000"/>
  </r>
  <r>
    <x v="3"/>
    <x v="3"/>
    <x v="2"/>
    <n v="3100"/>
    <n v="1500"/>
    <n v="4600"/>
    <x v="6"/>
    <n v="175000"/>
    <n v="97000"/>
    <n v="270000"/>
    <x v="0"/>
    <n v="4600"/>
    <n v="-22000"/>
  </r>
  <r>
    <x v="4"/>
    <x v="4"/>
    <x v="2"/>
    <n v="2400"/>
    <n v="1200"/>
    <n v="3600"/>
    <x v="7"/>
    <n v="145000"/>
    <n v="84000"/>
    <n v="210000"/>
    <x v="1"/>
    <n v="3600"/>
    <n v="-9000"/>
  </r>
  <r>
    <x v="5"/>
    <x v="0"/>
    <x v="3"/>
    <n v="2700"/>
    <n v="1600"/>
    <n v="4300"/>
    <x v="8"/>
    <n v="155000"/>
    <n v="90000"/>
    <n v="260000"/>
    <x v="2"/>
    <n v="4300"/>
    <n v="-45000"/>
  </r>
  <r>
    <x v="6"/>
    <x v="1"/>
    <x v="3"/>
    <n v="2800"/>
    <n v="1500"/>
    <n v="4300"/>
    <x v="9"/>
    <n v="158000"/>
    <n v="92000"/>
    <n v="245000"/>
    <x v="0"/>
    <n v="4300"/>
    <n v="-25000"/>
  </r>
  <r>
    <x v="3"/>
    <x v="3"/>
    <x v="0"/>
    <n v="3200"/>
    <n v="1400"/>
    <n v="4600"/>
    <x v="6"/>
    <n v="176800"/>
    <n v="92000"/>
    <n v="265000"/>
    <x v="1"/>
    <n v="4600"/>
    <n v="-13800"/>
  </r>
  <r>
    <x v="4"/>
    <x v="4"/>
    <x v="1"/>
    <n v="2600"/>
    <n v="1100"/>
    <n v="3700"/>
    <x v="8"/>
    <n v="162400"/>
    <n v="88000"/>
    <n v="250000"/>
    <x v="2"/>
    <n v="3700"/>
    <n v="-40400"/>
  </r>
  <r>
    <x v="5"/>
    <x v="0"/>
    <x v="2"/>
    <n v="2700"/>
    <n v="1500"/>
    <n v="4200"/>
    <x v="10"/>
    <n v="171500"/>
    <n v="95000"/>
    <n v="270000"/>
    <x v="0"/>
    <n v="4200"/>
    <n v="-46500"/>
  </r>
  <r>
    <x v="6"/>
    <x v="2"/>
    <x v="3"/>
    <n v="2400"/>
    <n v="1400"/>
    <n v="3800"/>
    <x v="7"/>
    <n v="154800"/>
    <n v="85000"/>
    <n v="240000"/>
    <x v="1"/>
    <n v="3800"/>
    <n v="-49800"/>
  </r>
  <r>
    <x v="7"/>
    <x v="1"/>
    <x v="4"/>
    <n v="2800"/>
    <n v="1300"/>
    <n v="4100"/>
    <x v="11"/>
    <n v="166250"/>
    <n v="89000"/>
    <n v="255000"/>
    <x v="2"/>
    <n v="4100"/>
    <n v="-35250"/>
  </r>
  <r>
    <x v="8"/>
    <x v="3"/>
    <x v="5"/>
    <n v="3000"/>
    <n v="1600"/>
    <n v="4600"/>
    <x v="12"/>
    <n v="183600"/>
    <n v="96000"/>
    <n v="275000"/>
    <x v="0"/>
    <n v="4600"/>
    <n v="-44600"/>
  </r>
  <r>
    <x v="9"/>
    <x v="4"/>
    <x v="6"/>
    <n v="2900"/>
    <n v="1200"/>
    <n v="4100"/>
    <x v="5"/>
    <n v="159250"/>
    <n v="87000"/>
    <n v="245000"/>
    <x v="1"/>
    <n v="4100"/>
    <n v="-36250"/>
  </r>
  <r>
    <x v="10"/>
    <x v="0"/>
    <x v="7"/>
    <n v="3100"/>
    <n v="1500"/>
    <n v="4600"/>
    <x v="6"/>
    <n v="182000"/>
    <n v="97000"/>
    <n v="260000"/>
    <x v="2"/>
    <n v="4600"/>
    <n v="-19000"/>
  </r>
  <r>
    <x v="11"/>
    <x v="2"/>
    <x v="8"/>
    <n v="2700"/>
    <n v="1300"/>
    <n v="4000"/>
    <x v="9"/>
    <n v="169200"/>
    <n v="90000"/>
    <n v="250000"/>
    <x v="0"/>
    <n v="4000"/>
    <n v="-39200"/>
  </r>
  <r>
    <x v="2"/>
    <x v="1"/>
    <x v="9"/>
    <n v="3000"/>
    <n v="1400"/>
    <n v="4400"/>
    <x v="13"/>
    <n v="178200"/>
    <n v="92000"/>
    <n v="265000"/>
    <x v="1"/>
    <n v="4400"/>
    <n v="-40200"/>
  </r>
  <r>
    <x v="0"/>
    <x v="3"/>
    <x v="10"/>
    <n v="2600"/>
    <n v="1500"/>
    <n v="4100"/>
    <x v="8"/>
    <n v="160000"/>
    <n v="89000"/>
    <n v="250000"/>
    <x v="0"/>
    <n v="4100"/>
    <n v="-39000"/>
  </r>
  <r>
    <x v="1"/>
    <x v="4"/>
    <x v="11"/>
    <n v="2800"/>
    <n v="1200"/>
    <n v="4000"/>
    <x v="0"/>
    <n v="168000"/>
    <n v="91000"/>
    <n v="270000"/>
    <x v="2"/>
    <n v="4000"/>
    <n v="-49000"/>
  </r>
  <r>
    <x v="3"/>
    <x v="0"/>
    <x v="0"/>
    <n v="3000"/>
    <n v="1400"/>
    <n v="4400"/>
    <x v="3"/>
    <n v="175000"/>
    <n v="93000"/>
    <n v="260000"/>
    <x v="1"/>
    <n v="4400"/>
    <n v="-28000"/>
  </r>
  <r>
    <x v="4"/>
    <x v="2"/>
    <x v="1"/>
    <n v="2500"/>
    <n v="1300"/>
    <n v="3800"/>
    <x v="14"/>
    <n v="157500"/>
    <n v="87000"/>
    <n v="240000"/>
    <x v="0"/>
    <n v="3800"/>
    <n v="-34500"/>
  </r>
  <r>
    <x v="5"/>
    <x v="1"/>
    <x v="2"/>
    <n v="2900"/>
    <n v="1100"/>
    <n v="4000"/>
    <x v="9"/>
    <n v="169000"/>
    <n v="90000"/>
    <n v="255000"/>
    <x v="2"/>
    <n v="4000"/>
    <n v="-44000"/>
  </r>
  <r>
    <x v="6"/>
    <x v="3"/>
    <x v="3"/>
    <n v="3200"/>
    <n v="1600"/>
    <n v="4800"/>
    <x v="15"/>
    <n v="189000"/>
    <n v="98000"/>
    <n v="280000"/>
    <x v="1"/>
    <n v="4800"/>
    <n v="-27000"/>
  </r>
  <r>
    <x v="7"/>
    <x v="4"/>
    <x v="4"/>
    <n v="2700"/>
    <n v="1500"/>
    <n v="4200"/>
    <x v="16"/>
    <n v="169750"/>
    <n v="89000"/>
    <n v="250000"/>
    <x v="0"/>
    <n v="4200"/>
    <n v="-23750"/>
  </r>
  <r>
    <x v="8"/>
    <x v="0"/>
    <x v="5"/>
    <n v="2600"/>
    <n v="1300"/>
    <n v="3900"/>
    <x v="5"/>
    <n v="159250"/>
    <n v="88000"/>
    <n v="260000"/>
    <x v="2"/>
    <n v="3900"/>
    <n v="-52250"/>
  </r>
  <r>
    <x v="9"/>
    <x v="2"/>
    <x v="6"/>
    <n v="2800"/>
    <n v="1500"/>
    <n v="4300"/>
    <x v="10"/>
    <n v="171500"/>
    <n v="91000"/>
    <n v="265000"/>
    <x v="0"/>
    <n v="4300"/>
    <n v="-37500"/>
  </r>
  <r>
    <x v="10"/>
    <x v="1"/>
    <x v="7"/>
    <n v="3000"/>
    <n v="1600"/>
    <n v="4600"/>
    <x v="12"/>
    <n v="183600"/>
    <n v="95000"/>
    <n v="275000"/>
    <x v="1"/>
    <n v="4600"/>
    <n v="-43600"/>
  </r>
  <r>
    <x v="11"/>
    <x v="3"/>
    <x v="8"/>
    <n v="2900"/>
    <n v="1400"/>
    <n v="4300"/>
    <x v="0"/>
    <n v="168000"/>
    <n v="90000"/>
    <n v="250000"/>
    <x v="2"/>
    <n v="4300"/>
    <n v="-28000"/>
  </r>
  <r>
    <x v="0"/>
    <x v="4"/>
    <x v="9"/>
    <n v="2500"/>
    <n v="1200"/>
    <n v="3700"/>
    <x v="2"/>
    <n v="154000"/>
    <n v="86000"/>
    <n v="240000"/>
    <x v="1"/>
    <n v="3700"/>
    <n v="-40000"/>
  </r>
  <r>
    <x v="1"/>
    <x v="0"/>
    <x v="10"/>
    <n v="2700"/>
    <n v="1300"/>
    <n v="4000"/>
    <x v="8"/>
    <n v="161000"/>
    <n v="89000"/>
    <n v="250000"/>
    <x v="0"/>
    <n v="4000"/>
    <n v="-40000"/>
  </r>
  <r>
    <x v="2"/>
    <x v="2"/>
    <x v="11"/>
    <n v="3100"/>
    <n v="1600"/>
    <n v="4700"/>
    <x v="17"/>
    <n v="185500"/>
    <n v="96000"/>
    <n v="270000"/>
    <x v="2"/>
    <n v="4700"/>
    <n v="-21500"/>
  </r>
  <r>
    <x v="3"/>
    <x v="1"/>
    <x v="0"/>
    <n v="2600"/>
    <n v="1500"/>
    <n v="4100"/>
    <x v="5"/>
    <n v="159250"/>
    <n v="90000"/>
    <n v="255000"/>
    <x v="1"/>
    <n v="4100"/>
    <n v="-49250"/>
  </r>
  <r>
    <x v="4"/>
    <x v="3"/>
    <x v="1"/>
    <n v="2900"/>
    <n v="1400"/>
    <n v="4300"/>
    <x v="16"/>
    <n v="170000"/>
    <n v="90000"/>
    <n v="260000"/>
    <x v="0"/>
    <n v="4300"/>
    <m/>
  </r>
  <r>
    <x v="5"/>
    <x v="4"/>
    <x v="2"/>
    <n v="3100"/>
    <n v="1600"/>
    <n v="4700"/>
    <x v="18"/>
    <n v="180000"/>
    <n v="95000"/>
    <n v="270000"/>
    <x v="2"/>
    <n v="4700"/>
    <m/>
  </r>
  <r>
    <x v="6"/>
    <x v="0"/>
    <x v="3"/>
    <n v="2800"/>
    <n v="1300"/>
    <n v="4100"/>
    <x v="9"/>
    <n v="160000"/>
    <n v="88000"/>
    <n v="250000"/>
    <x v="1"/>
    <n v="4100"/>
    <m/>
  </r>
  <r>
    <x v="7"/>
    <x v="2"/>
    <x v="4"/>
    <n v="3200"/>
    <n v="1500"/>
    <n v="4700"/>
    <x v="12"/>
    <n v="175000"/>
    <n v="92000"/>
    <n v="265000"/>
    <x v="0"/>
    <n v="4700"/>
    <m/>
  </r>
  <r>
    <x v="8"/>
    <x v="1"/>
    <x v="5"/>
    <n v="2700"/>
    <n v="1200"/>
    <n v="3900"/>
    <x v="14"/>
    <n v="155000"/>
    <n v="85000"/>
    <n v="240000"/>
    <x v="2"/>
    <n v="3900"/>
    <n v="-30000"/>
  </r>
  <r>
    <x v="9"/>
    <x v="3"/>
    <x v="6"/>
    <n v="2900"/>
    <n v="1400"/>
    <n v="4300"/>
    <x v="16"/>
    <n v="170000"/>
    <n v="89000"/>
    <n v="260000"/>
    <x v="1"/>
    <n v="4300"/>
    <n v="-34000"/>
  </r>
  <r>
    <x v="10"/>
    <x v="4"/>
    <x v="7"/>
    <n v="3000"/>
    <n v="1500"/>
    <n v="4500"/>
    <x v="3"/>
    <n v="175000"/>
    <n v="90000"/>
    <n v="270000"/>
    <x v="0"/>
    <n v="4500"/>
    <n v="-35000"/>
  </r>
  <r>
    <x v="11"/>
    <x v="0"/>
    <x v="8"/>
    <n v="2800"/>
    <n v="1300"/>
    <n v="4100"/>
    <x v="19"/>
    <n v="163000"/>
    <n v="88000"/>
    <n v="250000"/>
    <x v="2"/>
    <n v="4100"/>
    <n v="-36000"/>
  </r>
  <r>
    <x v="0"/>
    <x v="2"/>
    <x v="9"/>
    <n v="3100"/>
    <n v="1600"/>
    <n v="4700"/>
    <x v="18"/>
    <n v="178000"/>
    <n v="95000"/>
    <n v="270000"/>
    <x v="1"/>
    <n v="4700"/>
    <n v="-18000"/>
  </r>
  <r>
    <x v="1"/>
    <x v="1"/>
    <x v="10"/>
    <n v="2600"/>
    <n v="1200"/>
    <n v="3800"/>
    <x v="2"/>
    <n v="150000"/>
    <n v="85000"/>
    <n v="240000"/>
    <x v="0"/>
    <n v="3800"/>
    <n v="-35000"/>
  </r>
  <r>
    <x v="2"/>
    <x v="3"/>
    <x v="11"/>
    <n v="3000"/>
    <n v="1400"/>
    <n v="4400"/>
    <x v="10"/>
    <n v="170000"/>
    <n v="90000"/>
    <n v="260000"/>
    <x v="2"/>
    <n v="4400"/>
    <n v="-30000"/>
  </r>
  <r>
    <x v="3"/>
    <x v="4"/>
    <x v="0"/>
    <n v="2700"/>
    <n v="1300"/>
    <n v="4000"/>
    <x v="8"/>
    <n v="155000"/>
    <n v="87000"/>
    <n v="250000"/>
    <x v="1"/>
    <n v="4000"/>
    <n v="-32000"/>
  </r>
  <r>
    <x v="4"/>
    <x v="0"/>
    <x v="1"/>
    <n v="2900"/>
    <n v="1500"/>
    <n v="4400"/>
    <x v="3"/>
    <n v="175000"/>
    <n v="92000"/>
    <n v="260000"/>
    <x v="0"/>
    <n v="4400"/>
    <n v="-27000"/>
  </r>
  <r>
    <x v="5"/>
    <x v="2"/>
    <x v="2"/>
    <n v="3100"/>
    <n v="1600"/>
    <n v="4700"/>
    <x v="17"/>
    <n v="180000"/>
    <n v="95000"/>
    <n v="270000"/>
    <x v="2"/>
    <n v="4700"/>
    <n v="-15000"/>
  </r>
  <r>
    <x v="6"/>
    <x v="1"/>
    <x v="3"/>
    <n v="2800"/>
    <n v="1400"/>
    <n v="4200"/>
    <x v="9"/>
    <n v="165000"/>
    <n v="90000"/>
    <n v="250000"/>
    <x v="1"/>
    <n v="4200"/>
    <n v="-35000"/>
  </r>
  <r>
    <x v="7"/>
    <x v="3"/>
    <x v="4"/>
    <n v="3000"/>
    <n v="1500"/>
    <n v="4500"/>
    <x v="12"/>
    <n v="175000"/>
    <n v="93000"/>
    <n v="265000"/>
    <x v="0"/>
    <n v="4500"/>
    <n v="-23000"/>
  </r>
  <r>
    <x v="8"/>
    <x v="4"/>
    <x v="5"/>
    <n v="2700"/>
    <n v="1200"/>
    <n v="3900"/>
    <x v="5"/>
    <n v="160000"/>
    <n v="88000"/>
    <n v="245000"/>
    <x v="2"/>
    <n v="3900"/>
    <n v="-38000"/>
  </r>
  <r>
    <x v="9"/>
    <x v="0"/>
    <x v="6"/>
    <n v="2900"/>
    <n v="1400"/>
    <n v="4300"/>
    <x v="10"/>
    <n v="170000"/>
    <n v="90000"/>
    <n v="260000"/>
    <x v="1"/>
    <n v="4300"/>
    <n v="-30000"/>
  </r>
  <r>
    <x v="10"/>
    <x v="2"/>
    <x v="7"/>
    <n v="3100"/>
    <n v="1600"/>
    <n v="4700"/>
    <x v="18"/>
    <n v="180000"/>
    <n v="95000"/>
    <n v="270000"/>
    <x v="0"/>
    <n v="4700"/>
    <n v="-20000"/>
  </r>
  <r>
    <x v="11"/>
    <x v="1"/>
    <x v="8"/>
    <n v="2800"/>
    <n v="1300"/>
    <n v="4100"/>
    <x v="9"/>
    <n v="165000"/>
    <n v="90000"/>
    <n v="255000"/>
    <x v="2"/>
    <n v="4100"/>
    <n v="-40000"/>
  </r>
  <r>
    <x v="0"/>
    <x v="3"/>
    <x v="9"/>
    <n v="2600"/>
    <n v="1200"/>
    <n v="3800"/>
    <x v="2"/>
    <n v="155000"/>
    <n v="85000"/>
    <n v="240000"/>
    <x v="1"/>
    <n v="3800"/>
    <n v="-40000"/>
  </r>
  <r>
    <x v="1"/>
    <x v="4"/>
    <x v="10"/>
    <n v="2900"/>
    <n v="1500"/>
    <n v="4400"/>
    <x v="3"/>
    <n v="175000"/>
    <n v="92000"/>
    <n v="265000"/>
    <x v="0"/>
    <n v="4400"/>
    <n v="-32000"/>
  </r>
  <r>
    <x v="2"/>
    <x v="0"/>
    <x v="11"/>
    <n v="3000"/>
    <n v="1400"/>
    <n v="4400"/>
    <x v="12"/>
    <n v="180000"/>
    <n v="93000"/>
    <n v="270000"/>
    <x v="2"/>
    <n v="4400"/>
    <n v="-33000"/>
  </r>
  <r>
    <x v="3"/>
    <x v="2"/>
    <x v="0"/>
    <n v="2700"/>
    <n v="1300"/>
    <n v="4000"/>
    <x v="8"/>
    <n v="160000"/>
    <n v="88000"/>
    <n v="250000"/>
    <x v="1"/>
    <n v="4000"/>
    <n v="-38000"/>
  </r>
  <r>
    <x v="0"/>
    <x v="0"/>
    <x v="0"/>
    <n v="2900"/>
    <n v="1200"/>
    <n v="4100"/>
    <x v="0"/>
    <n v="165000"/>
    <n v="90000"/>
    <n v="250000"/>
    <x v="0"/>
    <n v="4100"/>
    <n v="-25000"/>
  </r>
  <r>
    <x v="1"/>
    <x v="1"/>
    <x v="1"/>
    <n v="3100"/>
    <n v="1400"/>
    <n v="4500"/>
    <x v="6"/>
    <n v="178000"/>
    <n v="95000"/>
    <n v="270000"/>
    <x v="1"/>
    <n v="4500"/>
    <n v="-23000"/>
  </r>
  <r>
    <x v="2"/>
    <x v="2"/>
    <x v="2"/>
    <n v="2700"/>
    <n v="1100"/>
    <n v="3800"/>
    <x v="8"/>
    <n v="160000"/>
    <n v="88000"/>
    <n v="240000"/>
    <x v="2"/>
    <n v="3800"/>
    <n v="-28000"/>
  </r>
  <r>
    <x v="3"/>
    <x v="3"/>
    <x v="3"/>
    <n v="3200"/>
    <n v="1600"/>
    <n v="4800"/>
    <x v="15"/>
    <n v="185000"/>
    <n v="98000"/>
    <n v="280000"/>
    <x v="0"/>
    <n v="4800"/>
    <n v="-23000"/>
  </r>
  <r>
    <x v="4"/>
    <x v="4"/>
    <x v="4"/>
    <n v="2800"/>
    <n v="1300"/>
    <n v="4100"/>
    <x v="11"/>
    <n v="165000"/>
    <n v="90000"/>
    <n v="255000"/>
    <x v="1"/>
    <n v="4100"/>
    <n v="-35000"/>
  </r>
  <r>
    <x v="5"/>
    <x v="0"/>
    <x v="5"/>
    <n v="3000"/>
    <n v="1500"/>
    <n v="4500"/>
    <x v="3"/>
    <n v="175000"/>
    <n v="92000"/>
    <n v="265000"/>
    <x v="2"/>
    <n v="4500"/>
    <n v="-32000"/>
  </r>
  <r>
    <x v="6"/>
    <x v="1"/>
    <x v="6"/>
    <n v="2900"/>
    <n v="1400"/>
    <n v="4300"/>
    <x v="16"/>
    <n v="170000"/>
    <n v="90000"/>
    <n v="260000"/>
    <x v="0"/>
    <n v="4300"/>
    <n v="-35000"/>
  </r>
  <r>
    <x v="7"/>
    <x v="2"/>
    <x v="7"/>
    <n v="3100"/>
    <n v="1600"/>
    <n v="4700"/>
    <x v="18"/>
    <n v="180000"/>
    <n v="95000"/>
    <n v="275000"/>
    <x v="1"/>
    <n v="4700"/>
    <n v="-25000"/>
  </r>
  <r>
    <x v="8"/>
    <x v="3"/>
    <x v="8"/>
    <n v="2700"/>
    <n v="1200"/>
    <n v="3900"/>
    <x v="5"/>
    <n v="160000"/>
    <n v="88000"/>
    <n v="245000"/>
    <x v="2"/>
    <n v="3900"/>
    <n v="-38000"/>
  </r>
  <r>
    <x v="9"/>
    <x v="4"/>
    <x v="9"/>
    <n v="2800"/>
    <n v="1300"/>
    <n v="4100"/>
    <x v="9"/>
    <n v="165000"/>
    <n v="90000"/>
    <n v="250000"/>
    <x v="0"/>
    <n v="4100"/>
    <n v="-35000"/>
  </r>
  <r>
    <x v="10"/>
    <x v="0"/>
    <x v="10"/>
    <n v="3000"/>
    <n v="1500"/>
    <n v="4500"/>
    <x v="3"/>
    <n v="175000"/>
    <n v="92000"/>
    <n v="265000"/>
    <x v="1"/>
    <n v="4500"/>
    <n v="-32000"/>
  </r>
  <r>
    <x v="11"/>
    <x v="1"/>
    <x v="11"/>
    <n v="2900"/>
    <n v="1400"/>
    <n v="4300"/>
    <x v="16"/>
    <n v="170000"/>
    <n v="90000"/>
    <n v="260000"/>
    <x v="2"/>
    <n v="4300"/>
    <n v="-35000"/>
  </r>
  <r>
    <x v="0"/>
    <x v="2"/>
    <x v="0"/>
    <n v="3100"/>
    <n v="1600"/>
    <n v="4700"/>
    <x v="17"/>
    <n v="180000"/>
    <n v="95000"/>
    <n v="275000"/>
    <x v="0"/>
    <n v="4700"/>
    <n v="-20000"/>
  </r>
  <r>
    <x v="1"/>
    <x v="3"/>
    <x v="1"/>
    <n v="2600"/>
    <n v="1200"/>
    <n v="3800"/>
    <x v="2"/>
    <n v="155000"/>
    <n v="85000"/>
    <n v="240000"/>
    <x v="1"/>
    <n v="3800"/>
    <n v="-40000"/>
  </r>
  <r>
    <x v="2"/>
    <x v="4"/>
    <x v="2"/>
    <n v="2900"/>
    <n v="1400"/>
    <n v="4300"/>
    <x v="16"/>
    <n v="170000"/>
    <n v="90000"/>
    <n v="255000"/>
    <x v="2"/>
    <n v="4300"/>
    <n v="-30000"/>
  </r>
  <r>
    <x v="3"/>
    <x v="0"/>
    <x v="3"/>
    <n v="3000"/>
    <n v="1500"/>
    <n v="4500"/>
    <x v="12"/>
    <n v="180000"/>
    <n v="93000"/>
    <n v="270000"/>
    <x v="0"/>
    <n v="4500"/>
    <n v="-33000"/>
  </r>
  <r>
    <x v="4"/>
    <x v="1"/>
    <x v="4"/>
    <n v="2700"/>
    <n v="1300"/>
    <n v="4000"/>
    <x v="8"/>
    <n v="160000"/>
    <n v="88000"/>
    <n v="250000"/>
    <x v="1"/>
    <n v="4000"/>
    <n v="-38000"/>
  </r>
  <r>
    <x v="5"/>
    <x v="2"/>
    <x v="5"/>
    <n v="3200"/>
    <n v="1600"/>
    <n v="4800"/>
    <x v="15"/>
    <n v="185000"/>
    <n v="97000"/>
    <n v="280000"/>
    <x v="2"/>
    <n v="4800"/>
    <n v="-22000"/>
  </r>
  <r>
    <x v="6"/>
    <x v="3"/>
    <x v="6"/>
    <n v="2800"/>
    <n v="1400"/>
    <n v="4200"/>
    <x v="9"/>
    <n v="165000"/>
    <n v="89000"/>
    <n v="255000"/>
    <x v="0"/>
    <n v="4200"/>
    <n v="-39000"/>
  </r>
  <r>
    <x v="7"/>
    <x v="4"/>
    <x v="7"/>
    <n v="3000"/>
    <n v="1500"/>
    <n v="4500"/>
    <x v="20"/>
    <n v="175000"/>
    <n v="92000"/>
    <n v="265000"/>
    <x v="1"/>
    <n v="4500"/>
    <n v="-27000"/>
  </r>
  <r>
    <x v="8"/>
    <x v="0"/>
    <x v="8"/>
    <n v="2900"/>
    <n v="1400"/>
    <n v="4300"/>
    <x v="0"/>
    <n v="168000"/>
    <n v="90000"/>
    <n v="250000"/>
    <x v="2"/>
    <n v="4300"/>
    <n v="-28000"/>
  </r>
  <r>
    <x v="9"/>
    <x v="1"/>
    <x v="9"/>
    <n v="2600"/>
    <n v="1200"/>
    <n v="3800"/>
    <x v="2"/>
    <n v="155000"/>
    <n v="85000"/>
    <n v="240000"/>
    <x v="0"/>
    <n v="3800"/>
    <n v="-40000"/>
  </r>
  <r>
    <x v="12"/>
    <x v="5"/>
    <x v="12"/>
    <m/>
    <m/>
    <m/>
    <x v="21"/>
    <m/>
    <m/>
    <m/>
    <x v="3"/>
    <n v="0"/>
    <n v="0"/>
  </r>
  <r>
    <x v="10"/>
    <x v="2"/>
    <x v="10"/>
    <n v="2900"/>
    <n v="1500"/>
    <n v="4400"/>
    <x v="3"/>
    <n v="175000"/>
    <n v="92000"/>
    <n v="265000"/>
    <x v="1"/>
    <n v="4400"/>
    <n v="-32000"/>
  </r>
  <r>
    <x v="11"/>
    <x v="3"/>
    <x v="11"/>
    <n v="3100"/>
    <n v="1600"/>
    <n v="4700"/>
    <x v="17"/>
    <n v="180000"/>
    <n v="95000"/>
    <n v="270000"/>
    <x v="2"/>
    <n v="4700"/>
    <n v="-15000"/>
  </r>
  <r>
    <x v="0"/>
    <x v="4"/>
    <x v="0"/>
    <n v="2700"/>
    <n v="1300"/>
    <n v="4000"/>
    <x v="8"/>
    <n v="160000"/>
    <n v="88000"/>
    <n v="250000"/>
    <x v="0"/>
    <n v="4000"/>
    <n v="-38000"/>
  </r>
  <r>
    <x v="1"/>
    <x v="0"/>
    <x v="1"/>
    <n v="3000"/>
    <n v="1400"/>
    <n v="4400"/>
    <x v="3"/>
    <n v="175000"/>
    <n v="93000"/>
    <n v="265000"/>
    <x v="1"/>
    <n v="4400"/>
    <n v="-33000"/>
  </r>
  <r>
    <x v="2"/>
    <x v="1"/>
    <x v="2"/>
    <n v="2800"/>
    <n v="1300"/>
    <n v="4100"/>
    <x v="9"/>
    <n v="165000"/>
    <n v="90000"/>
    <n v="255000"/>
    <x v="2"/>
    <n v="4100"/>
    <n v="-40000"/>
  </r>
  <r>
    <x v="3"/>
    <x v="2"/>
    <x v="3"/>
    <n v="2900"/>
    <n v="1400"/>
    <n v="4300"/>
    <x v="16"/>
    <n v="170000"/>
    <n v="92000"/>
    <n v="260000"/>
    <x v="0"/>
    <n v="4300"/>
    <n v="-37000"/>
  </r>
  <r>
    <x v="4"/>
    <x v="3"/>
    <x v="4"/>
    <n v="3100"/>
    <n v="1600"/>
    <n v="4700"/>
    <x v="17"/>
    <n v="180000"/>
    <n v="95000"/>
    <n v="275000"/>
    <x v="1"/>
    <n v="4700"/>
    <n v="-20000"/>
  </r>
  <r>
    <x v="5"/>
    <x v="4"/>
    <x v="5"/>
    <n v="2700"/>
    <n v="1300"/>
    <n v="4000"/>
    <x v="8"/>
    <n v="160000"/>
    <n v="88000"/>
    <n v="250000"/>
    <x v="2"/>
    <n v="4000"/>
    <n v="-38000"/>
  </r>
  <r>
    <x v="6"/>
    <x v="0"/>
    <x v="6"/>
    <n v="2900"/>
    <n v="1400"/>
    <n v="4300"/>
    <x v="10"/>
    <n v="170000"/>
    <n v="90000"/>
    <n v="260000"/>
    <x v="0"/>
    <n v="4300"/>
    <n v="-30000"/>
  </r>
  <r>
    <x v="7"/>
    <x v="1"/>
    <x v="7"/>
    <n v="3000"/>
    <n v="1500"/>
    <n v="4500"/>
    <x v="12"/>
    <n v="175000"/>
    <n v="92000"/>
    <n v="265000"/>
    <x v="1"/>
    <n v="4500"/>
    <n v="-22000"/>
  </r>
  <r>
    <x v="8"/>
    <x v="2"/>
    <x v="8"/>
    <n v="2800"/>
    <n v="1300"/>
    <n v="4100"/>
    <x v="11"/>
    <n v="165000"/>
    <n v="90000"/>
    <n v="255000"/>
    <x v="2"/>
    <n v="4100"/>
    <n v="-35000"/>
  </r>
  <r>
    <x v="9"/>
    <x v="3"/>
    <x v="9"/>
    <n v="2900"/>
    <n v="1400"/>
    <n v="4300"/>
    <x v="16"/>
    <n v="170000"/>
    <n v="92000"/>
    <n v="260000"/>
    <x v="0"/>
    <n v="4300"/>
    <n v="-37000"/>
  </r>
  <r>
    <x v="10"/>
    <x v="4"/>
    <x v="10"/>
    <n v="3100"/>
    <n v="1600"/>
    <n v="4700"/>
    <x v="18"/>
    <n v="180000"/>
    <n v="95000"/>
    <n v="275000"/>
    <x v="1"/>
    <n v="4700"/>
    <n v="-25000"/>
  </r>
  <r>
    <x v="11"/>
    <x v="0"/>
    <x v="11"/>
    <n v="2700"/>
    <n v="1300"/>
    <n v="4000"/>
    <x v="8"/>
    <n v="160000"/>
    <n v="88000"/>
    <n v="250000"/>
    <x v="2"/>
    <n v="4000"/>
    <n v="-38000"/>
  </r>
  <r>
    <x v="0"/>
    <x v="1"/>
    <x v="0"/>
    <n v="2900"/>
    <n v="1400"/>
    <n v="4300"/>
    <x v="10"/>
    <n v="170000"/>
    <n v="90000"/>
    <n v="260000"/>
    <x v="0"/>
    <n v="4300"/>
    <n v="-30000"/>
  </r>
  <r>
    <x v="1"/>
    <x v="2"/>
    <x v="1"/>
    <n v="3000"/>
    <n v="1500"/>
    <n v="4500"/>
    <x v="12"/>
    <n v="175000"/>
    <n v="92000"/>
    <n v="265000"/>
    <x v="1"/>
    <n v="4500"/>
    <n v="-22000"/>
  </r>
  <r>
    <x v="2"/>
    <x v="3"/>
    <x v="2"/>
    <n v="2800"/>
    <n v="1300"/>
    <n v="4100"/>
    <x v="11"/>
    <n v="165000"/>
    <n v="90000"/>
    <n v="255000"/>
    <x v="2"/>
    <n v="4100"/>
    <n v="-35000"/>
  </r>
  <r>
    <x v="3"/>
    <x v="4"/>
    <x v="3"/>
    <n v="3100"/>
    <n v="1600"/>
    <n v="4700"/>
    <x v="18"/>
    <n v="180000"/>
    <n v="95000"/>
    <n v="270000"/>
    <x v="0"/>
    <n v="4700"/>
    <n v="-20000"/>
  </r>
  <r>
    <x v="4"/>
    <x v="0"/>
    <x v="4"/>
    <n v="2700"/>
    <n v="1200"/>
    <n v="3900"/>
    <x v="5"/>
    <n v="160000"/>
    <n v="88000"/>
    <n v="250000"/>
    <x v="1"/>
    <n v="3900"/>
    <n v="-43000"/>
  </r>
  <r>
    <x v="5"/>
    <x v="1"/>
    <x v="5"/>
    <n v="3000"/>
    <n v="1400"/>
    <n v="4400"/>
    <x v="13"/>
    <n v="175000"/>
    <n v="92000"/>
    <n v="265000"/>
    <x v="2"/>
    <n v="4400"/>
    <n v="-37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s v="TN01"/>
    <x v="0"/>
    <x v="0"/>
    <n v="2800"/>
    <n v="1200"/>
    <n v="4000"/>
    <n v="960000"/>
    <n v="96000"/>
    <n v="96000"/>
    <n v="192000"/>
    <s v="Swiggy"/>
    <n v="4000"/>
    <n v="576000"/>
    <n v="384000"/>
  </r>
  <r>
    <s v="TN02"/>
    <x v="1"/>
    <x v="0"/>
    <n v="1900"/>
    <n v="1100"/>
    <n v="3000"/>
    <n v="390000"/>
    <n v="39000"/>
    <n v="39000"/>
    <n v="78000"/>
    <s v="Zomato"/>
    <n v="3000"/>
    <n v="234000"/>
    <n v="156000"/>
  </r>
  <r>
    <s v="TN03"/>
    <x v="2"/>
    <x v="0"/>
    <n v="2500"/>
    <n v="1500"/>
    <n v="4000"/>
    <n v="440000"/>
    <n v="44000"/>
    <n v="44000"/>
    <n v="88000"/>
    <s v="Own App"/>
    <n v="4000"/>
    <n v="264000"/>
    <n v="176000"/>
  </r>
  <r>
    <s v="TN01"/>
    <x v="0"/>
    <x v="1"/>
    <n v="3000"/>
    <n v="1300"/>
    <n v="4300"/>
    <n v="500000"/>
    <n v="50000"/>
    <n v="50000"/>
    <n v="100000"/>
    <s v="Swiggy"/>
    <n v="4300"/>
    <n v="300000"/>
    <n v="200000"/>
  </r>
  <r>
    <s v="TN02"/>
    <x v="1"/>
    <x v="1"/>
    <n v="2000"/>
    <n v="1100"/>
    <n v="3100"/>
    <n v="410000"/>
    <n v="41000"/>
    <n v="41000"/>
    <n v="82000"/>
    <s v="Zomato"/>
    <n v="3100"/>
    <n v="246000"/>
    <n v="164000"/>
  </r>
  <r>
    <s v="TN03"/>
    <x v="2"/>
    <x v="1"/>
    <n v="2600"/>
    <n v="1400"/>
    <n v="4000"/>
    <n v="455000"/>
    <n v="45500"/>
    <n v="45500"/>
    <n v="91000"/>
    <s v="Own App"/>
    <n v="4000"/>
    <n v="273000"/>
    <n v="182000"/>
  </r>
  <r>
    <s v="TN04"/>
    <x v="3"/>
    <x v="2"/>
    <n v="3100"/>
    <n v="1500"/>
    <n v="4600"/>
    <n v="520000"/>
    <n v="52000"/>
    <n v="52000"/>
    <n v="104000"/>
    <s v="Swiggy"/>
    <n v="4600"/>
    <n v="312000"/>
    <n v="208000"/>
  </r>
  <r>
    <s v="TN05"/>
    <x v="4"/>
    <x v="2"/>
    <n v="2400"/>
    <n v="1200"/>
    <n v="3600"/>
    <n v="430000"/>
    <n v="43000"/>
    <n v="43000"/>
    <n v="86000"/>
    <s v="Zomato"/>
    <n v="3600"/>
    <n v="258000"/>
    <n v="172000"/>
  </r>
  <r>
    <s v="TN06"/>
    <x v="0"/>
    <x v="3"/>
    <n v="2700"/>
    <n v="1600"/>
    <n v="4300"/>
    <n v="460000"/>
    <n v="46000"/>
    <n v="46000"/>
    <n v="92000"/>
    <s v="Own App"/>
    <n v="4300"/>
    <n v="276000"/>
    <n v="184000"/>
  </r>
  <r>
    <s v="TN07"/>
    <x v="1"/>
    <x v="3"/>
    <n v="2800"/>
    <n v="1500"/>
    <n v="4300"/>
    <n v="470000"/>
    <n v="47000"/>
    <n v="47000"/>
    <n v="94000"/>
    <s v="Swiggy"/>
    <n v="4300"/>
    <n v="282000"/>
    <n v="188000"/>
  </r>
  <r>
    <s v="TN04"/>
    <x v="3"/>
    <x v="0"/>
    <n v="3200"/>
    <n v="1400"/>
    <n v="4600"/>
    <n v="520000"/>
    <n v="52000"/>
    <n v="52000"/>
    <n v="104000"/>
    <s v="Zomato"/>
    <n v="4600"/>
    <n v="312000"/>
    <n v="208000"/>
  </r>
  <r>
    <s v="TN05"/>
    <x v="4"/>
    <x v="1"/>
    <n v="2600"/>
    <n v="1100"/>
    <n v="3700"/>
    <n v="460000"/>
    <n v="46000"/>
    <n v="46000"/>
    <n v="92000"/>
    <s v="Own App"/>
    <n v="3700"/>
    <n v="276000"/>
    <n v="184000"/>
  </r>
  <r>
    <s v="TN06"/>
    <x v="0"/>
    <x v="2"/>
    <n v="2700"/>
    <n v="1500"/>
    <n v="4200"/>
    <n v="490000"/>
    <n v="49000"/>
    <n v="49000"/>
    <n v="98000"/>
    <s v="Swiggy"/>
    <n v="4200"/>
    <n v="294000"/>
    <n v="196000"/>
  </r>
  <r>
    <s v="TN07"/>
    <x v="2"/>
    <x v="3"/>
    <n v="2400"/>
    <n v="1400"/>
    <n v="3800"/>
    <n v="430000"/>
    <n v="43000"/>
    <n v="43000"/>
    <n v="86000"/>
    <s v="Zomato"/>
    <n v="3800"/>
    <n v="258000"/>
    <n v="172000"/>
  </r>
  <r>
    <s v="TN08"/>
    <x v="1"/>
    <x v="4"/>
    <n v="2800"/>
    <n v="1300"/>
    <n v="4100"/>
    <n v="475000"/>
    <n v="47500"/>
    <n v="47500"/>
    <n v="95000"/>
    <s v="Own App"/>
    <n v="4100"/>
    <n v="285000"/>
    <n v="190000"/>
  </r>
  <r>
    <s v="TN09"/>
    <x v="3"/>
    <x v="5"/>
    <n v="3000"/>
    <n v="1600"/>
    <n v="4600"/>
    <n v="510000"/>
    <n v="51000"/>
    <n v="51000"/>
    <n v="102000"/>
    <s v="Swiggy"/>
    <n v="4600"/>
    <n v="306000"/>
    <n v="204000"/>
  </r>
  <r>
    <s v="TN10"/>
    <x v="4"/>
    <x v="6"/>
    <n v="2900"/>
    <n v="1200"/>
    <n v="4100"/>
    <n v="455000"/>
    <n v="45500"/>
    <n v="45500"/>
    <n v="91000"/>
    <s v="Zomato"/>
    <n v="4100"/>
    <n v="273000"/>
    <n v="182000"/>
  </r>
  <r>
    <s v="TN11"/>
    <x v="0"/>
    <x v="7"/>
    <n v="3100"/>
    <n v="1500"/>
    <n v="4600"/>
    <n v="520000"/>
    <n v="52000"/>
    <n v="52000"/>
    <n v="104000"/>
    <s v="Own App"/>
    <n v="4600"/>
    <n v="312000"/>
    <n v="208000"/>
  </r>
  <r>
    <s v="TN12"/>
    <x v="2"/>
    <x v="8"/>
    <n v="2700"/>
    <n v="1300"/>
    <n v="4000"/>
    <n v="470000"/>
    <n v="47000"/>
    <n v="47000"/>
    <n v="94000"/>
    <s v="Swiggy"/>
    <n v="4000"/>
    <n v="282000"/>
    <n v="188000"/>
  </r>
  <r>
    <s v="TN03"/>
    <x v="1"/>
    <x v="9"/>
    <n v="3000"/>
    <n v="1400"/>
    <n v="4400"/>
    <n v="495000"/>
    <n v="49500"/>
    <n v="49500"/>
    <n v="99000"/>
    <s v="Zomato"/>
    <n v="4400"/>
    <n v="297000"/>
    <n v="198000"/>
  </r>
  <r>
    <s v="TN01"/>
    <x v="3"/>
    <x v="10"/>
    <n v="2600"/>
    <n v="1500"/>
    <n v="4100"/>
    <n v="460000"/>
    <n v="46000"/>
    <n v="46000"/>
    <n v="92000"/>
    <s v="Swiggy"/>
    <n v="4100"/>
    <n v="276000"/>
    <n v="184000"/>
  </r>
  <r>
    <s v="TN02"/>
    <x v="4"/>
    <x v="11"/>
    <n v="2800"/>
    <n v="1200"/>
    <n v="4000"/>
    <n v="480000"/>
    <n v="48000"/>
    <n v="48000"/>
    <n v="96000"/>
    <s v="Own App"/>
    <n v="4000"/>
    <n v="288000"/>
    <n v="192000"/>
  </r>
  <r>
    <s v="TN04"/>
    <x v="0"/>
    <x v="0"/>
    <n v="3000"/>
    <n v="1400"/>
    <n v="4400"/>
    <n v="500000"/>
    <n v="50000"/>
    <n v="50000"/>
    <n v="100000"/>
    <s v="Zomato"/>
    <n v="4400"/>
    <n v="300000"/>
    <n v="200000"/>
  </r>
  <r>
    <s v="TN05"/>
    <x v="2"/>
    <x v="1"/>
    <n v="2500"/>
    <n v="1300"/>
    <n v="3800"/>
    <n v="450000"/>
    <n v="45000"/>
    <n v="45000"/>
    <n v="90000"/>
    <s v="Swiggy"/>
    <n v="3800"/>
    <n v="270000"/>
    <n v="180000"/>
  </r>
  <r>
    <s v="TN06"/>
    <x v="1"/>
    <x v="2"/>
    <n v="2900"/>
    <n v="1100"/>
    <n v="4000"/>
    <n v="470000"/>
    <n v="47000"/>
    <n v="47000"/>
    <n v="94000"/>
    <s v="Own App"/>
    <n v="4000"/>
    <n v="282000"/>
    <n v="188000"/>
  </r>
  <r>
    <s v="TN07"/>
    <x v="3"/>
    <x v="3"/>
    <n v="3200"/>
    <n v="1600"/>
    <n v="4800"/>
    <n v="540000"/>
    <n v="54000"/>
    <n v="54000"/>
    <n v="108000"/>
    <s v="Zomato"/>
    <n v="4800"/>
    <n v="324000"/>
    <n v="216000"/>
  </r>
  <r>
    <s v="TN08"/>
    <x v="4"/>
    <x v="4"/>
    <n v="2700"/>
    <n v="1500"/>
    <n v="4200"/>
    <n v="485000"/>
    <n v="48500"/>
    <n v="48500"/>
    <n v="97000"/>
    <s v="Swiggy"/>
    <n v="4200"/>
    <n v="291000"/>
    <n v="194000"/>
  </r>
  <r>
    <s v="TN09"/>
    <x v="0"/>
    <x v="5"/>
    <n v="2600"/>
    <n v="1300"/>
    <n v="3900"/>
    <n v="455000"/>
    <n v="45500"/>
    <n v="45500"/>
    <n v="91000"/>
    <s v="Own App"/>
    <n v="3900"/>
    <n v="273000"/>
    <n v="182000"/>
  </r>
  <r>
    <s v="TN10"/>
    <x v="2"/>
    <x v="6"/>
    <n v="2800"/>
    <n v="1500"/>
    <n v="4300"/>
    <n v="490000"/>
    <n v="49000"/>
    <n v="49000"/>
    <n v="98000"/>
    <s v="Swiggy"/>
    <n v="4300"/>
    <n v="294000"/>
    <n v="196000"/>
  </r>
  <r>
    <s v="TN11"/>
    <x v="1"/>
    <x v="7"/>
    <n v="3000"/>
    <n v="1600"/>
    <n v="4600"/>
    <n v="510000"/>
    <n v="51000"/>
    <n v="51000"/>
    <n v="102000"/>
    <s v="Zomato"/>
    <n v="4600"/>
    <n v="306000"/>
    <n v="204000"/>
  </r>
  <r>
    <s v="TN12"/>
    <x v="3"/>
    <x v="8"/>
    <n v="2900"/>
    <n v="1400"/>
    <n v="4300"/>
    <n v="480000"/>
    <n v="48000"/>
    <n v="48000"/>
    <n v="96000"/>
    <s v="Own App"/>
    <n v="4300"/>
    <n v="288000"/>
    <n v="192000"/>
  </r>
  <r>
    <s v="TN01"/>
    <x v="4"/>
    <x v="9"/>
    <n v="2500"/>
    <n v="1200"/>
    <n v="3700"/>
    <n v="440000"/>
    <n v="44000"/>
    <n v="44000"/>
    <n v="88000"/>
    <s v="Zomato"/>
    <n v="3700"/>
    <n v="264000"/>
    <n v="176000"/>
  </r>
  <r>
    <s v="TN02"/>
    <x v="0"/>
    <x v="10"/>
    <n v="2700"/>
    <n v="1300"/>
    <n v="4000"/>
    <n v="460000"/>
    <n v="46000"/>
    <n v="46000"/>
    <n v="92000"/>
    <s v="Swiggy"/>
    <n v="4000"/>
    <n v="276000"/>
    <n v="184000"/>
  </r>
  <r>
    <s v="TN03"/>
    <x v="2"/>
    <x v="11"/>
    <n v="3100"/>
    <n v="1600"/>
    <n v="4700"/>
    <n v="530000"/>
    <n v="53000"/>
    <n v="53000"/>
    <n v="106000"/>
    <s v="Own App"/>
    <n v="4700"/>
    <n v="318000"/>
    <n v="212000"/>
  </r>
  <r>
    <s v="TN04"/>
    <x v="1"/>
    <x v="0"/>
    <n v="2600"/>
    <n v="1500"/>
    <n v="4100"/>
    <n v="455000"/>
    <n v="45500"/>
    <n v="45500"/>
    <n v="91000"/>
    <s v="Zomato"/>
    <n v="4100"/>
    <n v="273000"/>
    <n v="182000"/>
  </r>
  <r>
    <s v="TN05"/>
    <x v="3"/>
    <x v="1"/>
    <n v="2900"/>
    <n v="1400"/>
    <n v="4300"/>
    <n v="485000"/>
    <n v="48500"/>
    <n v="48500"/>
    <n v="97000"/>
    <s v="Swiggy"/>
    <n v="4300"/>
    <n v="291000"/>
    <n v="194000"/>
  </r>
  <r>
    <s v="TN06"/>
    <x v="4"/>
    <x v="2"/>
    <n v="3100"/>
    <n v="1600"/>
    <n v="4700"/>
    <n v="525000"/>
    <n v="52500"/>
    <n v="52500"/>
    <n v="105000"/>
    <s v="Own App"/>
    <n v="4700"/>
    <n v="315000"/>
    <n v="210000"/>
  </r>
  <r>
    <s v="TN07"/>
    <x v="0"/>
    <x v="3"/>
    <n v="2800"/>
    <n v="1300"/>
    <n v="4100"/>
    <n v="470000"/>
    <n v="47000"/>
    <n v="47000"/>
    <n v="94000"/>
    <s v="Zomato"/>
    <n v="4100"/>
    <n v="282000"/>
    <n v="188000"/>
  </r>
  <r>
    <s v="TN08"/>
    <x v="2"/>
    <x v="4"/>
    <n v="3200"/>
    <n v="1500"/>
    <n v="4700"/>
    <n v="510000"/>
    <n v="51000"/>
    <n v="51000"/>
    <n v="102000"/>
    <s v="Swiggy"/>
    <n v="4700"/>
    <n v="306000"/>
    <n v="204000"/>
  </r>
  <r>
    <s v="TN09"/>
    <x v="1"/>
    <x v="5"/>
    <n v="2700"/>
    <n v="1200"/>
    <n v="3900"/>
    <n v="450000"/>
    <n v="45000"/>
    <n v="45000"/>
    <n v="90000"/>
    <s v="Own App"/>
    <n v="3900"/>
    <n v="270000"/>
    <n v="180000"/>
  </r>
  <r>
    <s v="TN10"/>
    <x v="3"/>
    <x v="6"/>
    <n v="2900"/>
    <n v="1400"/>
    <n v="4300"/>
    <n v="485000"/>
    <n v="48500"/>
    <n v="48500"/>
    <n v="97000"/>
    <s v="Zomato"/>
    <n v="4300"/>
    <n v="291000"/>
    <n v="194000"/>
  </r>
  <r>
    <s v="TN11"/>
    <x v="4"/>
    <x v="7"/>
    <n v="3000"/>
    <n v="1500"/>
    <n v="4500"/>
    <n v="500000"/>
    <n v="50000"/>
    <n v="50000"/>
    <n v="100000"/>
    <s v="Swiggy"/>
    <n v="4500"/>
    <n v="300000"/>
    <n v="200000"/>
  </r>
  <r>
    <s v="TN12"/>
    <x v="0"/>
    <x v="8"/>
    <n v="2800"/>
    <n v="1300"/>
    <n v="4100"/>
    <n v="465000"/>
    <n v="46500"/>
    <n v="46500"/>
    <n v="93000"/>
    <s v="Own App"/>
    <n v="4100"/>
    <n v="279000"/>
    <n v="186000"/>
  </r>
  <r>
    <s v="TN01"/>
    <x v="2"/>
    <x v="9"/>
    <n v="3100"/>
    <n v="1600"/>
    <n v="4700"/>
    <n v="525000"/>
    <n v="52500"/>
    <n v="52500"/>
    <n v="105000"/>
    <s v="Zomato"/>
    <n v="4700"/>
    <n v="315000"/>
    <n v="210000"/>
  </r>
  <r>
    <s v="TN02"/>
    <x v="1"/>
    <x v="10"/>
    <n v="2600"/>
    <n v="1200"/>
    <n v="3800"/>
    <n v="440000"/>
    <n v="44000"/>
    <n v="44000"/>
    <n v="88000"/>
    <s v="Swiggy"/>
    <n v="3800"/>
    <n v="264000"/>
    <n v="176000"/>
  </r>
  <r>
    <s v="TN03"/>
    <x v="3"/>
    <x v="11"/>
    <n v="3000"/>
    <n v="1400"/>
    <n v="4400"/>
    <n v="490000"/>
    <n v="49000"/>
    <n v="49000"/>
    <n v="98000"/>
    <s v="Own App"/>
    <n v="4400"/>
    <n v="294000"/>
    <n v="196000"/>
  </r>
  <r>
    <s v="TN04"/>
    <x v="4"/>
    <x v="0"/>
    <n v="2700"/>
    <n v="1300"/>
    <n v="4000"/>
    <n v="460000"/>
    <n v="46000"/>
    <n v="46000"/>
    <n v="92000"/>
    <s v="Zomato"/>
    <n v="4000"/>
    <n v="276000"/>
    <n v="184000"/>
  </r>
  <r>
    <s v="TN05"/>
    <x v="0"/>
    <x v="1"/>
    <n v="2900"/>
    <n v="1500"/>
    <n v="4400"/>
    <n v="500000"/>
    <n v="50000"/>
    <n v="50000"/>
    <n v="100000"/>
    <s v="Swiggy"/>
    <n v="4400"/>
    <n v="300000"/>
    <n v="200000"/>
  </r>
  <r>
    <s v="TN06"/>
    <x v="2"/>
    <x v="2"/>
    <n v="3100"/>
    <n v="1600"/>
    <n v="4700"/>
    <n v="530000"/>
    <n v="53000"/>
    <n v="53000"/>
    <n v="106000"/>
    <s v="Own App"/>
    <n v="4700"/>
    <n v="318000"/>
    <n v="212000"/>
  </r>
  <r>
    <s v="TN07"/>
    <x v="1"/>
    <x v="3"/>
    <n v="2800"/>
    <n v="1400"/>
    <n v="4200"/>
    <n v="470000"/>
    <n v="47000"/>
    <n v="47000"/>
    <n v="94000"/>
    <s v="Zomato"/>
    <n v="4200"/>
    <n v="282000"/>
    <n v="188000"/>
  </r>
  <r>
    <s v="TN08"/>
    <x v="3"/>
    <x v="4"/>
    <n v="3000"/>
    <n v="1500"/>
    <n v="4500"/>
    <n v="510000"/>
    <n v="51000"/>
    <n v="51000"/>
    <n v="102000"/>
    <s v="Swiggy"/>
    <n v="4500"/>
    <n v="306000"/>
    <n v="204000"/>
  </r>
  <r>
    <s v="TN09"/>
    <x v="4"/>
    <x v="5"/>
    <n v="2700"/>
    <n v="1200"/>
    <n v="3900"/>
    <n v="455000"/>
    <n v="45500"/>
    <n v="45500"/>
    <n v="91000"/>
    <s v="Own App"/>
    <n v="3900"/>
    <n v="273000"/>
    <n v="182000"/>
  </r>
  <r>
    <s v="TN10"/>
    <x v="0"/>
    <x v="6"/>
    <n v="2900"/>
    <n v="1400"/>
    <n v="4300"/>
    <n v="490000"/>
    <n v="49000"/>
    <n v="49000"/>
    <n v="98000"/>
    <s v="Zomato"/>
    <n v="4300"/>
    <n v="294000"/>
    <n v="196000"/>
  </r>
  <r>
    <s v="TN11"/>
    <x v="2"/>
    <x v="7"/>
    <n v="3100"/>
    <n v="1600"/>
    <n v="4700"/>
    <n v="525000"/>
    <n v="52500"/>
    <n v="52500"/>
    <n v="105000"/>
    <s v="Swiggy"/>
    <n v="4700"/>
    <n v="315000"/>
    <n v="210000"/>
  </r>
  <r>
    <s v="TN12"/>
    <x v="1"/>
    <x v="8"/>
    <n v="2800"/>
    <n v="1300"/>
    <n v="4100"/>
    <n v="470000"/>
    <n v="47000"/>
    <n v="47000"/>
    <n v="94000"/>
    <s v="Own App"/>
    <n v="4100"/>
    <n v="282000"/>
    <n v="188000"/>
  </r>
  <r>
    <s v="TN01"/>
    <x v="3"/>
    <x v="9"/>
    <n v="2600"/>
    <n v="1200"/>
    <n v="3800"/>
    <n v="440000"/>
    <n v="44000"/>
    <n v="44000"/>
    <n v="88000"/>
    <s v="Zomato"/>
    <n v="3800"/>
    <n v="264000"/>
    <n v="176000"/>
  </r>
  <r>
    <s v="TN02"/>
    <x v="4"/>
    <x v="10"/>
    <n v="2900"/>
    <n v="1500"/>
    <n v="4400"/>
    <n v="500000"/>
    <n v="50000"/>
    <n v="50000"/>
    <n v="100000"/>
    <s v="Swiggy"/>
    <n v="4400"/>
    <n v="300000"/>
    <n v="200000"/>
  </r>
  <r>
    <s v="TN03"/>
    <x v="0"/>
    <x v="11"/>
    <n v="3000"/>
    <n v="1400"/>
    <n v="4400"/>
    <n v="510000"/>
    <n v="51000"/>
    <n v="51000"/>
    <n v="102000"/>
    <s v="Own App"/>
    <n v="4400"/>
    <n v="306000"/>
    <n v="204000"/>
  </r>
  <r>
    <s v="TN04"/>
    <x v="2"/>
    <x v="0"/>
    <n v="2700"/>
    <n v="1300"/>
    <n v="4000"/>
    <n v="460000"/>
    <n v="46000"/>
    <n v="46000"/>
    <n v="92000"/>
    <s v="Zomato"/>
    <n v="4000"/>
    <n v="276000"/>
    <n v="184000"/>
  </r>
  <r>
    <s v="TN01"/>
    <x v="0"/>
    <x v="0"/>
    <n v="2900"/>
    <n v="1200"/>
    <n v="4100"/>
    <n v="480000"/>
    <n v="48000"/>
    <n v="48000"/>
    <n v="96000"/>
    <s v="Swiggy"/>
    <n v="4100"/>
    <n v="288000"/>
    <n v="192000"/>
  </r>
  <r>
    <s v="TN02"/>
    <x v="1"/>
    <x v="1"/>
    <n v="3100"/>
    <n v="1400"/>
    <n v="4500"/>
    <n v="520000"/>
    <n v="52000"/>
    <n v="52000"/>
    <n v="104000"/>
    <s v="Zomato"/>
    <n v="4500"/>
    <n v="312000"/>
    <n v="208000"/>
  </r>
  <r>
    <s v="TN03"/>
    <x v="2"/>
    <x v="2"/>
    <n v="2700"/>
    <n v="1100"/>
    <n v="3800"/>
    <n v="460000"/>
    <n v="46000"/>
    <n v="46000"/>
    <n v="92000"/>
    <s v="Own App"/>
    <n v="3800"/>
    <n v="276000"/>
    <n v="184000"/>
  </r>
  <r>
    <s v="TN04"/>
    <x v="3"/>
    <x v="3"/>
    <n v="3200"/>
    <n v="1600"/>
    <n v="4800"/>
    <n v="540000"/>
    <n v="54000"/>
    <n v="54000"/>
    <n v="108000"/>
    <s v="Swiggy"/>
    <n v="4800"/>
    <n v="324000"/>
    <n v="216000"/>
  </r>
  <r>
    <s v="TN05"/>
    <x v="4"/>
    <x v="4"/>
    <n v="2800"/>
    <n v="1300"/>
    <n v="4100"/>
    <n v="475000"/>
    <n v="47500"/>
    <n v="47500"/>
    <n v="95000"/>
    <s v="Zomato"/>
    <n v="4100"/>
    <n v="285000"/>
    <n v="190000"/>
  </r>
  <r>
    <s v="TN06"/>
    <x v="0"/>
    <x v="5"/>
    <n v="3000"/>
    <n v="1500"/>
    <n v="4500"/>
    <n v="500000"/>
    <n v="50000"/>
    <n v="50000"/>
    <n v="100000"/>
    <s v="Own App"/>
    <n v="4500"/>
    <n v="300000"/>
    <n v="200000"/>
  </r>
  <r>
    <s v="TN07"/>
    <x v="1"/>
    <x v="6"/>
    <n v="2900"/>
    <n v="1400"/>
    <n v="4300"/>
    <n v="485000"/>
    <n v="48500"/>
    <n v="48500"/>
    <n v="97000"/>
    <s v="Swiggy"/>
    <n v="4300"/>
    <n v="291000"/>
    <n v="194000"/>
  </r>
  <r>
    <s v="TN08"/>
    <x v="2"/>
    <x v="7"/>
    <n v="3100"/>
    <n v="1600"/>
    <n v="4700"/>
    <n v="525000"/>
    <n v="52500"/>
    <n v="52500"/>
    <n v="105000"/>
    <s v="Zomato"/>
    <n v="4700"/>
    <n v="315000"/>
    <n v="210000"/>
  </r>
  <r>
    <s v="TN09"/>
    <x v="3"/>
    <x v="8"/>
    <n v="2700"/>
    <n v="1200"/>
    <n v="3900"/>
    <n v="455000"/>
    <n v="45500"/>
    <n v="45500"/>
    <n v="91000"/>
    <s v="Own App"/>
    <n v="3900"/>
    <n v="273000"/>
    <n v="182000"/>
  </r>
  <r>
    <s v="TN10"/>
    <x v="4"/>
    <x v="9"/>
    <n v="2800"/>
    <n v="1300"/>
    <n v="4100"/>
    <n v="470000"/>
    <n v="47000"/>
    <n v="47000"/>
    <n v="94000"/>
    <s v="Swiggy"/>
    <n v="4100"/>
    <n v="282000"/>
    <n v="188000"/>
  </r>
  <r>
    <s v="TN11"/>
    <x v="0"/>
    <x v="10"/>
    <n v="3000"/>
    <n v="1500"/>
    <n v="4500"/>
    <n v="500000"/>
    <n v="50000"/>
    <n v="50000"/>
    <n v="100000"/>
    <s v="Zomato"/>
    <n v="4500"/>
    <n v="300000"/>
    <n v="200000"/>
  </r>
  <r>
    <s v="TN12"/>
    <x v="1"/>
    <x v="11"/>
    <n v="2900"/>
    <n v="1400"/>
    <n v="4300"/>
    <n v="485000"/>
    <n v="48500"/>
    <n v="48500"/>
    <n v="97000"/>
    <s v="Own App"/>
    <n v="4300"/>
    <n v="291000"/>
    <n v="194000"/>
  </r>
  <r>
    <s v="TN01"/>
    <x v="2"/>
    <x v="0"/>
    <n v="3100"/>
    <n v="1600"/>
    <n v="4700"/>
    <n v="530000"/>
    <n v="53000"/>
    <n v="53000"/>
    <n v="106000"/>
    <s v="Swiggy"/>
    <n v="4700"/>
    <n v="318000"/>
    <n v="212000"/>
  </r>
  <r>
    <s v="TN02"/>
    <x v="3"/>
    <x v="1"/>
    <n v="2600"/>
    <n v="1200"/>
    <n v="3800"/>
    <n v="440000"/>
    <n v="44000"/>
    <n v="44000"/>
    <n v="88000"/>
    <s v="Zomato"/>
    <n v="3800"/>
    <n v="264000"/>
    <n v="176000"/>
  </r>
  <r>
    <s v="TN03"/>
    <x v="4"/>
    <x v="2"/>
    <n v="2900"/>
    <n v="1400"/>
    <n v="4300"/>
    <n v="485000"/>
    <n v="48500"/>
    <n v="48500"/>
    <n v="97000"/>
    <s v="Own App"/>
    <n v="4300"/>
    <n v="291000"/>
    <n v="194000"/>
  </r>
  <r>
    <s v="TN04"/>
    <x v="0"/>
    <x v="3"/>
    <n v="3000"/>
    <n v="1500"/>
    <n v="4500"/>
    <n v="510000"/>
    <n v="51000"/>
    <n v="51000"/>
    <n v="102000"/>
    <s v="Swiggy"/>
    <n v="4500"/>
    <n v="306000"/>
    <n v="204000"/>
  </r>
  <r>
    <s v="TN05"/>
    <x v="1"/>
    <x v="4"/>
    <n v="2700"/>
    <n v="1300"/>
    <n v="4000"/>
    <n v="460000"/>
    <n v="46000"/>
    <n v="46000"/>
    <n v="92000"/>
    <s v="Zomato"/>
    <n v="4000"/>
    <n v="276000"/>
    <n v="184000"/>
  </r>
  <r>
    <s v="TN06"/>
    <x v="2"/>
    <x v="5"/>
    <n v="3200"/>
    <n v="1600"/>
    <n v="4800"/>
    <n v="540000"/>
    <n v="54000"/>
    <n v="54000"/>
    <n v="108000"/>
    <s v="Own App"/>
    <n v="4800"/>
    <n v="324000"/>
    <n v="216000"/>
  </r>
  <r>
    <s v="TN07"/>
    <x v="3"/>
    <x v="6"/>
    <n v="2800"/>
    <n v="1400"/>
    <n v="4200"/>
    <n v="470000"/>
    <n v="47000"/>
    <n v="47000"/>
    <n v="94000"/>
    <s v="Swiggy"/>
    <n v="4200"/>
    <n v="282000"/>
    <n v="188000"/>
  </r>
  <r>
    <s v="TN08"/>
    <x v="4"/>
    <x v="7"/>
    <n v="3000"/>
    <n v="1500"/>
    <n v="4500"/>
    <n v="505000"/>
    <n v="50500"/>
    <n v="50500"/>
    <n v="101000"/>
    <s v="Zomato"/>
    <n v="4500"/>
    <n v="303000"/>
    <n v="202000"/>
  </r>
  <r>
    <s v="TN09"/>
    <x v="0"/>
    <x v="8"/>
    <n v="2900"/>
    <n v="1400"/>
    <n v="4300"/>
    <n v="480000"/>
    <n v="48000"/>
    <n v="48000"/>
    <n v="96000"/>
    <s v="Own App"/>
    <n v="4300"/>
    <n v="288000"/>
    <n v="192000"/>
  </r>
  <r>
    <s v="TN10"/>
    <x v="1"/>
    <x v="9"/>
    <n v="2600"/>
    <n v="1200"/>
    <n v="3800"/>
    <n v="440000"/>
    <n v="44000"/>
    <n v="44000"/>
    <n v="88000"/>
    <s v="Swiggy"/>
    <n v="3800"/>
    <n v="264000"/>
    <n v="176000"/>
  </r>
  <r>
    <s v="TN11"/>
    <x v="2"/>
    <x v="10"/>
    <n v="2900"/>
    <n v="1500"/>
    <n v="4400"/>
    <n v="500000"/>
    <n v="50000"/>
    <n v="50000"/>
    <n v="100000"/>
    <s v="Zomato"/>
    <n v="4400"/>
    <n v="300000"/>
    <n v="200000"/>
  </r>
  <r>
    <s v="TN12"/>
    <x v="3"/>
    <x v="11"/>
    <n v="3100"/>
    <n v="1600"/>
    <n v="4700"/>
    <n v="530000"/>
    <n v="53000"/>
    <n v="53000"/>
    <n v="106000"/>
    <s v="Own App"/>
    <n v="4700"/>
    <n v="318000"/>
    <n v="212000"/>
  </r>
  <r>
    <s v="TN01"/>
    <x v="4"/>
    <x v="0"/>
    <n v="2700"/>
    <n v="1300"/>
    <n v="4000"/>
    <n v="460000"/>
    <n v="46000"/>
    <n v="46000"/>
    <n v="92000"/>
    <s v="Swiggy"/>
    <n v="4000"/>
    <n v="276000"/>
    <n v="184000"/>
  </r>
  <r>
    <s v="TN02"/>
    <x v="0"/>
    <x v="1"/>
    <n v="3000"/>
    <n v="1400"/>
    <n v="4400"/>
    <n v="500000"/>
    <n v="50000"/>
    <n v="50000"/>
    <n v="100000"/>
    <s v="Zomato"/>
    <n v="4400"/>
    <n v="300000"/>
    <n v="200000"/>
  </r>
  <r>
    <s v="TN03"/>
    <x v="1"/>
    <x v="2"/>
    <n v="2800"/>
    <n v="1300"/>
    <n v="4100"/>
    <n v="470000"/>
    <n v="47000"/>
    <n v="47000"/>
    <n v="94000"/>
    <s v="Own App"/>
    <n v="4100"/>
    <n v="282000"/>
    <n v="188000"/>
  </r>
  <r>
    <s v="TN04"/>
    <x v="2"/>
    <x v="3"/>
    <n v="2900"/>
    <n v="1400"/>
    <n v="4300"/>
    <n v="485000"/>
    <n v="48500"/>
    <n v="48500"/>
    <n v="97000"/>
    <s v="Swiggy"/>
    <n v="4300"/>
    <n v="291000"/>
    <n v="194000"/>
  </r>
  <r>
    <s v="TN05"/>
    <x v="3"/>
    <x v="4"/>
    <n v="3100"/>
    <n v="1600"/>
    <n v="4700"/>
    <n v="530000"/>
    <n v="53000"/>
    <n v="53000"/>
    <n v="106000"/>
    <s v="Zomato"/>
    <n v="4700"/>
    <n v="318000"/>
    <n v="212000"/>
  </r>
  <r>
    <s v="TN06"/>
    <x v="4"/>
    <x v="5"/>
    <n v="2700"/>
    <n v="1300"/>
    <n v="4000"/>
    <n v="460000"/>
    <n v="46000"/>
    <n v="46000"/>
    <n v="92000"/>
    <s v="Own App"/>
    <n v="4000"/>
    <n v="276000"/>
    <n v="184000"/>
  </r>
  <r>
    <s v="TN07"/>
    <x v="0"/>
    <x v="6"/>
    <n v="2900"/>
    <n v="1400"/>
    <n v="4300"/>
    <n v="490000"/>
    <n v="49000"/>
    <n v="49000"/>
    <n v="98000"/>
    <s v="Swiggy"/>
    <n v="4300"/>
    <n v="294000"/>
    <n v="196000"/>
  </r>
  <r>
    <s v="TN08"/>
    <x v="1"/>
    <x v="7"/>
    <n v="3000"/>
    <n v="1500"/>
    <n v="4500"/>
    <n v="510000"/>
    <n v="51000"/>
    <n v="51000"/>
    <n v="102000"/>
    <s v="Zomato"/>
    <n v="4500"/>
    <n v="306000"/>
    <n v="204000"/>
  </r>
  <r>
    <s v="TN09"/>
    <x v="2"/>
    <x v="8"/>
    <n v="2800"/>
    <n v="1300"/>
    <n v="4100"/>
    <n v="475000"/>
    <n v="47500"/>
    <n v="47500"/>
    <n v="95000"/>
    <s v="Own App"/>
    <n v="4100"/>
    <n v="285000"/>
    <n v="190000"/>
  </r>
  <r>
    <s v="TN10"/>
    <x v="3"/>
    <x v="9"/>
    <n v="2900"/>
    <n v="1400"/>
    <n v="4300"/>
    <n v="485000"/>
    <n v="48500"/>
    <n v="48500"/>
    <n v="97000"/>
    <s v="Swiggy"/>
    <n v="4300"/>
    <n v="291000"/>
    <n v="194000"/>
  </r>
  <r>
    <s v="TN11"/>
    <x v="4"/>
    <x v="10"/>
    <n v="3100"/>
    <n v="1600"/>
    <n v="4700"/>
    <n v="525000"/>
    <n v="52500"/>
    <n v="52500"/>
    <n v="105000"/>
    <s v="Zomato"/>
    <n v="4700"/>
    <n v="315000"/>
    <n v="210000"/>
  </r>
  <r>
    <s v="TN12"/>
    <x v="0"/>
    <x v="11"/>
    <n v="2700"/>
    <n v="1300"/>
    <n v="4000"/>
    <n v="460000"/>
    <n v="46000"/>
    <n v="46000"/>
    <n v="92000"/>
    <s v="Own App"/>
    <n v="4000"/>
    <n v="276000"/>
    <n v="184000"/>
  </r>
  <r>
    <s v="TN01"/>
    <x v="1"/>
    <x v="0"/>
    <n v="2900"/>
    <n v="1400"/>
    <n v="4300"/>
    <n v="490000"/>
    <n v="49000"/>
    <n v="49000"/>
    <n v="98000"/>
    <s v="Swiggy"/>
    <n v="4300"/>
    <n v="294000"/>
    <n v="196000"/>
  </r>
  <r>
    <s v="TN02"/>
    <x v="2"/>
    <x v="1"/>
    <n v="3000"/>
    <n v="1500"/>
    <n v="4500"/>
    <n v="510000"/>
    <n v="51000"/>
    <n v="51000"/>
    <n v="102000"/>
    <s v="Zomato"/>
    <n v="4500"/>
    <n v="306000"/>
    <n v="204000"/>
  </r>
  <r>
    <s v="TN03"/>
    <x v="3"/>
    <x v="2"/>
    <n v="2800"/>
    <n v="1300"/>
    <n v="4100"/>
    <n v="475000"/>
    <n v="47500"/>
    <n v="47500"/>
    <n v="95000"/>
    <s v="Own App"/>
    <n v="4100"/>
    <n v="285000"/>
    <n v="190000"/>
  </r>
  <r>
    <s v="TN04"/>
    <x v="4"/>
    <x v="3"/>
    <n v="3100"/>
    <n v="1600"/>
    <n v="4700"/>
    <n v="525000"/>
    <n v="52500"/>
    <n v="52500"/>
    <n v="105000"/>
    <s v="Swiggy"/>
    <n v="4700"/>
    <n v="315000"/>
    <n v="210000"/>
  </r>
  <r>
    <s v="TN05"/>
    <x v="0"/>
    <x v="4"/>
    <n v="2700"/>
    <n v="1200"/>
    <n v="3900"/>
    <n v="455000"/>
    <n v="45500"/>
    <n v="45500"/>
    <n v="91000"/>
    <s v="Zomato"/>
    <n v="3900"/>
    <n v="273000"/>
    <n v="182000"/>
  </r>
  <r>
    <s v="TN06"/>
    <x v="1"/>
    <x v="5"/>
    <n v="3000"/>
    <n v="1400"/>
    <n v="4400"/>
    <n v="495000"/>
    <n v="49500"/>
    <n v="49500"/>
    <n v="99000"/>
    <s v="Own App"/>
    <n v="4400"/>
    <n v="297000"/>
    <n v="198000"/>
  </r>
  <r>
    <m/>
    <x v="5"/>
    <x v="12"/>
    <m/>
    <m/>
    <m/>
    <m/>
    <m/>
    <m/>
    <m/>
    <m/>
    <m/>
    <m/>
    <m/>
  </r>
  <r>
    <m/>
    <x v="5"/>
    <x v="12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2122F0-2870-4B57-80D1-D794D4669343}" name="PivotTable1" cacheId="2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:B18" firstHeaderRow="1" firstDataRow="1" firstDataCol="1" rowPageCount="1" colPageCount="1"/>
  <pivotFields count="13">
    <pivotField compact="0" outline="0" showAll="0"/>
    <pivotField axis="axisPage" compact="0" outline="0" showAll="0">
      <items count="7">
        <item x="0"/>
        <item x="1"/>
        <item x="2"/>
        <item x="4"/>
        <item x="3"/>
        <item x="5"/>
        <item t="default"/>
      </items>
    </pivotField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3" outline="0" showAll="0"/>
    <pivotField compact="0" outline="0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" hier="-1"/>
  </pageFields>
  <dataFields count="1">
    <dataField name="Sum of Revenue (₹)" fld="6" baseField="0" baseItem="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2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7A023B-886B-4D87-B238-72FC49E757DF}" name="PivotTable3" cacheId="2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:C15" firstHeaderRow="0" firstDataRow="1" firstDataCol="1"/>
  <pivotFields count="13">
    <pivotField compact="0" outline="0" showAll="0"/>
    <pivotField compact="0" outline="0" showAll="0"/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3" outline="0" showAll="0"/>
    <pivotField compact="0" outline="0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s_Offline" fld="4" baseField="0" baseItem="0"/>
    <dataField name="Sum of Orders_Online" fld="3" baseField="0" baseItem="0"/>
  </dataFields>
  <conditionalFormats count="2">
    <conditionalFormat priority="1">
      <pivotAreas count="1">
        <pivotArea type="data" outline="0" collapsedLevelsAreSubtotals="1" fieldPosition="0">
          <references count="1">
            <reference field="2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2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A859F-6EDC-4100-93DE-6E504AD0659A}" name="PivotTable4" cacheId="2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5:E10" firstHeaderRow="0" firstDataRow="1" firstDataCol="1" rowPageCount="1" colPageCount="1"/>
  <pivotFields count="13">
    <pivotField compact="0" outline="0" showAll="0"/>
    <pivotField axis="axisPage" compact="0" outline="0" showAll="0">
      <items count="7">
        <item x="0"/>
        <item x="1"/>
        <item x="2"/>
        <item x="4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axis="axisRow" compact="0" outline="0" showAll="0">
      <items count="5">
        <item x="2"/>
        <item x="0"/>
        <item x="1"/>
        <item x="3"/>
        <item t="default"/>
      </items>
    </pivotField>
    <pivotField compact="0" numFmtId="3" outline="0" showAll="0"/>
    <pivotField compact="0" outline="0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Sum of Revenue (₹)" fld="6" baseField="0" baseItem="0"/>
    <dataField name="Sum of Food_Cost (₹)" fld="7" baseField="0" baseItem="0"/>
    <dataField name="Sum of Staff_Cost (₹)" fld="8" baseField="0" baseItem="0"/>
    <dataField name="Sum of Rent (₹)" fld="9" baseField="0" baseItem="0"/>
  </dataFields>
  <conditionalFormats count="2">
    <conditionalFormat priority="1">
      <pivotAreas count="1">
        <pivotArea type="data" outline="0" collapsedLevelsAreSubtotals="1" fieldPosition="0">
          <references count="2">
            <reference field="4294967294" count="3" selected="0">
              <x v="1"/>
              <x v="2"/>
              <x v="3"/>
            </reference>
            <reference field="10" count="3" selected="0">
              <x v="0"/>
              <x v="1"/>
              <x v="2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3" selected="0">
              <x v="1"/>
              <x v="2"/>
              <x v="3"/>
            </reference>
            <reference field="10" count="3" selected="0">
              <x v="0"/>
              <x v="1"/>
              <x v="2"/>
            </reference>
          </references>
        </pivotArea>
      </pivotAreas>
    </conditionalFormat>
  </conditionalFormats>
  <chartFormats count="2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21C84-0687-4BF3-859F-75F60819A9BA}" name="PivotTable4" cacheId="2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F15" firstHeaderRow="0" firstDataRow="1" firstDataCol="1"/>
  <pivotFields count="14">
    <pivotField compact="0" outline="0" showAll="0"/>
    <pivotField compact="0" outline="0" showAll="0"/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Food_Cost (₹)" fld="7" baseField="0" baseItem="0"/>
    <dataField name="Sum of Staff_Cost (₹)" fld="8" baseField="0" baseItem="0"/>
    <dataField name="Sum of Rent (₹)" fld="9" baseField="0" baseItem="0"/>
    <dataField name="Sum of Total cost " fld="13" baseField="0" baseItem="0"/>
    <dataField name="Sum of Revenue (₹)" fld="6" baseField="0" baseItem="0"/>
  </dataFields>
  <conditionalFormats count="3">
    <conditionalFormat priority="1">
      <pivotAreas count="1">
        <pivotArea type="data" outline="0" collapsedLevelsAreSubtotals="1" fieldPosition="0">
          <references count="2">
            <reference field="4294967294" count="3" selected="0">
              <x v="0"/>
              <x v="1"/>
              <x v="2"/>
            </reference>
            <reference field="2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4"/>
            </reference>
            <reference field="2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2">
            <reference field="4294967294" count="2" selected="0">
              <x v="3"/>
              <x v="4"/>
            </reference>
            <reference field="2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3A2A2-99DC-4E28-AC47-E240EC882B21}" name="PivotTable3" cacheId="2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54:F68" firstHeaderRow="0" firstDataRow="1" firstDataCol="1"/>
  <pivotFields count="14">
    <pivotField compact="0" outline="0" showAll="0"/>
    <pivotField compact="0" outline="0" showAll="0"/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nt (₹)" fld="9" baseField="0" baseItem="0"/>
    <dataField name="Sum of Staff_Cost (₹)" fld="8" baseField="0" baseItem="0"/>
    <dataField name="Sum of Food_Cost (₹)" fld="7" baseField="0" baseItem="0"/>
    <dataField name="Sum of Total cost " fld="1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4AA6A-F4DB-4822-A100-EE9B348F0779}" name="PivotTable1" cacheId="2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3:D20" firstHeaderRow="0" firstDataRow="1" firstDataCol="2" rowPageCount="1" colPageCount="1"/>
  <pivotFields count="13">
    <pivotField axis="axisRow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compact="0" outline="0" showAll="0">
      <items count="7">
        <item x="0"/>
        <item x="1"/>
        <item x="2"/>
        <item x="4"/>
        <item x="3"/>
        <item x="5"/>
        <item t="default"/>
      </items>
    </pivotField>
    <pivotField axis="axisPage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3" outline="0" showAll="0"/>
    <pivotField compact="0" outline="0" showAll="0"/>
  </pivotFields>
  <rowFields count="2">
    <field x="1"/>
    <field x="0"/>
  </rowFields>
  <rowItems count="17">
    <i>
      <x/>
      <x/>
    </i>
    <i r="1">
      <x v="3"/>
    </i>
    <i t="default">
      <x/>
    </i>
    <i>
      <x v="1"/>
      <x/>
    </i>
    <i r="1">
      <x v="1"/>
    </i>
    <i r="1">
      <x v="3"/>
    </i>
    <i t="default">
      <x v="1"/>
    </i>
    <i>
      <x v="2"/>
      <x/>
    </i>
    <i r="1">
      <x v="2"/>
    </i>
    <i r="1">
      <x v="3"/>
    </i>
    <i t="default">
      <x v="2"/>
    </i>
    <i>
      <x v="3"/>
      <x/>
    </i>
    <i r="1">
      <x v="3"/>
    </i>
    <i t="default">
      <x v="3"/>
    </i>
    <i>
      <x v="4"/>
      <x v="3"/>
    </i>
    <i t="default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0" hier="-1"/>
  </pageFields>
  <dataFields count="2">
    <dataField name="Sum of Revenue (₹)" fld="6" baseField="0" baseItem="0"/>
    <dataField name="Sum of Customers_Total" fld="5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"/>
  <sheetViews>
    <sheetView workbookViewId="0">
      <selection activeCell="L10" sqref="L10"/>
    </sheetView>
  </sheetViews>
  <sheetFormatPr defaultRowHeight="15"/>
  <cols>
    <col min="2" max="2" width="11" bestFit="1" customWidth="1"/>
    <col min="3" max="3" width="12" customWidth="1"/>
    <col min="4" max="4" width="15.7109375" customWidth="1"/>
    <col min="5" max="5" width="16.85546875" customWidth="1"/>
    <col min="6" max="6" width="16.5703125" customWidth="1"/>
    <col min="7" max="7" width="12.85546875" customWidth="1"/>
    <col min="8" max="8" width="15.28515625" customWidth="1"/>
    <col min="9" max="9" width="14.85546875" customWidth="1"/>
    <col min="10" max="10" width="11.7109375" customWidth="1"/>
    <col min="11" max="11" width="13.5703125" customWidth="1"/>
  </cols>
  <sheetData>
    <row r="1" spans="1:11" ht="15.7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</row>
    <row r="2" spans="1:11">
      <c r="A2" s="1" t="s">
        <v>11</v>
      </c>
      <c r="B2" s="1" t="s">
        <v>12</v>
      </c>
      <c r="C2" s="2">
        <v>45682</v>
      </c>
      <c r="D2" s="3">
        <v>2800</v>
      </c>
      <c r="E2" s="3">
        <v>1200</v>
      </c>
      <c r="F2" s="3">
        <v>4000</v>
      </c>
      <c r="G2" s="3">
        <f>480000*2</f>
        <v>960000</v>
      </c>
      <c r="H2" s="3">
        <f>G2*0.1</f>
        <v>96000</v>
      </c>
      <c r="I2" s="3">
        <f>G2*0.1</f>
        <v>96000</v>
      </c>
      <c r="J2" s="3">
        <f>G2*0.2</f>
        <v>192000</v>
      </c>
      <c r="K2" s="1" t="s">
        <v>13</v>
      </c>
    </row>
    <row r="3" spans="1:11">
      <c r="A3" s="1" t="s">
        <v>14</v>
      </c>
      <c r="B3" s="1" t="s">
        <v>15</v>
      </c>
      <c r="C3" s="2">
        <v>45682</v>
      </c>
      <c r="D3" s="3">
        <v>1900</v>
      </c>
      <c r="E3" s="3">
        <v>1100</v>
      </c>
      <c r="F3" s="3">
        <v>3000</v>
      </c>
      <c r="G3" s="3">
        <v>390000</v>
      </c>
      <c r="H3" s="3">
        <f>G3*0.1</f>
        <v>39000</v>
      </c>
      <c r="I3" s="3">
        <f>G3*0.1</f>
        <v>39000</v>
      </c>
      <c r="J3" s="3">
        <f>G3*0.2</f>
        <v>78000</v>
      </c>
      <c r="K3" s="1" t="s">
        <v>16</v>
      </c>
    </row>
    <row r="4" spans="1:11">
      <c r="A4" s="1" t="s">
        <v>17</v>
      </c>
      <c r="B4" s="1" t="s">
        <v>18</v>
      </c>
      <c r="C4" s="2">
        <v>45682</v>
      </c>
      <c r="D4" s="3">
        <v>2500</v>
      </c>
      <c r="E4" s="3">
        <v>1500</v>
      </c>
      <c r="F4" s="3">
        <v>4000</v>
      </c>
      <c r="G4" s="3">
        <v>440000</v>
      </c>
      <c r="H4" s="3">
        <f>G4*0.1</f>
        <v>44000</v>
      </c>
      <c r="I4" s="3">
        <f>G4*0.1</f>
        <v>44000</v>
      </c>
      <c r="J4" s="3">
        <f>G4*0.2</f>
        <v>88000</v>
      </c>
      <c r="K4" s="1" t="s">
        <v>19</v>
      </c>
    </row>
    <row r="5" spans="1:11">
      <c r="A5" s="1" t="s">
        <v>11</v>
      </c>
      <c r="B5" s="1" t="s">
        <v>12</v>
      </c>
      <c r="C5" s="2">
        <v>45713</v>
      </c>
      <c r="D5" s="3">
        <v>3000</v>
      </c>
      <c r="E5" s="3">
        <v>1300</v>
      </c>
      <c r="F5" s="3">
        <v>4300</v>
      </c>
      <c r="G5" s="3">
        <v>500000</v>
      </c>
      <c r="H5" s="3">
        <f>G5*0.1</f>
        <v>50000</v>
      </c>
      <c r="I5" s="3">
        <f>G5*0.1</f>
        <v>50000</v>
      </c>
      <c r="J5" s="3">
        <f>G5*0.2</f>
        <v>100000</v>
      </c>
      <c r="K5" s="1" t="s">
        <v>13</v>
      </c>
    </row>
    <row r="6" spans="1:11">
      <c r="A6" s="1" t="s">
        <v>14</v>
      </c>
      <c r="B6" s="1" t="s">
        <v>15</v>
      </c>
      <c r="C6" s="2">
        <v>45713</v>
      </c>
      <c r="D6" s="3">
        <v>2000</v>
      </c>
      <c r="E6" s="3">
        <v>1100</v>
      </c>
      <c r="F6" s="3">
        <v>3100</v>
      </c>
      <c r="G6" s="3">
        <v>410000</v>
      </c>
      <c r="H6" s="3">
        <f>G6*0.1</f>
        <v>41000</v>
      </c>
      <c r="I6" s="3">
        <f>G6*0.1</f>
        <v>41000</v>
      </c>
      <c r="J6" s="3">
        <f>G6*0.2</f>
        <v>82000</v>
      </c>
      <c r="K6" s="1" t="s">
        <v>16</v>
      </c>
    </row>
    <row r="7" spans="1:11">
      <c r="A7" s="1" t="s">
        <v>17</v>
      </c>
      <c r="B7" s="1" t="s">
        <v>18</v>
      </c>
      <c r="C7" s="2">
        <v>45713</v>
      </c>
      <c r="D7" s="3">
        <v>2600</v>
      </c>
      <c r="E7" s="3">
        <v>1400</v>
      </c>
      <c r="F7" s="3">
        <v>4000</v>
      </c>
      <c r="G7" s="3">
        <v>455000</v>
      </c>
      <c r="H7" s="3">
        <f>G7*0.1</f>
        <v>45500</v>
      </c>
      <c r="I7" s="3">
        <f>G7*0.1</f>
        <v>45500</v>
      </c>
      <c r="J7" s="3">
        <f>G7*0.2</f>
        <v>91000</v>
      </c>
      <c r="K7" s="1" t="s">
        <v>19</v>
      </c>
    </row>
    <row r="8" spans="1:11">
      <c r="A8" s="1" t="s">
        <v>20</v>
      </c>
      <c r="B8" s="1" t="s">
        <v>21</v>
      </c>
      <c r="C8" s="2">
        <v>45741</v>
      </c>
      <c r="D8" s="3">
        <v>3100</v>
      </c>
      <c r="E8" s="3">
        <v>1500</v>
      </c>
      <c r="F8" s="3">
        <v>4600</v>
      </c>
      <c r="G8" s="3">
        <v>520000</v>
      </c>
      <c r="H8" s="3">
        <f>G8*0.1</f>
        <v>52000</v>
      </c>
      <c r="I8" s="3">
        <f>G8*0.1</f>
        <v>52000</v>
      </c>
      <c r="J8" s="3">
        <f>G8*0.2</f>
        <v>104000</v>
      </c>
      <c r="K8" s="1" t="s">
        <v>13</v>
      </c>
    </row>
    <row r="9" spans="1:11">
      <c r="A9" s="1" t="s">
        <v>22</v>
      </c>
      <c r="B9" s="1" t="s">
        <v>23</v>
      </c>
      <c r="C9" s="2">
        <v>45741</v>
      </c>
      <c r="D9" s="3">
        <v>2400</v>
      </c>
      <c r="E9" s="3">
        <v>1200</v>
      </c>
      <c r="F9" s="3">
        <v>3600</v>
      </c>
      <c r="G9" s="3">
        <v>430000</v>
      </c>
      <c r="H9" s="3">
        <f>G9*0.1</f>
        <v>43000</v>
      </c>
      <c r="I9" s="3">
        <f>G9*0.1</f>
        <v>43000</v>
      </c>
      <c r="J9" s="3">
        <f>G9*0.2</f>
        <v>86000</v>
      </c>
      <c r="K9" s="1" t="s">
        <v>16</v>
      </c>
    </row>
    <row r="10" spans="1:11">
      <c r="A10" s="1" t="s">
        <v>24</v>
      </c>
      <c r="B10" s="1" t="s">
        <v>12</v>
      </c>
      <c r="C10" s="2">
        <v>45772</v>
      </c>
      <c r="D10" s="3">
        <v>2700</v>
      </c>
      <c r="E10" s="3">
        <v>1600</v>
      </c>
      <c r="F10" s="3">
        <v>4300</v>
      </c>
      <c r="G10" s="3">
        <v>460000</v>
      </c>
      <c r="H10" s="3">
        <f>G10*0.1</f>
        <v>46000</v>
      </c>
      <c r="I10" s="3">
        <f>G10*0.1</f>
        <v>46000</v>
      </c>
      <c r="J10" s="3">
        <f>G10*0.2</f>
        <v>92000</v>
      </c>
      <c r="K10" s="1" t="s">
        <v>19</v>
      </c>
    </row>
    <row r="11" spans="1:11">
      <c r="A11" s="1" t="s">
        <v>25</v>
      </c>
      <c r="B11" s="1" t="s">
        <v>15</v>
      </c>
      <c r="C11" s="2">
        <v>45772</v>
      </c>
      <c r="D11" s="3">
        <v>2800</v>
      </c>
      <c r="E11" s="3">
        <v>1500</v>
      </c>
      <c r="F11" s="3">
        <v>4300</v>
      </c>
      <c r="G11" s="3">
        <v>470000</v>
      </c>
      <c r="H11" s="3">
        <f>G11*0.1</f>
        <v>47000</v>
      </c>
      <c r="I11" s="3">
        <f>G11*0.1</f>
        <v>47000</v>
      </c>
      <c r="J11" s="3">
        <f>G11*0.2</f>
        <v>94000</v>
      </c>
      <c r="K11" s="1" t="s">
        <v>13</v>
      </c>
    </row>
    <row r="12" spans="1:11">
      <c r="A12" s="1" t="s">
        <v>20</v>
      </c>
      <c r="B12" s="1" t="s">
        <v>21</v>
      </c>
      <c r="C12" s="2">
        <v>45682</v>
      </c>
      <c r="D12" s="3">
        <v>3200</v>
      </c>
      <c r="E12" s="3">
        <v>1400</v>
      </c>
      <c r="F12" s="3">
        <v>4600</v>
      </c>
      <c r="G12" s="3">
        <v>520000</v>
      </c>
      <c r="H12" s="3">
        <f>G12*0.1</f>
        <v>52000</v>
      </c>
      <c r="I12" s="3">
        <f>G12*0.1</f>
        <v>52000</v>
      </c>
      <c r="J12" s="3">
        <f>G12*0.2</f>
        <v>104000</v>
      </c>
      <c r="K12" s="1" t="s">
        <v>16</v>
      </c>
    </row>
    <row r="13" spans="1:11">
      <c r="A13" s="1" t="s">
        <v>22</v>
      </c>
      <c r="B13" s="1" t="s">
        <v>23</v>
      </c>
      <c r="C13" s="2">
        <v>45713</v>
      </c>
      <c r="D13" s="3">
        <v>2600</v>
      </c>
      <c r="E13" s="3">
        <v>1100</v>
      </c>
      <c r="F13" s="3">
        <v>3700</v>
      </c>
      <c r="G13" s="3">
        <v>460000</v>
      </c>
      <c r="H13" s="3">
        <f>G13*0.1</f>
        <v>46000</v>
      </c>
      <c r="I13" s="3">
        <f>G13*0.1</f>
        <v>46000</v>
      </c>
      <c r="J13" s="3">
        <f>G13*0.2</f>
        <v>92000</v>
      </c>
      <c r="K13" s="1" t="s">
        <v>19</v>
      </c>
    </row>
    <row r="14" spans="1:11">
      <c r="A14" s="1" t="s">
        <v>24</v>
      </c>
      <c r="B14" s="1" t="s">
        <v>12</v>
      </c>
      <c r="C14" s="2">
        <v>45741</v>
      </c>
      <c r="D14" s="3">
        <v>2700</v>
      </c>
      <c r="E14" s="3">
        <v>1500</v>
      </c>
      <c r="F14" s="3">
        <v>4200</v>
      </c>
      <c r="G14" s="3">
        <v>490000</v>
      </c>
      <c r="H14" s="3">
        <f>G14*0.1</f>
        <v>49000</v>
      </c>
      <c r="I14" s="3">
        <f>G14*0.1</f>
        <v>49000</v>
      </c>
      <c r="J14" s="3">
        <f>G14*0.2</f>
        <v>98000</v>
      </c>
      <c r="K14" s="1" t="s">
        <v>13</v>
      </c>
    </row>
    <row r="15" spans="1:11">
      <c r="A15" s="1" t="s">
        <v>25</v>
      </c>
      <c r="B15" s="1" t="s">
        <v>18</v>
      </c>
      <c r="C15" s="2">
        <v>45772</v>
      </c>
      <c r="D15" s="3">
        <v>2400</v>
      </c>
      <c r="E15" s="3">
        <v>1400</v>
      </c>
      <c r="F15" s="3">
        <v>3800</v>
      </c>
      <c r="G15" s="3">
        <v>430000</v>
      </c>
      <c r="H15" s="3">
        <f>G15*0.1</f>
        <v>43000</v>
      </c>
      <c r="I15" s="3">
        <f>G15*0.1</f>
        <v>43000</v>
      </c>
      <c r="J15" s="3">
        <f>G15*0.2</f>
        <v>86000</v>
      </c>
      <c r="K15" s="1" t="s">
        <v>16</v>
      </c>
    </row>
    <row r="16" spans="1:11">
      <c r="A16" s="1" t="s">
        <v>26</v>
      </c>
      <c r="B16" s="1" t="s">
        <v>15</v>
      </c>
      <c r="C16" s="2">
        <v>45802</v>
      </c>
      <c r="D16" s="3">
        <v>2800</v>
      </c>
      <c r="E16" s="3">
        <v>1300</v>
      </c>
      <c r="F16" s="3">
        <v>4100</v>
      </c>
      <c r="G16" s="3">
        <v>475000</v>
      </c>
      <c r="H16" s="3">
        <f>G16*0.1</f>
        <v>47500</v>
      </c>
      <c r="I16" s="3">
        <f>G16*0.1</f>
        <v>47500</v>
      </c>
      <c r="J16" s="3">
        <f>G16*0.2</f>
        <v>95000</v>
      </c>
      <c r="K16" s="1" t="s">
        <v>19</v>
      </c>
    </row>
    <row r="17" spans="1:11">
      <c r="A17" s="1" t="s">
        <v>27</v>
      </c>
      <c r="B17" s="1" t="s">
        <v>21</v>
      </c>
      <c r="C17" s="2">
        <v>45833</v>
      </c>
      <c r="D17" s="3">
        <v>3000</v>
      </c>
      <c r="E17" s="3">
        <v>1600</v>
      </c>
      <c r="F17" s="3">
        <v>4600</v>
      </c>
      <c r="G17" s="3">
        <v>510000</v>
      </c>
      <c r="H17" s="3">
        <f>G17*0.1</f>
        <v>51000</v>
      </c>
      <c r="I17" s="3">
        <f>G17*0.1</f>
        <v>51000</v>
      </c>
      <c r="J17" s="3">
        <f>G17*0.2</f>
        <v>102000</v>
      </c>
      <c r="K17" s="1" t="s">
        <v>13</v>
      </c>
    </row>
    <row r="18" spans="1:11">
      <c r="A18" s="1" t="s">
        <v>28</v>
      </c>
      <c r="B18" s="1" t="s">
        <v>23</v>
      </c>
      <c r="C18" s="2">
        <v>45863</v>
      </c>
      <c r="D18" s="3">
        <v>2900</v>
      </c>
      <c r="E18" s="3">
        <v>1200</v>
      </c>
      <c r="F18" s="3">
        <v>4100</v>
      </c>
      <c r="G18" s="3">
        <v>455000</v>
      </c>
      <c r="H18" s="3">
        <f>G18*0.1</f>
        <v>45500</v>
      </c>
      <c r="I18" s="3">
        <f>G18*0.1</f>
        <v>45500</v>
      </c>
      <c r="J18" s="3">
        <f>G18*0.2</f>
        <v>91000</v>
      </c>
      <c r="K18" s="1" t="s">
        <v>16</v>
      </c>
    </row>
    <row r="19" spans="1:11">
      <c r="A19" s="1" t="s">
        <v>29</v>
      </c>
      <c r="B19" s="1" t="s">
        <v>12</v>
      </c>
      <c r="C19" s="2">
        <v>45894</v>
      </c>
      <c r="D19" s="3">
        <v>3100</v>
      </c>
      <c r="E19" s="3">
        <v>1500</v>
      </c>
      <c r="F19" s="3">
        <v>4600</v>
      </c>
      <c r="G19" s="3">
        <v>520000</v>
      </c>
      <c r="H19" s="3">
        <f>G19*0.1</f>
        <v>52000</v>
      </c>
      <c r="I19" s="3">
        <f>G19*0.1</f>
        <v>52000</v>
      </c>
      <c r="J19" s="3">
        <f>G19*0.2</f>
        <v>104000</v>
      </c>
      <c r="K19" s="1" t="s">
        <v>19</v>
      </c>
    </row>
    <row r="20" spans="1:11">
      <c r="A20" s="1" t="s">
        <v>30</v>
      </c>
      <c r="B20" s="1" t="s">
        <v>18</v>
      </c>
      <c r="C20" s="2">
        <v>45925</v>
      </c>
      <c r="D20" s="3">
        <v>2700</v>
      </c>
      <c r="E20" s="3">
        <v>1300</v>
      </c>
      <c r="F20" s="3">
        <v>4000</v>
      </c>
      <c r="G20" s="3">
        <v>470000</v>
      </c>
      <c r="H20" s="3">
        <f>G20*0.1</f>
        <v>47000</v>
      </c>
      <c r="I20" s="3">
        <f>G20*0.1</f>
        <v>47000</v>
      </c>
      <c r="J20" s="3">
        <f>G20*0.2</f>
        <v>94000</v>
      </c>
      <c r="K20" s="1" t="s">
        <v>13</v>
      </c>
    </row>
    <row r="21" spans="1:11">
      <c r="A21" s="1" t="s">
        <v>17</v>
      </c>
      <c r="B21" s="1" t="s">
        <v>15</v>
      </c>
      <c r="C21" s="2">
        <v>45955</v>
      </c>
      <c r="D21" s="3">
        <v>3000</v>
      </c>
      <c r="E21" s="3">
        <v>1400</v>
      </c>
      <c r="F21" s="3">
        <v>4400</v>
      </c>
      <c r="G21" s="3">
        <v>495000</v>
      </c>
      <c r="H21" s="3">
        <f>G21*0.1</f>
        <v>49500</v>
      </c>
      <c r="I21" s="3">
        <f>G21*0.1</f>
        <v>49500</v>
      </c>
      <c r="J21" s="3">
        <f>G21*0.2</f>
        <v>99000</v>
      </c>
      <c r="K21" s="1" t="s">
        <v>16</v>
      </c>
    </row>
    <row r="22" spans="1:11">
      <c r="A22" s="1" t="s">
        <v>11</v>
      </c>
      <c r="B22" s="1" t="s">
        <v>21</v>
      </c>
      <c r="C22" s="2">
        <v>45986</v>
      </c>
      <c r="D22" s="3">
        <v>2600</v>
      </c>
      <c r="E22" s="3">
        <v>1500</v>
      </c>
      <c r="F22" s="3">
        <v>4100</v>
      </c>
      <c r="G22" s="3">
        <v>460000</v>
      </c>
      <c r="H22" s="3">
        <f>G22*0.1</f>
        <v>46000</v>
      </c>
      <c r="I22" s="3">
        <f>G22*0.1</f>
        <v>46000</v>
      </c>
      <c r="J22" s="3">
        <f>G22*0.2</f>
        <v>92000</v>
      </c>
      <c r="K22" s="1" t="s">
        <v>13</v>
      </c>
    </row>
    <row r="23" spans="1:11">
      <c r="A23" s="1" t="s">
        <v>14</v>
      </c>
      <c r="B23" s="1" t="s">
        <v>23</v>
      </c>
      <c r="C23" s="2">
        <v>46016</v>
      </c>
      <c r="D23" s="3">
        <v>2800</v>
      </c>
      <c r="E23" s="3">
        <v>1200</v>
      </c>
      <c r="F23" s="3">
        <v>4000</v>
      </c>
      <c r="G23" s="3">
        <v>480000</v>
      </c>
      <c r="H23" s="3">
        <f>G23*0.1</f>
        <v>48000</v>
      </c>
      <c r="I23" s="3">
        <f>G23*0.1</f>
        <v>48000</v>
      </c>
      <c r="J23" s="3">
        <f>G23*0.2</f>
        <v>96000</v>
      </c>
      <c r="K23" s="1" t="s">
        <v>19</v>
      </c>
    </row>
    <row r="24" spans="1:11">
      <c r="A24" s="1" t="s">
        <v>20</v>
      </c>
      <c r="B24" s="1" t="s">
        <v>12</v>
      </c>
      <c r="C24" s="2">
        <v>45682</v>
      </c>
      <c r="D24" s="3">
        <v>3000</v>
      </c>
      <c r="E24" s="3">
        <v>1400</v>
      </c>
      <c r="F24" s="3">
        <v>4400</v>
      </c>
      <c r="G24" s="3">
        <v>500000</v>
      </c>
      <c r="H24" s="3">
        <f>G24*0.1</f>
        <v>50000</v>
      </c>
      <c r="I24" s="3">
        <f>G24*0.1</f>
        <v>50000</v>
      </c>
      <c r="J24" s="3">
        <f>G24*0.2</f>
        <v>100000</v>
      </c>
      <c r="K24" s="1" t="s">
        <v>16</v>
      </c>
    </row>
    <row r="25" spans="1:11">
      <c r="A25" s="1" t="s">
        <v>22</v>
      </c>
      <c r="B25" s="1" t="s">
        <v>18</v>
      </c>
      <c r="C25" s="2">
        <v>45713</v>
      </c>
      <c r="D25" s="3">
        <v>2500</v>
      </c>
      <c r="E25" s="3">
        <v>1300</v>
      </c>
      <c r="F25" s="3">
        <v>3800</v>
      </c>
      <c r="G25" s="3">
        <v>450000</v>
      </c>
      <c r="H25" s="3">
        <f>G25*0.1</f>
        <v>45000</v>
      </c>
      <c r="I25" s="3">
        <f>G25*0.1</f>
        <v>45000</v>
      </c>
      <c r="J25" s="3">
        <f>G25*0.2</f>
        <v>90000</v>
      </c>
      <c r="K25" s="1" t="s">
        <v>13</v>
      </c>
    </row>
    <row r="26" spans="1:11">
      <c r="A26" s="1" t="s">
        <v>24</v>
      </c>
      <c r="B26" s="1" t="s">
        <v>15</v>
      </c>
      <c r="C26" s="2">
        <v>45741</v>
      </c>
      <c r="D26" s="3">
        <v>2900</v>
      </c>
      <c r="E26" s="3">
        <v>1100</v>
      </c>
      <c r="F26" s="3">
        <v>4000</v>
      </c>
      <c r="G26" s="3">
        <v>470000</v>
      </c>
      <c r="H26" s="3">
        <f>G26*0.1</f>
        <v>47000</v>
      </c>
      <c r="I26" s="3">
        <f>G26*0.1</f>
        <v>47000</v>
      </c>
      <c r="J26" s="3">
        <f>G26*0.2</f>
        <v>94000</v>
      </c>
      <c r="K26" s="1" t="s">
        <v>19</v>
      </c>
    </row>
    <row r="27" spans="1:11">
      <c r="A27" s="1" t="s">
        <v>25</v>
      </c>
      <c r="B27" s="1" t="s">
        <v>21</v>
      </c>
      <c r="C27" s="2">
        <v>45772</v>
      </c>
      <c r="D27" s="3">
        <v>3200</v>
      </c>
      <c r="E27" s="3">
        <v>1600</v>
      </c>
      <c r="F27" s="3">
        <v>4800</v>
      </c>
      <c r="G27" s="3">
        <v>540000</v>
      </c>
      <c r="H27" s="3">
        <f>G27*0.1</f>
        <v>54000</v>
      </c>
      <c r="I27" s="3">
        <f>G27*0.1</f>
        <v>54000</v>
      </c>
      <c r="J27" s="3">
        <f>G27*0.2</f>
        <v>108000</v>
      </c>
      <c r="K27" s="1" t="s">
        <v>16</v>
      </c>
    </row>
    <row r="28" spans="1:11">
      <c r="A28" s="1" t="s">
        <v>26</v>
      </c>
      <c r="B28" s="1" t="s">
        <v>23</v>
      </c>
      <c r="C28" s="2">
        <v>45802</v>
      </c>
      <c r="D28" s="3">
        <v>2700</v>
      </c>
      <c r="E28" s="3">
        <v>1500</v>
      </c>
      <c r="F28" s="3">
        <v>4200</v>
      </c>
      <c r="G28" s="3">
        <v>485000</v>
      </c>
      <c r="H28" s="3">
        <f>G28*0.1</f>
        <v>48500</v>
      </c>
      <c r="I28" s="3">
        <f>G28*0.1</f>
        <v>48500</v>
      </c>
      <c r="J28" s="3">
        <f>G28*0.2</f>
        <v>97000</v>
      </c>
      <c r="K28" s="1" t="s">
        <v>13</v>
      </c>
    </row>
    <row r="29" spans="1:11">
      <c r="A29" s="1" t="s">
        <v>27</v>
      </c>
      <c r="B29" s="1" t="s">
        <v>12</v>
      </c>
      <c r="C29" s="2">
        <v>45833</v>
      </c>
      <c r="D29" s="3">
        <v>2600</v>
      </c>
      <c r="E29" s="3">
        <v>1300</v>
      </c>
      <c r="F29" s="3">
        <v>3900</v>
      </c>
      <c r="G29" s="3">
        <v>455000</v>
      </c>
      <c r="H29" s="3">
        <f>G29*0.1</f>
        <v>45500</v>
      </c>
      <c r="I29" s="3">
        <f>G29*0.1</f>
        <v>45500</v>
      </c>
      <c r="J29" s="3">
        <f>G29*0.2</f>
        <v>91000</v>
      </c>
      <c r="K29" s="1" t="s">
        <v>19</v>
      </c>
    </row>
    <row r="30" spans="1:11">
      <c r="A30" s="1" t="s">
        <v>28</v>
      </c>
      <c r="B30" s="1" t="s">
        <v>18</v>
      </c>
      <c r="C30" s="2">
        <v>45863</v>
      </c>
      <c r="D30" s="3">
        <v>2800</v>
      </c>
      <c r="E30" s="3">
        <v>1500</v>
      </c>
      <c r="F30" s="3">
        <v>4300</v>
      </c>
      <c r="G30" s="3">
        <v>490000</v>
      </c>
      <c r="H30" s="3">
        <f>G30*0.1</f>
        <v>49000</v>
      </c>
      <c r="I30" s="3">
        <f>G30*0.1</f>
        <v>49000</v>
      </c>
      <c r="J30" s="3">
        <f>G30*0.2</f>
        <v>98000</v>
      </c>
      <c r="K30" s="1" t="s">
        <v>13</v>
      </c>
    </row>
    <row r="31" spans="1:11">
      <c r="A31" s="1" t="s">
        <v>29</v>
      </c>
      <c r="B31" s="1" t="s">
        <v>15</v>
      </c>
      <c r="C31" s="2">
        <v>45894</v>
      </c>
      <c r="D31" s="3">
        <v>3000</v>
      </c>
      <c r="E31" s="3">
        <v>1600</v>
      </c>
      <c r="F31" s="3">
        <v>4600</v>
      </c>
      <c r="G31" s="3">
        <v>510000</v>
      </c>
      <c r="H31" s="3">
        <f>G31*0.1</f>
        <v>51000</v>
      </c>
      <c r="I31" s="3">
        <f>G31*0.1</f>
        <v>51000</v>
      </c>
      <c r="J31" s="3">
        <f>G31*0.2</f>
        <v>102000</v>
      </c>
      <c r="K31" s="1" t="s">
        <v>16</v>
      </c>
    </row>
    <row r="32" spans="1:11">
      <c r="A32" s="1" t="s">
        <v>30</v>
      </c>
      <c r="B32" s="1" t="s">
        <v>21</v>
      </c>
      <c r="C32" s="2">
        <v>45925</v>
      </c>
      <c r="D32" s="3">
        <v>2900</v>
      </c>
      <c r="E32" s="3">
        <v>1400</v>
      </c>
      <c r="F32" s="3">
        <v>4300</v>
      </c>
      <c r="G32" s="3">
        <v>480000</v>
      </c>
      <c r="H32" s="3">
        <f>G32*0.1</f>
        <v>48000</v>
      </c>
      <c r="I32" s="3">
        <f>G32*0.1</f>
        <v>48000</v>
      </c>
      <c r="J32" s="3">
        <f>G32*0.2</f>
        <v>96000</v>
      </c>
      <c r="K32" s="1" t="s">
        <v>19</v>
      </c>
    </row>
    <row r="33" spans="1:11">
      <c r="A33" s="1" t="s">
        <v>11</v>
      </c>
      <c r="B33" s="1" t="s">
        <v>23</v>
      </c>
      <c r="C33" s="2">
        <v>45955</v>
      </c>
      <c r="D33" s="3">
        <v>2500</v>
      </c>
      <c r="E33" s="3">
        <v>1200</v>
      </c>
      <c r="F33" s="3">
        <v>3700</v>
      </c>
      <c r="G33" s="3">
        <v>440000</v>
      </c>
      <c r="H33" s="3">
        <f>G33*0.1</f>
        <v>44000</v>
      </c>
      <c r="I33" s="3">
        <f>G33*0.1</f>
        <v>44000</v>
      </c>
      <c r="J33" s="3">
        <f>G33*0.2</f>
        <v>88000</v>
      </c>
      <c r="K33" s="1" t="s">
        <v>16</v>
      </c>
    </row>
    <row r="34" spans="1:11">
      <c r="A34" s="1" t="s">
        <v>14</v>
      </c>
      <c r="B34" s="1" t="s">
        <v>12</v>
      </c>
      <c r="C34" s="2">
        <v>45986</v>
      </c>
      <c r="D34" s="3">
        <v>2700</v>
      </c>
      <c r="E34" s="3">
        <v>1300</v>
      </c>
      <c r="F34" s="3">
        <v>4000</v>
      </c>
      <c r="G34" s="3">
        <v>460000</v>
      </c>
      <c r="H34" s="3">
        <f>G34*0.1</f>
        <v>46000</v>
      </c>
      <c r="I34" s="3">
        <f>G34*0.1</f>
        <v>46000</v>
      </c>
      <c r="J34" s="3">
        <f>G34*0.2</f>
        <v>92000</v>
      </c>
      <c r="K34" s="1" t="s">
        <v>13</v>
      </c>
    </row>
    <row r="35" spans="1:11">
      <c r="A35" s="1" t="s">
        <v>17</v>
      </c>
      <c r="B35" s="1" t="s">
        <v>18</v>
      </c>
      <c r="C35" s="2">
        <v>46016</v>
      </c>
      <c r="D35" s="3">
        <v>3100</v>
      </c>
      <c r="E35" s="3">
        <v>1600</v>
      </c>
      <c r="F35" s="3">
        <v>4700</v>
      </c>
      <c r="G35" s="3">
        <v>530000</v>
      </c>
      <c r="H35" s="3">
        <f>G35*0.1</f>
        <v>53000</v>
      </c>
      <c r="I35" s="3">
        <f>G35*0.1</f>
        <v>53000</v>
      </c>
      <c r="J35" s="3">
        <f>G35*0.2</f>
        <v>106000</v>
      </c>
      <c r="K35" s="1" t="s">
        <v>19</v>
      </c>
    </row>
    <row r="36" spans="1:11">
      <c r="A36" s="1" t="s">
        <v>20</v>
      </c>
      <c r="B36" s="1" t="s">
        <v>15</v>
      </c>
      <c r="C36" s="2">
        <v>45682</v>
      </c>
      <c r="D36" s="3">
        <v>2600</v>
      </c>
      <c r="E36" s="3">
        <v>1500</v>
      </c>
      <c r="F36" s="3">
        <v>4100</v>
      </c>
      <c r="G36" s="3">
        <v>455000</v>
      </c>
      <c r="H36" s="3">
        <f>G36*0.1</f>
        <v>45500</v>
      </c>
      <c r="I36" s="3">
        <f>G36*0.1</f>
        <v>45500</v>
      </c>
      <c r="J36" s="3">
        <f>G36*0.2</f>
        <v>91000</v>
      </c>
      <c r="K36" s="1" t="s">
        <v>16</v>
      </c>
    </row>
    <row r="37" spans="1:11">
      <c r="A37" s="1" t="s">
        <v>22</v>
      </c>
      <c r="B37" s="1" t="s">
        <v>21</v>
      </c>
      <c r="C37" s="2">
        <v>45713</v>
      </c>
      <c r="D37" s="3">
        <v>2900</v>
      </c>
      <c r="E37" s="3">
        <v>1400</v>
      </c>
      <c r="F37" s="3">
        <v>4300</v>
      </c>
      <c r="G37" s="3">
        <v>485000</v>
      </c>
      <c r="H37" s="3">
        <f>G37*0.1</f>
        <v>48500</v>
      </c>
      <c r="I37" s="3">
        <f>G37*0.1</f>
        <v>48500</v>
      </c>
      <c r="J37" s="3">
        <f>G37*0.2</f>
        <v>97000</v>
      </c>
      <c r="K37" s="1" t="s">
        <v>13</v>
      </c>
    </row>
    <row r="38" spans="1:11">
      <c r="A38" s="1" t="s">
        <v>24</v>
      </c>
      <c r="B38" s="1" t="s">
        <v>23</v>
      </c>
      <c r="C38" s="2">
        <v>45741</v>
      </c>
      <c r="D38" s="3">
        <v>3100</v>
      </c>
      <c r="E38" s="3">
        <v>1600</v>
      </c>
      <c r="F38" s="3">
        <v>4700</v>
      </c>
      <c r="G38" s="3">
        <v>525000</v>
      </c>
      <c r="H38" s="3">
        <f>G38*0.1</f>
        <v>52500</v>
      </c>
      <c r="I38" s="3">
        <f>G38*0.1</f>
        <v>52500</v>
      </c>
      <c r="J38" s="3">
        <f>G38*0.2</f>
        <v>105000</v>
      </c>
      <c r="K38" s="1" t="s">
        <v>19</v>
      </c>
    </row>
    <row r="39" spans="1:11">
      <c r="A39" s="1" t="s">
        <v>25</v>
      </c>
      <c r="B39" s="1" t="s">
        <v>12</v>
      </c>
      <c r="C39" s="2">
        <v>45772</v>
      </c>
      <c r="D39" s="3">
        <v>2800</v>
      </c>
      <c r="E39" s="3">
        <v>1300</v>
      </c>
      <c r="F39" s="3">
        <v>4100</v>
      </c>
      <c r="G39" s="3">
        <v>470000</v>
      </c>
      <c r="H39" s="3">
        <f>G39*0.1</f>
        <v>47000</v>
      </c>
      <c r="I39" s="3">
        <f>G39*0.1</f>
        <v>47000</v>
      </c>
      <c r="J39" s="3">
        <f>G39*0.2</f>
        <v>94000</v>
      </c>
      <c r="K39" s="1" t="s">
        <v>16</v>
      </c>
    </row>
    <row r="40" spans="1:11">
      <c r="A40" s="1" t="s">
        <v>26</v>
      </c>
      <c r="B40" s="1" t="s">
        <v>18</v>
      </c>
      <c r="C40" s="2">
        <v>45802</v>
      </c>
      <c r="D40" s="3">
        <v>3200</v>
      </c>
      <c r="E40" s="3">
        <v>1500</v>
      </c>
      <c r="F40" s="3">
        <v>4700</v>
      </c>
      <c r="G40" s="3">
        <v>510000</v>
      </c>
      <c r="H40" s="3">
        <f>G40*0.1</f>
        <v>51000</v>
      </c>
      <c r="I40" s="3">
        <f>G40*0.1</f>
        <v>51000</v>
      </c>
      <c r="J40" s="3">
        <f>G40*0.2</f>
        <v>102000</v>
      </c>
      <c r="K40" s="1" t="s">
        <v>13</v>
      </c>
    </row>
    <row r="41" spans="1:11">
      <c r="A41" s="1" t="s">
        <v>27</v>
      </c>
      <c r="B41" s="1" t="s">
        <v>15</v>
      </c>
      <c r="C41" s="2">
        <v>45833</v>
      </c>
      <c r="D41" s="3">
        <v>2700</v>
      </c>
      <c r="E41" s="3">
        <v>1200</v>
      </c>
      <c r="F41" s="3">
        <v>3900</v>
      </c>
      <c r="G41" s="3">
        <v>450000</v>
      </c>
      <c r="H41" s="3">
        <f>G41*0.1</f>
        <v>45000</v>
      </c>
      <c r="I41" s="3">
        <f>G41*0.1</f>
        <v>45000</v>
      </c>
      <c r="J41" s="3">
        <f>G41*0.2</f>
        <v>90000</v>
      </c>
      <c r="K41" s="1" t="s">
        <v>19</v>
      </c>
    </row>
    <row r="42" spans="1:11">
      <c r="A42" s="1" t="s">
        <v>28</v>
      </c>
      <c r="B42" s="1" t="s">
        <v>21</v>
      </c>
      <c r="C42" s="2">
        <v>45863</v>
      </c>
      <c r="D42" s="3">
        <v>2900</v>
      </c>
      <c r="E42" s="3">
        <v>1400</v>
      </c>
      <c r="F42" s="3">
        <v>4300</v>
      </c>
      <c r="G42" s="3">
        <v>485000</v>
      </c>
      <c r="H42" s="3">
        <f>G42*0.1</f>
        <v>48500</v>
      </c>
      <c r="I42" s="3">
        <f>G42*0.1</f>
        <v>48500</v>
      </c>
      <c r="J42" s="3">
        <f>G42*0.2</f>
        <v>97000</v>
      </c>
      <c r="K42" s="1" t="s">
        <v>16</v>
      </c>
    </row>
    <row r="43" spans="1:11">
      <c r="A43" s="1" t="s">
        <v>29</v>
      </c>
      <c r="B43" s="1" t="s">
        <v>23</v>
      </c>
      <c r="C43" s="2">
        <v>45894</v>
      </c>
      <c r="D43" s="3">
        <v>3000</v>
      </c>
      <c r="E43" s="3">
        <v>1500</v>
      </c>
      <c r="F43" s="3">
        <v>4500</v>
      </c>
      <c r="G43" s="3">
        <v>500000</v>
      </c>
      <c r="H43" s="3">
        <f>G43*0.1</f>
        <v>50000</v>
      </c>
      <c r="I43" s="3">
        <f>G43*0.1</f>
        <v>50000</v>
      </c>
      <c r="J43" s="3">
        <f>G43*0.2</f>
        <v>100000</v>
      </c>
      <c r="K43" s="1" t="s">
        <v>13</v>
      </c>
    </row>
    <row r="44" spans="1:11">
      <c r="A44" s="1" t="s">
        <v>30</v>
      </c>
      <c r="B44" s="1" t="s">
        <v>12</v>
      </c>
      <c r="C44" s="2">
        <v>45925</v>
      </c>
      <c r="D44" s="3">
        <v>2800</v>
      </c>
      <c r="E44" s="3">
        <v>1300</v>
      </c>
      <c r="F44" s="3">
        <v>4100</v>
      </c>
      <c r="G44" s="3">
        <v>465000</v>
      </c>
      <c r="H44" s="3">
        <f>G44*0.1</f>
        <v>46500</v>
      </c>
      <c r="I44" s="3">
        <f>G44*0.1</f>
        <v>46500</v>
      </c>
      <c r="J44" s="3">
        <f>G44*0.2</f>
        <v>93000</v>
      </c>
      <c r="K44" s="1" t="s">
        <v>19</v>
      </c>
    </row>
    <row r="45" spans="1:11">
      <c r="A45" s="1" t="s">
        <v>11</v>
      </c>
      <c r="B45" s="1" t="s">
        <v>18</v>
      </c>
      <c r="C45" s="2">
        <v>45955</v>
      </c>
      <c r="D45" s="3">
        <v>3100</v>
      </c>
      <c r="E45" s="3">
        <v>1600</v>
      </c>
      <c r="F45" s="3">
        <v>4700</v>
      </c>
      <c r="G45" s="3">
        <v>525000</v>
      </c>
      <c r="H45" s="3">
        <f>G45*0.1</f>
        <v>52500</v>
      </c>
      <c r="I45" s="3">
        <f>G45*0.1</f>
        <v>52500</v>
      </c>
      <c r="J45" s="3">
        <f>G45*0.2</f>
        <v>105000</v>
      </c>
      <c r="K45" s="1" t="s">
        <v>16</v>
      </c>
    </row>
    <row r="46" spans="1:11">
      <c r="A46" s="1" t="s">
        <v>14</v>
      </c>
      <c r="B46" s="1" t="s">
        <v>15</v>
      </c>
      <c r="C46" s="2">
        <v>45986</v>
      </c>
      <c r="D46" s="3">
        <v>2600</v>
      </c>
      <c r="E46" s="3">
        <v>1200</v>
      </c>
      <c r="F46" s="3">
        <v>3800</v>
      </c>
      <c r="G46" s="3">
        <v>440000</v>
      </c>
      <c r="H46" s="3">
        <f>G46*0.1</f>
        <v>44000</v>
      </c>
      <c r="I46" s="3">
        <f>G46*0.1</f>
        <v>44000</v>
      </c>
      <c r="J46" s="3">
        <f>G46*0.2</f>
        <v>88000</v>
      </c>
      <c r="K46" s="1" t="s">
        <v>13</v>
      </c>
    </row>
    <row r="47" spans="1:11">
      <c r="A47" s="1" t="s">
        <v>17</v>
      </c>
      <c r="B47" s="1" t="s">
        <v>21</v>
      </c>
      <c r="C47" s="2">
        <v>46016</v>
      </c>
      <c r="D47" s="3">
        <v>3000</v>
      </c>
      <c r="E47" s="3">
        <v>1400</v>
      </c>
      <c r="F47" s="3">
        <v>4400</v>
      </c>
      <c r="G47" s="3">
        <v>490000</v>
      </c>
      <c r="H47" s="3">
        <f>G47*0.1</f>
        <v>49000</v>
      </c>
      <c r="I47" s="3">
        <f>G47*0.1</f>
        <v>49000</v>
      </c>
      <c r="J47" s="3">
        <f>G47*0.2</f>
        <v>98000</v>
      </c>
      <c r="K47" s="1" t="s">
        <v>19</v>
      </c>
    </row>
    <row r="48" spans="1:11">
      <c r="A48" s="1" t="s">
        <v>20</v>
      </c>
      <c r="B48" s="1" t="s">
        <v>23</v>
      </c>
      <c r="C48" s="2">
        <v>45682</v>
      </c>
      <c r="D48" s="3">
        <v>2700</v>
      </c>
      <c r="E48" s="3">
        <v>1300</v>
      </c>
      <c r="F48" s="3">
        <v>4000</v>
      </c>
      <c r="G48" s="3">
        <v>460000</v>
      </c>
      <c r="H48" s="3">
        <f>G48*0.1</f>
        <v>46000</v>
      </c>
      <c r="I48" s="3">
        <f>G48*0.1</f>
        <v>46000</v>
      </c>
      <c r="J48" s="3">
        <f>G48*0.2</f>
        <v>92000</v>
      </c>
      <c r="K48" s="1" t="s">
        <v>16</v>
      </c>
    </row>
    <row r="49" spans="1:11">
      <c r="A49" s="1" t="s">
        <v>22</v>
      </c>
      <c r="B49" s="1" t="s">
        <v>12</v>
      </c>
      <c r="C49" s="2">
        <v>45713</v>
      </c>
      <c r="D49" s="3">
        <v>2900</v>
      </c>
      <c r="E49" s="3">
        <v>1500</v>
      </c>
      <c r="F49" s="3">
        <v>4400</v>
      </c>
      <c r="G49" s="3">
        <v>500000</v>
      </c>
      <c r="H49" s="3">
        <f>G49*0.1</f>
        <v>50000</v>
      </c>
      <c r="I49" s="3">
        <f>G49*0.1</f>
        <v>50000</v>
      </c>
      <c r="J49" s="3">
        <f>G49*0.2</f>
        <v>100000</v>
      </c>
      <c r="K49" s="1" t="s">
        <v>13</v>
      </c>
    </row>
    <row r="50" spans="1:11">
      <c r="A50" s="1" t="s">
        <v>24</v>
      </c>
      <c r="B50" s="1" t="s">
        <v>18</v>
      </c>
      <c r="C50" s="2">
        <v>45741</v>
      </c>
      <c r="D50" s="3">
        <v>3100</v>
      </c>
      <c r="E50" s="3">
        <v>1600</v>
      </c>
      <c r="F50" s="3">
        <v>4700</v>
      </c>
      <c r="G50" s="3">
        <v>530000</v>
      </c>
      <c r="H50" s="3">
        <f>G50*0.1</f>
        <v>53000</v>
      </c>
      <c r="I50" s="3">
        <f>G50*0.1</f>
        <v>53000</v>
      </c>
      <c r="J50" s="3">
        <f>G50*0.2</f>
        <v>106000</v>
      </c>
      <c r="K50" s="1" t="s">
        <v>19</v>
      </c>
    </row>
    <row r="51" spans="1:11">
      <c r="A51" s="1" t="s">
        <v>25</v>
      </c>
      <c r="B51" s="1" t="s">
        <v>15</v>
      </c>
      <c r="C51" s="2">
        <v>45772</v>
      </c>
      <c r="D51" s="3">
        <v>2800</v>
      </c>
      <c r="E51" s="3">
        <v>1400</v>
      </c>
      <c r="F51" s="3">
        <v>4200</v>
      </c>
      <c r="G51" s="3">
        <v>470000</v>
      </c>
      <c r="H51" s="3">
        <f>G51*0.1</f>
        <v>47000</v>
      </c>
      <c r="I51" s="3">
        <f>G51*0.1</f>
        <v>47000</v>
      </c>
      <c r="J51" s="3">
        <f>G51*0.2</f>
        <v>94000</v>
      </c>
      <c r="K51" s="1" t="s">
        <v>16</v>
      </c>
    </row>
    <row r="52" spans="1:11">
      <c r="A52" s="1" t="s">
        <v>26</v>
      </c>
      <c r="B52" s="1" t="s">
        <v>21</v>
      </c>
      <c r="C52" s="2">
        <v>45802</v>
      </c>
      <c r="D52" s="3">
        <v>3000</v>
      </c>
      <c r="E52" s="3">
        <v>1500</v>
      </c>
      <c r="F52" s="3">
        <v>4500</v>
      </c>
      <c r="G52" s="3">
        <v>510000</v>
      </c>
      <c r="H52" s="3">
        <f>G52*0.1</f>
        <v>51000</v>
      </c>
      <c r="I52" s="3">
        <f>G52*0.1</f>
        <v>51000</v>
      </c>
      <c r="J52" s="3">
        <f>G52*0.2</f>
        <v>102000</v>
      </c>
      <c r="K52" s="1" t="s">
        <v>13</v>
      </c>
    </row>
    <row r="53" spans="1:11">
      <c r="A53" s="1" t="s">
        <v>27</v>
      </c>
      <c r="B53" s="1" t="s">
        <v>23</v>
      </c>
      <c r="C53" s="2">
        <v>45833</v>
      </c>
      <c r="D53" s="3">
        <v>2700</v>
      </c>
      <c r="E53" s="3">
        <v>1200</v>
      </c>
      <c r="F53" s="3">
        <v>3900</v>
      </c>
      <c r="G53" s="3">
        <v>455000</v>
      </c>
      <c r="H53" s="3">
        <f>G53*0.1</f>
        <v>45500</v>
      </c>
      <c r="I53" s="3">
        <f>G53*0.1</f>
        <v>45500</v>
      </c>
      <c r="J53" s="3">
        <f>G53*0.2</f>
        <v>91000</v>
      </c>
      <c r="K53" s="1" t="s">
        <v>19</v>
      </c>
    </row>
    <row r="54" spans="1:11">
      <c r="A54" s="1" t="s">
        <v>28</v>
      </c>
      <c r="B54" s="1" t="s">
        <v>12</v>
      </c>
      <c r="C54" s="2">
        <v>45863</v>
      </c>
      <c r="D54" s="3">
        <v>2900</v>
      </c>
      <c r="E54" s="3">
        <v>1400</v>
      </c>
      <c r="F54" s="3">
        <v>4300</v>
      </c>
      <c r="G54" s="3">
        <v>490000</v>
      </c>
      <c r="H54" s="3">
        <f>G54*0.1</f>
        <v>49000</v>
      </c>
      <c r="I54" s="3">
        <f>G54*0.1</f>
        <v>49000</v>
      </c>
      <c r="J54" s="3">
        <f>G54*0.2</f>
        <v>98000</v>
      </c>
      <c r="K54" s="1" t="s">
        <v>16</v>
      </c>
    </row>
    <row r="55" spans="1:11">
      <c r="A55" s="1" t="s">
        <v>29</v>
      </c>
      <c r="B55" s="1" t="s">
        <v>18</v>
      </c>
      <c r="C55" s="2">
        <v>45894</v>
      </c>
      <c r="D55" s="3">
        <v>3100</v>
      </c>
      <c r="E55" s="3">
        <v>1600</v>
      </c>
      <c r="F55" s="3">
        <v>4700</v>
      </c>
      <c r="G55" s="3">
        <v>525000</v>
      </c>
      <c r="H55" s="3">
        <f>G55*0.1</f>
        <v>52500</v>
      </c>
      <c r="I55" s="3">
        <f>G55*0.1</f>
        <v>52500</v>
      </c>
      <c r="J55" s="3">
        <f>G55*0.2</f>
        <v>105000</v>
      </c>
      <c r="K55" s="1" t="s">
        <v>13</v>
      </c>
    </row>
    <row r="56" spans="1:11">
      <c r="A56" s="1" t="s">
        <v>30</v>
      </c>
      <c r="B56" s="1" t="s">
        <v>15</v>
      </c>
      <c r="C56" s="2">
        <v>45925</v>
      </c>
      <c r="D56" s="3">
        <v>2800</v>
      </c>
      <c r="E56" s="3">
        <v>1300</v>
      </c>
      <c r="F56" s="3">
        <v>4100</v>
      </c>
      <c r="G56" s="3">
        <v>470000</v>
      </c>
      <c r="H56" s="3">
        <f>G56*0.1</f>
        <v>47000</v>
      </c>
      <c r="I56" s="3">
        <f>G56*0.1</f>
        <v>47000</v>
      </c>
      <c r="J56" s="3">
        <f>G56*0.2</f>
        <v>94000</v>
      </c>
      <c r="K56" s="1" t="s">
        <v>19</v>
      </c>
    </row>
    <row r="57" spans="1:11">
      <c r="A57" s="1" t="s">
        <v>11</v>
      </c>
      <c r="B57" s="1" t="s">
        <v>21</v>
      </c>
      <c r="C57" s="2">
        <v>45955</v>
      </c>
      <c r="D57" s="3">
        <v>2600</v>
      </c>
      <c r="E57" s="3">
        <v>1200</v>
      </c>
      <c r="F57" s="3">
        <v>3800</v>
      </c>
      <c r="G57" s="3">
        <v>440000</v>
      </c>
      <c r="H57" s="3">
        <f>G57*0.1</f>
        <v>44000</v>
      </c>
      <c r="I57" s="3">
        <f>G57*0.1</f>
        <v>44000</v>
      </c>
      <c r="J57" s="3">
        <f>G57*0.2</f>
        <v>88000</v>
      </c>
      <c r="K57" s="1" t="s">
        <v>16</v>
      </c>
    </row>
    <row r="58" spans="1:11">
      <c r="A58" s="1" t="s">
        <v>14</v>
      </c>
      <c r="B58" s="1" t="s">
        <v>23</v>
      </c>
      <c r="C58" s="2">
        <v>45986</v>
      </c>
      <c r="D58" s="3">
        <v>2900</v>
      </c>
      <c r="E58" s="3">
        <v>1500</v>
      </c>
      <c r="F58" s="3">
        <v>4400</v>
      </c>
      <c r="G58" s="3">
        <v>500000</v>
      </c>
      <c r="H58" s="3">
        <f>G58*0.1</f>
        <v>50000</v>
      </c>
      <c r="I58" s="3">
        <f>G58*0.1</f>
        <v>50000</v>
      </c>
      <c r="J58" s="3">
        <f>G58*0.2</f>
        <v>100000</v>
      </c>
      <c r="K58" s="1" t="s">
        <v>13</v>
      </c>
    </row>
    <row r="59" spans="1:11">
      <c r="A59" s="1" t="s">
        <v>17</v>
      </c>
      <c r="B59" s="1" t="s">
        <v>12</v>
      </c>
      <c r="C59" s="2">
        <v>46016</v>
      </c>
      <c r="D59" s="3">
        <v>3000</v>
      </c>
      <c r="E59" s="3">
        <v>1400</v>
      </c>
      <c r="F59" s="3">
        <v>4400</v>
      </c>
      <c r="G59" s="3">
        <v>510000</v>
      </c>
      <c r="H59" s="3">
        <f>G59*0.1</f>
        <v>51000</v>
      </c>
      <c r="I59" s="3">
        <f>G59*0.1</f>
        <v>51000</v>
      </c>
      <c r="J59" s="3">
        <f>G59*0.2</f>
        <v>102000</v>
      </c>
      <c r="K59" s="1" t="s">
        <v>19</v>
      </c>
    </row>
    <row r="60" spans="1:11">
      <c r="A60" s="1" t="s">
        <v>20</v>
      </c>
      <c r="B60" s="1" t="s">
        <v>18</v>
      </c>
      <c r="C60" s="2">
        <v>45682</v>
      </c>
      <c r="D60" s="3">
        <v>2700</v>
      </c>
      <c r="E60" s="3">
        <v>1300</v>
      </c>
      <c r="F60" s="3">
        <v>4000</v>
      </c>
      <c r="G60" s="3">
        <v>460000</v>
      </c>
      <c r="H60" s="3">
        <f>G60*0.1</f>
        <v>46000</v>
      </c>
      <c r="I60" s="3">
        <f>G60*0.1</f>
        <v>46000</v>
      </c>
      <c r="J60" s="3">
        <f>G60*0.2</f>
        <v>92000</v>
      </c>
      <c r="K60" s="1" t="s">
        <v>16</v>
      </c>
    </row>
    <row r="61" spans="1:11">
      <c r="A61" s="1" t="s">
        <v>11</v>
      </c>
      <c r="B61" s="1" t="s">
        <v>12</v>
      </c>
      <c r="C61" s="2">
        <v>45682</v>
      </c>
      <c r="D61" s="3">
        <v>2900</v>
      </c>
      <c r="E61" s="3">
        <v>1200</v>
      </c>
      <c r="F61" s="3">
        <v>4100</v>
      </c>
      <c r="G61" s="3">
        <v>480000</v>
      </c>
      <c r="H61" s="3">
        <f>G61*0.1</f>
        <v>48000</v>
      </c>
      <c r="I61" s="3">
        <f>G61*0.1</f>
        <v>48000</v>
      </c>
      <c r="J61" s="3">
        <f>G61*0.2</f>
        <v>96000</v>
      </c>
      <c r="K61" s="1" t="s">
        <v>13</v>
      </c>
    </row>
    <row r="62" spans="1:11">
      <c r="A62" s="1" t="s">
        <v>14</v>
      </c>
      <c r="B62" s="1" t="s">
        <v>15</v>
      </c>
      <c r="C62" s="2">
        <v>45713</v>
      </c>
      <c r="D62" s="3">
        <v>3100</v>
      </c>
      <c r="E62" s="3">
        <v>1400</v>
      </c>
      <c r="F62" s="3">
        <v>4500</v>
      </c>
      <c r="G62" s="3">
        <v>520000</v>
      </c>
      <c r="H62" s="3">
        <f>G62*0.1</f>
        <v>52000</v>
      </c>
      <c r="I62" s="3">
        <f>G62*0.1</f>
        <v>52000</v>
      </c>
      <c r="J62" s="3">
        <f>G62*0.2</f>
        <v>104000</v>
      </c>
      <c r="K62" s="1" t="s">
        <v>16</v>
      </c>
    </row>
    <row r="63" spans="1:11">
      <c r="A63" s="1" t="s">
        <v>17</v>
      </c>
      <c r="B63" s="1" t="s">
        <v>18</v>
      </c>
      <c r="C63" s="2">
        <v>45741</v>
      </c>
      <c r="D63" s="3">
        <v>2700</v>
      </c>
      <c r="E63" s="3">
        <v>1100</v>
      </c>
      <c r="F63" s="3">
        <v>3800</v>
      </c>
      <c r="G63" s="3">
        <v>460000</v>
      </c>
      <c r="H63" s="3">
        <f>G63*0.1</f>
        <v>46000</v>
      </c>
      <c r="I63" s="3">
        <f>G63*0.1</f>
        <v>46000</v>
      </c>
      <c r="J63" s="3">
        <f>G63*0.2</f>
        <v>92000</v>
      </c>
      <c r="K63" s="1" t="s">
        <v>19</v>
      </c>
    </row>
    <row r="64" spans="1:11">
      <c r="A64" s="1" t="s">
        <v>20</v>
      </c>
      <c r="B64" s="1" t="s">
        <v>21</v>
      </c>
      <c r="C64" s="2">
        <v>45772</v>
      </c>
      <c r="D64" s="3">
        <v>3200</v>
      </c>
      <c r="E64" s="3">
        <v>1600</v>
      </c>
      <c r="F64" s="3">
        <v>4800</v>
      </c>
      <c r="G64" s="3">
        <v>540000</v>
      </c>
      <c r="H64" s="3">
        <f>G64*0.1</f>
        <v>54000</v>
      </c>
      <c r="I64" s="3">
        <f>G64*0.1</f>
        <v>54000</v>
      </c>
      <c r="J64" s="3">
        <f>G64*0.2</f>
        <v>108000</v>
      </c>
      <c r="K64" s="1" t="s">
        <v>13</v>
      </c>
    </row>
    <row r="65" spans="1:11">
      <c r="A65" s="1" t="s">
        <v>22</v>
      </c>
      <c r="B65" s="1" t="s">
        <v>23</v>
      </c>
      <c r="C65" s="2">
        <v>45802</v>
      </c>
      <c r="D65" s="3">
        <v>2800</v>
      </c>
      <c r="E65" s="3">
        <v>1300</v>
      </c>
      <c r="F65" s="3">
        <v>4100</v>
      </c>
      <c r="G65" s="3">
        <v>475000</v>
      </c>
      <c r="H65" s="3">
        <f>G65*0.1</f>
        <v>47500</v>
      </c>
      <c r="I65" s="3">
        <f>G65*0.1</f>
        <v>47500</v>
      </c>
      <c r="J65" s="3">
        <f>G65*0.2</f>
        <v>95000</v>
      </c>
      <c r="K65" s="1" t="s">
        <v>16</v>
      </c>
    </row>
    <row r="66" spans="1:11">
      <c r="A66" s="1" t="s">
        <v>24</v>
      </c>
      <c r="B66" s="1" t="s">
        <v>12</v>
      </c>
      <c r="C66" s="2">
        <v>45833</v>
      </c>
      <c r="D66" s="3">
        <v>3000</v>
      </c>
      <c r="E66" s="3">
        <v>1500</v>
      </c>
      <c r="F66" s="3">
        <v>4500</v>
      </c>
      <c r="G66" s="3">
        <v>500000</v>
      </c>
      <c r="H66" s="3">
        <f>G66*0.1</f>
        <v>50000</v>
      </c>
      <c r="I66" s="3">
        <f>G66*0.1</f>
        <v>50000</v>
      </c>
      <c r="J66" s="3">
        <f>G66*0.2</f>
        <v>100000</v>
      </c>
      <c r="K66" s="1" t="s">
        <v>19</v>
      </c>
    </row>
    <row r="67" spans="1:11">
      <c r="A67" s="1" t="s">
        <v>25</v>
      </c>
      <c r="B67" s="1" t="s">
        <v>15</v>
      </c>
      <c r="C67" s="2">
        <v>45863</v>
      </c>
      <c r="D67" s="3">
        <v>2900</v>
      </c>
      <c r="E67" s="3">
        <v>1400</v>
      </c>
      <c r="F67" s="3">
        <v>4300</v>
      </c>
      <c r="G67" s="3">
        <v>485000</v>
      </c>
      <c r="H67" s="3">
        <f>G67*0.1</f>
        <v>48500</v>
      </c>
      <c r="I67" s="3">
        <f>G67*0.1</f>
        <v>48500</v>
      </c>
      <c r="J67" s="3">
        <f>G67*0.2</f>
        <v>97000</v>
      </c>
      <c r="K67" s="1" t="s">
        <v>13</v>
      </c>
    </row>
    <row r="68" spans="1:11">
      <c r="A68" s="1" t="s">
        <v>26</v>
      </c>
      <c r="B68" s="1" t="s">
        <v>18</v>
      </c>
      <c r="C68" s="2">
        <v>45894</v>
      </c>
      <c r="D68" s="3">
        <v>3100</v>
      </c>
      <c r="E68" s="3">
        <v>1600</v>
      </c>
      <c r="F68" s="3">
        <v>4700</v>
      </c>
      <c r="G68" s="3">
        <v>525000</v>
      </c>
      <c r="H68" s="3">
        <f>G68*0.1</f>
        <v>52500</v>
      </c>
      <c r="I68" s="3">
        <f>G68*0.1</f>
        <v>52500</v>
      </c>
      <c r="J68" s="3">
        <f>G68*0.2</f>
        <v>105000</v>
      </c>
      <c r="K68" s="1" t="s">
        <v>16</v>
      </c>
    </row>
    <row r="69" spans="1:11">
      <c r="A69" s="1" t="s">
        <v>27</v>
      </c>
      <c r="B69" s="1" t="s">
        <v>21</v>
      </c>
      <c r="C69" s="2">
        <v>45925</v>
      </c>
      <c r="D69" s="3">
        <v>2700</v>
      </c>
      <c r="E69" s="3">
        <v>1200</v>
      </c>
      <c r="F69" s="3">
        <v>3900</v>
      </c>
      <c r="G69" s="3">
        <v>455000</v>
      </c>
      <c r="H69" s="3">
        <f>G69*0.1</f>
        <v>45500</v>
      </c>
      <c r="I69" s="3">
        <f>G69*0.1</f>
        <v>45500</v>
      </c>
      <c r="J69" s="3">
        <f>G69*0.2</f>
        <v>91000</v>
      </c>
      <c r="K69" s="1" t="s">
        <v>19</v>
      </c>
    </row>
    <row r="70" spans="1:11">
      <c r="A70" s="1" t="s">
        <v>28</v>
      </c>
      <c r="B70" s="1" t="s">
        <v>23</v>
      </c>
      <c r="C70" s="2">
        <v>45955</v>
      </c>
      <c r="D70" s="3">
        <v>2800</v>
      </c>
      <c r="E70" s="3">
        <v>1300</v>
      </c>
      <c r="F70" s="3">
        <v>4100</v>
      </c>
      <c r="G70" s="3">
        <v>470000</v>
      </c>
      <c r="H70" s="3">
        <f>G70*0.1</f>
        <v>47000</v>
      </c>
      <c r="I70" s="3">
        <f>G70*0.1</f>
        <v>47000</v>
      </c>
      <c r="J70" s="3">
        <f>G70*0.2</f>
        <v>94000</v>
      </c>
      <c r="K70" s="1" t="s">
        <v>13</v>
      </c>
    </row>
    <row r="71" spans="1:11">
      <c r="A71" s="1" t="s">
        <v>29</v>
      </c>
      <c r="B71" s="1" t="s">
        <v>12</v>
      </c>
      <c r="C71" s="2">
        <v>45986</v>
      </c>
      <c r="D71" s="3">
        <v>3000</v>
      </c>
      <c r="E71" s="3">
        <v>1500</v>
      </c>
      <c r="F71" s="3">
        <v>4500</v>
      </c>
      <c r="G71" s="3">
        <v>500000</v>
      </c>
      <c r="H71" s="3">
        <f>G71*0.1</f>
        <v>50000</v>
      </c>
      <c r="I71" s="3">
        <f>G71*0.1</f>
        <v>50000</v>
      </c>
      <c r="J71" s="3">
        <f>G71*0.2</f>
        <v>100000</v>
      </c>
      <c r="K71" s="1" t="s">
        <v>16</v>
      </c>
    </row>
    <row r="72" spans="1:11">
      <c r="A72" s="1" t="s">
        <v>30</v>
      </c>
      <c r="B72" s="1" t="s">
        <v>15</v>
      </c>
      <c r="C72" s="2">
        <v>46016</v>
      </c>
      <c r="D72" s="3">
        <v>2900</v>
      </c>
      <c r="E72" s="3">
        <v>1400</v>
      </c>
      <c r="F72" s="3">
        <v>4300</v>
      </c>
      <c r="G72" s="3">
        <v>485000</v>
      </c>
      <c r="H72" s="3">
        <f>G72*0.1</f>
        <v>48500</v>
      </c>
      <c r="I72" s="3">
        <f>G72*0.1</f>
        <v>48500</v>
      </c>
      <c r="J72" s="3">
        <f>G72*0.2</f>
        <v>97000</v>
      </c>
      <c r="K72" s="1" t="s">
        <v>19</v>
      </c>
    </row>
    <row r="73" spans="1:11">
      <c r="A73" s="1" t="s">
        <v>11</v>
      </c>
      <c r="B73" s="1" t="s">
        <v>18</v>
      </c>
      <c r="C73" s="2">
        <v>45682</v>
      </c>
      <c r="D73" s="3">
        <v>3100</v>
      </c>
      <c r="E73" s="3">
        <v>1600</v>
      </c>
      <c r="F73" s="3">
        <v>4700</v>
      </c>
      <c r="G73" s="3">
        <v>530000</v>
      </c>
      <c r="H73" s="3">
        <f>G73*0.1</f>
        <v>53000</v>
      </c>
      <c r="I73" s="3">
        <f>G73*0.1</f>
        <v>53000</v>
      </c>
      <c r="J73" s="3">
        <f>G73*0.2</f>
        <v>106000</v>
      </c>
      <c r="K73" s="1" t="s">
        <v>13</v>
      </c>
    </row>
    <row r="74" spans="1:11">
      <c r="A74" s="1" t="s">
        <v>14</v>
      </c>
      <c r="B74" s="1" t="s">
        <v>21</v>
      </c>
      <c r="C74" s="2">
        <v>45713</v>
      </c>
      <c r="D74" s="3">
        <v>2600</v>
      </c>
      <c r="E74" s="3">
        <v>1200</v>
      </c>
      <c r="F74" s="3">
        <v>3800</v>
      </c>
      <c r="G74" s="3">
        <v>440000</v>
      </c>
      <c r="H74" s="3">
        <f>G74*0.1</f>
        <v>44000</v>
      </c>
      <c r="I74" s="3">
        <f>G74*0.1</f>
        <v>44000</v>
      </c>
      <c r="J74" s="3">
        <f>G74*0.2</f>
        <v>88000</v>
      </c>
      <c r="K74" s="1" t="s">
        <v>16</v>
      </c>
    </row>
    <row r="75" spans="1:11">
      <c r="A75" s="1" t="s">
        <v>17</v>
      </c>
      <c r="B75" s="1" t="s">
        <v>23</v>
      </c>
      <c r="C75" s="2">
        <v>45741</v>
      </c>
      <c r="D75" s="3">
        <v>2900</v>
      </c>
      <c r="E75" s="3">
        <v>1400</v>
      </c>
      <c r="F75" s="3">
        <v>4300</v>
      </c>
      <c r="G75" s="3">
        <v>485000</v>
      </c>
      <c r="H75" s="3">
        <f>G75*0.1</f>
        <v>48500</v>
      </c>
      <c r="I75" s="3">
        <f>G75*0.1</f>
        <v>48500</v>
      </c>
      <c r="J75" s="3">
        <f>G75*0.2</f>
        <v>97000</v>
      </c>
      <c r="K75" s="1" t="s">
        <v>19</v>
      </c>
    </row>
    <row r="76" spans="1:11">
      <c r="A76" s="1" t="s">
        <v>20</v>
      </c>
      <c r="B76" s="1" t="s">
        <v>12</v>
      </c>
      <c r="C76" s="2">
        <v>45772</v>
      </c>
      <c r="D76" s="3">
        <v>3000</v>
      </c>
      <c r="E76" s="3">
        <v>1500</v>
      </c>
      <c r="F76" s="3">
        <v>4500</v>
      </c>
      <c r="G76" s="3">
        <v>510000</v>
      </c>
      <c r="H76" s="3">
        <f>G76*0.1</f>
        <v>51000</v>
      </c>
      <c r="I76" s="3">
        <f>G76*0.1</f>
        <v>51000</v>
      </c>
      <c r="J76" s="3">
        <f>G76*0.2</f>
        <v>102000</v>
      </c>
      <c r="K76" s="1" t="s">
        <v>13</v>
      </c>
    </row>
    <row r="77" spans="1:11">
      <c r="A77" s="1" t="s">
        <v>22</v>
      </c>
      <c r="B77" s="1" t="s">
        <v>15</v>
      </c>
      <c r="C77" s="2">
        <v>45802</v>
      </c>
      <c r="D77" s="3">
        <v>2700</v>
      </c>
      <c r="E77" s="3">
        <v>1300</v>
      </c>
      <c r="F77" s="3">
        <v>4000</v>
      </c>
      <c r="G77" s="3">
        <v>460000</v>
      </c>
      <c r="H77" s="3">
        <f>G77*0.1</f>
        <v>46000</v>
      </c>
      <c r="I77" s="3">
        <f>G77*0.1</f>
        <v>46000</v>
      </c>
      <c r="J77" s="3">
        <f>G77*0.2</f>
        <v>92000</v>
      </c>
      <c r="K77" s="1" t="s">
        <v>16</v>
      </c>
    </row>
    <row r="78" spans="1:11">
      <c r="A78" s="1" t="s">
        <v>24</v>
      </c>
      <c r="B78" s="1" t="s">
        <v>18</v>
      </c>
      <c r="C78" s="2">
        <v>45833</v>
      </c>
      <c r="D78" s="3">
        <v>3200</v>
      </c>
      <c r="E78" s="3">
        <v>1600</v>
      </c>
      <c r="F78" s="3">
        <v>4800</v>
      </c>
      <c r="G78" s="3">
        <v>540000</v>
      </c>
      <c r="H78" s="3">
        <f>G78*0.1</f>
        <v>54000</v>
      </c>
      <c r="I78" s="3">
        <f>G78*0.1</f>
        <v>54000</v>
      </c>
      <c r="J78" s="3">
        <f>G78*0.2</f>
        <v>108000</v>
      </c>
      <c r="K78" s="1" t="s">
        <v>19</v>
      </c>
    </row>
    <row r="79" spans="1:11">
      <c r="A79" s="1" t="s">
        <v>25</v>
      </c>
      <c r="B79" s="1" t="s">
        <v>21</v>
      </c>
      <c r="C79" s="2">
        <v>45863</v>
      </c>
      <c r="D79" s="3">
        <v>2800</v>
      </c>
      <c r="E79" s="3">
        <v>1400</v>
      </c>
      <c r="F79" s="3">
        <v>4200</v>
      </c>
      <c r="G79" s="3">
        <v>470000</v>
      </c>
      <c r="H79" s="3">
        <f>G79*0.1</f>
        <v>47000</v>
      </c>
      <c r="I79" s="3">
        <f>G79*0.1</f>
        <v>47000</v>
      </c>
      <c r="J79" s="3">
        <f>G79*0.2</f>
        <v>94000</v>
      </c>
      <c r="K79" s="1" t="s">
        <v>13</v>
      </c>
    </row>
    <row r="80" spans="1:11">
      <c r="A80" s="1" t="s">
        <v>26</v>
      </c>
      <c r="B80" s="1" t="s">
        <v>23</v>
      </c>
      <c r="C80" s="2">
        <v>45894</v>
      </c>
      <c r="D80" s="3">
        <v>3000</v>
      </c>
      <c r="E80" s="3">
        <v>1500</v>
      </c>
      <c r="F80" s="3">
        <v>4500</v>
      </c>
      <c r="G80" s="3">
        <v>505000</v>
      </c>
      <c r="H80" s="3">
        <f>G80*0.1</f>
        <v>50500</v>
      </c>
      <c r="I80" s="3">
        <f>G80*0.1</f>
        <v>50500</v>
      </c>
      <c r="J80" s="3">
        <f>G80*0.2</f>
        <v>101000</v>
      </c>
      <c r="K80" s="1" t="s">
        <v>16</v>
      </c>
    </row>
    <row r="81" spans="1:11">
      <c r="A81" s="1" t="s">
        <v>27</v>
      </c>
      <c r="B81" s="1" t="s">
        <v>12</v>
      </c>
      <c r="C81" s="2">
        <v>45925</v>
      </c>
      <c r="D81" s="3">
        <v>2900</v>
      </c>
      <c r="E81" s="3">
        <v>1400</v>
      </c>
      <c r="F81" s="3">
        <v>4300</v>
      </c>
      <c r="G81" s="3">
        <v>480000</v>
      </c>
      <c r="H81" s="3">
        <f>G81*0.1</f>
        <v>48000</v>
      </c>
      <c r="I81" s="3">
        <f>G81*0.1</f>
        <v>48000</v>
      </c>
      <c r="J81" s="3">
        <f>G81*0.2</f>
        <v>96000</v>
      </c>
      <c r="K81" s="1" t="s">
        <v>19</v>
      </c>
    </row>
    <row r="82" spans="1:11">
      <c r="A82" s="1" t="s">
        <v>28</v>
      </c>
      <c r="B82" s="1" t="s">
        <v>15</v>
      </c>
      <c r="C82" s="2">
        <v>45955</v>
      </c>
      <c r="D82" s="3">
        <v>2600</v>
      </c>
      <c r="E82" s="3">
        <v>1200</v>
      </c>
      <c r="F82" s="3">
        <v>3800</v>
      </c>
      <c r="G82" s="3">
        <v>440000</v>
      </c>
      <c r="H82" s="3">
        <f>G82*0.1</f>
        <v>44000</v>
      </c>
      <c r="I82" s="3">
        <f>G82*0.1</f>
        <v>44000</v>
      </c>
      <c r="J82" s="3">
        <f>G82*0.2</f>
        <v>88000</v>
      </c>
      <c r="K82" s="1" t="s">
        <v>13</v>
      </c>
    </row>
    <row r="83" spans="1:11">
      <c r="A83" s="1" t="s">
        <v>29</v>
      </c>
      <c r="B83" s="1" t="s">
        <v>18</v>
      </c>
      <c r="C83" s="2">
        <v>45986</v>
      </c>
      <c r="D83" s="3">
        <v>2900</v>
      </c>
      <c r="E83" s="3">
        <v>1500</v>
      </c>
      <c r="F83" s="3">
        <v>4400</v>
      </c>
      <c r="G83" s="3">
        <v>500000</v>
      </c>
      <c r="H83" s="3">
        <f>G83*0.1</f>
        <v>50000</v>
      </c>
      <c r="I83" s="3">
        <f>G83*0.1</f>
        <v>50000</v>
      </c>
      <c r="J83" s="3">
        <f>G83*0.2</f>
        <v>100000</v>
      </c>
      <c r="K83" s="1" t="s">
        <v>16</v>
      </c>
    </row>
    <row r="84" spans="1:11">
      <c r="A84" s="1" t="s">
        <v>30</v>
      </c>
      <c r="B84" s="1" t="s">
        <v>21</v>
      </c>
      <c r="C84" s="2">
        <v>46016</v>
      </c>
      <c r="D84" s="3">
        <v>3100</v>
      </c>
      <c r="E84" s="3">
        <v>1600</v>
      </c>
      <c r="F84" s="3">
        <v>4700</v>
      </c>
      <c r="G84" s="3">
        <v>530000</v>
      </c>
      <c r="H84" s="3">
        <f>G84*0.1</f>
        <v>53000</v>
      </c>
      <c r="I84" s="3">
        <f>G84*0.1</f>
        <v>53000</v>
      </c>
      <c r="J84" s="3">
        <f>G84*0.2</f>
        <v>106000</v>
      </c>
      <c r="K84" s="1" t="s">
        <v>19</v>
      </c>
    </row>
    <row r="85" spans="1:11">
      <c r="A85" s="1" t="s">
        <v>11</v>
      </c>
      <c r="B85" s="1" t="s">
        <v>23</v>
      </c>
      <c r="C85" s="2">
        <v>45682</v>
      </c>
      <c r="D85" s="3">
        <v>2700</v>
      </c>
      <c r="E85" s="3">
        <v>1300</v>
      </c>
      <c r="F85" s="3">
        <v>4000</v>
      </c>
      <c r="G85" s="3">
        <v>460000</v>
      </c>
      <c r="H85" s="3">
        <f>G85*0.1</f>
        <v>46000</v>
      </c>
      <c r="I85" s="3">
        <f>G85*0.1</f>
        <v>46000</v>
      </c>
      <c r="J85" s="3">
        <f>G85*0.2</f>
        <v>92000</v>
      </c>
      <c r="K85" s="1" t="s">
        <v>13</v>
      </c>
    </row>
    <row r="86" spans="1:11">
      <c r="A86" s="1" t="s">
        <v>14</v>
      </c>
      <c r="B86" s="1" t="s">
        <v>12</v>
      </c>
      <c r="C86" s="2">
        <v>45713</v>
      </c>
      <c r="D86" s="3">
        <v>3000</v>
      </c>
      <c r="E86" s="3">
        <v>1400</v>
      </c>
      <c r="F86" s="3">
        <v>4400</v>
      </c>
      <c r="G86" s="3">
        <v>500000</v>
      </c>
      <c r="H86" s="3">
        <f>G86*0.1</f>
        <v>50000</v>
      </c>
      <c r="I86" s="3">
        <f>G86*0.1</f>
        <v>50000</v>
      </c>
      <c r="J86" s="3">
        <f>G86*0.2</f>
        <v>100000</v>
      </c>
      <c r="K86" s="1" t="s">
        <v>16</v>
      </c>
    </row>
    <row r="87" spans="1:11">
      <c r="A87" s="1" t="s">
        <v>17</v>
      </c>
      <c r="B87" s="1" t="s">
        <v>15</v>
      </c>
      <c r="C87" s="2">
        <v>45741</v>
      </c>
      <c r="D87" s="3">
        <v>2800</v>
      </c>
      <c r="E87" s="3">
        <v>1300</v>
      </c>
      <c r="F87" s="3">
        <v>4100</v>
      </c>
      <c r="G87" s="3">
        <v>470000</v>
      </c>
      <c r="H87" s="3">
        <f>G87*0.1</f>
        <v>47000</v>
      </c>
      <c r="I87" s="3">
        <f>G87*0.1</f>
        <v>47000</v>
      </c>
      <c r="J87" s="3">
        <f>G87*0.2</f>
        <v>94000</v>
      </c>
      <c r="K87" s="1" t="s">
        <v>19</v>
      </c>
    </row>
    <row r="88" spans="1:11">
      <c r="A88" s="1" t="s">
        <v>20</v>
      </c>
      <c r="B88" s="1" t="s">
        <v>18</v>
      </c>
      <c r="C88" s="2">
        <v>45772</v>
      </c>
      <c r="D88" s="3">
        <v>2900</v>
      </c>
      <c r="E88" s="3">
        <v>1400</v>
      </c>
      <c r="F88" s="3">
        <v>4300</v>
      </c>
      <c r="G88" s="3">
        <v>485000</v>
      </c>
      <c r="H88" s="3">
        <f>G88*0.1</f>
        <v>48500</v>
      </c>
      <c r="I88" s="3">
        <f>G88*0.1</f>
        <v>48500</v>
      </c>
      <c r="J88" s="3">
        <f>G88*0.2</f>
        <v>97000</v>
      </c>
      <c r="K88" s="1" t="s">
        <v>13</v>
      </c>
    </row>
    <row r="89" spans="1:11">
      <c r="A89" s="1" t="s">
        <v>22</v>
      </c>
      <c r="B89" s="1" t="s">
        <v>21</v>
      </c>
      <c r="C89" s="2">
        <v>45802</v>
      </c>
      <c r="D89" s="3">
        <v>3100</v>
      </c>
      <c r="E89" s="3">
        <v>1600</v>
      </c>
      <c r="F89" s="3">
        <v>4700</v>
      </c>
      <c r="G89" s="3">
        <v>530000</v>
      </c>
      <c r="H89" s="3">
        <f>G89*0.1</f>
        <v>53000</v>
      </c>
      <c r="I89" s="3">
        <f>G89*0.1</f>
        <v>53000</v>
      </c>
      <c r="J89" s="3">
        <f>G89*0.2</f>
        <v>106000</v>
      </c>
      <c r="K89" s="1" t="s">
        <v>16</v>
      </c>
    </row>
    <row r="90" spans="1:11">
      <c r="A90" s="1" t="s">
        <v>24</v>
      </c>
      <c r="B90" s="1" t="s">
        <v>23</v>
      </c>
      <c r="C90" s="2">
        <v>45833</v>
      </c>
      <c r="D90" s="3">
        <v>2700</v>
      </c>
      <c r="E90" s="3">
        <v>1300</v>
      </c>
      <c r="F90" s="3">
        <v>4000</v>
      </c>
      <c r="G90" s="3">
        <v>460000</v>
      </c>
      <c r="H90" s="3">
        <f>G90*0.1</f>
        <v>46000</v>
      </c>
      <c r="I90" s="3">
        <f>G90*0.1</f>
        <v>46000</v>
      </c>
      <c r="J90" s="3">
        <f>G90*0.2</f>
        <v>92000</v>
      </c>
      <c r="K90" s="1" t="s">
        <v>19</v>
      </c>
    </row>
    <row r="91" spans="1:11">
      <c r="A91" s="1" t="s">
        <v>25</v>
      </c>
      <c r="B91" s="1" t="s">
        <v>12</v>
      </c>
      <c r="C91" s="2">
        <v>45863</v>
      </c>
      <c r="D91" s="3">
        <v>2900</v>
      </c>
      <c r="E91" s="3">
        <v>1400</v>
      </c>
      <c r="F91" s="3">
        <v>4300</v>
      </c>
      <c r="G91" s="3">
        <v>490000</v>
      </c>
      <c r="H91" s="3">
        <f>G91*0.1</f>
        <v>49000</v>
      </c>
      <c r="I91" s="3">
        <f>G91*0.1</f>
        <v>49000</v>
      </c>
      <c r="J91" s="3">
        <f>G91*0.2</f>
        <v>98000</v>
      </c>
      <c r="K91" s="1" t="s">
        <v>13</v>
      </c>
    </row>
    <row r="92" spans="1:11">
      <c r="A92" s="1" t="s">
        <v>26</v>
      </c>
      <c r="B92" s="1" t="s">
        <v>15</v>
      </c>
      <c r="C92" s="2">
        <v>45894</v>
      </c>
      <c r="D92" s="3">
        <v>3000</v>
      </c>
      <c r="E92" s="3">
        <v>1500</v>
      </c>
      <c r="F92" s="3">
        <v>4500</v>
      </c>
      <c r="G92" s="3">
        <v>510000</v>
      </c>
      <c r="H92" s="3">
        <f>G92*0.1</f>
        <v>51000</v>
      </c>
      <c r="I92" s="3">
        <f>G92*0.1</f>
        <v>51000</v>
      </c>
      <c r="J92" s="3">
        <f>G92*0.2</f>
        <v>102000</v>
      </c>
      <c r="K92" s="1" t="s">
        <v>16</v>
      </c>
    </row>
    <row r="93" spans="1:11">
      <c r="A93" s="1" t="s">
        <v>27</v>
      </c>
      <c r="B93" s="1" t="s">
        <v>18</v>
      </c>
      <c r="C93" s="2">
        <v>45925</v>
      </c>
      <c r="D93" s="3">
        <v>2800</v>
      </c>
      <c r="E93" s="3">
        <v>1300</v>
      </c>
      <c r="F93" s="3">
        <v>4100</v>
      </c>
      <c r="G93" s="3">
        <v>475000</v>
      </c>
      <c r="H93" s="3">
        <f>G93*0.1</f>
        <v>47500</v>
      </c>
      <c r="I93" s="3">
        <f>G93*0.1</f>
        <v>47500</v>
      </c>
      <c r="J93" s="3">
        <f>G93*0.2</f>
        <v>95000</v>
      </c>
      <c r="K93" s="1" t="s">
        <v>19</v>
      </c>
    </row>
    <row r="94" spans="1:11">
      <c r="A94" s="1" t="s">
        <v>28</v>
      </c>
      <c r="B94" s="1" t="s">
        <v>21</v>
      </c>
      <c r="C94" s="2">
        <v>45955</v>
      </c>
      <c r="D94" s="3">
        <v>2900</v>
      </c>
      <c r="E94" s="3">
        <v>1400</v>
      </c>
      <c r="F94" s="3">
        <v>4300</v>
      </c>
      <c r="G94" s="3">
        <v>485000</v>
      </c>
      <c r="H94" s="3">
        <f>G94*0.1</f>
        <v>48500</v>
      </c>
      <c r="I94" s="3">
        <f>G94*0.1</f>
        <v>48500</v>
      </c>
      <c r="J94" s="3">
        <f>G94*0.2</f>
        <v>97000</v>
      </c>
      <c r="K94" s="1" t="s">
        <v>13</v>
      </c>
    </row>
    <row r="95" spans="1:11">
      <c r="A95" s="1" t="s">
        <v>29</v>
      </c>
      <c r="B95" s="1" t="s">
        <v>23</v>
      </c>
      <c r="C95" s="2">
        <v>45986</v>
      </c>
      <c r="D95" s="3">
        <v>3100</v>
      </c>
      <c r="E95" s="3">
        <v>1600</v>
      </c>
      <c r="F95" s="3">
        <v>4700</v>
      </c>
      <c r="G95" s="3">
        <v>525000</v>
      </c>
      <c r="H95" s="3">
        <f>G95*0.1</f>
        <v>52500</v>
      </c>
      <c r="I95" s="3">
        <f>G95*0.1</f>
        <v>52500</v>
      </c>
      <c r="J95" s="3">
        <f>G95*0.2</f>
        <v>105000</v>
      </c>
      <c r="K95" s="1" t="s">
        <v>16</v>
      </c>
    </row>
    <row r="96" spans="1:11">
      <c r="A96" s="1" t="s">
        <v>30</v>
      </c>
      <c r="B96" s="1" t="s">
        <v>12</v>
      </c>
      <c r="C96" s="2">
        <v>46016</v>
      </c>
      <c r="D96" s="3">
        <v>2700</v>
      </c>
      <c r="E96" s="3">
        <v>1300</v>
      </c>
      <c r="F96" s="3">
        <v>4000</v>
      </c>
      <c r="G96" s="3">
        <v>460000</v>
      </c>
      <c r="H96" s="3">
        <f>G96*0.1</f>
        <v>46000</v>
      </c>
      <c r="I96" s="3">
        <f>G96*0.1</f>
        <v>46000</v>
      </c>
      <c r="J96" s="3">
        <f>G96*0.2</f>
        <v>92000</v>
      </c>
      <c r="K96" s="1" t="s">
        <v>19</v>
      </c>
    </row>
    <row r="97" spans="1:11">
      <c r="A97" s="1" t="s">
        <v>11</v>
      </c>
      <c r="B97" s="1" t="s">
        <v>15</v>
      </c>
      <c r="C97" s="2">
        <v>45682</v>
      </c>
      <c r="D97" s="3">
        <v>2900</v>
      </c>
      <c r="E97" s="3">
        <v>1400</v>
      </c>
      <c r="F97" s="3">
        <v>4300</v>
      </c>
      <c r="G97" s="3">
        <v>490000</v>
      </c>
      <c r="H97" s="3">
        <f>G97*0.1</f>
        <v>49000</v>
      </c>
      <c r="I97" s="3">
        <f>G97*0.1</f>
        <v>49000</v>
      </c>
      <c r="J97" s="3">
        <f>G97*0.2</f>
        <v>98000</v>
      </c>
      <c r="K97" s="1" t="s">
        <v>13</v>
      </c>
    </row>
    <row r="98" spans="1:11">
      <c r="A98" s="1" t="s">
        <v>14</v>
      </c>
      <c r="B98" s="1" t="s">
        <v>18</v>
      </c>
      <c r="C98" s="2">
        <v>45713</v>
      </c>
      <c r="D98" s="3">
        <v>3000</v>
      </c>
      <c r="E98" s="3">
        <v>1500</v>
      </c>
      <c r="F98" s="3">
        <v>4500</v>
      </c>
      <c r="G98" s="3">
        <v>510000</v>
      </c>
      <c r="H98" s="3">
        <f>G98*0.1</f>
        <v>51000</v>
      </c>
      <c r="I98" s="3">
        <f>G98*0.1</f>
        <v>51000</v>
      </c>
      <c r="J98" s="3">
        <f>G98*0.2</f>
        <v>102000</v>
      </c>
      <c r="K98" s="1" t="s">
        <v>16</v>
      </c>
    </row>
    <row r="99" spans="1:11">
      <c r="A99" s="1" t="s">
        <v>17</v>
      </c>
      <c r="B99" s="1" t="s">
        <v>21</v>
      </c>
      <c r="C99" s="2">
        <v>45741</v>
      </c>
      <c r="D99" s="3">
        <v>2800</v>
      </c>
      <c r="E99" s="3">
        <v>1300</v>
      </c>
      <c r="F99" s="3">
        <v>4100</v>
      </c>
      <c r="G99" s="3">
        <v>475000</v>
      </c>
      <c r="H99" s="3">
        <f>G99*0.1</f>
        <v>47500</v>
      </c>
      <c r="I99" s="3">
        <f>G99*0.1</f>
        <v>47500</v>
      </c>
      <c r="J99" s="3">
        <f>G99*0.2</f>
        <v>95000</v>
      </c>
      <c r="K99" s="1" t="s">
        <v>19</v>
      </c>
    </row>
    <row r="100" spans="1:11">
      <c r="A100" s="1" t="s">
        <v>20</v>
      </c>
      <c r="B100" s="1" t="s">
        <v>23</v>
      </c>
      <c r="C100" s="2">
        <v>45772</v>
      </c>
      <c r="D100" s="3">
        <v>3100</v>
      </c>
      <c r="E100" s="3">
        <v>1600</v>
      </c>
      <c r="F100" s="3">
        <v>4700</v>
      </c>
      <c r="G100" s="3">
        <v>525000</v>
      </c>
      <c r="H100" s="3">
        <f>G100*0.1</f>
        <v>52500</v>
      </c>
      <c r="I100" s="3">
        <f>G100*0.1</f>
        <v>52500</v>
      </c>
      <c r="J100" s="3">
        <f>G100*0.2</f>
        <v>105000</v>
      </c>
      <c r="K100" s="1" t="s">
        <v>13</v>
      </c>
    </row>
    <row r="101" spans="1:11">
      <c r="A101" s="1" t="s">
        <v>22</v>
      </c>
      <c r="B101" s="1" t="s">
        <v>12</v>
      </c>
      <c r="C101" s="2">
        <v>45802</v>
      </c>
      <c r="D101" s="3">
        <v>2700</v>
      </c>
      <c r="E101" s="3">
        <v>1200</v>
      </c>
      <c r="F101" s="3">
        <v>3900</v>
      </c>
      <c r="G101" s="3">
        <v>455000</v>
      </c>
      <c r="H101" s="3">
        <f>G101*0.1</f>
        <v>45500</v>
      </c>
      <c r="I101" s="3">
        <f>G101*0.1</f>
        <v>45500</v>
      </c>
      <c r="J101" s="3">
        <f>G101*0.2</f>
        <v>91000</v>
      </c>
      <c r="K101" s="1" t="s">
        <v>16</v>
      </c>
    </row>
    <row r="102" spans="1:11">
      <c r="A102" s="1" t="s">
        <v>24</v>
      </c>
      <c r="B102" s="1" t="s">
        <v>15</v>
      </c>
      <c r="C102" s="2">
        <v>45833</v>
      </c>
      <c r="D102" s="3">
        <v>3000</v>
      </c>
      <c r="E102" s="3">
        <v>1400</v>
      </c>
      <c r="F102" s="3">
        <v>4400</v>
      </c>
      <c r="G102" s="3">
        <v>495000</v>
      </c>
      <c r="H102" s="3">
        <f>G102*0.1</f>
        <v>49500</v>
      </c>
      <c r="I102" s="3">
        <f>G102*0.1</f>
        <v>49500</v>
      </c>
      <c r="J102" s="3">
        <f>G102*0.2</f>
        <v>99000</v>
      </c>
      <c r="K102" s="1" t="s">
        <v>19</v>
      </c>
    </row>
    <row r="103" spans="1:11">
      <c r="A103" s="1" t="s">
        <v>24</v>
      </c>
      <c r="B103" s="1" t="s">
        <v>15</v>
      </c>
      <c r="C103" s="2">
        <v>45833</v>
      </c>
      <c r="D103" s="3">
        <v>3000</v>
      </c>
      <c r="E103" s="3">
        <v>1400</v>
      </c>
      <c r="F103" s="3">
        <v>4400</v>
      </c>
      <c r="G103" s="3">
        <v>495000</v>
      </c>
      <c r="H103" s="3">
        <v>175000</v>
      </c>
      <c r="I103" s="3">
        <v>92000</v>
      </c>
      <c r="J103" s="3">
        <v>265000</v>
      </c>
      <c r="K103" s="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3C58-3369-4613-8ED3-7E7094CE99ED}">
  <dimension ref="A1:O103"/>
  <sheetViews>
    <sheetView tabSelected="1" topLeftCell="A56" workbookViewId="0">
      <selection activeCell="N1" sqref="N1"/>
    </sheetView>
  </sheetViews>
  <sheetFormatPr defaultRowHeight="15"/>
  <cols>
    <col min="3" max="3" width="10.140625" customWidth="1"/>
    <col min="4" max="4" width="14" customWidth="1"/>
    <col min="5" max="5" width="14.28515625" customWidth="1"/>
    <col min="6" max="6" width="15.85546875" bestFit="1" customWidth="1"/>
    <col min="7" max="7" width="11.28515625" customWidth="1"/>
    <col min="8" max="8" width="14" customWidth="1"/>
    <col min="9" max="9" width="13.42578125" customWidth="1"/>
    <col min="10" max="10" width="10.140625" customWidth="1"/>
    <col min="11" max="11" width="10.5703125" customWidth="1"/>
    <col min="12" max="12" width="13.7109375" customWidth="1"/>
    <col min="13" max="13" width="11.7109375" bestFit="1" customWidth="1"/>
    <col min="14" max="14" width="14.85546875" bestFit="1" customWidth="1"/>
  </cols>
  <sheetData>
    <row r="1" spans="1:15" ht="15.7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9" t="s">
        <v>31</v>
      </c>
      <c r="M1" s="19" t="s">
        <v>32</v>
      </c>
      <c r="N1" s="20" t="s">
        <v>33</v>
      </c>
    </row>
    <row r="2" spans="1:15">
      <c r="A2" s="1" t="s">
        <v>11</v>
      </c>
      <c r="B2" s="1" t="s">
        <v>12</v>
      </c>
      <c r="C2" s="2">
        <v>45682</v>
      </c>
      <c r="D2" s="3">
        <v>2800</v>
      </c>
      <c r="E2" s="3">
        <v>1200</v>
      </c>
      <c r="F2" s="3">
        <v>4000</v>
      </c>
      <c r="G2" s="3">
        <f>480000*2</f>
        <v>960000</v>
      </c>
      <c r="H2" s="3">
        <f>G2*0.1</f>
        <v>96000</v>
      </c>
      <c r="I2" s="3">
        <f>G2*0.1</f>
        <v>96000</v>
      </c>
      <c r="J2" s="3">
        <f>G2*0.2</f>
        <v>192000</v>
      </c>
      <c r="K2" s="1" t="s">
        <v>13</v>
      </c>
      <c r="L2" s="4">
        <f t="shared" ref="L2:L33" si="0">D2+E2</f>
        <v>4000</v>
      </c>
      <c r="M2" s="4">
        <f>G2-(H2+I2+J2)</f>
        <v>576000</v>
      </c>
      <c r="N2" s="4">
        <f>H2+I2+J2</f>
        <v>384000</v>
      </c>
    </row>
    <row r="3" spans="1:15">
      <c r="A3" s="1" t="s">
        <v>14</v>
      </c>
      <c r="B3" s="1" t="s">
        <v>15</v>
      </c>
      <c r="C3" s="2">
        <v>45682</v>
      </c>
      <c r="D3" s="3">
        <v>1900</v>
      </c>
      <c r="E3" s="3">
        <v>1100</v>
      </c>
      <c r="F3" s="3">
        <v>3000</v>
      </c>
      <c r="G3" s="3">
        <v>390000</v>
      </c>
      <c r="H3" s="3">
        <f>G3*0.1</f>
        <v>39000</v>
      </c>
      <c r="I3" s="3">
        <f>G3*0.1</f>
        <v>39000</v>
      </c>
      <c r="J3" s="3">
        <f>G3*0.2</f>
        <v>78000</v>
      </c>
      <c r="K3" s="1" t="s">
        <v>16</v>
      </c>
      <c r="L3" s="4">
        <f t="shared" si="0"/>
        <v>3000</v>
      </c>
      <c r="M3" s="4">
        <f>G3 - (H3+I3+J3)</f>
        <v>234000</v>
      </c>
      <c r="N3" s="4">
        <f t="shared" ref="N3:N66" si="1">H3+I3+J3</f>
        <v>156000</v>
      </c>
    </row>
    <row r="4" spans="1:15">
      <c r="A4" s="1" t="s">
        <v>17</v>
      </c>
      <c r="B4" s="1" t="s">
        <v>18</v>
      </c>
      <c r="C4" s="2">
        <v>45682</v>
      </c>
      <c r="D4" s="3">
        <v>2500</v>
      </c>
      <c r="E4" s="3">
        <v>1500</v>
      </c>
      <c r="F4" s="3">
        <v>4000</v>
      </c>
      <c r="G4" s="3">
        <v>440000</v>
      </c>
      <c r="H4" s="3">
        <f>G4*0.1</f>
        <v>44000</v>
      </c>
      <c r="I4" s="3">
        <f>G4*0.1</f>
        <v>44000</v>
      </c>
      <c r="J4" s="3">
        <f>G4*0.2</f>
        <v>88000</v>
      </c>
      <c r="K4" s="1" t="s">
        <v>19</v>
      </c>
      <c r="L4" s="4">
        <f t="shared" si="0"/>
        <v>4000</v>
      </c>
      <c r="M4" s="4">
        <f t="shared" ref="M4:M5" si="2">G4 - (H4+I4+J4)</f>
        <v>264000</v>
      </c>
      <c r="N4" s="4">
        <f t="shared" si="1"/>
        <v>176000</v>
      </c>
      <c r="O4" s="4"/>
    </row>
    <row r="5" spans="1:15">
      <c r="A5" s="1" t="s">
        <v>11</v>
      </c>
      <c r="B5" s="1" t="s">
        <v>12</v>
      </c>
      <c r="C5" s="2">
        <v>45713</v>
      </c>
      <c r="D5" s="3">
        <v>3000</v>
      </c>
      <c r="E5" s="3">
        <v>1300</v>
      </c>
      <c r="F5" s="3">
        <v>4300</v>
      </c>
      <c r="G5" s="3">
        <v>500000</v>
      </c>
      <c r="H5" s="3">
        <f>G5*0.1</f>
        <v>50000</v>
      </c>
      <c r="I5" s="3">
        <f>G5*0.1</f>
        <v>50000</v>
      </c>
      <c r="J5" s="3">
        <f>G5*0.2</f>
        <v>100000</v>
      </c>
      <c r="K5" s="1" t="s">
        <v>13</v>
      </c>
      <c r="L5" s="4">
        <f t="shared" si="0"/>
        <v>4300</v>
      </c>
      <c r="M5" s="4">
        <f t="shared" si="2"/>
        <v>300000</v>
      </c>
      <c r="N5" s="4">
        <f t="shared" si="1"/>
        <v>200000</v>
      </c>
      <c r="O5" s="4"/>
    </row>
    <row r="6" spans="1:15">
      <c r="A6" s="1" t="s">
        <v>14</v>
      </c>
      <c r="B6" s="1" t="s">
        <v>15</v>
      </c>
      <c r="C6" s="2">
        <v>45713</v>
      </c>
      <c r="D6" s="3">
        <v>2000</v>
      </c>
      <c r="E6" s="3">
        <v>1100</v>
      </c>
      <c r="F6" s="3">
        <v>3100</v>
      </c>
      <c r="G6" s="3">
        <v>410000</v>
      </c>
      <c r="H6" s="3">
        <f>G6*0.1</f>
        <v>41000</v>
      </c>
      <c r="I6" s="3">
        <f>G6*0.1</f>
        <v>41000</v>
      </c>
      <c r="J6" s="3">
        <f>G6*0.2</f>
        <v>82000</v>
      </c>
      <c r="K6" s="1" t="s">
        <v>16</v>
      </c>
      <c r="L6" s="4">
        <f t="shared" si="0"/>
        <v>3100</v>
      </c>
      <c r="M6" s="4">
        <f t="shared" ref="M6:M35" si="3">(G6 - (H6+I6+J6))</f>
        <v>246000</v>
      </c>
      <c r="N6" s="4">
        <f t="shared" si="1"/>
        <v>164000</v>
      </c>
    </row>
    <row r="7" spans="1:15">
      <c r="A7" s="1" t="s">
        <v>17</v>
      </c>
      <c r="B7" s="1" t="s">
        <v>18</v>
      </c>
      <c r="C7" s="2">
        <v>45713</v>
      </c>
      <c r="D7" s="3">
        <v>2600</v>
      </c>
      <c r="E7" s="3">
        <v>1400</v>
      </c>
      <c r="F7" s="3">
        <v>4000</v>
      </c>
      <c r="G7" s="3">
        <v>455000</v>
      </c>
      <c r="H7" s="3">
        <f>G7*0.1</f>
        <v>45500</v>
      </c>
      <c r="I7" s="3">
        <f>G7*0.1</f>
        <v>45500</v>
      </c>
      <c r="J7" s="3">
        <f>G7*0.2</f>
        <v>91000</v>
      </c>
      <c r="K7" s="1" t="s">
        <v>19</v>
      </c>
      <c r="L7" s="4">
        <f t="shared" si="0"/>
        <v>4000</v>
      </c>
      <c r="M7" s="4">
        <f t="shared" si="3"/>
        <v>273000</v>
      </c>
      <c r="N7" s="4">
        <f t="shared" si="1"/>
        <v>182000</v>
      </c>
    </row>
    <row r="8" spans="1:15">
      <c r="A8" s="1" t="s">
        <v>20</v>
      </c>
      <c r="B8" s="1" t="s">
        <v>21</v>
      </c>
      <c r="C8" s="2">
        <v>45741</v>
      </c>
      <c r="D8" s="3">
        <v>3100</v>
      </c>
      <c r="E8" s="3">
        <v>1500</v>
      </c>
      <c r="F8" s="3">
        <v>4600</v>
      </c>
      <c r="G8" s="3">
        <v>520000</v>
      </c>
      <c r="H8" s="3">
        <f>G8*0.1</f>
        <v>52000</v>
      </c>
      <c r="I8" s="3">
        <f>G8*0.1</f>
        <v>52000</v>
      </c>
      <c r="J8" s="3">
        <f>G8*0.2</f>
        <v>104000</v>
      </c>
      <c r="K8" s="1" t="s">
        <v>13</v>
      </c>
      <c r="L8" s="4">
        <f t="shared" si="0"/>
        <v>4600</v>
      </c>
      <c r="M8" s="4">
        <f t="shared" si="3"/>
        <v>312000</v>
      </c>
      <c r="N8" s="4">
        <f t="shared" si="1"/>
        <v>208000</v>
      </c>
    </row>
    <row r="9" spans="1:15">
      <c r="A9" s="1" t="s">
        <v>22</v>
      </c>
      <c r="B9" s="1" t="s">
        <v>23</v>
      </c>
      <c r="C9" s="2">
        <v>45741</v>
      </c>
      <c r="D9" s="3">
        <v>2400</v>
      </c>
      <c r="E9" s="3">
        <v>1200</v>
      </c>
      <c r="F9" s="3">
        <v>3600</v>
      </c>
      <c r="G9" s="3">
        <v>430000</v>
      </c>
      <c r="H9" s="3">
        <f>G9*0.1</f>
        <v>43000</v>
      </c>
      <c r="I9" s="3">
        <f>G9*0.1</f>
        <v>43000</v>
      </c>
      <c r="J9" s="3">
        <f>G9*0.2</f>
        <v>86000</v>
      </c>
      <c r="K9" s="1" t="s">
        <v>16</v>
      </c>
      <c r="L9" s="4">
        <f t="shared" si="0"/>
        <v>3600</v>
      </c>
      <c r="M9" s="4">
        <f t="shared" si="3"/>
        <v>258000</v>
      </c>
      <c r="N9" s="4">
        <f t="shared" si="1"/>
        <v>172000</v>
      </c>
    </row>
    <row r="10" spans="1:15">
      <c r="A10" s="1" t="s">
        <v>24</v>
      </c>
      <c r="B10" s="1" t="s">
        <v>12</v>
      </c>
      <c r="C10" s="2">
        <v>45772</v>
      </c>
      <c r="D10" s="3">
        <v>2700</v>
      </c>
      <c r="E10" s="3">
        <v>1600</v>
      </c>
      <c r="F10" s="3">
        <v>4300</v>
      </c>
      <c r="G10" s="3">
        <v>460000</v>
      </c>
      <c r="H10" s="3">
        <f>G10*0.1</f>
        <v>46000</v>
      </c>
      <c r="I10" s="3">
        <f>G10*0.1</f>
        <v>46000</v>
      </c>
      <c r="J10" s="3">
        <f>G10*0.2</f>
        <v>92000</v>
      </c>
      <c r="K10" s="1" t="s">
        <v>19</v>
      </c>
      <c r="L10" s="4">
        <f t="shared" si="0"/>
        <v>4300</v>
      </c>
      <c r="M10" s="4">
        <f t="shared" si="3"/>
        <v>276000</v>
      </c>
      <c r="N10" s="4">
        <f t="shared" si="1"/>
        <v>184000</v>
      </c>
    </row>
    <row r="11" spans="1:15">
      <c r="A11" s="1" t="s">
        <v>25</v>
      </c>
      <c r="B11" s="1" t="s">
        <v>15</v>
      </c>
      <c r="C11" s="2">
        <v>45772</v>
      </c>
      <c r="D11" s="3">
        <v>2800</v>
      </c>
      <c r="E11" s="3">
        <v>1500</v>
      </c>
      <c r="F11" s="3">
        <v>4300</v>
      </c>
      <c r="G11" s="3">
        <v>470000</v>
      </c>
      <c r="H11" s="3">
        <f>G11*0.1</f>
        <v>47000</v>
      </c>
      <c r="I11" s="3">
        <f>G11*0.1</f>
        <v>47000</v>
      </c>
      <c r="J11" s="3">
        <f>G11*0.2</f>
        <v>94000</v>
      </c>
      <c r="K11" s="1" t="s">
        <v>13</v>
      </c>
      <c r="L11" s="4">
        <f t="shared" si="0"/>
        <v>4300</v>
      </c>
      <c r="M11" s="4">
        <f t="shared" si="3"/>
        <v>282000</v>
      </c>
      <c r="N11" s="4">
        <f t="shared" si="1"/>
        <v>188000</v>
      </c>
    </row>
    <row r="12" spans="1:15">
      <c r="A12" s="1" t="s">
        <v>20</v>
      </c>
      <c r="B12" s="1" t="s">
        <v>21</v>
      </c>
      <c r="C12" s="2">
        <v>45682</v>
      </c>
      <c r="D12" s="3">
        <v>3200</v>
      </c>
      <c r="E12" s="3">
        <v>1400</v>
      </c>
      <c r="F12" s="3">
        <v>4600</v>
      </c>
      <c r="G12" s="3">
        <v>520000</v>
      </c>
      <c r="H12" s="3">
        <f>G12*0.1</f>
        <v>52000</v>
      </c>
      <c r="I12" s="3">
        <f>G12*0.1</f>
        <v>52000</v>
      </c>
      <c r="J12" s="3">
        <f>G12*0.2</f>
        <v>104000</v>
      </c>
      <c r="K12" s="1" t="s">
        <v>16</v>
      </c>
      <c r="L12" s="4">
        <f t="shared" si="0"/>
        <v>4600</v>
      </c>
      <c r="M12" s="4">
        <f t="shared" si="3"/>
        <v>312000</v>
      </c>
      <c r="N12" s="4">
        <f t="shared" si="1"/>
        <v>208000</v>
      </c>
    </row>
    <row r="13" spans="1:15">
      <c r="A13" s="1" t="s">
        <v>22</v>
      </c>
      <c r="B13" s="1" t="s">
        <v>23</v>
      </c>
      <c r="C13" s="2">
        <v>45713</v>
      </c>
      <c r="D13" s="3">
        <v>2600</v>
      </c>
      <c r="E13" s="3">
        <v>1100</v>
      </c>
      <c r="F13" s="3">
        <v>3700</v>
      </c>
      <c r="G13" s="3">
        <v>460000</v>
      </c>
      <c r="H13" s="3">
        <f>G13*0.1</f>
        <v>46000</v>
      </c>
      <c r="I13" s="3">
        <f>G13*0.1</f>
        <v>46000</v>
      </c>
      <c r="J13" s="3">
        <f>G13*0.2</f>
        <v>92000</v>
      </c>
      <c r="K13" s="1" t="s">
        <v>19</v>
      </c>
      <c r="L13" s="4">
        <f t="shared" si="0"/>
        <v>3700</v>
      </c>
      <c r="M13" s="4">
        <f t="shared" si="3"/>
        <v>276000</v>
      </c>
      <c r="N13" s="4">
        <f t="shared" si="1"/>
        <v>184000</v>
      </c>
    </row>
    <row r="14" spans="1:15">
      <c r="A14" s="1" t="s">
        <v>24</v>
      </c>
      <c r="B14" s="1" t="s">
        <v>12</v>
      </c>
      <c r="C14" s="2">
        <v>45741</v>
      </c>
      <c r="D14" s="3">
        <v>2700</v>
      </c>
      <c r="E14" s="3">
        <v>1500</v>
      </c>
      <c r="F14" s="3">
        <v>4200</v>
      </c>
      <c r="G14" s="3">
        <v>490000</v>
      </c>
      <c r="H14" s="3">
        <f>G14*0.1</f>
        <v>49000</v>
      </c>
      <c r="I14" s="3">
        <f>G14*0.1</f>
        <v>49000</v>
      </c>
      <c r="J14" s="3">
        <f>G14*0.2</f>
        <v>98000</v>
      </c>
      <c r="K14" s="1" t="s">
        <v>13</v>
      </c>
      <c r="L14" s="4">
        <f t="shared" si="0"/>
        <v>4200</v>
      </c>
      <c r="M14" s="4">
        <f t="shared" si="3"/>
        <v>294000</v>
      </c>
      <c r="N14" s="4">
        <f t="shared" si="1"/>
        <v>196000</v>
      </c>
    </row>
    <row r="15" spans="1:15">
      <c r="A15" s="1" t="s">
        <v>25</v>
      </c>
      <c r="B15" s="1" t="s">
        <v>18</v>
      </c>
      <c r="C15" s="2">
        <v>45772</v>
      </c>
      <c r="D15" s="3">
        <v>2400</v>
      </c>
      <c r="E15" s="3">
        <v>1400</v>
      </c>
      <c r="F15" s="3">
        <v>3800</v>
      </c>
      <c r="G15" s="3">
        <v>430000</v>
      </c>
      <c r="H15" s="3">
        <f>G15*0.1</f>
        <v>43000</v>
      </c>
      <c r="I15" s="3">
        <f>G15*0.1</f>
        <v>43000</v>
      </c>
      <c r="J15" s="3">
        <f>G15*0.2</f>
        <v>86000</v>
      </c>
      <c r="K15" s="1" t="s">
        <v>16</v>
      </c>
      <c r="L15" s="4">
        <f t="shared" si="0"/>
        <v>3800</v>
      </c>
      <c r="M15" s="4">
        <f t="shared" si="3"/>
        <v>258000</v>
      </c>
      <c r="N15" s="4">
        <f t="shared" si="1"/>
        <v>172000</v>
      </c>
    </row>
    <row r="16" spans="1:15">
      <c r="A16" s="1" t="s">
        <v>26</v>
      </c>
      <c r="B16" s="1" t="s">
        <v>15</v>
      </c>
      <c r="C16" s="2">
        <v>45802</v>
      </c>
      <c r="D16" s="3">
        <v>2800</v>
      </c>
      <c r="E16" s="3">
        <v>1300</v>
      </c>
      <c r="F16" s="3">
        <v>4100</v>
      </c>
      <c r="G16" s="3">
        <v>475000</v>
      </c>
      <c r="H16" s="3">
        <f>G16*0.1</f>
        <v>47500</v>
      </c>
      <c r="I16" s="3">
        <f>G16*0.1</f>
        <v>47500</v>
      </c>
      <c r="J16" s="3">
        <f>G16*0.2</f>
        <v>95000</v>
      </c>
      <c r="K16" s="1" t="s">
        <v>19</v>
      </c>
      <c r="L16" s="4">
        <f t="shared" si="0"/>
        <v>4100</v>
      </c>
      <c r="M16" s="4">
        <f t="shared" si="3"/>
        <v>285000</v>
      </c>
      <c r="N16" s="4">
        <f t="shared" si="1"/>
        <v>190000</v>
      </c>
    </row>
    <row r="17" spans="1:14">
      <c r="A17" s="1" t="s">
        <v>27</v>
      </c>
      <c r="B17" s="1" t="s">
        <v>21</v>
      </c>
      <c r="C17" s="2">
        <v>45833</v>
      </c>
      <c r="D17" s="3">
        <v>3000</v>
      </c>
      <c r="E17" s="3">
        <v>1600</v>
      </c>
      <c r="F17" s="3">
        <v>4600</v>
      </c>
      <c r="G17" s="3">
        <v>510000</v>
      </c>
      <c r="H17" s="3">
        <f>G17*0.1</f>
        <v>51000</v>
      </c>
      <c r="I17" s="3">
        <f>G17*0.1</f>
        <v>51000</v>
      </c>
      <c r="J17" s="3">
        <f>G17*0.2</f>
        <v>102000</v>
      </c>
      <c r="K17" s="1" t="s">
        <v>13</v>
      </c>
      <c r="L17" s="4">
        <f t="shared" si="0"/>
        <v>4600</v>
      </c>
      <c r="M17" s="4">
        <f t="shared" si="3"/>
        <v>306000</v>
      </c>
      <c r="N17" s="4">
        <f t="shared" si="1"/>
        <v>204000</v>
      </c>
    </row>
    <row r="18" spans="1:14">
      <c r="A18" s="1" t="s">
        <v>28</v>
      </c>
      <c r="B18" s="1" t="s">
        <v>23</v>
      </c>
      <c r="C18" s="2">
        <v>45863</v>
      </c>
      <c r="D18" s="3">
        <v>2900</v>
      </c>
      <c r="E18" s="3">
        <v>1200</v>
      </c>
      <c r="F18" s="3">
        <v>4100</v>
      </c>
      <c r="G18" s="3">
        <v>455000</v>
      </c>
      <c r="H18" s="3">
        <f>G18*0.1</f>
        <v>45500</v>
      </c>
      <c r="I18" s="3">
        <f>G18*0.1</f>
        <v>45500</v>
      </c>
      <c r="J18" s="3">
        <f>G18*0.2</f>
        <v>91000</v>
      </c>
      <c r="K18" s="1" t="s">
        <v>16</v>
      </c>
      <c r="L18" s="4">
        <f t="shared" si="0"/>
        <v>4100</v>
      </c>
      <c r="M18" s="4">
        <f t="shared" si="3"/>
        <v>273000</v>
      </c>
      <c r="N18" s="4">
        <f t="shared" si="1"/>
        <v>182000</v>
      </c>
    </row>
    <row r="19" spans="1:14">
      <c r="A19" s="1" t="s">
        <v>29</v>
      </c>
      <c r="B19" s="1" t="s">
        <v>12</v>
      </c>
      <c r="C19" s="2">
        <v>45894</v>
      </c>
      <c r="D19" s="3">
        <v>3100</v>
      </c>
      <c r="E19" s="3">
        <v>1500</v>
      </c>
      <c r="F19" s="3">
        <v>4600</v>
      </c>
      <c r="G19" s="3">
        <v>520000</v>
      </c>
      <c r="H19" s="3">
        <f>G19*0.1</f>
        <v>52000</v>
      </c>
      <c r="I19" s="3">
        <f>G19*0.1</f>
        <v>52000</v>
      </c>
      <c r="J19" s="3">
        <f>G19*0.2</f>
        <v>104000</v>
      </c>
      <c r="K19" s="1" t="s">
        <v>19</v>
      </c>
      <c r="L19" s="4">
        <f t="shared" si="0"/>
        <v>4600</v>
      </c>
      <c r="M19" s="4">
        <f t="shared" si="3"/>
        <v>312000</v>
      </c>
      <c r="N19" s="4">
        <f t="shared" si="1"/>
        <v>208000</v>
      </c>
    </row>
    <row r="20" spans="1:14">
      <c r="A20" s="1" t="s">
        <v>30</v>
      </c>
      <c r="B20" s="1" t="s">
        <v>18</v>
      </c>
      <c r="C20" s="2">
        <v>45925</v>
      </c>
      <c r="D20" s="3">
        <v>2700</v>
      </c>
      <c r="E20" s="3">
        <v>1300</v>
      </c>
      <c r="F20" s="3">
        <v>4000</v>
      </c>
      <c r="G20" s="3">
        <v>470000</v>
      </c>
      <c r="H20" s="3">
        <f>G20*0.1</f>
        <v>47000</v>
      </c>
      <c r="I20" s="3">
        <f>G20*0.1</f>
        <v>47000</v>
      </c>
      <c r="J20" s="3">
        <f>G20*0.2</f>
        <v>94000</v>
      </c>
      <c r="K20" s="1" t="s">
        <v>13</v>
      </c>
      <c r="L20" s="4">
        <f t="shared" si="0"/>
        <v>4000</v>
      </c>
      <c r="M20" s="4">
        <f t="shared" si="3"/>
        <v>282000</v>
      </c>
      <c r="N20" s="4">
        <f t="shared" si="1"/>
        <v>188000</v>
      </c>
    </row>
    <row r="21" spans="1:14">
      <c r="A21" s="1" t="s">
        <v>17</v>
      </c>
      <c r="B21" s="1" t="s">
        <v>15</v>
      </c>
      <c r="C21" s="2">
        <v>45955</v>
      </c>
      <c r="D21" s="3">
        <v>3000</v>
      </c>
      <c r="E21" s="3">
        <v>1400</v>
      </c>
      <c r="F21" s="3">
        <v>4400</v>
      </c>
      <c r="G21" s="3">
        <v>495000</v>
      </c>
      <c r="H21" s="3">
        <f>G21*0.1</f>
        <v>49500</v>
      </c>
      <c r="I21" s="3">
        <f>G21*0.1</f>
        <v>49500</v>
      </c>
      <c r="J21" s="3">
        <f>G21*0.2</f>
        <v>99000</v>
      </c>
      <c r="K21" s="1" t="s">
        <v>16</v>
      </c>
      <c r="L21" s="4">
        <f t="shared" si="0"/>
        <v>4400</v>
      </c>
      <c r="M21" s="4">
        <f t="shared" si="3"/>
        <v>297000</v>
      </c>
      <c r="N21" s="4">
        <f t="shared" si="1"/>
        <v>198000</v>
      </c>
    </row>
    <row r="22" spans="1:14">
      <c r="A22" s="1" t="s">
        <v>11</v>
      </c>
      <c r="B22" s="1" t="s">
        <v>21</v>
      </c>
      <c r="C22" s="2">
        <v>45986</v>
      </c>
      <c r="D22" s="3">
        <v>2600</v>
      </c>
      <c r="E22" s="3">
        <v>1500</v>
      </c>
      <c r="F22" s="3">
        <v>4100</v>
      </c>
      <c r="G22" s="3">
        <v>460000</v>
      </c>
      <c r="H22" s="3">
        <f>G22*0.1</f>
        <v>46000</v>
      </c>
      <c r="I22" s="3">
        <f>G22*0.1</f>
        <v>46000</v>
      </c>
      <c r="J22" s="3">
        <f>G22*0.2</f>
        <v>92000</v>
      </c>
      <c r="K22" s="1" t="s">
        <v>13</v>
      </c>
      <c r="L22" s="4">
        <f t="shared" si="0"/>
        <v>4100</v>
      </c>
      <c r="M22" s="4">
        <f t="shared" si="3"/>
        <v>276000</v>
      </c>
      <c r="N22" s="4">
        <f t="shared" si="1"/>
        <v>184000</v>
      </c>
    </row>
    <row r="23" spans="1:14">
      <c r="A23" s="1" t="s">
        <v>14</v>
      </c>
      <c r="B23" s="1" t="s">
        <v>23</v>
      </c>
      <c r="C23" s="2">
        <v>46016</v>
      </c>
      <c r="D23" s="3">
        <v>2800</v>
      </c>
      <c r="E23" s="3">
        <v>1200</v>
      </c>
      <c r="F23" s="3">
        <v>4000</v>
      </c>
      <c r="G23" s="3">
        <v>480000</v>
      </c>
      <c r="H23" s="3">
        <f>G23*0.1</f>
        <v>48000</v>
      </c>
      <c r="I23" s="3">
        <f>G23*0.1</f>
        <v>48000</v>
      </c>
      <c r="J23" s="3">
        <f>G23*0.2</f>
        <v>96000</v>
      </c>
      <c r="K23" s="1" t="s">
        <v>19</v>
      </c>
      <c r="L23" s="4">
        <f t="shared" si="0"/>
        <v>4000</v>
      </c>
      <c r="M23" s="4">
        <f t="shared" si="3"/>
        <v>288000</v>
      </c>
      <c r="N23" s="4">
        <f t="shared" si="1"/>
        <v>192000</v>
      </c>
    </row>
    <row r="24" spans="1:14">
      <c r="A24" s="1" t="s">
        <v>20</v>
      </c>
      <c r="B24" s="1" t="s">
        <v>12</v>
      </c>
      <c r="C24" s="2">
        <v>45682</v>
      </c>
      <c r="D24" s="3">
        <v>3000</v>
      </c>
      <c r="E24" s="3">
        <v>1400</v>
      </c>
      <c r="F24" s="3">
        <v>4400</v>
      </c>
      <c r="G24" s="3">
        <v>500000</v>
      </c>
      <c r="H24" s="3">
        <f>G24*0.1</f>
        <v>50000</v>
      </c>
      <c r="I24" s="3">
        <f>G24*0.1</f>
        <v>50000</v>
      </c>
      <c r="J24" s="3">
        <f>G24*0.2</f>
        <v>100000</v>
      </c>
      <c r="K24" s="1" t="s">
        <v>16</v>
      </c>
      <c r="L24" s="4">
        <f t="shared" si="0"/>
        <v>4400</v>
      </c>
      <c r="M24" s="4">
        <f t="shared" si="3"/>
        <v>300000</v>
      </c>
      <c r="N24" s="4">
        <f t="shared" si="1"/>
        <v>200000</v>
      </c>
    </row>
    <row r="25" spans="1:14">
      <c r="A25" s="1" t="s">
        <v>22</v>
      </c>
      <c r="B25" s="1" t="s">
        <v>18</v>
      </c>
      <c r="C25" s="2">
        <v>45713</v>
      </c>
      <c r="D25" s="3">
        <v>2500</v>
      </c>
      <c r="E25" s="3">
        <v>1300</v>
      </c>
      <c r="F25" s="3">
        <v>3800</v>
      </c>
      <c r="G25" s="3">
        <v>450000</v>
      </c>
      <c r="H25" s="3">
        <f>G25*0.1</f>
        <v>45000</v>
      </c>
      <c r="I25" s="3">
        <f>G25*0.1</f>
        <v>45000</v>
      </c>
      <c r="J25" s="3">
        <f>G25*0.2</f>
        <v>90000</v>
      </c>
      <c r="K25" s="1" t="s">
        <v>13</v>
      </c>
      <c r="L25" s="4">
        <f t="shared" si="0"/>
        <v>3800</v>
      </c>
      <c r="M25" s="4">
        <f t="shared" si="3"/>
        <v>270000</v>
      </c>
      <c r="N25" s="4">
        <f t="shared" si="1"/>
        <v>180000</v>
      </c>
    </row>
    <row r="26" spans="1:14">
      <c r="A26" s="1" t="s">
        <v>24</v>
      </c>
      <c r="B26" s="1" t="s">
        <v>15</v>
      </c>
      <c r="C26" s="2">
        <v>45741</v>
      </c>
      <c r="D26" s="3">
        <v>2900</v>
      </c>
      <c r="E26" s="3">
        <v>1100</v>
      </c>
      <c r="F26" s="3">
        <v>4000</v>
      </c>
      <c r="G26" s="3">
        <v>470000</v>
      </c>
      <c r="H26" s="3">
        <f>G26*0.1</f>
        <v>47000</v>
      </c>
      <c r="I26" s="3">
        <f>G26*0.1</f>
        <v>47000</v>
      </c>
      <c r="J26" s="3">
        <f>G26*0.2</f>
        <v>94000</v>
      </c>
      <c r="K26" s="1" t="s">
        <v>19</v>
      </c>
      <c r="L26" s="4">
        <f t="shared" si="0"/>
        <v>4000</v>
      </c>
      <c r="M26" s="4">
        <f t="shared" si="3"/>
        <v>282000</v>
      </c>
      <c r="N26" s="4">
        <f t="shared" si="1"/>
        <v>188000</v>
      </c>
    </row>
    <row r="27" spans="1:14">
      <c r="A27" s="1" t="s">
        <v>25</v>
      </c>
      <c r="B27" s="1" t="s">
        <v>21</v>
      </c>
      <c r="C27" s="2">
        <v>45772</v>
      </c>
      <c r="D27" s="3">
        <v>3200</v>
      </c>
      <c r="E27" s="3">
        <v>1600</v>
      </c>
      <c r="F27" s="3">
        <v>4800</v>
      </c>
      <c r="G27" s="3">
        <v>540000</v>
      </c>
      <c r="H27" s="3">
        <f>G27*0.1</f>
        <v>54000</v>
      </c>
      <c r="I27" s="3">
        <f>G27*0.1</f>
        <v>54000</v>
      </c>
      <c r="J27" s="3">
        <f>G27*0.2</f>
        <v>108000</v>
      </c>
      <c r="K27" s="1" t="s">
        <v>16</v>
      </c>
      <c r="L27" s="4">
        <f t="shared" si="0"/>
        <v>4800</v>
      </c>
      <c r="M27" s="4">
        <f t="shared" si="3"/>
        <v>324000</v>
      </c>
      <c r="N27" s="4">
        <f t="shared" si="1"/>
        <v>216000</v>
      </c>
    </row>
    <row r="28" spans="1:14">
      <c r="A28" s="1" t="s">
        <v>26</v>
      </c>
      <c r="B28" s="1" t="s">
        <v>23</v>
      </c>
      <c r="C28" s="2">
        <v>45802</v>
      </c>
      <c r="D28" s="3">
        <v>2700</v>
      </c>
      <c r="E28" s="3">
        <v>1500</v>
      </c>
      <c r="F28" s="3">
        <v>4200</v>
      </c>
      <c r="G28" s="3">
        <v>485000</v>
      </c>
      <c r="H28" s="3">
        <f>G28*0.1</f>
        <v>48500</v>
      </c>
      <c r="I28" s="3">
        <f>G28*0.1</f>
        <v>48500</v>
      </c>
      <c r="J28" s="3">
        <f>G28*0.2</f>
        <v>97000</v>
      </c>
      <c r="K28" s="1" t="s">
        <v>13</v>
      </c>
      <c r="L28" s="4">
        <f t="shared" si="0"/>
        <v>4200</v>
      </c>
      <c r="M28" s="4">
        <f t="shared" si="3"/>
        <v>291000</v>
      </c>
      <c r="N28" s="4">
        <f t="shared" si="1"/>
        <v>194000</v>
      </c>
    </row>
    <row r="29" spans="1:14">
      <c r="A29" s="1" t="s">
        <v>27</v>
      </c>
      <c r="B29" s="1" t="s">
        <v>12</v>
      </c>
      <c r="C29" s="2">
        <v>45833</v>
      </c>
      <c r="D29" s="3">
        <v>2600</v>
      </c>
      <c r="E29" s="3">
        <v>1300</v>
      </c>
      <c r="F29" s="3">
        <v>3900</v>
      </c>
      <c r="G29" s="3">
        <v>455000</v>
      </c>
      <c r="H29" s="3">
        <f>G29*0.1</f>
        <v>45500</v>
      </c>
      <c r="I29" s="3">
        <f>G29*0.1</f>
        <v>45500</v>
      </c>
      <c r="J29" s="3">
        <f>G29*0.2</f>
        <v>91000</v>
      </c>
      <c r="K29" s="1" t="s">
        <v>19</v>
      </c>
      <c r="L29" s="4">
        <f t="shared" si="0"/>
        <v>3900</v>
      </c>
      <c r="M29" s="4">
        <f t="shared" si="3"/>
        <v>273000</v>
      </c>
      <c r="N29" s="4">
        <f t="shared" si="1"/>
        <v>182000</v>
      </c>
    </row>
    <row r="30" spans="1:14">
      <c r="A30" s="1" t="s">
        <v>28</v>
      </c>
      <c r="B30" s="1" t="s">
        <v>18</v>
      </c>
      <c r="C30" s="2">
        <v>45863</v>
      </c>
      <c r="D30" s="3">
        <v>2800</v>
      </c>
      <c r="E30" s="3">
        <v>1500</v>
      </c>
      <c r="F30" s="3">
        <v>4300</v>
      </c>
      <c r="G30" s="3">
        <v>490000</v>
      </c>
      <c r="H30" s="3">
        <f>G30*0.1</f>
        <v>49000</v>
      </c>
      <c r="I30" s="3">
        <f>G30*0.1</f>
        <v>49000</v>
      </c>
      <c r="J30" s="3">
        <f>G30*0.2</f>
        <v>98000</v>
      </c>
      <c r="K30" s="1" t="s">
        <v>13</v>
      </c>
      <c r="L30" s="4">
        <f t="shared" si="0"/>
        <v>4300</v>
      </c>
      <c r="M30" s="4">
        <f t="shared" si="3"/>
        <v>294000</v>
      </c>
      <c r="N30" s="4">
        <f t="shared" si="1"/>
        <v>196000</v>
      </c>
    </row>
    <row r="31" spans="1:14">
      <c r="A31" s="1" t="s">
        <v>29</v>
      </c>
      <c r="B31" s="1" t="s">
        <v>15</v>
      </c>
      <c r="C31" s="2">
        <v>45894</v>
      </c>
      <c r="D31" s="3">
        <v>3000</v>
      </c>
      <c r="E31" s="3">
        <v>1600</v>
      </c>
      <c r="F31" s="3">
        <v>4600</v>
      </c>
      <c r="G31" s="3">
        <v>510000</v>
      </c>
      <c r="H31" s="3">
        <f>G31*0.1</f>
        <v>51000</v>
      </c>
      <c r="I31" s="3">
        <f>G31*0.1</f>
        <v>51000</v>
      </c>
      <c r="J31" s="3">
        <f>G31*0.2</f>
        <v>102000</v>
      </c>
      <c r="K31" s="1" t="s">
        <v>16</v>
      </c>
      <c r="L31" s="4">
        <f t="shared" si="0"/>
        <v>4600</v>
      </c>
      <c r="M31" s="4">
        <f t="shared" si="3"/>
        <v>306000</v>
      </c>
      <c r="N31" s="4">
        <f t="shared" si="1"/>
        <v>204000</v>
      </c>
    </row>
    <row r="32" spans="1:14">
      <c r="A32" s="1" t="s">
        <v>30</v>
      </c>
      <c r="B32" s="1" t="s">
        <v>21</v>
      </c>
      <c r="C32" s="2">
        <v>45925</v>
      </c>
      <c r="D32" s="3">
        <v>2900</v>
      </c>
      <c r="E32" s="3">
        <v>1400</v>
      </c>
      <c r="F32" s="3">
        <v>4300</v>
      </c>
      <c r="G32" s="3">
        <v>480000</v>
      </c>
      <c r="H32" s="3">
        <f>G32*0.1</f>
        <v>48000</v>
      </c>
      <c r="I32" s="3">
        <f>G32*0.1</f>
        <v>48000</v>
      </c>
      <c r="J32" s="3">
        <f>G32*0.2</f>
        <v>96000</v>
      </c>
      <c r="K32" s="1" t="s">
        <v>19</v>
      </c>
      <c r="L32" s="4">
        <f t="shared" si="0"/>
        <v>4300</v>
      </c>
      <c r="M32" s="4">
        <f t="shared" si="3"/>
        <v>288000</v>
      </c>
      <c r="N32" s="4">
        <f t="shared" si="1"/>
        <v>192000</v>
      </c>
    </row>
    <row r="33" spans="1:15">
      <c r="A33" s="1" t="s">
        <v>11</v>
      </c>
      <c r="B33" s="1" t="s">
        <v>23</v>
      </c>
      <c r="C33" s="2">
        <v>45955</v>
      </c>
      <c r="D33" s="3">
        <v>2500</v>
      </c>
      <c r="E33" s="3">
        <v>1200</v>
      </c>
      <c r="F33" s="3">
        <v>3700</v>
      </c>
      <c r="G33" s="3">
        <v>440000</v>
      </c>
      <c r="H33" s="3">
        <f>G33*0.1</f>
        <v>44000</v>
      </c>
      <c r="I33" s="3">
        <f>G33*0.1</f>
        <v>44000</v>
      </c>
      <c r="J33" s="3">
        <f>G33*0.2</f>
        <v>88000</v>
      </c>
      <c r="K33" s="1" t="s">
        <v>16</v>
      </c>
      <c r="L33" s="4">
        <f t="shared" si="0"/>
        <v>3700</v>
      </c>
      <c r="M33" s="4">
        <f t="shared" si="3"/>
        <v>264000</v>
      </c>
      <c r="N33" s="4">
        <f t="shared" si="1"/>
        <v>176000</v>
      </c>
    </row>
    <row r="34" spans="1:15">
      <c r="A34" s="1" t="s">
        <v>14</v>
      </c>
      <c r="B34" s="1" t="s">
        <v>12</v>
      </c>
      <c r="C34" s="2">
        <v>45986</v>
      </c>
      <c r="D34" s="3">
        <v>2700</v>
      </c>
      <c r="E34" s="3">
        <v>1300</v>
      </c>
      <c r="F34" s="3">
        <v>4000</v>
      </c>
      <c r="G34" s="3">
        <v>460000</v>
      </c>
      <c r="H34" s="3">
        <f>G34*0.1</f>
        <v>46000</v>
      </c>
      <c r="I34" s="3">
        <f>G34*0.1</f>
        <v>46000</v>
      </c>
      <c r="J34" s="3">
        <f>G34*0.2</f>
        <v>92000</v>
      </c>
      <c r="K34" s="1" t="s">
        <v>13</v>
      </c>
      <c r="L34" s="4">
        <f t="shared" ref="L34:L65" si="4">D34+E34</f>
        <v>4000</v>
      </c>
      <c r="M34" s="4">
        <f t="shared" si="3"/>
        <v>276000</v>
      </c>
      <c r="N34" s="4">
        <f t="shared" si="1"/>
        <v>184000</v>
      </c>
    </row>
    <row r="35" spans="1:15">
      <c r="A35" s="1" t="s">
        <v>17</v>
      </c>
      <c r="B35" s="1" t="s">
        <v>18</v>
      </c>
      <c r="C35" s="2">
        <v>46016</v>
      </c>
      <c r="D35" s="3">
        <v>3100</v>
      </c>
      <c r="E35" s="3">
        <v>1600</v>
      </c>
      <c r="F35" s="3">
        <v>4700</v>
      </c>
      <c r="G35" s="3">
        <v>530000</v>
      </c>
      <c r="H35" s="3">
        <f>G35*0.1</f>
        <v>53000</v>
      </c>
      <c r="I35" s="3">
        <f>G35*0.1</f>
        <v>53000</v>
      </c>
      <c r="J35" s="3">
        <f>G35*0.2</f>
        <v>106000</v>
      </c>
      <c r="K35" s="1" t="s">
        <v>19</v>
      </c>
      <c r="L35" s="4">
        <f t="shared" si="4"/>
        <v>4700</v>
      </c>
      <c r="M35" s="4">
        <f t="shared" si="3"/>
        <v>318000</v>
      </c>
      <c r="N35" s="4">
        <f t="shared" si="1"/>
        <v>212000</v>
      </c>
    </row>
    <row r="36" spans="1:15">
      <c r="A36" s="1" t="s">
        <v>20</v>
      </c>
      <c r="B36" s="1" t="s">
        <v>15</v>
      </c>
      <c r="C36" s="2">
        <v>45682</v>
      </c>
      <c r="D36" s="3">
        <v>2600</v>
      </c>
      <c r="E36" s="3">
        <v>1500</v>
      </c>
      <c r="F36" s="3">
        <v>4100</v>
      </c>
      <c r="G36" s="3">
        <v>455000</v>
      </c>
      <c r="H36" s="3">
        <f>G36*0.1</f>
        <v>45500</v>
      </c>
      <c r="I36" s="3">
        <f>G36*0.1</f>
        <v>45500</v>
      </c>
      <c r="J36" s="3">
        <f>G36*0.2</f>
        <v>91000</v>
      </c>
      <c r="K36" s="1" t="s">
        <v>16</v>
      </c>
      <c r="L36" s="4">
        <f t="shared" si="4"/>
        <v>4100</v>
      </c>
      <c r="M36" s="4">
        <f>(G36 - (H36+I36+J36))</f>
        <v>273000</v>
      </c>
      <c r="N36" s="4">
        <f t="shared" si="1"/>
        <v>182000</v>
      </c>
    </row>
    <row r="37" spans="1:15">
      <c r="A37" s="1" t="s">
        <v>22</v>
      </c>
      <c r="B37" s="1" t="s">
        <v>21</v>
      </c>
      <c r="C37" s="2">
        <v>45713</v>
      </c>
      <c r="D37" s="3">
        <v>2900</v>
      </c>
      <c r="E37" s="3">
        <v>1400</v>
      </c>
      <c r="F37" s="3">
        <v>4300</v>
      </c>
      <c r="G37" s="3">
        <v>485000</v>
      </c>
      <c r="H37" s="3">
        <f>G37*0.1</f>
        <v>48500</v>
      </c>
      <c r="I37" s="3">
        <f>G37*0.1</f>
        <v>48500</v>
      </c>
      <c r="J37" s="3">
        <f>G37*0.2</f>
        <v>97000</v>
      </c>
      <c r="K37" s="1" t="s">
        <v>13</v>
      </c>
      <c r="L37" s="4">
        <f t="shared" si="4"/>
        <v>4300</v>
      </c>
      <c r="M37" s="4">
        <f t="shared" ref="M37:M40" si="5">(G37 - (H37+I37+J37))</f>
        <v>291000</v>
      </c>
      <c r="N37" s="4">
        <f t="shared" si="1"/>
        <v>194000</v>
      </c>
      <c r="O37" s="4"/>
    </row>
    <row r="38" spans="1:15">
      <c r="A38" s="1" t="s">
        <v>24</v>
      </c>
      <c r="B38" s="1" t="s">
        <v>23</v>
      </c>
      <c r="C38" s="2">
        <v>45741</v>
      </c>
      <c r="D38" s="3">
        <v>3100</v>
      </c>
      <c r="E38" s="3">
        <v>1600</v>
      </c>
      <c r="F38" s="3">
        <v>4700</v>
      </c>
      <c r="G38" s="3">
        <v>525000</v>
      </c>
      <c r="H38" s="3">
        <f>G38*0.1</f>
        <v>52500</v>
      </c>
      <c r="I38" s="3">
        <f>G38*0.1</f>
        <v>52500</v>
      </c>
      <c r="J38" s="3">
        <f>G38*0.2</f>
        <v>105000</v>
      </c>
      <c r="K38" s="1" t="s">
        <v>19</v>
      </c>
      <c r="L38" s="4">
        <f t="shared" si="4"/>
        <v>4700</v>
      </c>
      <c r="M38" s="4">
        <f t="shared" si="5"/>
        <v>315000</v>
      </c>
      <c r="N38" s="4">
        <f t="shared" si="1"/>
        <v>210000</v>
      </c>
      <c r="O38" s="4"/>
    </row>
    <row r="39" spans="1:15">
      <c r="A39" s="1" t="s">
        <v>25</v>
      </c>
      <c r="B39" s="1" t="s">
        <v>12</v>
      </c>
      <c r="C39" s="2">
        <v>45772</v>
      </c>
      <c r="D39" s="3">
        <v>2800</v>
      </c>
      <c r="E39" s="3">
        <v>1300</v>
      </c>
      <c r="F39" s="3">
        <v>4100</v>
      </c>
      <c r="G39" s="3">
        <v>470000</v>
      </c>
      <c r="H39" s="3">
        <f>G39*0.1</f>
        <v>47000</v>
      </c>
      <c r="I39" s="3">
        <f>G39*0.1</f>
        <v>47000</v>
      </c>
      <c r="J39" s="3">
        <f>G39*0.2</f>
        <v>94000</v>
      </c>
      <c r="K39" s="1" t="s">
        <v>16</v>
      </c>
      <c r="L39" s="4">
        <f t="shared" si="4"/>
        <v>4100</v>
      </c>
      <c r="M39" s="4">
        <f t="shared" si="5"/>
        <v>282000</v>
      </c>
      <c r="N39" s="4">
        <f t="shared" si="1"/>
        <v>188000</v>
      </c>
      <c r="O39" s="4"/>
    </row>
    <row r="40" spans="1:15">
      <c r="A40" s="1" t="s">
        <v>26</v>
      </c>
      <c r="B40" s="1" t="s">
        <v>18</v>
      </c>
      <c r="C40" s="2">
        <v>45802</v>
      </c>
      <c r="D40" s="3">
        <v>3200</v>
      </c>
      <c r="E40" s="3">
        <v>1500</v>
      </c>
      <c r="F40" s="3">
        <v>4700</v>
      </c>
      <c r="G40" s="3">
        <v>510000</v>
      </c>
      <c r="H40" s="3">
        <f>G40*0.1</f>
        <v>51000</v>
      </c>
      <c r="I40" s="3">
        <f>G40*0.1</f>
        <v>51000</v>
      </c>
      <c r="J40" s="3">
        <f>G40*0.2</f>
        <v>102000</v>
      </c>
      <c r="K40" s="1" t="s">
        <v>13</v>
      </c>
      <c r="L40" s="4">
        <f t="shared" si="4"/>
        <v>4700</v>
      </c>
      <c r="M40" s="4">
        <f t="shared" si="5"/>
        <v>306000</v>
      </c>
      <c r="N40" s="4">
        <f t="shared" si="1"/>
        <v>204000</v>
      </c>
      <c r="O40" s="4"/>
    </row>
    <row r="41" spans="1:15">
      <c r="A41" s="1" t="s">
        <v>27</v>
      </c>
      <c r="B41" s="1" t="s">
        <v>15</v>
      </c>
      <c r="C41" s="2">
        <v>45833</v>
      </c>
      <c r="D41" s="3">
        <v>2700</v>
      </c>
      <c r="E41" s="3">
        <v>1200</v>
      </c>
      <c r="F41" s="3">
        <v>3900</v>
      </c>
      <c r="G41" s="3">
        <v>450000</v>
      </c>
      <c r="H41" s="3">
        <f>G41*0.1</f>
        <v>45000</v>
      </c>
      <c r="I41" s="3">
        <f>G41*0.1</f>
        <v>45000</v>
      </c>
      <c r="J41" s="3">
        <f>G41*0.2</f>
        <v>90000</v>
      </c>
      <c r="K41" s="1" t="s">
        <v>19</v>
      </c>
      <c r="L41" s="4">
        <f t="shared" si="4"/>
        <v>3900</v>
      </c>
      <c r="M41" s="4">
        <f t="shared" ref="M41:M72" si="6">(G41 - (H41+I41+J41))</f>
        <v>270000</v>
      </c>
      <c r="N41" s="4">
        <f t="shared" si="1"/>
        <v>180000</v>
      </c>
    </row>
    <row r="42" spans="1:15">
      <c r="A42" s="1" t="s">
        <v>28</v>
      </c>
      <c r="B42" s="1" t="s">
        <v>21</v>
      </c>
      <c r="C42" s="2">
        <v>45863</v>
      </c>
      <c r="D42" s="3">
        <v>2900</v>
      </c>
      <c r="E42" s="3">
        <v>1400</v>
      </c>
      <c r="F42" s="3">
        <v>4300</v>
      </c>
      <c r="G42" s="3">
        <v>485000</v>
      </c>
      <c r="H42" s="3">
        <f>G42*0.1</f>
        <v>48500</v>
      </c>
      <c r="I42" s="3">
        <f>G42*0.1</f>
        <v>48500</v>
      </c>
      <c r="J42" s="3">
        <f>G42*0.2</f>
        <v>97000</v>
      </c>
      <c r="K42" s="1" t="s">
        <v>16</v>
      </c>
      <c r="L42" s="4">
        <f t="shared" si="4"/>
        <v>4300</v>
      </c>
      <c r="M42" s="4">
        <f t="shared" si="6"/>
        <v>291000</v>
      </c>
      <c r="N42" s="4">
        <f t="shared" si="1"/>
        <v>194000</v>
      </c>
    </row>
    <row r="43" spans="1:15">
      <c r="A43" s="1" t="s">
        <v>29</v>
      </c>
      <c r="B43" s="1" t="s">
        <v>23</v>
      </c>
      <c r="C43" s="2">
        <v>45894</v>
      </c>
      <c r="D43" s="3">
        <v>3000</v>
      </c>
      <c r="E43" s="3">
        <v>1500</v>
      </c>
      <c r="F43" s="3">
        <v>4500</v>
      </c>
      <c r="G43" s="3">
        <v>500000</v>
      </c>
      <c r="H43" s="3">
        <f>G43*0.1</f>
        <v>50000</v>
      </c>
      <c r="I43" s="3">
        <f>G43*0.1</f>
        <v>50000</v>
      </c>
      <c r="J43" s="3">
        <f>G43*0.2</f>
        <v>100000</v>
      </c>
      <c r="K43" s="1" t="s">
        <v>13</v>
      </c>
      <c r="L43" s="4">
        <f t="shared" si="4"/>
        <v>4500</v>
      </c>
      <c r="M43" s="4">
        <f t="shared" si="6"/>
        <v>300000</v>
      </c>
      <c r="N43" s="4">
        <f t="shared" si="1"/>
        <v>200000</v>
      </c>
    </row>
    <row r="44" spans="1:15">
      <c r="A44" s="1" t="s">
        <v>30</v>
      </c>
      <c r="B44" s="1" t="s">
        <v>12</v>
      </c>
      <c r="C44" s="2">
        <v>45925</v>
      </c>
      <c r="D44" s="3">
        <v>2800</v>
      </c>
      <c r="E44" s="3">
        <v>1300</v>
      </c>
      <c r="F44" s="3">
        <v>4100</v>
      </c>
      <c r="G44" s="3">
        <v>465000</v>
      </c>
      <c r="H44" s="3">
        <f>G44*0.1</f>
        <v>46500</v>
      </c>
      <c r="I44" s="3">
        <f>G44*0.1</f>
        <v>46500</v>
      </c>
      <c r="J44" s="3">
        <f>G44*0.2</f>
        <v>93000</v>
      </c>
      <c r="K44" s="1" t="s">
        <v>19</v>
      </c>
      <c r="L44" s="4">
        <f t="shared" si="4"/>
        <v>4100</v>
      </c>
      <c r="M44" s="4">
        <f t="shared" si="6"/>
        <v>279000</v>
      </c>
      <c r="N44" s="4">
        <f t="shared" si="1"/>
        <v>186000</v>
      </c>
    </row>
    <row r="45" spans="1:15">
      <c r="A45" s="1" t="s">
        <v>11</v>
      </c>
      <c r="B45" s="1" t="s">
        <v>18</v>
      </c>
      <c r="C45" s="2">
        <v>45955</v>
      </c>
      <c r="D45" s="3">
        <v>3100</v>
      </c>
      <c r="E45" s="3">
        <v>1600</v>
      </c>
      <c r="F45" s="3">
        <v>4700</v>
      </c>
      <c r="G45" s="3">
        <v>525000</v>
      </c>
      <c r="H45" s="3">
        <f>G45*0.1</f>
        <v>52500</v>
      </c>
      <c r="I45" s="3">
        <f>G45*0.1</f>
        <v>52500</v>
      </c>
      <c r="J45" s="3">
        <f>G45*0.2</f>
        <v>105000</v>
      </c>
      <c r="K45" s="1" t="s">
        <v>16</v>
      </c>
      <c r="L45" s="4">
        <f t="shared" si="4"/>
        <v>4700</v>
      </c>
      <c r="M45" s="4">
        <f t="shared" si="6"/>
        <v>315000</v>
      </c>
      <c r="N45" s="4">
        <f t="shared" si="1"/>
        <v>210000</v>
      </c>
    </row>
    <row r="46" spans="1:15">
      <c r="A46" s="1" t="s">
        <v>14</v>
      </c>
      <c r="B46" s="1" t="s">
        <v>15</v>
      </c>
      <c r="C46" s="2">
        <v>45986</v>
      </c>
      <c r="D46" s="3">
        <v>2600</v>
      </c>
      <c r="E46" s="3">
        <v>1200</v>
      </c>
      <c r="F46" s="3">
        <v>3800</v>
      </c>
      <c r="G46" s="3">
        <v>440000</v>
      </c>
      <c r="H46" s="3">
        <f>G46*0.1</f>
        <v>44000</v>
      </c>
      <c r="I46" s="3">
        <f>G46*0.1</f>
        <v>44000</v>
      </c>
      <c r="J46" s="3">
        <f>G46*0.2</f>
        <v>88000</v>
      </c>
      <c r="K46" s="1" t="s">
        <v>13</v>
      </c>
      <c r="L46" s="4">
        <f t="shared" si="4"/>
        <v>3800</v>
      </c>
      <c r="M46" s="4">
        <f t="shared" si="6"/>
        <v>264000</v>
      </c>
      <c r="N46" s="4">
        <f t="shared" si="1"/>
        <v>176000</v>
      </c>
    </row>
    <row r="47" spans="1:15">
      <c r="A47" s="1" t="s">
        <v>17</v>
      </c>
      <c r="B47" s="1" t="s">
        <v>21</v>
      </c>
      <c r="C47" s="2">
        <v>46016</v>
      </c>
      <c r="D47" s="3">
        <v>3000</v>
      </c>
      <c r="E47" s="3">
        <v>1400</v>
      </c>
      <c r="F47" s="3">
        <v>4400</v>
      </c>
      <c r="G47" s="3">
        <v>490000</v>
      </c>
      <c r="H47" s="3">
        <f>G47*0.1</f>
        <v>49000</v>
      </c>
      <c r="I47" s="3">
        <f>G47*0.1</f>
        <v>49000</v>
      </c>
      <c r="J47" s="3">
        <f>G47*0.2</f>
        <v>98000</v>
      </c>
      <c r="K47" s="1" t="s">
        <v>19</v>
      </c>
      <c r="L47" s="4">
        <f t="shared" si="4"/>
        <v>4400</v>
      </c>
      <c r="M47" s="4">
        <f t="shared" si="6"/>
        <v>294000</v>
      </c>
      <c r="N47" s="4">
        <f t="shared" si="1"/>
        <v>196000</v>
      </c>
    </row>
    <row r="48" spans="1:15">
      <c r="A48" s="1" t="s">
        <v>20</v>
      </c>
      <c r="B48" s="1" t="s">
        <v>23</v>
      </c>
      <c r="C48" s="2">
        <v>45682</v>
      </c>
      <c r="D48" s="3">
        <v>2700</v>
      </c>
      <c r="E48" s="3">
        <v>1300</v>
      </c>
      <c r="F48" s="3">
        <v>4000</v>
      </c>
      <c r="G48" s="3">
        <v>460000</v>
      </c>
      <c r="H48" s="3">
        <f>G48*0.1</f>
        <v>46000</v>
      </c>
      <c r="I48" s="3">
        <f>G48*0.1</f>
        <v>46000</v>
      </c>
      <c r="J48" s="3">
        <f>G48*0.2</f>
        <v>92000</v>
      </c>
      <c r="K48" s="1" t="s">
        <v>16</v>
      </c>
      <c r="L48" s="4">
        <f t="shared" si="4"/>
        <v>4000</v>
      </c>
      <c r="M48" s="4">
        <f t="shared" si="6"/>
        <v>276000</v>
      </c>
      <c r="N48" s="4">
        <f t="shared" si="1"/>
        <v>184000</v>
      </c>
    </row>
    <row r="49" spans="1:14">
      <c r="A49" s="1" t="s">
        <v>22</v>
      </c>
      <c r="B49" s="1" t="s">
        <v>12</v>
      </c>
      <c r="C49" s="2">
        <v>45713</v>
      </c>
      <c r="D49" s="3">
        <v>2900</v>
      </c>
      <c r="E49" s="3">
        <v>1500</v>
      </c>
      <c r="F49" s="3">
        <v>4400</v>
      </c>
      <c r="G49" s="3">
        <v>500000</v>
      </c>
      <c r="H49" s="3">
        <f>G49*0.1</f>
        <v>50000</v>
      </c>
      <c r="I49" s="3">
        <f>G49*0.1</f>
        <v>50000</v>
      </c>
      <c r="J49" s="3">
        <f>G49*0.2</f>
        <v>100000</v>
      </c>
      <c r="K49" s="1" t="s">
        <v>13</v>
      </c>
      <c r="L49" s="4">
        <f t="shared" si="4"/>
        <v>4400</v>
      </c>
      <c r="M49" s="4">
        <f t="shared" si="6"/>
        <v>300000</v>
      </c>
      <c r="N49" s="4">
        <f t="shared" si="1"/>
        <v>200000</v>
      </c>
    </row>
    <row r="50" spans="1:14">
      <c r="A50" s="1" t="s">
        <v>24</v>
      </c>
      <c r="B50" s="1" t="s">
        <v>18</v>
      </c>
      <c r="C50" s="2">
        <v>45741</v>
      </c>
      <c r="D50" s="3">
        <v>3100</v>
      </c>
      <c r="E50" s="3">
        <v>1600</v>
      </c>
      <c r="F50" s="3">
        <v>4700</v>
      </c>
      <c r="G50" s="3">
        <v>530000</v>
      </c>
      <c r="H50" s="3">
        <f>G50*0.1</f>
        <v>53000</v>
      </c>
      <c r="I50" s="3">
        <f>G50*0.1</f>
        <v>53000</v>
      </c>
      <c r="J50" s="3">
        <f>G50*0.2</f>
        <v>106000</v>
      </c>
      <c r="K50" s="1" t="s">
        <v>19</v>
      </c>
      <c r="L50" s="4">
        <f t="shared" si="4"/>
        <v>4700</v>
      </c>
      <c r="M50" s="4">
        <f t="shared" si="6"/>
        <v>318000</v>
      </c>
      <c r="N50" s="4">
        <f t="shared" si="1"/>
        <v>212000</v>
      </c>
    </row>
    <row r="51" spans="1:14">
      <c r="A51" s="1" t="s">
        <v>25</v>
      </c>
      <c r="B51" s="1" t="s">
        <v>15</v>
      </c>
      <c r="C51" s="2">
        <v>45772</v>
      </c>
      <c r="D51" s="3">
        <v>2800</v>
      </c>
      <c r="E51" s="3">
        <v>1400</v>
      </c>
      <c r="F51" s="3">
        <v>4200</v>
      </c>
      <c r="G51" s="3">
        <v>470000</v>
      </c>
      <c r="H51" s="3">
        <f>G51*0.1</f>
        <v>47000</v>
      </c>
      <c r="I51" s="3">
        <f>G51*0.1</f>
        <v>47000</v>
      </c>
      <c r="J51" s="3">
        <f>G51*0.2</f>
        <v>94000</v>
      </c>
      <c r="K51" s="1" t="s">
        <v>16</v>
      </c>
      <c r="L51" s="4">
        <f t="shared" si="4"/>
        <v>4200</v>
      </c>
      <c r="M51" s="4">
        <f t="shared" si="6"/>
        <v>282000</v>
      </c>
      <c r="N51" s="4">
        <f t="shared" si="1"/>
        <v>188000</v>
      </c>
    </row>
    <row r="52" spans="1:14">
      <c r="A52" s="1" t="s">
        <v>26</v>
      </c>
      <c r="B52" s="1" t="s">
        <v>21</v>
      </c>
      <c r="C52" s="2">
        <v>45802</v>
      </c>
      <c r="D52" s="3">
        <v>3000</v>
      </c>
      <c r="E52" s="3">
        <v>1500</v>
      </c>
      <c r="F52" s="3">
        <v>4500</v>
      </c>
      <c r="G52" s="3">
        <v>510000</v>
      </c>
      <c r="H52" s="3">
        <f>G52*0.1</f>
        <v>51000</v>
      </c>
      <c r="I52" s="3">
        <f>G52*0.1</f>
        <v>51000</v>
      </c>
      <c r="J52" s="3">
        <f>G52*0.2</f>
        <v>102000</v>
      </c>
      <c r="K52" s="1" t="s">
        <v>13</v>
      </c>
      <c r="L52" s="4">
        <f t="shared" si="4"/>
        <v>4500</v>
      </c>
      <c r="M52" s="4">
        <f t="shared" si="6"/>
        <v>306000</v>
      </c>
      <c r="N52" s="4">
        <f t="shared" si="1"/>
        <v>204000</v>
      </c>
    </row>
    <row r="53" spans="1:14">
      <c r="A53" s="1" t="s">
        <v>27</v>
      </c>
      <c r="B53" s="1" t="s">
        <v>23</v>
      </c>
      <c r="C53" s="2">
        <v>45833</v>
      </c>
      <c r="D53" s="3">
        <v>2700</v>
      </c>
      <c r="E53" s="3">
        <v>1200</v>
      </c>
      <c r="F53" s="3">
        <v>3900</v>
      </c>
      <c r="G53" s="3">
        <v>455000</v>
      </c>
      <c r="H53" s="3">
        <f>G53*0.1</f>
        <v>45500</v>
      </c>
      <c r="I53" s="3">
        <f>G53*0.1</f>
        <v>45500</v>
      </c>
      <c r="J53" s="3">
        <f>G53*0.2</f>
        <v>91000</v>
      </c>
      <c r="K53" s="1" t="s">
        <v>19</v>
      </c>
      <c r="L53" s="4">
        <f t="shared" si="4"/>
        <v>3900</v>
      </c>
      <c r="M53" s="4">
        <f t="shared" si="6"/>
        <v>273000</v>
      </c>
      <c r="N53" s="4">
        <f t="shared" si="1"/>
        <v>182000</v>
      </c>
    </row>
    <row r="54" spans="1:14">
      <c r="A54" s="1" t="s">
        <v>28</v>
      </c>
      <c r="B54" s="1" t="s">
        <v>12</v>
      </c>
      <c r="C54" s="2">
        <v>45863</v>
      </c>
      <c r="D54" s="3">
        <v>2900</v>
      </c>
      <c r="E54" s="3">
        <v>1400</v>
      </c>
      <c r="F54" s="3">
        <v>4300</v>
      </c>
      <c r="G54" s="3">
        <v>490000</v>
      </c>
      <c r="H54" s="3">
        <f>G54*0.1</f>
        <v>49000</v>
      </c>
      <c r="I54" s="3">
        <f>G54*0.1</f>
        <v>49000</v>
      </c>
      <c r="J54" s="3">
        <f>G54*0.2</f>
        <v>98000</v>
      </c>
      <c r="K54" s="1" t="s">
        <v>16</v>
      </c>
      <c r="L54" s="4">
        <f t="shared" si="4"/>
        <v>4300</v>
      </c>
      <c r="M54" s="4">
        <f t="shared" si="6"/>
        <v>294000</v>
      </c>
      <c r="N54" s="4">
        <f t="shared" si="1"/>
        <v>196000</v>
      </c>
    </row>
    <row r="55" spans="1:14">
      <c r="A55" s="1" t="s">
        <v>29</v>
      </c>
      <c r="B55" s="1" t="s">
        <v>18</v>
      </c>
      <c r="C55" s="2">
        <v>45894</v>
      </c>
      <c r="D55" s="3">
        <v>3100</v>
      </c>
      <c r="E55" s="3">
        <v>1600</v>
      </c>
      <c r="F55" s="3">
        <v>4700</v>
      </c>
      <c r="G55" s="3">
        <v>525000</v>
      </c>
      <c r="H55" s="3">
        <f>G55*0.1</f>
        <v>52500</v>
      </c>
      <c r="I55" s="3">
        <f>G55*0.1</f>
        <v>52500</v>
      </c>
      <c r="J55" s="3">
        <f>G55*0.2</f>
        <v>105000</v>
      </c>
      <c r="K55" s="1" t="s">
        <v>13</v>
      </c>
      <c r="L55" s="4">
        <f t="shared" si="4"/>
        <v>4700</v>
      </c>
      <c r="M55" s="4">
        <f t="shared" si="6"/>
        <v>315000</v>
      </c>
      <c r="N55" s="4">
        <f t="shared" si="1"/>
        <v>210000</v>
      </c>
    </row>
    <row r="56" spans="1:14">
      <c r="A56" s="1" t="s">
        <v>30</v>
      </c>
      <c r="B56" s="1" t="s">
        <v>15</v>
      </c>
      <c r="C56" s="2">
        <v>45925</v>
      </c>
      <c r="D56" s="3">
        <v>2800</v>
      </c>
      <c r="E56" s="3">
        <v>1300</v>
      </c>
      <c r="F56" s="3">
        <v>4100</v>
      </c>
      <c r="G56" s="3">
        <v>470000</v>
      </c>
      <c r="H56" s="3">
        <f>G56*0.1</f>
        <v>47000</v>
      </c>
      <c r="I56" s="3">
        <f>G56*0.1</f>
        <v>47000</v>
      </c>
      <c r="J56" s="3">
        <f>G56*0.2</f>
        <v>94000</v>
      </c>
      <c r="K56" s="1" t="s">
        <v>19</v>
      </c>
      <c r="L56" s="4">
        <f t="shared" si="4"/>
        <v>4100</v>
      </c>
      <c r="M56" s="4">
        <f t="shared" si="6"/>
        <v>282000</v>
      </c>
      <c r="N56" s="4">
        <f t="shared" si="1"/>
        <v>188000</v>
      </c>
    </row>
    <row r="57" spans="1:14">
      <c r="A57" s="1" t="s">
        <v>11</v>
      </c>
      <c r="B57" s="1" t="s">
        <v>21</v>
      </c>
      <c r="C57" s="2">
        <v>45955</v>
      </c>
      <c r="D57" s="3">
        <v>2600</v>
      </c>
      <c r="E57" s="3">
        <v>1200</v>
      </c>
      <c r="F57" s="3">
        <v>3800</v>
      </c>
      <c r="G57" s="3">
        <v>440000</v>
      </c>
      <c r="H57" s="3">
        <f>G57*0.1</f>
        <v>44000</v>
      </c>
      <c r="I57" s="3">
        <f>G57*0.1</f>
        <v>44000</v>
      </c>
      <c r="J57" s="3">
        <f>G57*0.2</f>
        <v>88000</v>
      </c>
      <c r="K57" s="1" t="s">
        <v>16</v>
      </c>
      <c r="L57" s="4">
        <f t="shared" si="4"/>
        <v>3800</v>
      </c>
      <c r="M57" s="4">
        <f t="shared" si="6"/>
        <v>264000</v>
      </c>
      <c r="N57" s="4">
        <f t="shared" si="1"/>
        <v>176000</v>
      </c>
    </row>
    <row r="58" spans="1:14">
      <c r="A58" s="1" t="s">
        <v>14</v>
      </c>
      <c r="B58" s="1" t="s">
        <v>23</v>
      </c>
      <c r="C58" s="2">
        <v>45986</v>
      </c>
      <c r="D58" s="3">
        <v>2900</v>
      </c>
      <c r="E58" s="3">
        <v>1500</v>
      </c>
      <c r="F58" s="3">
        <v>4400</v>
      </c>
      <c r="G58" s="3">
        <v>500000</v>
      </c>
      <c r="H58" s="3">
        <f>G58*0.1</f>
        <v>50000</v>
      </c>
      <c r="I58" s="3">
        <f>G58*0.1</f>
        <v>50000</v>
      </c>
      <c r="J58" s="3">
        <f>G58*0.2</f>
        <v>100000</v>
      </c>
      <c r="K58" s="1" t="s">
        <v>13</v>
      </c>
      <c r="L58" s="4">
        <f t="shared" si="4"/>
        <v>4400</v>
      </c>
      <c r="M58" s="4">
        <f t="shared" si="6"/>
        <v>300000</v>
      </c>
      <c r="N58" s="4">
        <f t="shared" si="1"/>
        <v>200000</v>
      </c>
    </row>
    <row r="59" spans="1:14">
      <c r="A59" s="1" t="s">
        <v>17</v>
      </c>
      <c r="B59" s="1" t="s">
        <v>12</v>
      </c>
      <c r="C59" s="2">
        <v>46016</v>
      </c>
      <c r="D59" s="3">
        <v>3000</v>
      </c>
      <c r="E59" s="3">
        <v>1400</v>
      </c>
      <c r="F59" s="3">
        <v>4400</v>
      </c>
      <c r="G59" s="3">
        <v>510000</v>
      </c>
      <c r="H59" s="3">
        <f>G59*0.1</f>
        <v>51000</v>
      </c>
      <c r="I59" s="3">
        <f>G59*0.1</f>
        <v>51000</v>
      </c>
      <c r="J59" s="3">
        <f>G59*0.2</f>
        <v>102000</v>
      </c>
      <c r="K59" s="1" t="s">
        <v>19</v>
      </c>
      <c r="L59" s="4">
        <f t="shared" si="4"/>
        <v>4400</v>
      </c>
      <c r="M59" s="4">
        <f t="shared" si="6"/>
        <v>306000</v>
      </c>
      <c r="N59" s="4">
        <f t="shared" si="1"/>
        <v>204000</v>
      </c>
    </row>
    <row r="60" spans="1:14">
      <c r="A60" s="1" t="s">
        <v>20</v>
      </c>
      <c r="B60" s="1" t="s">
        <v>18</v>
      </c>
      <c r="C60" s="2">
        <v>45682</v>
      </c>
      <c r="D60" s="3">
        <v>2700</v>
      </c>
      <c r="E60" s="3">
        <v>1300</v>
      </c>
      <c r="F60" s="3">
        <v>4000</v>
      </c>
      <c r="G60" s="3">
        <v>460000</v>
      </c>
      <c r="H60" s="3">
        <f>G60*0.1</f>
        <v>46000</v>
      </c>
      <c r="I60" s="3">
        <f>G60*0.1</f>
        <v>46000</v>
      </c>
      <c r="J60" s="3">
        <f>G60*0.2</f>
        <v>92000</v>
      </c>
      <c r="K60" s="1" t="s">
        <v>16</v>
      </c>
      <c r="L60" s="4">
        <f t="shared" si="4"/>
        <v>4000</v>
      </c>
      <c r="M60" s="4">
        <f t="shared" si="6"/>
        <v>276000</v>
      </c>
      <c r="N60" s="4">
        <f t="shared" si="1"/>
        <v>184000</v>
      </c>
    </row>
    <row r="61" spans="1:14">
      <c r="A61" s="1" t="s">
        <v>11</v>
      </c>
      <c r="B61" s="1" t="s">
        <v>12</v>
      </c>
      <c r="C61" s="2">
        <v>45682</v>
      </c>
      <c r="D61" s="3">
        <v>2900</v>
      </c>
      <c r="E61" s="3">
        <v>1200</v>
      </c>
      <c r="F61" s="3">
        <v>4100</v>
      </c>
      <c r="G61" s="3">
        <v>480000</v>
      </c>
      <c r="H61" s="3">
        <f>G61*0.1</f>
        <v>48000</v>
      </c>
      <c r="I61" s="3">
        <f>G61*0.1</f>
        <v>48000</v>
      </c>
      <c r="J61" s="3">
        <f>G61*0.2</f>
        <v>96000</v>
      </c>
      <c r="K61" s="1" t="s">
        <v>13</v>
      </c>
      <c r="L61" s="4">
        <f t="shared" si="4"/>
        <v>4100</v>
      </c>
      <c r="M61" s="4">
        <f t="shared" si="6"/>
        <v>288000</v>
      </c>
      <c r="N61" s="4">
        <f t="shared" si="1"/>
        <v>192000</v>
      </c>
    </row>
    <row r="62" spans="1:14">
      <c r="A62" s="1" t="s">
        <v>14</v>
      </c>
      <c r="B62" s="1" t="s">
        <v>15</v>
      </c>
      <c r="C62" s="2">
        <v>45713</v>
      </c>
      <c r="D62" s="3">
        <v>3100</v>
      </c>
      <c r="E62" s="3">
        <v>1400</v>
      </c>
      <c r="F62" s="3">
        <v>4500</v>
      </c>
      <c r="G62" s="3">
        <v>520000</v>
      </c>
      <c r="H62" s="3">
        <f>G62*0.1</f>
        <v>52000</v>
      </c>
      <c r="I62" s="3">
        <f>G62*0.1</f>
        <v>52000</v>
      </c>
      <c r="J62" s="3">
        <f>G62*0.2</f>
        <v>104000</v>
      </c>
      <c r="K62" s="1" t="s">
        <v>16</v>
      </c>
      <c r="L62" s="4">
        <f t="shared" si="4"/>
        <v>4500</v>
      </c>
      <c r="M62" s="4">
        <f t="shared" si="6"/>
        <v>312000</v>
      </c>
      <c r="N62" s="4">
        <f t="shared" si="1"/>
        <v>208000</v>
      </c>
    </row>
    <row r="63" spans="1:14">
      <c r="A63" s="1" t="s">
        <v>17</v>
      </c>
      <c r="B63" s="1" t="s">
        <v>18</v>
      </c>
      <c r="C63" s="2">
        <v>45741</v>
      </c>
      <c r="D63" s="3">
        <v>2700</v>
      </c>
      <c r="E63" s="3">
        <v>1100</v>
      </c>
      <c r="F63" s="3">
        <v>3800</v>
      </c>
      <c r="G63" s="3">
        <v>460000</v>
      </c>
      <c r="H63" s="3">
        <f>G63*0.1</f>
        <v>46000</v>
      </c>
      <c r="I63" s="3">
        <f>G63*0.1</f>
        <v>46000</v>
      </c>
      <c r="J63" s="3">
        <f>G63*0.2</f>
        <v>92000</v>
      </c>
      <c r="K63" s="1" t="s">
        <v>19</v>
      </c>
      <c r="L63" s="4">
        <f t="shared" si="4"/>
        <v>3800</v>
      </c>
      <c r="M63" s="4">
        <f t="shared" si="6"/>
        <v>276000</v>
      </c>
      <c r="N63" s="4">
        <f t="shared" si="1"/>
        <v>184000</v>
      </c>
    </row>
    <row r="64" spans="1:14">
      <c r="A64" s="1" t="s">
        <v>20</v>
      </c>
      <c r="B64" s="1" t="s">
        <v>21</v>
      </c>
      <c r="C64" s="2">
        <v>45772</v>
      </c>
      <c r="D64" s="3">
        <v>3200</v>
      </c>
      <c r="E64" s="3">
        <v>1600</v>
      </c>
      <c r="F64" s="3">
        <v>4800</v>
      </c>
      <c r="G64" s="3">
        <v>540000</v>
      </c>
      <c r="H64" s="3">
        <f>G64*0.1</f>
        <v>54000</v>
      </c>
      <c r="I64" s="3">
        <f>G64*0.1</f>
        <v>54000</v>
      </c>
      <c r="J64" s="3">
        <f>G64*0.2</f>
        <v>108000</v>
      </c>
      <c r="K64" s="1" t="s">
        <v>13</v>
      </c>
      <c r="L64" s="4">
        <f t="shared" si="4"/>
        <v>4800</v>
      </c>
      <c r="M64" s="4">
        <f t="shared" si="6"/>
        <v>324000</v>
      </c>
      <c r="N64" s="4">
        <f t="shared" si="1"/>
        <v>216000</v>
      </c>
    </row>
    <row r="65" spans="1:14">
      <c r="A65" s="1" t="s">
        <v>22</v>
      </c>
      <c r="B65" s="1" t="s">
        <v>23</v>
      </c>
      <c r="C65" s="2">
        <v>45802</v>
      </c>
      <c r="D65" s="3">
        <v>2800</v>
      </c>
      <c r="E65" s="3">
        <v>1300</v>
      </c>
      <c r="F65" s="3">
        <v>4100</v>
      </c>
      <c r="G65" s="3">
        <v>475000</v>
      </c>
      <c r="H65" s="3">
        <f>G65*0.1</f>
        <v>47500</v>
      </c>
      <c r="I65" s="3">
        <f>G65*0.1</f>
        <v>47500</v>
      </c>
      <c r="J65" s="3">
        <f>G65*0.2</f>
        <v>95000</v>
      </c>
      <c r="K65" s="1" t="s">
        <v>16</v>
      </c>
      <c r="L65" s="4">
        <f t="shared" si="4"/>
        <v>4100</v>
      </c>
      <c r="M65" s="4">
        <f t="shared" si="6"/>
        <v>285000</v>
      </c>
      <c r="N65" s="4">
        <f t="shared" si="1"/>
        <v>190000</v>
      </c>
    </row>
    <row r="66" spans="1:14">
      <c r="A66" s="1" t="s">
        <v>24</v>
      </c>
      <c r="B66" s="1" t="s">
        <v>12</v>
      </c>
      <c r="C66" s="2">
        <v>45833</v>
      </c>
      <c r="D66" s="3">
        <v>3000</v>
      </c>
      <c r="E66" s="3">
        <v>1500</v>
      </c>
      <c r="F66" s="3">
        <v>4500</v>
      </c>
      <c r="G66" s="3">
        <v>500000</v>
      </c>
      <c r="H66" s="3">
        <f>G66*0.1</f>
        <v>50000</v>
      </c>
      <c r="I66" s="3">
        <f>G66*0.1</f>
        <v>50000</v>
      </c>
      <c r="J66" s="3">
        <f>G66*0.2</f>
        <v>100000</v>
      </c>
      <c r="K66" s="1" t="s">
        <v>19</v>
      </c>
      <c r="L66" s="4">
        <f t="shared" ref="L66:L82" si="7">D66+E66</f>
        <v>4500</v>
      </c>
      <c r="M66" s="4">
        <f t="shared" si="6"/>
        <v>300000</v>
      </c>
      <c r="N66" s="4">
        <f t="shared" si="1"/>
        <v>200000</v>
      </c>
    </row>
    <row r="67" spans="1:14">
      <c r="A67" s="1" t="s">
        <v>25</v>
      </c>
      <c r="B67" s="1" t="s">
        <v>15</v>
      </c>
      <c r="C67" s="2">
        <v>45863</v>
      </c>
      <c r="D67" s="3">
        <v>2900</v>
      </c>
      <c r="E67" s="3">
        <v>1400</v>
      </c>
      <c r="F67" s="3">
        <v>4300</v>
      </c>
      <c r="G67" s="3">
        <v>485000</v>
      </c>
      <c r="H67" s="3">
        <f>G67*0.1</f>
        <v>48500</v>
      </c>
      <c r="I67" s="3">
        <f>G67*0.1</f>
        <v>48500</v>
      </c>
      <c r="J67" s="3">
        <f>G67*0.2</f>
        <v>97000</v>
      </c>
      <c r="K67" s="1" t="s">
        <v>13</v>
      </c>
      <c r="L67" s="4">
        <f t="shared" si="7"/>
        <v>4300</v>
      </c>
      <c r="M67" s="4">
        <f t="shared" si="6"/>
        <v>291000</v>
      </c>
      <c r="N67" s="4">
        <f t="shared" ref="N67:N102" si="8">H67+I67+J67</f>
        <v>194000</v>
      </c>
    </row>
    <row r="68" spans="1:14">
      <c r="A68" s="1" t="s">
        <v>26</v>
      </c>
      <c r="B68" s="1" t="s">
        <v>18</v>
      </c>
      <c r="C68" s="2">
        <v>45894</v>
      </c>
      <c r="D68" s="3">
        <v>3100</v>
      </c>
      <c r="E68" s="3">
        <v>1600</v>
      </c>
      <c r="F68" s="3">
        <v>4700</v>
      </c>
      <c r="G68" s="3">
        <v>525000</v>
      </c>
      <c r="H68" s="3">
        <f>G68*0.1</f>
        <v>52500</v>
      </c>
      <c r="I68" s="3">
        <f>G68*0.1</f>
        <v>52500</v>
      </c>
      <c r="J68" s="3">
        <f>G68*0.2</f>
        <v>105000</v>
      </c>
      <c r="K68" s="1" t="s">
        <v>16</v>
      </c>
      <c r="L68" s="4">
        <f t="shared" si="7"/>
        <v>4700</v>
      </c>
      <c r="M68" s="4">
        <f t="shared" si="6"/>
        <v>315000</v>
      </c>
      <c r="N68" s="4">
        <f t="shared" si="8"/>
        <v>210000</v>
      </c>
    </row>
    <row r="69" spans="1:14">
      <c r="A69" s="1" t="s">
        <v>27</v>
      </c>
      <c r="B69" s="1" t="s">
        <v>21</v>
      </c>
      <c r="C69" s="2">
        <v>45925</v>
      </c>
      <c r="D69" s="3">
        <v>2700</v>
      </c>
      <c r="E69" s="3">
        <v>1200</v>
      </c>
      <c r="F69" s="3">
        <v>3900</v>
      </c>
      <c r="G69" s="3">
        <v>455000</v>
      </c>
      <c r="H69" s="3">
        <f>G69*0.1</f>
        <v>45500</v>
      </c>
      <c r="I69" s="3">
        <f>G69*0.1</f>
        <v>45500</v>
      </c>
      <c r="J69" s="3">
        <f>G69*0.2</f>
        <v>91000</v>
      </c>
      <c r="K69" s="1" t="s">
        <v>19</v>
      </c>
      <c r="L69" s="4">
        <f t="shared" si="7"/>
        <v>3900</v>
      </c>
      <c r="M69" s="4">
        <f t="shared" si="6"/>
        <v>273000</v>
      </c>
      <c r="N69" s="4">
        <f t="shared" si="8"/>
        <v>182000</v>
      </c>
    </row>
    <row r="70" spans="1:14">
      <c r="A70" s="1" t="s">
        <v>28</v>
      </c>
      <c r="B70" s="1" t="s">
        <v>23</v>
      </c>
      <c r="C70" s="2">
        <v>45955</v>
      </c>
      <c r="D70" s="3">
        <v>2800</v>
      </c>
      <c r="E70" s="3">
        <v>1300</v>
      </c>
      <c r="F70" s="3">
        <v>4100</v>
      </c>
      <c r="G70" s="3">
        <v>470000</v>
      </c>
      <c r="H70" s="3">
        <f>G70*0.1</f>
        <v>47000</v>
      </c>
      <c r="I70" s="3">
        <f>G70*0.1</f>
        <v>47000</v>
      </c>
      <c r="J70" s="3">
        <f>G70*0.2</f>
        <v>94000</v>
      </c>
      <c r="K70" s="1" t="s">
        <v>13</v>
      </c>
      <c r="L70" s="4">
        <f t="shared" si="7"/>
        <v>4100</v>
      </c>
      <c r="M70" s="4">
        <f t="shared" si="6"/>
        <v>282000</v>
      </c>
      <c r="N70" s="4">
        <f t="shared" si="8"/>
        <v>188000</v>
      </c>
    </row>
    <row r="71" spans="1:14">
      <c r="A71" s="1" t="s">
        <v>29</v>
      </c>
      <c r="B71" s="1" t="s">
        <v>12</v>
      </c>
      <c r="C71" s="2">
        <v>45986</v>
      </c>
      <c r="D71" s="3">
        <v>3000</v>
      </c>
      <c r="E71" s="3">
        <v>1500</v>
      </c>
      <c r="F71" s="3">
        <v>4500</v>
      </c>
      <c r="G71" s="3">
        <v>500000</v>
      </c>
      <c r="H71" s="3">
        <f>G71*0.1</f>
        <v>50000</v>
      </c>
      <c r="I71" s="3">
        <f>G71*0.1</f>
        <v>50000</v>
      </c>
      <c r="J71" s="3">
        <f>G71*0.2</f>
        <v>100000</v>
      </c>
      <c r="K71" s="1" t="s">
        <v>16</v>
      </c>
      <c r="L71" s="4">
        <f t="shared" si="7"/>
        <v>4500</v>
      </c>
      <c r="M71" s="4">
        <f t="shared" si="6"/>
        <v>300000</v>
      </c>
      <c r="N71" s="4">
        <f t="shared" si="8"/>
        <v>200000</v>
      </c>
    </row>
    <row r="72" spans="1:14">
      <c r="A72" s="1" t="s">
        <v>30</v>
      </c>
      <c r="B72" s="1" t="s">
        <v>15</v>
      </c>
      <c r="C72" s="2">
        <v>46016</v>
      </c>
      <c r="D72" s="3">
        <v>2900</v>
      </c>
      <c r="E72" s="3">
        <v>1400</v>
      </c>
      <c r="F72" s="3">
        <v>4300</v>
      </c>
      <c r="G72" s="3">
        <v>485000</v>
      </c>
      <c r="H72" s="3">
        <f>G72*0.1</f>
        <v>48500</v>
      </c>
      <c r="I72" s="3">
        <f>G72*0.1</f>
        <v>48500</v>
      </c>
      <c r="J72" s="3">
        <f>G72*0.2</f>
        <v>97000</v>
      </c>
      <c r="K72" s="1" t="s">
        <v>19</v>
      </c>
      <c r="L72" s="4">
        <f t="shared" si="7"/>
        <v>4300</v>
      </c>
      <c r="M72" s="4">
        <f t="shared" si="6"/>
        <v>291000</v>
      </c>
      <c r="N72" s="4">
        <f t="shared" si="8"/>
        <v>194000</v>
      </c>
    </row>
    <row r="73" spans="1:14">
      <c r="A73" s="1" t="s">
        <v>11</v>
      </c>
      <c r="B73" s="1" t="s">
        <v>18</v>
      </c>
      <c r="C73" s="2">
        <v>45682</v>
      </c>
      <c r="D73" s="3">
        <v>3100</v>
      </c>
      <c r="E73" s="3">
        <v>1600</v>
      </c>
      <c r="F73" s="3">
        <v>4700</v>
      </c>
      <c r="G73" s="3">
        <v>530000</v>
      </c>
      <c r="H73" s="3">
        <f>G73*0.1</f>
        <v>53000</v>
      </c>
      <c r="I73" s="3">
        <f>G73*0.1</f>
        <v>53000</v>
      </c>
      <c r="J73" s="3">
        <f>G73*0.2</f>
        <v>106000</v>
      </c>
      <c r="K73" s="1" t="s">
        <v>13</v>
      </c>
      <c r="L73" s="4">
        <f t="shared" si="7"/>
        <v>4700</v>
      </c>
      <c r="M73" s="4">
        <f t="shared" ref="M73:M82" si="9">(G73 - (H73+I73+J73))</f>
        <v>318000</v>
      </c>
      <c r="N73" s="4">
        <f t="shared" si="8"/>
        <v>212000</v>
      </c>
    </row>
    <row r="74" spans="1:14">
      <c r="A74" s="1" t="s">
        <v>14</v>
      </c>
      <c r="B74" s="1" t="s">
        <v>21</v>
      </c>
      <c r="C74" s="2">
        <v>45713</v>
      </c>
      <c r="D74" s="3">
        <v>2600</v>
      </c>
      <c r="E74" s="3">
        <v>1200</v>
      </c>
      <c r="F74" s="3">
        <v>3800</v>
      </c>
      <c r="G74" s="3">
        <v>440000</v>
      </c>
      <c r="H74" s="3">
        <f>G74*0.1</f>
        <v>44000</v>
      </c>
      <c r="I74" s="3">
        <f>G74*0.1</f>
        <v>44000</v>
      </c>
      <c r="J74" s="3">
        <f>G74*0.2</f>
        <v>88000</v>
      </c>
      <c r="K74" s="1" t="s">
        <v>16</v>
      </c>
      <c r="L74" s="4">
        <f t="shared" si="7"/>
        <v>3800</v>
      </c>
      <c r="M74" s="4">
        <f t="shared" si="9"/>
        <v>264000</v>
      </c>
      <c r="N74" s="4">
        <f t="shared" si="8"/>
        <v>176000</v>
      </c>
    </row>
    <row r="75" spans="1:14">
      <c r="A75" s="1" t="s">
        <v>17</v>
      </c>
      <c r="B75" s="1" t="s">
        <v>23</v>
      </c>
      <c r="C75" s="2">
        <v>45741</v>
      </c>
      <c r="D75" s="3">
        <v>2900</v>
      </c>
      <c r="E75" s="3">
        <v>1400</v>
      </c>
      <c r="F75" s="3">
        <v>4300</v>
      </c>
      <c r="G75" s="3">
        <v>485000</v>
      </c>
      <c r="H75" s="3">
        <f>G75*0.1</f>
        <v>48500</v>
      </c>
      <c r="I75" s="3">
        <f>G75*0.1</f>
        <v>48500</v>
      </c>
      <c r="J75" s="3">
        <f>G75*0.2</f>
        <v>97000</v>
      </c>
      <c r="K75" s="1" t="s">
        <v>19</v>
      </c>
      <c r="L75" s="4">
        <f t="shared" si="7"/>
        <v>4300</v>
      </c>
      <c r="M75" s="4">
        <f t="shared" si="9"/>
        <v>291000</v>
      </c>
      <c r="N75" s="4">
        <f t="shared" si="8"/>
        <v>194000</v>
      </c>
    </row>
    <row r="76" spans="1:14">
      <c r="A76" s="1" t="s">
        <v>20</v>
      </c>
      <c r="B76" s="1" t="s">
        <v>12</v>
      </c>
      <c r="C76" s="2">
        <v>45772</v>
      </c>
      <c r="D76" s="3">
        <v>3000</v>
      </c>
      <c r="E76" s="3">
        <v>1500</v>
      </c>
      <c r="F76" s="3">
        <v>4500</v>
      </c>
      <c r="G76" s="3">
        <v>510000</v>
      </c>
      <c r="H76" s="3">
        <f>G76*0.1</f>
        <v>51000</v>
      </c>
      <c r="I76" s="3">
        <f>G76*0.1</f>
        <v>51000</v>
      </c>
      <c r="J76" s="3">
        <f>G76*0.2</f>
        <v>102000</v>
      </c>
      <c r="K76" s="1" t="s">
        <v>13</v>
      </c>
      <c r="L76" s="4">
        <f t="shared" si="7"/>
        <v>4500</v>
      </c>
      <c r="M76" s="4">
        <f t="shared" si="9"/>
        <v>306000</v>
      </c>
      <c r="N76" s="4">
        <f t="shared" si="8"/>
        <v>204000</v>
      </c>
    </row>
    <row r="77" spans="1:14">
      <c r="A77" s="1" t="s">
        <v>22</v>
      </c>
      <c r="B77" s="1" t="s">
        <v>15</v>
      </c>
      <c r="C77" s="2">
        <v>45802</v>
      </c>
      <c r="D77" s="3">
        <v>2700</v>
      </c>
      <c r="E77" s="3">
        <v>1300</v>
      </c>
      <c r="F77" s="3">
        <v>4000</v>
      </c>
      <c r="G77" s="3">
        <v>460000</v>
      </c>
      <c r="H77" s="3">
        <f>G77*0.1</f>
        <v>46000</v>
      </c>
      <c r="I77" s="3">
        <f>G77*0.1</f>
        <v>46000</v>
      </c>
      <c r="J77" s="3">
        <f>G77*0.2</f>
        <v>92000</v>
      </c>
      <c r="K77" s="1" t="s">
        <v>16</v>
      </c>
      <c r="L77" s="4">
        <f t="shared" si="7"/>
        <v>4000</v>
      </c>
      <c r="M77" s="4">
        <f t="shared" si="9"/>
        <v>276000</v>
      </c>
      <c r="N77" s="4">
        <f t="shared" si="8"/>
        <v>184000</v>
      </c>
    </row>
    <row r="78" spans="1:14">
      <c r="A78" s="1" t="s">
        <v>24</v>
      </c>
      <c r="B78" s="1" t="s">
        <v>18</v>
      </c>
      <c r="C78" s="2">
        <v>45833</v>
      </c>
      <c r="D78" s="3">
        <v>3200</v>
      </c>
      <c r="E78" s="3">
        <v>1600</v>
      </c>
      <c r="F78" s="3">
        <v>4800</v>
      </c>
      <c r="G78" s="3">
        <v>540000</v>
      </c>
      <c r="H78" s="3">
        <f>G78*0.1</f>
        <v>54000</v>
      </c>
      <c r="I78" s="3">
        <f>G78*0.1</f>
        <v>54000</v>
      </c>
      <c r="J78" s="3">
        <f>G78*0.2</f>
        <v>108000</v>
      </c>
      <c r="K78" s="1" t="s">
        <v>19</v>
      </c>
      <c r="L78" s="4">
        <f t="shared" si="7"/>
        <v>4800</v>
      </c>
      <c r="M78" s="4">
        <f t="shared" si="9"/>
        <v>324000</v>
      </c>
      <c r="N78" s="4">
        <f t="shared" si="8"/>
        <v>216000</v>
      </c>
    </row>
    <row r="79" spans="1:14">
      <c r="A79" s="1" t="s">
        <v>25</v>
      </c>
      <c r="B79" s="1" t="s">
        <v>21</v>
      </c>
      <c r="C79" s="2">
        <v>45863</v>
      </c>
      <c r="D79" s="3">
        <v>2800</v>
      </c>
      <c r="E79" s="3">
        <v>1400</v>
      </c>
      <c r="F79" s="3">
        <v>4200</v>
      </c>
      <c r="G79" s="3">
        <v>470000</v>
      </c>
      <c r="H79" s="3">
        <f>G79*0.1</f>
        <v>47000</v>
      </c>
      <c r="I79" s="3">
        <f>G79*0.1</f>
        <v>47000</v>
      </c>
      <c r="J79" s="3">
        <f>G79*0.2</f>
        <v>94000</v>
      </c>
      <c r="K79" s="1" t="s">
        <v>13</v>
      </c>
      <c r="L79" s="4">
        <f t="shared" si="7"/>
        <v>4200</v>
      </c>
      <c r="M79" s="4">
        <f t="shared" si="9"/>
        <v>282000</v>
      </c>
      <c r="N79" s="4">
        <f t="shared" si="8"/>
        <v>188000</v>
      </c>
    </row>
    <row r="80" spans="1:14">
      <c r="A80" s="1" t="s">
        <v>26</v>
      </c>
      <c r="B80" s="1" t="s">
        <v>23</v>
      </c>
      <c r="C80" s="2">
        <v>45894</v>
      </c>
      <c r="D80" s="3">
        <v>3000</v>
      </c>
      <c r="E80" s="3">
        <v>1500</v>
      </c>
      <c r="F80" s="3">
        <v>4500</v>
      </c>
      <c r="G80" s="3">
        <v>505000</v>
      </c>
      <c r="H80" s="3">
        <f>G80*0.1</f>
        <v>50500</v>
      </c>
      <c r="I80" s="3">
        <f>G80*0.1</f>
        <v>50500</v>
      </c>
      <c r="J80" s="3">
        <f>G80*0.2</f>
        <v>101000</v>
      </c>
      <c r="K80" s="1" t="s">
        <v>16</v>
      </c>
      <c r="L80" s="4">
        <f t="shared" si="7"/>
        <v>4500</v>
      </c>
      <c r="M80" s="4">
        <f t="shared" si="9"/>
        <v>303000</v>
      </c>
      <c r="N80" s="4">
        <f t="shared" si="8"/>
        <v>202000</v>
      </c>
    </row>
    <row r="81" spans="1:14">
      <c r="A81" s="1" t="s">
        <v>27</v>
      </c>
      <c r="B81" s="1" t="s">
        <v>12</v>
      </c>
      <c r="C81" s="2">
        <v>45925</v>
      </c>
      <c r="D81" s="3">
        <v>2900</v>
      </c>
      <c r="E81" s="3">
        <v>1400</v>
      </c>
      <c r="F81" s="3">
        <v>4300</v>
      </c>
      <c r="G81" s="3">
        <v>480000</v>
      </c>
      <c r="H81" s="3">
        <f>G81*0.1</f>
        <v>48000</v>
      </c>
      <c r="I81" s="3">
        <f>G81*0.1</f>
        <v>48000</v>
      </c>
      <c r="J81" s="3">
        <f>G81*0.2</f>
        <v>96000</v>
      </c>
      <c r="K81" s="1" t="s">
        <v>19</v>
      </c>
      <c r="L81" s="4">
        <f t="shared" si="7"/>
        <v>4300</v>
      </c>
      <c r="M81" s="4">
        <f t="shared" si="9"/>
        <v>288000</v>
      </c>
      <c r="N81" s="4">
        <f t="shared" si="8"/>
        <v>192000</v>
      </c>
    </row>
    <row r="82" spans="1:14">
      <c r="A82" s="1" t="s">
        <v>28</v>
      </c>
      <c r="B82" s="1" t="s">
        <v>15</v>
      </c>
      <c r="C82" s="2">
        <v>45955</v>
      </c>
      <c r="D82" s="3">
        <v>2600</v>
      </c>
      <c r="E82" s="3">
        <v>1200</v>
      </c>
      <c r="F82" s="3">
        <v>3800</v>
      </c>
      <c r="G82" s="3">
        <v>440000</v>
      </c>
      <c r="H82" s="3">
        <f>G82*0.1</f>
        <v>44000</v>
      </c>
      <c r="I82" s="3">
        <f>G82*0.1</f>
        <v>44000</v>
      </c>
      <c r="J82" s="3">
        <f>G82*0.2</f>
        <v>88000</v>
      </c>
      <c r="K82" s="1" t="s">
        <v>13</v>
      </c>
      <c r="L82" s="4">
        <f t="shared" si="7"/>
        <v>3800</v>
      </c>
      <c r="M82" s="4">
        <f t="shared" si="9"/>
        <v>264000</v>
      </c>
      <c r="N82" s="4">
        <f t="shared" si="8"/>
        <v>176000</v>
      </c>
    </row>
    <row r="83" spans="1:14">
      <c r="A83" s="1" t="s">
        <v>29</v>
      </c>
      <c r="B83" s="1" t="s">
        <v>18</v>
      </c>
      <c r="C83" s="2">
        <v>45986</v>
      </c>
      <c r="D83" s="3">
        <v>2900</v>
      </c>
      <c r="E83" s="3">
        <v>1500</v>
      </c>
      <c r="F83" s="3">
        <v>4400</v>
      </c>
      <c r="G83" s="3">
        <v>500000</v>
      </c>
      <c r="H83" s="3">
        <f>G83*0.1</f>
        <v>50000</v>
      </c>
      <c r="I83" s="3">
        <f>G83*0.1</f>
        <v>50000</v>
      </c>
      <c r="J83" s="3">
        <f>G83*0.2</f>
        <v>100000</v>
      </c>
      <c r="K83" s="1" t="s">
        <v>16</v>
      </c>
      <c r="L83" s="4">
        <f>D83+E83</f>
        <v>4400</v>
      </c>
      <c r="M83" s="4">
        <f>(G83 - (H83+I83+J83))</f>
        <v>300000</v>
      </c>
      <c r="N83" s="4">
        <f t="shared" si="8"/>
        <v>200000</v>
      </c>
    </row>
    <row r="84" spans="1:14">
      <c r="A84" s="1" t="s">
        <v>30</v>
      </c>
      <c r="B84" s="1" t="s">
        <v>21</v>
      </c>
      <c r="C84" s="2">
        <v>46016</v>
      </c>
      <c r="D84" s="3">
        <v>3100</v>
      </c>
      <c r="E84" s="3">
        <v>1600</v>
      </c>
      <c r="F84" s="3">
        <v>4700</v>
      </c>
      <c r="G84" s="3">
        <v>530000</v>
      </c>
      <c r="H84" s="3">
        <f>G84*0.1</f>
        <v>53000</v>
      </c>
      <c r="I84" s="3">
        <f>G84*0.1</f>
        <v>53000</v>
      </c>
      <c r="J84" s="3">
        <f>G84*0.2</f>
        <v>106000</v>
      </c>
      <c r="K84" s="1" t="s">
        <v>19</v>
      </c>
      <c r="L84" s="4">
        <f>D84+E84</f>
        <v>4700</v>
      </c>
      <c r="M84" s="4">
        <f>(G84 - (H84+I84+J84))</f>
        <v>318000</v>
      </c>
      <c r="N84" s="4">
        <f t="shared" si="8"/>
        <v>212000</v>
      </c>
    </row>
    <row r="85" spans="1:14">
      <c r="A85" s="1" t="s">
        <v>11</v>
      </c>
      <c r="B85" s="1" t="s">
        <v>23</v>
      </c>
      <c r="C85" s="2">
        <v>45682</v>
      </c>
      <c r="D85" s="3">
        <v>2700</v>
      </c>
      <c r="E85" s="3">
        <v>1300</v>
      </c>
      <c r="F85" s="3">
        <v>4000</v>
      </c>
      <c r="G85" s="3">
        <v>460000</v>
      </c>
      <c r="H85" s="3">
        <f>G85*0.1</f>
        <v>46000</v>
      </c>
      <c r="I85" s="3">
        <f>G85*0.1</f>
        <v>46000</v>
      </c>
      <c r="J85" s="3">
        <f>G85*0.2</f>
        <v>92000</v>
      </c>
      <c r="K85" s="1" t="s">
        <v>13</v>
      </c>
      <c r="L85" s="4">
        <f>D85+E85</f>
        <v>4000</v>
      </c>
      <c r="M85" s="4">
        <f>(G85 - (H85+I85+J85))</f>
        <v>276000</v>
      </c>
      <c r="N85" s="4">
        <f t="shared" si="8"/>
        <v>184000</v>
      </c>
    </row>
    <row r="86" spans="1:14">
      <c r="A86" s="1" t="s">
        <v>14</v>
      </c>
      <c r="B86" s="1" t="s">
        <v>12</v>
      </c>
      <c r="C86" s="2">
        <v>45713</v>
      </c>
      <c r="D86" s="3">
        <v>3000</v>
      </c>
      <c r="E86" s="3">
        <v>1400</v>
      </c>
      <c r="F86" s="3">
        <v>4400</v>
      </c>
      <c r="G86" s="3">
        <v>500000</v>
      </c>
      <c r="H86" s="3">
        <f>G86*0.1</f>
        <v>50000</v>
      </c>
      <c r="I86" s="3">
        <f>G86*0.1</f>
        <v>50000</v>
      </c>
      <c r="J86" s="3">
        <f>G86*0.2</f>
        <v>100000</v>
      </c>
      <c r="K86" s="1" t="s">
        <v>16</v>
      </c>
      <c r="L86" s="4">
        <f>D86+E86</f>
        <v>4400</v>
      </c>
      <c r="M86" s="4">
        <f>(G86 - (H86+I86+J86))</f>
        <v>300000</v>
      </c>
      <c r="N86" s="4">
        <f t="shared" si="8"/>
        <v>200000</v>
      </c>
    </row>
    <row r="87" spans="1:14">
      <c r="A87" s="1" t="s">
        <v>17</v>
      </c>
      <c r="B87" s="1" t="s">
        <v>15</v>
      </c>
      <c r="C87" s="2">
        <v>45741</v>
      </c>
      <c r="D87" s="3">
        <v>2800</v>
      </c>
      <c r="E87" s="3">
        <v>1300</v>
      </c>
      <c r="F87" s="3">
        <v>4100</v>
      </c>
      <c r="G87" s="3">
        <v>470000</v>
      </c>
      <c r="H87" s="3">
        <f>G87*0.1</f>
        <v>47000</v>
      </c>
      <c r="I87" s="3">
        <f>G87*0.1</f>
        <v>47000</v>
      </c>
      <c r="J87" s="3">
        <f>G87*0.2</f>
        <v>94000</v>
      </c>
      <c r="K87" s="1" t="s">
        <v>19</v>
      </c>
      <c r="L87" s="4">
        <f>D87+E87</f>
        <v>4100</v>
      </c>
      <c r="M87" s="4">
        <f>(G87 - (H87+I87+J87))</f>
        <v>282000</v>
      </c>
      <c r="N87" s="4">
        <f t="shared" si="8"/>
        <v>188000</v>
      </c>
    </row>
    <row r="88" spans="1:14">
      <c r="A88" s="1" t="s">
        <v>20</v>
      </c>
      <c r="B88" s="1" t="s">
        <v>18</v>
      </c>
      <c r="C88" s="2">
        <v>45772</v>
      </c>
      <c r="D88" s="3">
        <v>2900</v>
      </c>
      <c r="E88" s="3">
        <v>1400</v>
      </c>
      <c r="F88" s="3">
        <v>4300</v>
      </c>
      <c r="G88" s="3">
        <v>485000</v>
      </c>
      <c r="H88" s="3">
        <f>G88*0.1</f>
        <v>48500</v>
      </c>
      <c r="I88" s="3">
        <f>G88*0.1</f>
        <v>48500</v>
      </c>
      <c r="J88" s="3">
        <f>G88*0.2</f>
        <v>97000</v>
      </c>
      <c r="K88" s="1" t="s">
        <v>13</v>
      </c>
      <c r="L88" s="4">
        <f>D88+E88</f>
        <v>4300</v>
      </c>
      <c r="M88" s="4">
        <f>(G88 - (H88+I88+J88))</f>
        <v>291000</v>
      </c>
      <c r="N88" s="4">
        <f t="shared" si="8"/>
        <v>194000</v>
      </c>
    </row>
    <row r="89" spans="1:14">
      <c r="A89" s="1" t="s">
        <v>22</v>
      </c>
      <c r="B89" s="1" t="s">
        <v>21</v>
      </c>
      <c r="C89" s="2">
        <v>45802</v>
      </c>
      <c r="D89" s="3">
        <v>3100</v>
      </c>
      <c r="E89" s="3">
        <v>1600</v>
      </c>
      <c r="F89" s="3">
        <v>4700</v>
      </c>
      <c r="G89" s="3">
        <v>530000</v>
      </c>
      <c r="H89" s="3">
        <f>G89*0.1</f>
        <v>53000</v>
      </c>
      <c r="I89" s="3">
        <f>G89*0.1</f>
        <v>53000</v>
      </c>
      <c r="J89" s="3">
        <f>G89*0.2</f>
        <v>106000</v>
      </c>
      <c r="K89" s="1" t="s">
        <v>16</v>
      </c>
      <c r="L89" s="4">
        <f>D89+E89</f>
        <v>4700</v>
      </c>
      <c r="M89" s="4">
        <f>(G89 - (H89+I89+J89))</f>
        <v>318000</v>
      </c>
      <c r="N89" s="4">
        <f t="shared" si="8"/>
        <v>212000</v>
      </c>
    </row>
    <row r="90" spans="1:14">
      <c r="A90" s="1" t="s">
        <v>24</v>
      </c>
      <c r="B90" s="1" t="s">
        <v>23</v>
      </c>
      <c r="C90" s="2">
        <v>45833</v>
      </c>
      <c r="D90" s="3">
        <v>2700</v>
      </c>
      <c r="E90" s="3">
        <v>1300</v>
      </c>
      <c r="F90" s="3">
        <v>4000</v>
      </c>
      <c r="G90" s="3">
        <v>460000</v>
      </c>
      <c r="H90" s="3">
        <f>G90*0.1</f>
        <v>46000</v>
      </c>
      <c r="I90" s="3">
        <f>G90*0.1</f>
        <v>46000</v>
      </c>
      <c r="J90" s="3">
        <f>G90*0.2</f>
        <v>92000</v>
      </c>
      <c r="K90" s="1" t="s">
        <v>19</v>
      </c>
      <c r="L90" s="4">
        <f>D90+E90</f>
        <v>4000</v>
      </c>
      <c r="M90" s="4">
        <f>(G90 - (H90+I90+J90))</f>
        <v>276000</v>
      </c>
      <c r="N90" s="4">
        <f t="shared" si="8"/>
        <v>184000</v>
      </c>
    </row>
    <row r="91" spans="1:14">
      <c r="A91" s="1" t="s">
        <v>25</v>
      </c>
      <c r="B91" s="1" t="s">
        <v>12</v>
      </c>
      <c r="C91" s="2">
        <v>45863</v>
      </c>
      <c r="D91" s="3">
        <v>2900</v>
      </c>
      <c r="E91" s="3">
        <v>1400</v>
      </c>
      <c r="F91" s="3">
        <v>4300</v>
      </c>
      <c r="G91" s="3">
        <v>490000</v>
      </c>
      <c r="H91" s="3">
        <f>G91*0.1</f>
        <v>49000</v>
      </c>
      <c r="I91" s="3">
        <f>G91*0.1</f>
        <v>49000</v>
      </c>
      <c r="J91" s="3">
        <f>G91*0.2</f>
        <v>98000</v>
      </c>
      <c r="K91" s="1" t="s">
        <v>13</v>
      </c>
      <c r="L91" s="4">
        <f>D91+E91</f>
        <v>4300</v>
      </c>
      <c r="M91" s="4">
        <f>(G91 - (H91+I91+J91))</f>
        <v>294000</v>
      </c>
      <c r="N91" s="4">
        <f t="shared" si="8"/>
        <v>196000</v>
      </c>
    </row>
    <row r="92" spans="1:14">
      <c r="A92" s="1" t="s">
        <v>26</v>
      </c>
      <c r="B92" s="1" t="s">
        <v>15</v>
      </c>
      <c r="C92" s="2">
        <v>45894</v>
      </c>
      <c r="D92" s="3">
        <v>3000</v>
      </c>
      <c r="E92" s="3">
        <v>1500</v>
      </c>
      <c r="F92" s="3">
        <v>4500</v>
      </c>
      <c r="G92" s="3">
        <v>510000</v>
      </c>
      <c r="H92" s="3">
        <f>G92*0.1</f>
        <v>51000</v>
      </c>
      <c r="I92" s="3">
        <f>G92*0.1</f>
        <v>51000</v>
      </c>
      <c r="J92" s="3">
        <f>G92*0.2</f>
        <v>102000</v>
      </c>
      <c r="K92" s="1" t="s">
        <v>16</v>
      </c>
      <c r="L92" s="4">
        <f>D92+E92</f>
        <v>4500</v>
      </c>
      <c r="M92" s="4">
        <f>(G92 - (H92+I92+J92))</f>
        <v>306000</v>
      </c>
      <c r="N92" s="4">
        <f t="shared" si="8"/>
        <v>204000</v>
      </c>
    </row>
    <row r="93" spans="1:14" ht="14.25" customHeight="1">
      <c r="A93" s="1" t="s">
        <v>27</v>
      </c>
      <c r="B93" s="1" t="s">
        <v>18</v>
      </c>
      <c r="C93" s="2">
        <v>45925</v>
      </c>
      <c r="D93" s="3">
        <v>2800</v>
      </c>
      <c r="E93" s="3">
        <v>1300</v>
      </c>
      <c r="F93" s="3">
        <v>4100</v>
      </c>
      <c r="G93" s="3">
        <v>475000</v>
      </c>
      <c r="H93" s="3">
        <f>G93*0.1</f>
        <v>47500</v>
      </c>
      <c r="I93" s="3">
        <f>G93*0.1</f>
        <v>47500</v>
      </c>
      <c r="J93" s="3">
        <f>G93*0.2</f>
        <v>95000</v>
      </c>
      <c r="K93" s="1" t="s">
        <v>19</v>
      </c>
      <c r="L93" s="4">
        <f>D93+E93</f>
        <v>4100</v>
      </c>
      <c r="M93" s="4">
        <f>(G93 - (H93+I93+J93))</f>
        <v>285000</v>
      </c>
      <c r="N93" s="4">
        <f t="shared" si="8"/>
        <v>190000</v>
      </c>
    </row>
    <row r="94" spans="1:14">
      <c r="A94" s="1" t="s">
        <v>28</v>
      </c>
      <c r="B94" s="1" t="s">
        <v>21</v>
      </c>
      <c r="C94" s="2">
        <v>45955</v>
      </c>
      <c r="D94" s="3">
        <v>2900</v>
      </c>
      <c r="E94" s="3">
        <v>1400</v>
      </c>
      <c r="F94" s="3">
        <v>4300</v>
      </c>
      <c r="G94" s="3">
        <v>485000</v>
      </c>
      <c r="H94" s="3">
        <f>G94*0.1</f>
        <v>48500</v>
      </c>
      <c r="I94" s="3">
        <f>G94*0.1</f>
        <v>48500</v>
      </c>
      <c r="J94" s="3">
        <f>G94*0.2</f>
        <v>97000</v>
      </c>
      <c r="K94" s="1" t="s">
        <v>13</v>
      </c>
      <c r="L94" s="4">
        <f>D94+E94</f>
        <v>4300</v>
      </c>
      <c r="M94" s="4">
        <f>(G94 - (H94+I94+J94))</f>
        <v>291000</v>
      </c>
      <c r="N94" s="4">
        <f t="shared" si="8"/>
        <v>194000</v>
      </c>
    </row>
    <row r="95" spans="1:14">
      <c r="A95" s="1" t="s">
        <v>29</v>
      </c>
      <c r="B95" s="1" t="s">
        <v>23</v>
      </c>
      <c r="C95" s="2">
        <v>45986</v>
      </c>
      <c r="D95" s="3">
        <v>3100</v>
      </c>
      <c r="E95" s="3">
        <v>1600</v>
      </c>
      <c r="F95" s="3">
        <v>4700</v>
      </c>
      <c r="G95" s="3">
        <v>525000</v>
      </c>
      <c r="H95" s="3">
        <f>G95*0.1</f>
        <v>52500</v>
      </c>
      <c r="I95" s="3">
        <f>G95*0.1</f>
        <v>52500</v>
      </c>
      <c r="J95" s="3">
        <f>G95*0.2</f>
        <v>105000</v>
      </c>
      <c r="K95" s="1" t="s">
        <v>16</v>
      </c>
      <c r="L95" s="4">
        <f>D95+E95</f>
        <v>4700</v>
      </c>
      <c r="M95" s="4">
        <f>(G95 - (H95+I95+J95))</f>
        <v>315000</v>
      </c>
      <c r="N95" s="4">
        <f t="shared" si="8"/>
        <v>210000</v>
      </c>
    </row>
    <row r="96" spans="1:14">
      <c r="A96" s="1" t="s">
        <v>30</v>
      </c>
      <c r="B96" s="1" t="s">
        <v>12</v>
      </c>
      <c r="C96" s="2">
        <v>46016</v>
      </c>
      <c r="D96" s="3">
        <v>2700</v>
      </c>
      <c r="E96" s="3">
        <v>1300</v>
      </c>
      <c r="F96" s="3">
        <v>4000</v>
      </c>
      <c r="G96" s="3">
        <v>460000</v>
      </c>
      <c r="H96" s="3">
        <f>G96*0.1</f>
        <v>46000</v>
      </c>
      <c r="I96" s="3">
        <f>G96*0.1</f>
        <v>46000</v>
      </c>
      <c r="J96" s="3">
        <f>G96*0.2</f>
        <v>92000</v>
      </c>
      <c r="K96" s="1" t="s">
        <v>19</v>
      </c>
      <c r="L96" s="4">
        <f>D96+E96</f>
        <v>4000</v>
      </c>
      <c r="M96" s="4">
        <f>(G96 - (H96+I96+J96))</f>
        <v>276000</v>
      </c>
      <c r="N96" s="4">
        <f t="shared" si="8"/>
        <v>184000</v>
      </c>
    </row>
    <row r="97" spans="1:14">
      <c r="A97" s="1" t="s">
        <v>11</v>
      </c>
      <c r="B97" s="1" t="s">
        <v>15</v>
      </c>
      <c r="C97" s="2">
        <v>45682</v>
      </c>
      <c r="D97" s="3">
        <v>2900</v>
      </c>
      <c r="E97" s="3">
        <v>1400</v>
      </c>
      <c r="F97" s="3">
        <v>4300</v>
      </c>
      <c r="G97" s="3">
        <v>490000</v>
      </c>
      <c r="H97" s="3">
        <f>G97*0.1</f>
        <v>49000</v>
      </c>
      <c r="I97" s="3">
        <f>G97*0.1</f>
        <v>49000</v>
      </c>
      <c r="J97" s="3">
        <f>G97*0.2</f>
        <v>98000</v>
      </c>
      <c r="K97" s="1" t="s">
        <v>13</v>
      </c>
      <c r="L97" s="4">
        <f t="shared" ref="L97:L102" si="10">D97+E97</f>
        <v>4300</v>
      </c>
      <c r="M97" s="4">
        <f>(G97 - (H97+I97+J97))</f>
        <v>294000</v>
      </c>
      <c r="N97" s="4">
        <f t="shared" si="8"/>
        <v>196000</v>
      </c>
    </row>
    <row r="98" spans="1:14" ht="12.75" customHeight="1">
      <c r="A98" s="1" t="s">
        <v>14</v>
      </c>
      <c r="B98" s="1" t="s">
        <v>18</v>
      </c>
      <c r="C98" s="2">
        <v>45713</v>
      </c>
      <c r="D98" s="3">
        <v>3000</v>
      </c>
      <c r="E98" s="3">
        <v>1500</v>
      </c>
      <c r="F98" s="3">
        <v>4500</v>
      </c>
      <c r="G98" s="3">
        <v>510000</v>
      </c>
      <c r="H98" s="3">
        <f>G98*0.1</f>
        <v>51000</v>
      </c>
      <c r="I98" s="3">
        <f>G98*0.1</f>
        <v>51000</v>
      </c>
      <c r="J98" s="3">
        <f>G98*0.2</f>
        <v>102000</v>
      </c>
      <c r="K98" s="1" t="s">
        <v>16</v>
      </c>
      <c r="L98" s="4">
        <f t="shared" si="10"/>
        <v>4500</v>
      </c>
      <c r="M98" s="4">
        <f>(G98 - (H98+I98+J98))</f>
        <v>306000</v>
      </c>
      <c r="N98" s="4">
        <f t="shared" si="8"/>
        <v>204000</v>
      </c>
    </row>
    <row r="99" spans="1:14">
      <c r="A99" s="1" t="s">
        <v>17</v>
      </c>
      <c r="B99" s="1" t="s">
        <v>21</v>
      </c>
      <c r="C99" s="2">
        <v>45741</v>
      </c>
      <c r="D99" s="3">
        <v>2800</v>
      </c>
      <c r="E99" s="3">
        <v>1300</v>
      </c>
      <c r="F99" s="3">
        <v>4100</v>
      </c>
      <c r="G99" s="3">
        <v>475000</v>
      </c>
      <c r="H99" s="3">
        <f>G99*0.1</f>
        <v>47500</v>
      </c>
      <c r="I99" s="3">
        <f>G99*0.1</f>
        <v>47500</v>
      </c>
      <c r="J99" s="3">
        <f>G99*0.2</f>
        <v>95000</v>
      </c>
      <c r="K99" s="1" t="s">
        <v>19</v>
      </c>
      <c r="L99" s="4">
        <f t="shared" si="10"/>
        <v>4100</v>
      </c>
      <c r="M99" s="4">
        <f>(G99 - (H99+I99+J99))</f>
        <v>285000</v>
      </c>
      <c r="N99" s="4">
        <f t="shared" si="8"/>
        <v>190000</v>
      </c>
    </row>
    <row r="100" spans="1:14">
      <c r="A100" s="1" t="s">
        <v>20</v>
      </c>
      <c r="B100" s="1" t="s">
        <v>23</v>
      </c>
      <c r="C100" s="2">
        <v>45772</v>
      </c>
      <c r="D100" s="3">
        <v>3100</v>
      </c>
      <c r="E100" s="3">
        <v>1600</v>
      </c>
      <c r="F100" s="3">
        <v>4700</v>
      </c>
      <c r="G100" s="3">
        <v>525000</v>
      </c>
      <c r="H100" s="3">
        <f>G100*0.1</f>
        <v>52500</v>
      </c>
      <c r="I100" s="3">
        <f>G100*0.1</f>
        <v>52500</v>
      </c>
      <c r="J100" s="3">
        <f>G100*0.2</f>
        <v>105000</v>
      </c>
      <c r="K100" s="1" t="s">
        <v>13</v>
      </c>
      <c r="L100" s="4">
        <f t="shared" si="10"/>
        <v>4700</v>
      </c>
      <c r="M100" s="4">
        <f>(G100 - (H100+I100+J100))</f>
        <v>315000</v>
      </c>
      <c r="N100" s="4">
        <f t="shared" si="8"/>
        <v>210000</v>
      </c>
    </row>
    <row r="101" spans="1:14">
      <c r="A101" s="1" t="s">
        <v>22</v>
      </c>
      <c r="B101" s="1" t="s">
        <v>12</v>
      </c>
      <c r="C101" s="2">
        <v>45802</v>
      </c>
      <c r="D101" s="3">
        <v>2700</v>
      </c>
      <c r="E101" s="3">
        <v>1200</v>
      </c>
      <c r="F101" s="3">
        <v>3900</v>
      </c>
      <c r="G101" s="3">
        <v>455000</v>
      </c>
      <c r="H101" s="3">
        <f>G101*0.1</f>
        <v>45500</v>
      </c>
      <c r="I101" s="3">
        <f>G101*0.1</f>
        <v>45500</v>
      </c>
      <c r="J101" s="3">
        <f>G101*0.2</f>
        <v>91000</v>
      </c>
      <c r="K101" s="1" t="s">
        <v>16</v>
      </c>
      <c r="L101" s="4">
        <f t="shared" si="10"/>
        <v>3900</v>
      </c>
      <c r="M101" s="4">
        <f>(G101 - (H101+I101+J101))</f>
        <v>273000</v>
      </c>
      <c r="N101" s="4">
        <f t="shared" si="8"/>
        <v>182000</v>
      </c>
    </row>
    <row r="102" spans="1:14" ht="14.25" customHeight="1">
      <c r="A102" s="1" t="s">
        <v>24</v>
      </c>
      <c r="B102" s="1" t="s">
        <v>15</v>
      </c>
      <c r="C102" s="2">
        <v>45833</v>
      </c>
      <c r="D102" s="3">
        <v>3000</v>
      </c>
      <c r="E102" s="3">
        <v>1400</v>
      </c>
      <c r="F102" s="3">
        <v>4400</v>
      </c>
      <c r="G102" s="3">
        <v>495000</v>
      </c>
      <c r="H102" s="3">
        <f>G102*0.1</f>
        <v>49500</v>
      </c>
      <c r="I102" s="3">
        <f>G102*0.1</f>
        <v>49500</v>
      </c>
      <c r="J102" s="3">
        <f>G102*0.2</f>
        <v>99000</v>
      </c>
      <c r="K102" s="1" t="s">
        <v>19</v>
      </c>
      <c r="L102" s="4">
        <f t="shared" si="10"/>
        <v>4400</v>
      </c>
      <c r="M102" s="4">
        <f>(G102 - (H102+I102+J102))</f>
        <v>297000</v>
      </c>
      <c r="N102" s="4">
        <f t="shared" si="8"/>
        <v>198000</v>
      </c>
    </row>
    <row r="103" spans="1:14">
      <c r="J103" s="3"/>
    </row>
  </sheetData>
  <autoFilter ref="B6:B108" xr:uid="{3B2D3C58-3369-4613-8ED3-7E7094CE99E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7A5D7-A492-454C-A251-31FE06DE95E5}">
  <dimension ref="A2:F18"/>
  <sheetViews>
    <sheetView topLeftCell="A3" workbookViewId="0">
      <selection activeCell="H2" sqref="H2"/>
    </sheetView>
  </sheetViews>
  <sheetFormatPr defaultRowHeight="15"/>
  <cols>
    <col min="1" max="1" width="11.140625" customWidth="1"/>
    <col min="2" max="4" width="17.85546875" bestFit="1" customWidth="1"/>
    <col min="5" max="5" width="11.140625" bestFit="1" customWidth="1"/>
    <col min="6" max="6" width="53.42578125" customWidth="1"/>
    <col min="7" max="7" width="17.85546875" bestFit="1" customWidth="1"/>
    <col min="8" max="8" width="12.28515625" bestFit="1" customWidth="1"/>
  </cols>
  <sheetData>
    <row r="2" spans="1:6" ht="19.5" customHeight="1">
      <c r="A2" s="5" t="s">
        <v>1</v>
      </c>
      <c r="B2" t="s">
        <v>34</v>
      </c>
      <c r="D2" s="14" t="s">
        <v>35</v>
      </c>
      <c r="E2" s="14"/>
      <c r="F2" s="14"/>
    </row>
    <row r="4" spans="1:6">
      <c r="A4" s="5" t="s">
        <v>2</v>
      </c>
      <c r="B4" t="s">
        <v>36</v>
      </c>
    </row>
    <row r="5" spans="1:6">
      <c r="A5" s="6">
        <v>45682</v>
      </c>
      <c r="B5" s="10">
        <v>5665000</v>
      </c>
    </row>
    <row r="6" spans="1:6">
      <c r="A6" s="6">
        <v>45713</v>
      </c>
      <c r="B6" s="10">
        <v>5230000</v>
      </c>
    </row>
    <row r="7" spans="1:6">
      <c r="A7" s="6">
        <v>45741</v>
      </c>
      <c r="B7" s="10">
        <v>4855000</v>
      </c>
    </row>
    <row r="8" spans="1:6">
      <c r="A8" s="6">
        <v>45772</v>
      </c>
      <c r="B8" s="10">
        <v>4900000</v>
      </c>
    </row>
    <row r="9" spans="1:6">
      <c r="A9" s="6">
        <v>45802</v>
      </c>
      <c r="B9" s="10">
        <v>3900000</v>
      </c>
    </row>
    <row r="10" spans="1:6">
      <c r="A10" s="6">
        <v>45833</v>
      </c>
      <c r="B10" s="10">
        <v>3865000</v>
      </c>
    </row>
    <row r="11" spans="1:6">
      <c r="A11" s="6">
        <v>45863</v>
      </c>
      <c r="B11" s="10">
        <v>3365000</v>
      </c>
    </row>
    <row r="12" spans="1:6">
      <c r="A12" s="6">
        <v>45894</v>
      </c>
      <c r="B12" s="10">
        <v>3595000</v>
      </c>
    </row>
    <row r="13" spans="1:6">
      <c r="A13" s="6">
        <v>45925</v>
      </c>
      <c r="B13" s="10">
        <v>3295000</v>
      </c>
    </row>
    <row r="14" spans="1:6">
      <c r="A14" s="6">
        <v>45955</v>
      </c>
      <c r="B14" s="10">
        <v>3295000</v>
      </c>
    </row>
    <row r="15" spans="1:6">
      <c r="A15" s="6">
        <v>45986</v>
      </c>
      <c r="B15" s="10">
        <v>3385000</v>
      </c>
    </row>
    <row r="16" spans="1:6">
      <c r="A16" s="6">
        <v>46016</v>
      </c>
      <c r="B16" s="10">
        <v>3485000</v>
      </c>
    </row>
    <row r="17" spans="1:2">
      <c r="A17" t="s">
        <v>37</v>
      </c>
      <c r="B17" s="10"/>
    </row>
    <row r="18" spans="1:2">
      <c r="A18" t="s">
        <v>38</v>
      </c>
      <c r="B18" s="10">
        <v>48835000</v>
      </c>
    </row>
  </sheetData>
  <mergeCells count="1">
    <mergeCell ref="D2:F2"/>
  </mergeCells>
  <conditionalFormatting sqref="A4:A16">
    <cfRule type="timePeriod" dxfId="8" priority="2" timePeriod="lastMonth">
      <formula>AND(MONTH(A4)=MONTH(EDATE(TODAY(),0-1)),YEAR(A4)=YEAR(EDATE(TODAY(),0-1)))</formula>
    </cfRule>
  </conditionalFormatting>
  <conditionalFormatting pivot="1" sqref="B5:B16">
    <cfRule type="top10" dxfId="7" priority="1" bottom="1" rank="3"/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593AE-3B78-4551-B8C1-427FC2EB87E3}">
  <dimension ref="A1:E15"/>
  <sheetViews>
    <sheetView workbookViewId="0">
      <selection activeCell="H14" sqref="H14"/>
    </sheetView>
  </sheetViews>
  <sheetFormatPr defaultRowHeight="15"/>
  <cols>
    <col min="1" max="1" width="11.140625" bestFit="1" customWidth="1"/>
    <col min="2" max="2" width="20.28515625" bestFit="1" customWidth="1"/>
    <col min="3" max="3" width="20.140625" bestFit="1" customWidth="1"/>
    <col min="4" max="4" width="17.85546875" bestFit="1" customWidth="1"/>
    <col min="5" max="5" width="38.85546875" customWidth="1"/>
  </cols>
  <sheetData>
    <row r="1" spans="1:5" ht="20.25" customHeight="1">
      <c r="A1" s="5" t="s">
        <v>2</v>
      </c>
      <c r="B1" t="s">
        <v>39</v>
      </c>
      <c r="C1" t="s">
        <v>40</v>
      </c>
      <c r="E1" s="7" t="s">
        <v>41</v>
      </c>
    </row>
    <row r="2" spans="1:5">
      <c r="A2" s="6">
        <v>45682</v>
      </c>
      <c r="B2">
        <v>16200</v>
      </c>
      <c r="C2">
        <v>33000</v>
      </c>
    </row>
    <row r="3" spans="1:5">
      <c r="A3" s="6">
        <v>45713</v>
      </c>
      <c r="B3">
        <v>14600</v>
      </c>
      <c r="C3">
        <v>30200</v>
      </c>
    </row>
    <row r="4" spans="1:5">
      <c r="A4" s="6">
        <v>45741</v>
      </c>
      <c r="B4">
        <v>13600</v>
      </c>
      <c r="C4">
        <v>28500</v>
      </c>
    </row>
    <row r="5" spans="1:5">
      <c r="A5" s="6">
        <v>45772</v>
      </c>
      <c r="B5">
        <v>14900</v>
      </c>
      <c r="C5">
        <v>28900</v>
      </c>
    </row>
    <row r="6" spans="1:5">
      <c r="A6" s="6">
        <v>45802</v>
      </c>
      <c r="B6">
        <v>11200</v>
      </c>
      <c r="C6">
        <v>23000</v>
      </c>
    </row>
    <row r="7" spans="1:5">
      <c r="A7" s="6">
        <v>45833</v>
      </c>
      <c r="B7">
        <v>11100</v>
      </c>
      <c r="C7">
        <v>22900</v>
      </c>
    </row>
    <row r="8" spans="1:5">
      <c r="A8" s="6">
        <v>45863</v>
      </c>
      <c r="B8">
        <v>9700</v>
      </c>
      <c r="C8">
        <v>20100</v>
      </c>
    </row>
    <row r="9" spans="1:5">
      <c r="A9" s="6">
        <v>45894</v>
      </c>
      <c r="B9">
        <v>10800</v>
      </c>
      <c r="C9">
        <v>21300</v>
      </c>
    </row>
    <row r="10" spans="1:5">
      <c r="A10" s="6">
        <v>45925</v>
      </c>
      <c r="B10">
        <v>9200</v>
      </c>
      <c r="C10">
        <v>19600</v>
      </c>
    </row>
    <row r="11" spans="1:5">
      <c r="A11" s="6">
        <v>45955</v>
      </c>
      <c r="B11">
        <v>9300</v>
      </c>
      <c r="C11">
        <v>19500</v>
      </c>
    </row>
    <row r="12" spans="1:5">
      <c r="A12" s="6">
        <v>45986</v>
      </c>
      <c r="B12">
        <v>10100</v>
      </c>
      <c r="C12">
        <v>19800</v>
      </c>
    </row>
    <row r="13" spans="1:5">
      <c r="A13" s="6">
        <v>46016</v>
      </c>
      <c r="B13">
        <v>9900</v>
      </c>
      <c r="C13">
        <v>20600</v>
      </c>
    </row>
    <row r="14" spans="1:5">
      <c r="A14" t="s">
        <v>37</v>
      </c>
    </row>
    <row r="15" spans="1:5">
      <c r="A15" t="s">
        <v>38</v>
      </c>
      <c r="B15">
        <v>140600</v>
      </c>
      <c r="C15">
        <v>287400</v>
      </c>
    </row>
  </sheetData>
  <conditionalFormatting pivot="1" sqref="B2:C13">
    <cfRule type="top10" dxfId="6" priority="2" rank="5"/>
  </conditionalFormatting>
  <conditionalFormatting pivot="1" sqref="B2:C13">
    <cfRule type="top10" dxfId="5" priority="1" bottom="1" rank="5"/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FBEFA-1372-4F5E-A79B-681435F039D5}">
  <dimension ref="A1:F10"/>
  <sheetViews>
    <sheetView workbookViewId="0">
      <selection activeCell="E9" sqref="E9"/>
    </sheetView>
  </sheetViews>
  <sheetFormatPr defaultRowHeight="15"/>
  <cols>
    <col min="1" max="1" width="11.7109375" bestFit="1" customWidth="1"/>
    <col min="2" max="2" width="17.85546875" bestFit="1" customWidth="1"/>
    <col min="3" max="3" width="19.5703125" bestFit="1" customWidth="1"/>
    <col min="4" max="4" width="19.42578125" customWidth="1"/>
    <col min="5" max="5" width="14.28515625" bestFit="1" customWidth="1"/>
    <col min="6" max="6" width="25.7109375" bestFit="1" customWidth="1"/>
    <col min="7" max="7" width="17.140625" customWidth="1"/>
  </cols>
  <sheetData>
    <row r="1" spans="1:6" ht="21.75" customHeight="1">
      <c r="C1" s="15" t="s">
        <v>42</v>
      </c>
      <c r="D1" s="15"/>
      <c r="E1" s="15"/>
    </row>
    <row r="3" spans="1:6">
      <c r="A3" s="5" t="s">
        <v>1</v>
      </c>
      <c r="B3" t="s">
        <v>34</v>
      </c>
    </row>
    <row r="5" spans="1:6">
      <c r="A5" s="5" t="s">
        <v>10</v>
      </c>
      <c r="B5" t="s">
        <v>36</v>
      </c>
      <c r="C5" t="s">
        <v>43</v>
      </c>
      <c r="D5" t="s">
        <v>44</v>
      </c>
      <c r="E5" t="s">
        <v>45</v>
      </c>
      <c r="F5" s="12" t="s">
        <v>46</v>
      </c>
    </row>
    <row r="6" spans="1:6">
      <c r="A6" t="s">
        <v>19</v>
      </c>
      <c r="B6" s="10">
        <v>15890000</v>
      </c>
      <c r="C6" s="10">
        <v>5524400</v>
      </c>
      <c r="D6" s="10">
        <v>2984000</v>
      </c>
      <c r="E6" s="10">
        <v>8430000</v>
      </c>
      <c r="F6">
        <f>(B6-(C6+D6+E6))</f>
        <v>-1048400</v>
      </c>
    </row>
    <row r="7" spans="1:6">
      <c r="A7" t="s">
        <v>13</v>
      </c>
      <c r="B7" s="10">
        <v>16615000</v>
      </c>
      <c r="C7" s="10">
        <v>5767050</v>
      </c>
      <c r="D7" s="10">
        <v>3106000</v>
      </c>
      <c r="E7" s="10">
        <v>8800000</v>
      </c>
      <c r="F7">
        <f>B7-(C7+D7+E7)</f>
        <v>-1058050</v>
      </c>
    </row>
    <row r="8" spans="1:6">
      <c r="A8" t="s">
        <v>16</v>
      </c>
      <c r="B8" s="10">
        <v>16330000</v>
      </c>
      <c r="C8" s="10">
        <v>5660900</v>
      </c>
      <c r="D8" s="10">
        <v>3060000</v>
      </c>
      <c r="E8" s="10">
        <v>8655000</v>
      </c>
      <c r="F8">
        <f>B8-(C8+D8+E8)</f>
        <v>-1045900</v>
      </c>
    </row>
    <row r="9" spans="1:6">
      <c r="A9" t="s">
        <v>37</v>
      </c>
      <c r="B9" s="10"/>
      <c r="C9" s="10"/>
      <c r="D9" s="10"/>
      <c r="E9" s="10"/>
    </row>
    <row r="10" spans="1:6">
      <c r="A10" t="s">
        <v>38</v>
      </c>
      <c r="B10" s="10">
        <v>48835000</v>
      </c>
      <c r="C10" s="10">
        <v>16952350</v>
      </c>
      <c r="D10" s="10">
        <v>9150000</v>
      </c>
      <c r="E10" s="10">
        <v>25885000</v>
      </c>
      <c r="F10">
        <f>B10-(C10+D10+E10)</f>
        <v>-3152350</v>
      </c>
    </row>
  </sheetData>
  <mergeCells count="1">
    <mergeCell ref="C1:E1"/>
  </mergeCells>
  <conditionalFormatting pivot="1" sqref="C6:E8">
    <cfRule type="top10" dxfId="4" priority="2" rank="2"/>
  </conditionalFormatting>
  <conditionalFormatting pivot="1" sqref="C6:E8">
    <cfRule type="top10" dxfId="3" priority="1" bottom="1" rank="2"/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AD58-5D80-43B2-AAC9-9B4919D8180F}">
  <dimension ref="A1:L68"/>
  <sheetViews>
    <sheetView workbookViewId="0">
      <selection activeCell="G11" sqref="G11"/>
    </sheetView>
  </sheetViews>
  <sheetFormatPr defaultRowHeight="15"/>
  <cols>
    <col min="1" max="1" width="11.140625" bestFit="1" customWidth="1"/>
    <col min="2" max="2" width="19.5703125" bestFit="1" customWidth="1"/>
    <col min="3" max="3" width="19.42578125" bestFit="1" customWidth="1"/>
    <col min="4" max="4" width="14.28515625" bestFit="1" customWidth="1"/>
    <col min="5" max="5" width="16.42578125" bestFit="1" customWidth="1"/>
    <col min="6" max="6" width="17.85546875" bestFit="1" customWidth="1"/>
    <col min="7" max="7" width="23.28515625" customWidth="1"/>
    <col min="8" max="9" width="10.42578125" bestFit="1" customWidth="1"/>
  </cols>
  <sheetData>
    <row r="1" spans="1:12" ht="20.25" customHeight="1">
      <c r="A1" s="5" t="s">
        <v>2</v>
      </c>
      <c r="B1" t="s">
        <v>43</v>
      </c>
      <c r="C1" t="s">
        <v>44</v>
      </c>
      <c r="D1" t="s">
        <v>45</v>
      </c>
      <c r="E1" t="s">
        <v>47</v>
      </c>
      <c r="F1" t="s">
        <v>36</v>
      </c>
      <c r="G1" s="16" t="s">
        <v>48</v>
      </c>
      <c r="H1" s="16"/>
      <c r="I1" s="16"/>
      <c r="J1" t="s">
        <v>49</v>
      </c>
      <c r="K1" t="s">
        <v>50</v>
      </c>
      <c r="L1" t="s">
        <v>51</v>
      </c>
    </row>
    <row r="2" spans="1:12">
      <c r="A2" s="6">
        <v>45682</v>
      </c>
      <c r="B2" s="10">
        <v>614500</v>
      </c>
      <c r="C2" s="10">
        <v>614500</v>
      </c>
      <c r="D2" s="10">
        <v>1229000</v>
      </c>
      <c r="E2" s="10">
        <v>2458000</v>
      </c>
      <c r="F2" s="10">
        <v>6145000</v>
      </c>
      <c r="J2">
        <f>B2/F2</f>
        <v>0.1</v>
      </c>
      <c r="K2">
        <f>C2/F2</f>
        <v>0.1</v>
      </c>
      <c r="L2">
        <f>D2/F2</f>
        <v>0.2</v>
      </c>
    </row>
    <row r="3" spans="1:12">
      <c r="A3" s="6">
        <v>45713</v>
      </c>
      <c r="B3" s="10">
        <v>523000</v>
      </c>
      <c r="C3" s="10">
        <v>523000</v>
      </c>
      <c r="D3" s="10">
        <v>1046000</v>
      </c>
      <c r="E3" s="10">
        <v>2092000</v>
      </c>
      <c r="F3" s="10">
        <v>5230000</v>
      </c>
      <c r="J3">
        <f t="shared" ref="J3:J15" si="0">B3/F3</f>
        <v>0.1</v>
      </c>
      <c r="K3">
        <f t="shared" ref="K3:K15" si="1">C3/F3</f>
        <v>0.1</v>
      </c>
      <c r="L3">
        <f>D2/F2</f>
        <v>0.2</v>
      </c>
    </row>
    <row r="4" spans="1:12">
      <c r="A4" s="6">
        <v>45741</v>
      </c>
      <c r="B4" s="10">
        <v>485500</v>
      </c>
      <c r="C4" s="10">
        <v>485500</v>
      </c>
      <c r="D4" s="10">
        <v>971000</v>
      </c>
      <c r="E4" s="10">
        <v>1942000</v>
      </c>
      <c r="F4" s="10">
        <v>4855000</v>
      </c>
      <c r="J4">
        <f t="shared" si="0"/>
        <v>0.1</v>
      </c>
      <c r="K4">
        <f t="shared" si="1"/>
        <v>0.1</v>
      </c>
      <c r="L4">
        <f t="shared" ref="L4:L15" si="2">D3/F3</f>
        <v>0.2</v>
      </c>
    </row>
    <row r="5" spans="1:12">
      <c r="A5" s="6">
        <v>45772</v>
      </c>
      <c r="B5" s="10">
        <v>490000</v>
      </c>
      <c r="C5" s="10">
        <v>490000</v>
      </c>
      <c r="D5" s="10">
        <v>980000</v>
      </c>
      <c r="E5" s="10">
        <v>1960000</v>
      </c>
      <c r="F5" s="10">
        <v>4900000</v>
      </c>
      <c r="J5">
        <f t="shared" si="0"/>
        <v>0.1</v>
      </c>
      <c r="K5">
        <f t="shared" si="1"/>
        <v>0.1</v>
      </c>
      <c r="L5">
        <f t="shared" si="2"/>
        <v>0.2</v>
      </c>
    </row>
    <row r="6" spans="1:12">
      <c r="A6" s="6">
        <v>45802</v>
      </c>
      <c r="B6" s="10">
        <v>390000</v>
      </c>
      <c r="C6" s="10">
        <v>390000</v>
      </c>
      <c r="D6" s="10">
        <v>780000</v>
      </c>
      <c r="E6" s="10">
        <v>1560000</v>
      </c>
      <c r="F6" s="10">
        <v>3900000</v>
      </c>
      <c r="J6">
        <f t="shared" si="0"/>
        <v>0.1</v>
      </c>
      <c r="K6">
        <f t="shared" si="1"/>
        <v>0.1</v>
      </c>
      <c r="L6">
        <f t="shared" si="2"/>
        <v>0.2</v>
      </c>
    </row>
    <row r="7" spans="1:12">
      <c r="A7" s="6">
        <v>45833</v>
      </c>
      <c r="B7" s="10">
        <v>386500</v>
      </c>
      <c r="C7" s="10">
        <v>386500</v>
      </c>
      <c r="D7" s="10">
        <v>773000</v>
      </c>
      <c r="E7" s="10">
        <v>1546000</v>
      </c>
      <c r="F7" s="10">
        <v>3865000</v>
      </c>
      <c r="J7">
        <f t="shared" si="0"/>
        <v>0.1</v>
      </c>
      <c r="K7">
        <f t="shared" si="1"/>
        <v>0.1</v>
      </c>
      <c r="L7">
        <f t="shared" si="2"/>
        <v>0.2</v>
      </c>
    </row>
    <row r="8" spans="1:12">
      <c r="A8" s="6">
        <v>45863</v>
      </c>
      <c r="B8" s="10">
        <v>336500</v>
      </c>
      <c r="C8" s="10">
        <v>336500</v>
      </c>
      <c r="D8" s="10">
        <v>673000</v>
      </c>
      <c r="E8" s="10">
        <v>1346000</v>
      </c>
      <c r="F8" s="10">
        <v>3365000</v>
      </c>
      <c r="J8">
        <f t="shared" si="0"/>
        <v>0.1</v>
      </c>
      <c r="K8">
        <f t="shared" si="1"/>
        <v>0.1</v>
      </c>
      <c r="L8">
        <f t="shared" si="2"/>
        <v>0.2</v>
      </c>
    </row>
    <row r="9" spans="1:12">
      <c r="A9" s="6">
        <v>45894</v>
      </c>
      <c r="B9" s="10">
        <v>359500</v>
      </c>
      <c r="C9" s="10">
        <v>359500</v>
      </c>
      <c r="D9" s="10">
        <v>719000</v>
      </c>
      <c r="E9" s="10">
        <v>1438000</v>
      </c>
      <c r="F9" s="10">
        <v>3595000</v>
      </c>
      <c r="J9">
        <f t="shared" si="0"/>
        <v>0.1</v>
      </c>
      <c r="K9">
        <f t="shared" si="1"/>
        <v>0.1</v>
      </c>
      <c r="L9">
        <f t="shared" si="2"/>
        <v>0.2</v>
      </c>
    </row>
    <row r="10" spans="1:12">
      <c r="A10" s="6">
        <v>45925</v>
      </c>
      <c r="B10" s="10">
        <v>329500</v>
      </c>
      <c r="C10" s="10">
        <v>329500</v>
      </c>
      <c r="D10" s="10">
        <v>659000</v>
      </c>
      <c r="E10" s="10">
        <v>1318000</v>
      </c>
      <c r="F10" s="10">
        <v>3295000</v>
      </c>
      <c r="J10">
        <f t="shared" si="0"/>
        <v>0.1</v>
      </c>
      <c r="K10">
        <f t="shared" si="1"/>
        <v>0.1</v>
      </c>
      <c r="L10">
        <f t="shared" si="2"/>
        <v>0.2</v>
      </c>
    </row>
    <row r="11" spans="1:12">
      <c r="A11" s="6">
        <v>45955</v>
      </c>
      <c r="B11" s="10">
        <v>329500</v>
      </c>
      <c r="C11" s="10">
        <v>329500</v>
      </c>
      <c r="D11" s="10">
        <v>659000</v>
      </c>
      <c r="E11" s="10">
        <v>1318000</v>
      </c>
      <c r="F11" s="10">
        <v>3295000</v>
      </c>
      <c r="J11">
        <f t="shared" si="0"/>
        <v>0.1</v>
      </c>
      <c r="K11">
        <f t="shared" si="1"/>
        <v>0.1</v>
      </c>
      <c r="L11">
        <f t="shared" si="2"/>
        <v>0.2</v>
      </c>
    </row>
    <row r="12" spans="1:12">
      <c r="A12" s="6">
        <v>45986</v>
      </c>
      <c r="B12" s="10">
        <v>338500</v>
      </c>
      <c r="C12" s="10">
        <v>338500</v>
      </c>
      <c r="D12" s="10">
        <v>677000</v>
      </c>
      <c r="E12" s="10">
        <v>1354000</v>
      </c>
      <c r="F12" s="10">
        <v>3385000</v>
      </c>
      <c r="J12">
        <f t="shared" si="0"/>
        <v>0.1</v>
      </c>
      <c r="K12">
        <f t="shared" si="1"/>
        <v>0.1</v>
      </c>
      <c r="L12">
        <f t="shared" si="2"/>
        <v>0.2</v>
      </c>
    </row>
    <row r="13" spans="1:12">
      <c r="A13" s="6">
        <v>46016</v>
      </c>
      <c r="B13" s="10">
        <v>348500</v>
      </c>
      <c r="C13" s="10">
        <v>348500</v>
      </c>
      <c r="D13" s="10">
        <v>697000</v>
      </c>
      <c r="E13" s="10">
        <v>1394000</v>
      </c>
      <c r="F13" s="10">
        <v>3485000</v>
      </c>
      <c r="J13">
        <f t="shared" si="0"/>
        <v>0.1</v>
      </c>
      <c r="K13">
        <f t="shared" si="1"/>
        <v>0.1</v>
      </c>
      <c r="L13">
        <f t="shared" si="2"/>
        <v>0.2</v>
      </c>
    </row>
    <row r="14" spans="1:12">
      <c r="A14" t="s">
        <v>37</v>
      </c>
      <c r="B14" s="10"/>
      <c r="C14" s="10"/>
      <c r="D14" s="10"/>
      <c r="E14" s="10"/>
      <c r="F14" s="10"/>
    </row>
    <row r="15" spans="1:12">
      <c r="A15" t="s">
        <v>38</v>
      </c>
      <c r="B15" s="10">
        <v>4931500</v>
      </c>
      <c r="C15" s="10">
        <v>4931500</v>
      </c>
      <c r="D15" s="10">
        <v>9863000</v>
      </c>
      <c r="E15" s="10">
        <v>19726000</v>
      </c>
      <c r="F15" s="10">
        <v>49315000</v>
      </c>
      <c r="J15">
        <f t="shared" si="0"/>
        <v>0.1</v>
      </c>
      <c r="K15">
        <f t="shared" si="1"/>
        <v>0.1</v>
      </c>
      <c r="L15">
        <v>0.2</v>
      </c>
    </row>
    <row r="54" spans="2:6">
      <c r="B54" s="5" t="s">
        <v>2</v>
      </c>
      <c r="C54" t="s">
        <v>45</v>
      </c>
      <c r="D54" t="s">
        <v>44</v>
      </c>
      <c r="E54" t="s">
        <v>43</v>
      </c>
      <c r="F54" t="s">
        <v>47</v>
      </c>
    </row>
    <row r="55" spans="2:6">
      <c r="B55" s="6">
        <v>45682</v>
      </c>
      <c r="C55" s="10">
        <v>1229000</v>
      </c>
      <c r="D55" s="10">
        <v>614500</v>
      </c>
      <c r="E55" s="10">
        <v>614500</v>
      </c>
      <c r="F55" s="10">
        <v>2458000</v>
      </c>
    </row>
    <row r="56" spans="2:6">
      <c r="B56" s="6">
        <v>45713</v>
      </c>
      <c r="C56" s="10">
        <v>1046000</v>
      </c>
      <c r="D56" s="10">
        <v>523000</v>
      </c>
      <c r="E56" s="10">
        <v>523000</v>
      </c>
      <c r="F56" s="10">
        <v>2092000</v>
      </c>
    </row>
    <row r="57" spans="2:6">
      <c r="B57" s="6">
        <v>45741</v>
      </c>
      <c r="C57" s="10">
        <v>971000</v>
      </c>
      <c r="D57" s="10">
        <v>485500</v>
      </c>
      <c r="E57" s="10">
        <v>485500</v>
      </c>
      <c r="F57" s="10">
        <v>1942000</v>
      </c>
    </row>
    <row r="58" spans="2:6">
      <c r="B58" s="6">
        <v>45772</v>
      </c>
      <c r="C58" s="10">
        <v>980000</v>
      </c>
      <c r="D58" s="10">
        <v>490000</v>
      </c>
      <c r="E58" s="10">
        <v>490000</v>
      </c>
      <c r="F58" s="10">
        <v>1960000</v>
      </c>
    </row>
    <row r="59" spans="2:6">
      <c r="B59" s="6">
        <v>45802</v>
      </c>
      <c r="C59" s="10">
        <v>780000</v>
      </c>
      <c r="D59" s="10">
        <v>390000</v>
      </c>
      <c r="E59" s="10">
        <v>390000</v>
      </c>
      <c r="F59" s="10">
        <v>1560000</v>
      </c>
    </row>
    <row r="60" spans="2:6">
      <c r="B60" s="6">
        <v>45833</v>
      </c>
      <c r="C60" s="10">
        <v>773000</v>
      </c>
      <c r="D60" s="10">
        <v>386500</v>
      </c>
      <c r="E60" s="10">
        <v>386500</v>
      </c>
      <c r="F60" s="10">
        <v>1546000</v>
      </c>
    </row>
    <row r="61" spans="2:6">
      <c r="B61" s="6">
        <v>45863</v>
      </c>
      <c r="C61" s="10">
        <v>673000</v>
      </c>
      <c r="D61" s="10">
        <v>336500</v>
      </c>
      <c r="E61" s="10">
        <v>336500</v>
      </c>
      <c r="F61" s="10">
        <v>1346000</v>
      </c>
    </row>
    <row r="62" spans="2:6">
      <c r="B62" s="6">
        <v>45894</v>
      </c>
      <c r="C62" s="10">
        <v>719000</v>
      </c>
      <c r="D62" s="10">
        <v>359500</v>
      </c>
      <c r="E62" s="10">
        <v>359500</v>
      </c>
      <c r="F62" s="10">
        <v>1438000</v>
      </c>
    </row>
    <row r="63" spans="2:6">
      <c r="B63" s="6">
        <v>45925</v>
      </c>
      <c r="C63" s="10">
        <v>659000</v>
      </c>
      <c r="D63" s="10">
        <v>329500</v>
      </c>
      <c r="E63" s="10">
        <v>329500</v>
      </c>
      <c r="F63" s="10">
        <v>1318000</v>
      </c>
    </row>
    <row r="64" spans="2:6">
      <c r="B64" s="6">
        <v>45955</v>
      </c>
      <c r="C64" s="10">
        <v>659000</v>
      </c>
      <c r="D64" s="10">
        <v>329500</v>
      </c>
      <c r="E64" s="10">
        <v>329500</v>
      </c>
      <c r="F64" s="10">
        <v>1318000</v>
      </c>
    </row>
    <row r="65" spans="2:6">
      <c r="B65" s="6">
        <v>45986</v>
      </c>
      <c r="C65" s="10">
        <v>677000</v>
      </c>
      <c r="D65" s="10">
        <v>338500</v>
      </c>
      <c r="E65" s="10">
        <v>338500</v>
      </c>
      <c r="F65" s="10">
        <v>1354000</v>
      </c>
    </row>
    <row r="66" spans="2:6">
      <c r="B66" s="6">
        <v>46016</v>
      </c>
      <c r="C66" s="10">
        <v>697000</v>
      </c>
      <c r="D66" s="10">
        <v>348500</v>
      </c>
      <c r="E66" s="10">
        <v>348500</v>
      </c>
      <c r="F66" s="10">
        <v>1394000</v>
      </c>
    </row>
    <row r="67" spans="2:6">
      <c r="B67" t="s">
        <v>37</v>
      </c>
      <c r="C67" s="10"/>
      <c r="D67" s="10"/>
      <c r="E67" s="10"/>
      <c r="F67" s="10"/>
    </row>
    <row r="68" spans="2:6">
      <c r="B68" t="s">
        <v>38</v>
      </c>
      <c r="C68" s="10">
        <v>9863000</v>
      </c>
      <c r="D68" s="10">
        <v>4931500</v>
      </c>
      <c r="E68" s="10">
        <v>4931500</v>
      </c>
      <c r="F68" s="10">
        <v>19726000</v>
      </c>
    </row>
  </sheetData>
  <mergeCells count="1">
    <mergeCell ref="G1:I1"/>
  </mergeCells>
  <conditionalFormatting pivot="1" sqref="E2:F13">
    <cfRule type="top10" dxfId="2" priority="3" bottom="1" rank="4"/>
  </conditionalFormatting>
  <conditionalFormatting pivot="1" sqref="F2:F12">
    <cfRule type="duplicateValues" dxfId="1" priority="2"/>
  </conditionalFormatting>
  <conditionalFormatting pivot="1" sqref="B2:D13">
    <cfRule type="aboveAverage" dxfId="0" priority="1"/>
  </conditionalFormatting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ED54-6961-4A17-A9A5-67644CA1AF43}">
  <dimension ref="A1:E20"/>
  <sheetViews>
    <sheetView workbookViewId="0">
      <selection activeCell="F1" sqref="F1"/>
    </sheetView>
  </sheetViews>
  <sheetFormatPr defaultRowHeight="15"/>
  <cols>
    <col min="1" max="1" width="11.140625" bestFit="1" customWidth="1"/>
    <col min="2" max="2" width="13" bestFit="1" customWidth="1"/>
    <col min="3" max="3" width="17.85546875" bestFit="1" customWidth="1"/>
    <col min="4" max="4" width="22.42578125" bestFit="1" customWidth="1"/>
    <col min="5" max="5" width="49.42578125" customWidth="1"/>
  </cols>
  <sheetData>
    <row r="1" spans="1:5">
      <c r="A1" s="5" t="s">
        <v>2</v>
      </c>
      <c r="B1" s="13">
        <v>45682</v>
      </c>
      <c r="E1" s="8" t="s">
        <v>52</v>
      </c>
    </row>
    <row r="3" spans="1:5">
      <c r="A3" s="5" t="s">
        <v>1</v>
      </c>
      <c r="B3" s="5" t="s">
        <v>0</v>
      </c>
      <c r="C3" t="s">
        <v>36</v>
      </c>
      <c r="D3" t="s">
        <v>53</v>
      </c>
    </row>
    <row r="4" spans="1:5">
      <c r="A4" t="s">
        <v>12</v>
      </c>
      <c r="B4" t="s">
        <v>11</v>
      </c>
      <c r="C4" s="10">
        <v>960000</v>
      </c>
      <c r="D4" s="10">
        <v>8100</v>
      </c>
    </row>
    <row r="5" spans="1:5">
      <c r="B5" t="s">
        <v>20</v>
      </c>
      <c r="C5" s="10">
        <v>500000</v>
      </c>
      <c r="D5" s="10">
        <v>4400</v>
      </c>
    </row>
    <row r="6" spans="1:5">
      <c r="A6" t="s">
        <v>54</v>
      </c>
      <c r="C6" s="10">
        <v>1460000</v>
      </c>
      <c r="D6" s="10">
        <v>12500</v>
      </c>
    </row>
    <row r="7" spans="1:5">
      <c r="A7" t="s">
        <v>15</v>
      </c>
      <c r="B7" t="s">
        <v>11</v>
      </c>
      <c r="C7" s="10">
        <v>490000</v>
      </c>
      <c r="D7" s="10">
        <v>4300</v>
      </c>
    </row>
    <row r="8" spans="1:5">
      <c r="B8" t="s">
        <v>14</v>
      </c>
      <c r="C8" s="10">
        <v>390000</v>
      </c>
      <c r="D8" s="10">
        <v>3000</v>
      </c>
    </row>
    <row r="9" spans="1:5">
      <c r="B9" t="s">
        <v>20</v>
      </c>
      <c r="C9" s="10">
        <v>455000</v>
      </c>
      <c r="D9" s="10">
        <v>4100</v>
      </c>
    </row>
    <row r="10" spans="1:5">
      <c r="A10" t="s">
        <v>55</v>
      </c>
      <c r="C10" s="10">
        <v>1335000</v>
      </c>
      <c r="D10" s="10">
        <v>11400</v>
      </c>
    </row>
    <row r="11" spans="1:5">
      <c r="A11" t="s">
        <v>18</v>
      </c>
      <c r="B11" t="s">
        <v>11</v>
      </c>
      <c r="C11" s="10">
        <v>530000</v>
      </c>
      <c r="D11" s="10">
        <v>4700</v>
      </c>
    </row>
    <row r="12" spans="1:5">
      <c r="B12" t="s">
        <v>17</v>
      </c>
      <c r="C12" s="10">
        <v>440000</v>
      </c>
      <c r="D12" s="10">
        <v>4000</v>
      </c>
    </row>
    <row r="13" spans="1:5">
      <c r="B13" t="s">
        <v>20</v>
      </c>
      <c r="C13" s="10">
        <v>460000</v>
      </c>
      <c r="D13" s="10">
        <v>4000</v>
      </c>
    </row>
    <row r="14" spans="1:5">
      <c r="A14" t="s">
        <v>56</v>
      </c>
      <c r="C14" s="10">
        <v>1430000</v>
      </c>
      <c r="D14" s="10">
        <v>12700</v>
      </c>
    </row>
    <row r="15" spans="1:5">
      <c r="A15" t="s">
        <v>23</v>
      </c>
      <c r="B15" t="s">
        <v>11</v>
      </c>
      <c r="C15" s="10">
        <v>460000</v>
      </c>
      <c r="D15" s="10">
        <v>4000</v>
      </c>
    </row>
    <row r="16" spans="1:5">
      <c r="B16" t="s">
        <v>20</v>
      </c>
      <c r="C16" s="10">
        <v>460000</v>
      </c>
      <c r="D16" s="10">
        <v>4000</v>
      </c>
    </row>
    <row r="17" spans="1:4">
      <c r="A17" t="s">
        <v>57</v>
      </c>
      <c r="C17" s="10">
        <v>920000</v>
      </c>
      <c r="D17" s="10">
        <v>8000</v>
      </c>
    </row>
    <row r="18" spans="1:4">
      <c r="A18" t="s">
        <v>21</v>
      </c>
      <c r="B18" t="s">
        <v>20</v>
      </c>
      <c r="C18" s="10">
        <v>520000</v>
      </c>
      <c r="D18" s="10">
        <v>4600</v>
      </c>
    </row>
    <row r="19" spans="1:4">
      <c r="A19" t="s">
        <v>58</v>
      </c>
      <c r="C19" s="10">
        <v>520000</v>
      </c>
      <c r="D19" s="10">
        <v>4600</v>
      </c>
    </row>
    <row r="20" spans="1:4">
      <c r="A20" t="s">
        <v>38</v>
      </c>
      <c r="C20" s="10">
        <v>5665000</v>
      </c>
      <c r="D20" s="10">
        <v>49200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3F2A-5127-464E-85CA-4A346F1F43D8}">
  <dimension ref="B2:F4"/>
  <sheetViews>
    <sheetView workbookViewId="0">
      <selection activeCell="F12" sqref="F12"/>
    </sheetView>
  </sheetViews>
  <sheetFormatPr defaultRowHeight="15"/>
  <cols>
    <col min="2" max="2" width="43.28515625" customWidth="1"/>
    <col min="6" max="6" width="30.85546875" bestFit="1" customWidth="1"/>
  </cols>
  <sheetData>
    <row r="2" spans="2:6" ht="21">
      <c r="E2" s="17" t="s">
        <v>59</v>
      </c>
      <c r="F2" s="18"/>
    </row>
    <row r="4" spans="2:6" ht="15" customHeight="1">
      <c r="B4" s="9"/>
    </row>
  </sheetData>
  <mergeCells count="1">
    <mergeCell ref="E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manjulasivasamy02@outlook.com</cp:lastModifiedBy>
  <cp:revision/>
  <dcterms:created xsi:type="dcterms:W3CDTF">2025-07-06T19:29:07Z</dcterms:created>
  <dcterms:modified xsi:type="dcterms:W3CDTF">2025-07-09T12:43:58Z</dcterms:modified>
  <cp:category/>
  <cp:contentStatus/>
</cp:coreProperties>
</file>