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001fdb4d3fd888/Documents/IHEID/Fall 2022/Macro A/RS4/"/>
    </mc:Choice>
  </mc:AlternateContent>
  <xr:revisionPtr revIDLastSave="0" documentId="8_{D21F2A67-DF4A-4090-889D-11BD39DBB569}" xr6:coauthVersionLast="47" xr6:coauthVersionMax="47" xr10:uidLastSave="{00000000-0000-0000-0000-000000000000}"/>
  <bookViews>
    <workbookView xWindow="4095" yWindow="2640" windowWidth="28800" windowHeight="15345" xr2:uid="{F75DFF43-FB74-4CA5-BDB5-71095055B5AC}"/>
  </bookViews>
  <sheets>
    <sheet name="baseline" sheetId="1" r:id="rId1"/>
    <sheet name="human capit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3" l="1"/>
  <c r="C34" i="3"/>
  <c r="C35" i="3"/>
  <c r="C46" i="3"/>
  <c r="C47" i="3"/>
  <c r="C48" i="3"/>
  <c r="C49" i="3"/>
  <c r="C50" i="3"/>
  <c r="C51" i="3"/>
  <c r="D14" i="3"/>
  <c r="C9" i="3"/>
  <c r="C20" i="3" s="1"/>
  <c r="F74" i="3"/>
  <c r="D17" i="1"/>
  <c r="C12" i="1"/>
  <c r="E17" i="1" l="1"/>
  <c r="G17" i="1" s="1"/>
  <c r="C3" i="1"/>
  <c r="C6" i="1" s="1"/>
  <c r="H18" i="1"/>
  <c r="H31" i="1"/>
  <c r="H53" i="1"/>
  <c r="H74" i="1"/>
  <c r="C33" i="3"/>
  <c r="C32" i="3"/>
  <c r="C30" i="3"/>
  <c r="D30" i="3" s="1"/>
  <c r="C31" i="3"/>
  <c r="C19" i="3"/>
  <c r="D19" i="3" s="1"/>
  <c r="C64" i="3"/>
  <c r="D64" i="3" s="1"/>
  <c r="C18" i="3"/>
  <c r="C67" i="3"/>
  <c r="C65" i="3"/>
  <c r="D65" i="3" s="1"/>
  <c r="C63" i="3"/>
  <c r="C17" i="3"/>
  <c r="D17" i="3" s="1"/>
  <c r="C66" i="3"/>
  <c r="D66" i="3" s="1"/>
  <c r="C62" i="3"/>
  <c r="D62" i="3" s="1"/>
  <c r="C16" i="3"/>
  <c r="D16" i="3" s="1"/>
  <c r="C61" i="3"/>
  <c r="D61" i="3" s="1"/>
  <c r="C28" i="3"/>
  <c r="D28" i="3" s="1"/>
  <c r="E28" i="3" s="1"/>
  <c r="C15" i="3"/>
  <c r="C43" i="3"/>
  <c r="C27" i="3"/>
  <c r="C29" i="3"/>
  <c r="C44" i="3"/>
  <c r="D44" i="3" s="1"/>
  <c r="C59" i="3"/>
  <c r="D59" i="3" s="1"/>
  <c r="C74" i="3"/>
  <c r="D74" i="3" s="1"/>
  <c r="C58" i="3"/>
  <c r="D58" i="3" s="1"/>
  <c r="C42" i="3"/>
  <c r="C26" i="3"/>
  <c r="D26" i="3" s="1"/>
  <c r="C41" i="3"/>
  <c r="D41" i="3" s="1"/>
  <c r="C25" i="3"/>
  <c r="D25" i="3" s="1"/>
  <c r="C60" i="3"/>
  <c r="D60" i="3" s="1"/>
  <c r="C72" i="3"/>
  <c r="D72" i="3" s="1"/>
  <c r="E72" i="3" s="1"/>
  <c r="C24" i="3"/>
  <c r="D24" i="3" s="1"/>
  <c r="C39" i="3"/>
  <c r="D39" i="3" s="1"/>
  <c r="E39" i="3" s="1"/>
  <c r="C54" i="3"/>
  <c r="C38" i="3"/>
  <c r="C22" i="3"/>
  <c r="C73" i="3"/>
  <c r="C56" i="3"/>
  <c r="D56" i="3" s="1"/>
  <c r="C71" i="3"/>
  <c r="D71" i="3" s="1"/>
  <c r="C23" i="3"/>
  <c r="C69" i="3"/>
  <c r="C53" i="3"/>
  <c r="D53" i="3" s="1"/>
  <c r="C37" i="3"/>
  <c r="D37" i="3" s="1"/>
  <c r="C21" i="3"/>
  <c r="D21" i="3" s="1"/>
  <c r="C45" i="3"/>
  <c r="D45" i="3" s="1"/>
  <c r="C57" i="3"/>
  <c r="D57" i="3" s="1"/>
  <c r="C40" i="3"/>
  <c r="D40" i="3" s="1"/>
  <c r="C55" i="3"/>
  <c r="D55" i="3" s="1"/>
  <c r="E55" i="3" s="1"/>
  <c r="C70" i="3"/>
  <c r="D70" i="3" s="1"/>
  <c r="C68" i="3"/>
  <c r="C52" i="3"/>
  <c r="C36" i="3"/>
  <c r="D43" i="3"/>
  <c r="D51" i="3"/>
  <c r="D27" i="3"/>
  <c r="D35" i="3"/>
  <c r="D67" i="3"/>
  <c r="F24" i="3"/>
  <c r="F48" i="3"/>
  <c r="F56" i="3"/>
  <c r="F64" i="3"/>
  <c r="F72" i="3"/>
  <c r="F53" i="3"/>
  <c r="D73" i="3"/>
  <c r="F37" i="3"/>
  <c r="F40" i="3"/>
  <c r="F35" i="3"/>
  <c r="F43" i="3"/>
  <c r="F51" i="3"/>
  <c r="F59" i="3"/>
  <c r="F67" i="3"/>
  <c r="D22" i="3"/>
  <c r="D38" i="3"/>
  <c r="D54" i="3"/>
  <c r="D49" i="3"/>
  <c r="F27" i="3"/>
  <c r="D20" i="3"/>
  <c r="D36" i="3"/>
  <c r="D52" i="3"/>
  <c r="D68" i="3"/>
  <c r="E68" i="3" s="1"/>
  <c r="F21" i="3"/>
  <c r="F38" i="3"/>
  <c r="F46" i="3"/>
  <c r="F54" i="3"/>
  <c r="F62" i="3"/>
  <c r="F70" i="3"/>
  <c r="F29" i="3"/>
  <c r="F16" i="3"/>
  <c r="F32" i="3"/>
  <c r="F22" i="3"/>
  <c r="F30" i="3"/>
  <c r="D23" i="3"/>
  <c r="D31" i="3"/>
  <c r="D47" i="3"/>
  <c r="E47" i="3" s="1"/>
  <c r="D63" i="3"/>
  <c r="F45" i="3"/>
  <c r="F19" i="3"/>
  <c r="F17" i="3"/>
  <c r="F25" i="3"/>
  <c r="F33" i="3"/>
  <c r="F41" i="3"/>
  <c r="F49" i="3"/>
  <c r="F57" i="3"/>
  <c r="F65" i="3"/>
  <c r="F73" i="3"/>
  <c r="D46" i="3"/>
  <c r="D33" i="3"/>
  <c r="F14" i="3"/>
  <c r="D15" i="3"/>
  <c r="D18" i="3"/>
  <c r="D34" i="3"/>
  <c r="D42" i="3"/>
  <c r="D50" i="3"/>
  <c r="D29" i="3"/>
  <c r="F69" i="3"/>
  <c r="F20" i="3"/>
  <c r="F44" i="3"/>
  <c r="F61" i="3"/>
  <c r="F28" i="3"/>
  <c r="F36" i="3"/>
  <c r="F52" i="3"/>
  <c r="F15" i="3"/>
  <c r="F31" i="3"/>
  <c r="F55" i="3"/>
  <c r="F71" i="3"/>
  <c r="D32" i="3"/>
  <c r="D48" i="3"/>
  <c r="F60" i="3"/>
  <c r="F68" i="3"/>
  <c r="D69" i="3"/>
  <c r="F23" i="3"/>
  <c r="F39" i="3"/>
  <c r="F47" i="3"/>
  <c r="F63" i="3"/>
  <c r="F18" i="3"/>
  <c r="F26" i="3"/>
  <c r="F34" i="3"/>
  <c r="F42" i="3"/>
  <c r="F50" i="3"/>
  <c r="F58" i="3"/>
  <c r="F66" i="3"/>
  <c r="H50" i="1"/>
  <c r="H67" i="1"/>
  <c r="H46" i="1"/>
  <c r="H29" i="1"/>
  <c r="H65" i="1"/>
  <c r="H43" i="1"/>
  <c r="H30" i="1"/>
  <c r="H45" i="1"/>
  <c r="H52" i="1"/>
  <c r="H62" i="1"/>
  <c r="H73" i="1"/>
  <c r="H69" i="1"/>
  <c r="H48" i="1"/>
  <c r="H63" i="1"/>
  <c r="H37" i="1"/>
  <c r="H38" i="1"/>
  <c r="H35" i="1"/>
  <c r="H51" i="1"/>
  <c r="H49" i="1"/>
  <c r="H41" i="1"/>
  <c r="H58" i="1"/>
  <c r="H70" i="1"/>
  <c r="H28" i="1"/>
  <c r="H68" i="1"/>
  <c r="H61" i="1"/>
  <c r="H59" i="1"/>
  <c r="H77" i="1"/>
  <c r="H57" i="1"/>
  <c r="H33" i="1"/>
  <c r="H27" i="1"/>
  <c r="H66" i="1"/>
  <c r="H64" i="1"/>
  <c r="H34" i="1"/>
  <c r="H76" i="1"/>
  <c r="H75" i="1"/>
  <c r="H54" i="1"/>
  <c r="H32" i="1"/>
  <c r="H47" i="1"/>
  <c r="H26" i="1"/>
  <c r="H44" i="1"/>
  <c r="H25" i="1"/>
  <c r="H17" i="1"/>
  <c r="H60" i="1"/>
  <c r="H42" i="1"/>
  <c r="H24" i="1"/>
  <c r="H72" i="1"/>
  <c r="H56" i="1"/>
  <c r="H40" i="1"/>
  <c r="H23" i="1"/>
  <c r="H71" i="1"/>
  <c r="H55" i="1"/>
  <c r="H39" i="1"/>
  <c r="H22" i="1"/>
  <c r="H21" i="1"/>
  <c r="H36" i="1"/>
  <c r="H20" i="1"/>
  <c r="H19" i="1"/>
  <c r="C7" i="1" l="1"/>
  <c r="C8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E44" i="3"/>
  <c r="E16" i="3"/>
  <c r="E21" i="3"/>
  <c r="E37" i="3"/>
  <c r="E59" i="3"/>
  <c r="E74" i="3"/>
  <c r="E19" i="3"/>
  <c r="E64" i="3"/>
  <c r="E62" i="3"/>
  <c r="E45" i="3"/>
  <c r="E25" i="3"/>
  <c r="E60" i="3"/>
  <c r="E50" i="3"/>
  <c r="E57" i="3"/>
  <c r="E67" i="3"/>
  <c r="E53" i="3"/>
  <c r="E40" i="3"/>
  <c r="E30" i="3"/>
  <c r="E66" i="3"/>
  <c r="E33" i="3"/>
  <c r="E52" i="3"/>
  <c r="E23" i="3"/>
  <c r="E36" i="3"/>
  <c r="E71" i="3"/>
  <c r="E20" i="3"/>
  <c r="E41" i="3"/>
  <c r="E26" i="3"/>
  <c r="E46" i="3"/>
  <c r="E48" i="3"/>
  <c r="E32" i="3"/>
  <c r="E35" i="3"/>
  <c r="E24" i="3"/>
  <c r="E29" i="3"/>
  <c r="E73" i="3"/>
  <c r="E65" i="3"/>
  <c r="E56" i="3"/>
  <c r="E27" i="3"/>
  <c r="E58" i="3"/>
  <c r="E51" i="3"/>
  <c r="E49" i="3"/>
  <c r="E70" i="3"/>
  <c r="E43" i="3"/>
  <c r="E69" i="3"/>
  <c r="E42" i="3"/>
  <c r="E54" i="3"/>
  <c r="E61" i="3"/>
  <c r="E17" i="3"/>
  <c r="E38" i="3"/>
  <c r="E22" i="3"/>
  <c r="E34" i="3"/>
  <c r="E18" i="3"/>
  <c r="E31" i="3"/>
  <c r="E63" i="3"/>
  <c r="E64" i="1"/>
  <c r="E73" i="1"/>
  <c r="E19" i="1"/>
  <c r="E27" i="1"/>
  <c r="E58" i="1"/>
  <c r="E55" i="1"/>
  <c r="G55" i="1"/>
  <c r="E29" i="1"/>
  <c r="G29" i="1"/>
  <c r="E23" i="1"/>
  <c r="G23" i="1"/>
  <c r="E31" i="1"/>
  <c r="G31" i="1"/>
  <c r="E51" i="1"/>
  <c r="E60" i="1"/>
  <c r="E67" i="1"/>
  <c r="E76" i="1"/>
  <c r="E40" i="1"/>
  <c r="G40" i="1"/>
  <c r="E71" i="1"/>
  <c r="G71" i="1"/>
  <c r="E30" i="1"/>
  <c r="F30" i="1" s="1"/>
  <c r="G30" i="1"/>
  <c r="E34" i="1"/>
  <c r="E49" i="1"/>
  <c r="E20" i="1"/>
  <c r="E56" i="1"/>
  <c r="F56" i="1" s="1"/>
  <c r="G56" i="1"/>
  <c r="E68" i="1"/>
  <c r="E39" i="1"/>
  <c r="G39" i="1"/>
  <c r="E35" i="1"/>
  <c r="E69" i="1"/>
  <c r="F69" i="1" s="1"/>
  <c r="G69" i="1"/>
  <c r="E44" i="1"/>
  <c r="E66" i="1"/>
  <c r="E53" i="1"/>
  <c r="E28" i="1"/>
  <c r="F28" i="1" s="1"/>
  <c r="G28" i="1"/>
  <c r="E57" i="1"/>
  <c r="E47" i="1"/>
  <c r="G47" i="1"/>
  <c r="E62" i="1"/>
  <c r="E41" i="1"/>
  <c r="E24" i="1"/>
  <c r="E38" i="1"/>
  <c r="G38" i="1"/>
  <c r="E52" i="1"/>
  <c r="E74" i="1"/>
  <c r="F74" i="1" s="1"/>
  <c r="G74" i="1"/>
  <c r="E65" i="1"/>
  <c r="E21" i="1"/>
  <c r="F21" i="1" s="1"/>
  <c r="G21" i="1"/>
  <c r="E25" i="1"/>
  <c r="F25" i="1" s="1"/>
  <c r="G25" i="1"/>
  <c r="E22" i="1"/>
  <c r="F22" i="1" s="1"/>
  <c r="G22" i="1"/>
  <c r="E75" i="1"/>
  <c r="E59" i="1"/>
  <c r="E61" i="1"/>
  <c r="E70" i="1"/>
  <c r="F70" i="1" s="1"/>
  <c r="G70" i="1"/>
  <c r="E32" i="1"/>
  <c r="E43" i="1"/>
  <c r="E48" i="1"/>
  <c r="E50" i="1"/>
  <c r="E54" i="1"/>
  <c r="E72" i="1"/>
  <c r="F72" i="1" s="1"/>
  <c r="G72" i="1"/>
  <c r="E46" i="1"/>
  <c r="E33" i="1"/>
  <c r="E36" i="1"/>
  <c r="E42" i="1"/>
  <c r="E45" i="1"/>
  <c r="F45" i="1" s="1"/>
  <c r="G45" i="1"/>
  <c r="E37" i="1"/>
  <c r="F37" i="1" s="1"/>
  <c r="G37" i="1"/>
  <c r="E77" i="1"/>
  <c r="E26" i="1"/>
  <c r="F26" i="1" s="1"/>
  <c r="G26" i="1"/>
  <c r="E63" i="1"/>
  <c r="F63" i="1" l="1"/>
  <c r="G63" i="1"/>
  <c r="G77" i="1"/>
  <c r="F77" i="1"/>
  <c r="G42" i="1"/>
  <c r="F42" i="1"/>
  <c r="G36" i="1"/>
  <c r="F36" i="1"/>
  <c r="G33" i="1"/>
  <c r="F33" i="1"/>
  <c r="G46" i="1"/>
  <c r="F46" i="1"/>
  <c r="G54" i="1"/>
  <c r="F54" i="1"/>
  <c r="G50" i="1"/>
  <c r="F50" i="1"/>
  <c r="G48" i="1"/>
  <c r="F48" i="1"/>
  <c r="G43" i="1"/>
  <c r="F43" i="1"/>
  <c r="G32" i="1"/>
  <c r="F32" i="1"/>
  <c r="F61" i="1"/>
  <c r="G61" i="1"/>
  <c r="G59" i="1"/>
  <c r="F59" i="1"/>
  <c r="G75" i="1"/>
  <c r="F75" i="1"/>
  <c r="F65" i="1"/>
  <c r="G65" i="1"/>
  <c r="G52" i="1"/>
  <c r="F52" i="1"/>
  <c r="F38" i="1"/>
  <c r="G24" i="1"/>
  <c r="F24" i="1"/>
  <c r="G41" i="1"/>
  <c r="F41" i="1"/>
  <c r="G62" i="1"/>
  <c r="F62" i="1"/>
  <c r="F47" i="1"/>
  <c r="G57" i="1"/>
  <c r="F57" i="1"/>
  <c r="G53" i="1"/>
  <c r="F53" i="1"/>
  <c r="G66" i="1"/>
  <c r="F66" i="1"/>
  <c r="G44" i="1"/>
  <c r="F44" i="1"/>
  <c r="G35" i="1"/>
  <c r="F35" i="1"/>
  <c r="F39" i="1"/>
  <c r="G68" i="1"/>
  <c r="F68" i="1"/>
  <c r="G20" i="1"/>
  <c r="F20" i="1"/>
  <c r="G49" i="1"/>
  <c r="F49" i="1"/>
  <c r="G34" i="1"/>
  <c r="F34" i="1"/>
  <c r="F71" i="1"/>
  <c r="F40" i="1"/>
  <c r="G76" i="1"/>
  <c r="F76" i="1"/>
  <c r="G67" i="1"/>
  <c r="F67" i="1"/>
  <c r="G60" i="1"/>
  <c r="F60" i="1"/>
  <c r="G51" i="1"/>
  <c r="F51" i="1"/>
  <c r="F31" i="1"/>
  <c r="F23" i="1"/>
  <c r="F29" i="1"/>
  <c r="F55" i="1"/>
  <c r="G58" i="1"/>
  <c r="F58" i="1"/>
  <c r="G27" i="1"/>
  <c r="F27" i="1"/>
  <c r="G19" i="1"/>
  <c r="G73" i="1"/>
  <c r="F73" i="1"/>
  <c r="G64" i="1"/>
  <c r="F64" i="1"/>
  <c r="E18" i="1"/>
  <c r="G18" i="1" l="1"/>
  <c r="F18" i="1"/>
  <c r="F19" i="1"/>
</calcChain>
</file>

<file path=xl/sharedStrings.xml><?xml version="1.0" encoding="utf-8"?>
<sst xmlns="http://schemas.openxmlformats.org/spreadsheetml/2006/main" count="27" uniqueCount="19">
  <si>
    <t>k*</t>
  </si>
  <si>
    <t>k_0</t>
  </si>
  <si>
    <t>k</t>
  </si>
  <si>
    <t>c</t>
  </si>
  <si>
    <t>t</t>
  </si>
  <si>
    <t>alpha</t>
  </si>
  <si>
    <t>delta</t>
  </si>
  <si>
    <t>n</t>
  </si>
  <si>
    <t>g</t>
  </si>
  <si>
    <t>k(t) - k*</t>
  </si>
  <si>
    <t>k(t)</t>
  </si>
  <si>
    <t>y(t)</t>
  </si>
  <si>
    <t>growth</t>
  </si>
  <si>
    <t>k(t)/y(t)</t>
  </si>
  <si>
    <t>y*</t>
  </si>
  <si>
    <t>Note: y^* is numeraire</t>
  </si>
  <si>
    <t>y_0 / y^*</t>
  </si>
  <si>
    <t>beta</t>
  </si>
  <si>
    <t>y(t) - 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</si>
</sst>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0" fillId="3" borderId="2" xfId="0" applyNumberFormat="1" applyFill="1" applyBorder="1"/>
    <xf numFmtId="0" fontId="1" fillId="0" borderId="0" xfId="0" applyFont="1"/>
    <xf numFmtId="2" fontId="0" fillId="0" borderId="0" xfId="0" applyNumberFormat="1"/>
    <xf numFmtId="1" fontId="0" fillId="2" borderId="4" xfId="0" applyNumberFormat="1" applyFill="1" applyBorder="1"/>
    <xf numFmtId="164" fontId="0" fillId="4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Taylor Approximation</a:t>
            </a:r>
            <a:r>
              <a:rPr lang="en-US" baseline="0"/>
              <a:t> of k(t)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k(t)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baseline!$B$17:$B$77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baseline!$D$17:$D$77</c:f>
              <c:numCache>
                <c:formatCode>0.0</c:formatCode>
                <c:ptCount val="61"/>
                <c:pt idx="0">
                  <c:v>2</c:v>
                </c:pt>
                <c:pt idx="1">
                  <c:v>2.1429121280215169</c:v>
                </c:pt>
                <c:pt idx="2">
                  <c:v>2.2758962785316648</c:v>
                </c:pt>
                <c:pt idx="3">
                  <c:v>2.3996421392345653</c:v>
                </c:pt>
                <c:pt idx="4">
                  <c:v>2.514791485847363</c:v>
                </c:pt>
                <c:pt idx="5">
                  <c:v>2.6219415105030457</c:v>
                </c:pt>
                <c:pt idx="6">
                  <c:v>2.7216479189320903</c:v>
                </c:pt>
                <c:pt idx="7">
                  <c:v>2.8144278124856874</c:v>
                </c:pt>
                <c:pt idx="8">
                  <c:v>2.9007623699473841</c:v>
                </c:pt>
                <c:pt idx="9">
                  <c:v>2.9810993430416808</c:v>
                </c:pt>
                <c:pt idx="10">
                  <c:v>3.0558553785818781</c:v>
                </c:pt>
                <c:pt idx="11">
                  <c:v>3.1254181793003912</c:v>
                </c:pt>
                <c:pt idx="12">
                  <c:v>3.1901485145681265</c:v>
                </c:pt>
                <c:pt idx="13">
                  <c:v>3.2503820914309713</c:v>
                </c:pt>
                <c:pt idx="14">
                  <c:v>3.3064312956670676</c:v>
                </c:pt>
                <c:pt idx="15">
                  <c:v>3.3585868118943876</c:v>
                </c:pt>
                <c:pt idx="16">
                  <c:v>3.4071191311308917</c:v>
                </c:pt>
                <c:pt idx="17">
                  <c:v>3.4522799536258311</c:v>
                </c:pt>
                <c:pt idx="18">
                  <c:v>3.4943034942376179</c:v>
                </c:pt>
                <c:pt idx="19">
                  <c:v>3.5334076971282622</c:v>
                </c:pt>
                <c:pt idx="20">
                  <c:v>3.5697953660740769</c:v>
                </c:pt>
                <c:pt idx="21">
                  <c:v>3.6036552162547073</c:v>
                </c:pt>
                <c:pt idx="22">
                  <c:v>3.6351628529753226</c:v>
                </c:pt>
                <c:pt idx="23">
                  <c:v>3.6644816823978505</c:v>
                </c:pt>
                <c:pt idx="24">
                  <c:v>3.691763759004532</c:v>
                </c:pt>
                <c:pt idx="25">
                  <c:v>3.7171505741889366</c:v>
                </c:pt>
                <c:pt idx="26">
                  <c:v>3.7407737900642744</c:v>
                </c:pt>
                <c:pt idx="27">
                  <c:v>3.7627559222946942</c:v>
                </c:pt>
                <c:pt idx="28">
                  <c:v>3.7832109754909067</c:v>
                </c:pt>
                <c:pt idx="29">
                  <c:v>3.8022450344654444</c:v>
                </c:pt>
                <c:pt idx="30">
                  <c:v>3.8199568144139442</c:v>
                </c:pt>
                <c:pt idx="31">
                  <c:v>3.836438172875833</c:v>
                </c:pt>
                <c:pt idx="32">
                  <c:v>3.8517745861295594</c:v>
                </c:pt>
                <c:pt idx="33">
                  <c:v>3.8660455924930806</c:v>
                </c:pt>
                <c:pt idx="34">
                  <c:v>3.8793252048286555</c:v>
                </c:pt>
                <c:pt idx="35">
                  <c:v>3.8916822943913036</c:v>
                </c:pt>
                <c:pt idx="36">
                  <c:v>3.9031809480116535</c:v>
                </c:pt>
                <c:pt idx="37">
                  <c:v>3.9138808004656207</c:v>
                </c:pt>
                <c:pt idx="38">
                  <c:v>3.9238373437546583</c:v>
                </c:pt>
                <c:pt idx="39">
                  <c:v>3.9331022149005896</c:v>
                </c:pt>
                <c:pt idx="40">
                  <c:v>3.9417234637475884</c:v>
                </c:pt>
                <c:pt idx="41">
                  <c:v>3.9497458021601979</c:v>
                </c:pt>
                <c:pt idx="42">
                  <c:v>3.957210835909784</c:v>
                </c:pt>
                <c:pt idx="43">
                  <c:v>3.9641572804520466</c:v>
                </c:pt>
                <c:pt idx="44">
                  <c:v>3.9706211617146616</c:v>
                </c:pt>
                <c:pt idx="45">
                  <c:v>3.9766360029363801</c:v>
                </c:pt>
                <c:pt idx="46">
                  <c:v>3.9822329985265879</c:v>
                </c:pt>
                <c:pt idx="47">
                  <c:v>3.9874411758469952</c:v>
                </c:pt>
                <c:pt idx="48">
                  <c:v>3.9922875457544973</c:v>
                </c:pt>
                <c:pt idx="49">
                  <c:v>3.9967972426859579</c:v>
                </c:pt>
                <c:pt idx="50">
                  <c:v>4.0009936550114267</c:v>
                </c:pt>
                <c:pt idx="51">
                  <c:v>4.0048985463318383</c:v>
                </c:pt>
                <c:pt idx="52">
                  <c:v>4.0085321683502668</c:v>
                </c:pt>
                <c:pt idx="53">
                  <c:v>4.0119133659021147</c:v>
                </c:pt>
                <c:pt idx="54">
                  <c:v>4.0150596746889491</c:v>
                </c:pt>
                <c:pt idx="55">
                  <c:v>4.0179874122228618</c:v>
                </c:pt>
                <c:pt idx="56">
                  <c:v>4.0207117624529936</c:v>
                </c:pt>
                <c:pt idx="57">
                  <c:v>4.0232468545131415</c:v>
                </c:pt>
                <c:pt idx="58">
                  <c:v>4.0256058359988343</c:v>
                </c:pt>
                <c:pt idx="59">
                  <c:v>4.0278009411539184</c:v>
                </c:pt>
                <c:pt idx="60">
                  <c:v>4.0298435543202791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8-445C-BEF2-1F5E6FC0D7C5}"/>
            </c:ext>
          </c:extLst>
        </c:ser>
        <c:ser>
          <c:idx val="1"/>
          <c:order val="1"/>
          <c:tx>
            <c:v>k*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baseline!$H$17:$H$77</c:f>
              <c:numCache>
                <c:formatCode>General</c:formatCode>
                <c:ptCount val="61"/>
                <c:pt idx="0">
                  <c:v>4.0572041296678965</c:v>
                </c:pt>
                <c:pt idx="1">
                  <c:v>4.0572041296678965</c:v>
                </c:pt>
                <c:pt idx="2">
                  <c:v>4.0572041296678965</c:v>
                </c:pt>
                <c:pt idx="3">
                  <c:v>4.0572041296678965</c:v>
                </c:pt>
                <c:pt idx="4">
                  <c:v>4.0572041296678965</c:v>
                </c:pt>
                <c:pt idx="5">
                  <c:v>4.0572041296678965</c:v>
                </c:pt>
                <c:pt idx="6">
                  <c:v>4.0572041296678965</c:v>
                </c:pt>
                <c:pt idx="7">
                  <c:v>4.0572041296678965</c:v>
                </c:pt>
                <c:pt idx="8">
                  <c:v>4.0572041296678965</c:v>
                </c:pt>
                <c:pt idx="9">
                  <c:v>4.0572041296678965</c:v>
                </c:pt>
                <c:pt idx="10">
                  <c:v>4.0572041296678965</c:v>
                </c:pt>
                <c:pt idx="11">
                  <c:v>4.0572041296678965</c:v>
                </c:pt>
                <c:pt idx="12">
                  <c:v>4.0572041296678965</c:v>
                </c:pt>
                <c:pt idx="13">
                  <c:v>4.0572041296678965</c:v>
                </c:pt>
                <c:pt idx="14">
                  <c:v>4.0572041296678965</c:v>
                </c:pt>
                <c:pt idx="15">
                  <c:v>4.0572041296678965</c:v>
                </c:pt>
                <c:pt idx="16">
                  <c:v>4.0572041296678965</c:v>
                </c:pt>
                <c:pt idx="17">
                  <c:v>4.0572041296678965</c:v>
                </c:pt>
                <c:pt idx="18">
                  <c:v>4.0572041296678965</c:v>
                </c:pt>
                <c:pt idx="19">
                  <c:v>4.0572041296678965</c:v>
                </c:pt>
                <c:pt idx="20">
                  <c:v>4.0572041296678965</c:v>
                </c:pt>
                <c:pt idx="21">
                  <c:v>4.0572041296678965</c:v>
                </c:pt>
                <c:pt idx="22">
                  <c:v>4.0572041296678965</c:v>
                </c:pt>
                <c:pt idx="23">
                  <c:v>4.0572041296678965</c:v>
                </c:pt>
                <c:pt idx="24">
                  <c:v>4.0572041296678965</c:v>
                </c:pt>
                <c:pt idx="25">
                  <c:v>4.0572041296678965</c:v>
                </c:pt>
                <c:pt idx="26">
                  <c:v>4.0572041296678965</c:v>
                </c:pt>
                <c:pt idx="27">
                  <c:v>4.0572041296678965</c:v>
                </c:pt>
                <c:pt idx="28">
                  <c:v>4.0572041296678965</c:v>
                </c:pt>
                <c:pt idx="29">
                  <c:v>4.0572041296678965</c:v>
                </c:pt>
                <c:pt idx="30">
                  <c:v>4.0572041296678965</c:v>
                </c:pt>
                <c:pt idx="31">
                  <c:v>4.0572041296678965</c:v>
                </c:pt>
                <c:pt idx="32">
                  <c:v>4.0572041296678965</c:v>
                </c:pt>
                <c:pt idx="33">
                  <c:v>4.0572041296678965</c:v>
                </c:pt>
                <c:pt idx="34">
                  <c:v>4.0572041296678965</c:v>
                </c:pt>
                <c:pt idx="35">
                  <c:v>4.0572041296678965</c:v>
                </c:pt>
                <c:pt idx="36">
                  <c:v>4.0572041296678965</c:v>
                </c:pt>
                <c:pt idx="37">
                  <c:v>4.0572041296678965</c:v>
                </c:pt>
                <c:pt idx="38">
                  <c:v>4.0572041296678965</c:v>
                </c:pt>
                <c:pt idx="39">
                  <c:v>4.0572041296678965</c:v>
                </c:pt>
                <c:pt idx="40">
                  <c:v>4.0572041296678965</c:v>
                </c:pt>
                <c:pt idx="41">
                  <c:v>4.0572041296678965</c:v>
                </c:pt>
                <c:pt idx="42">
                  <c:v>4.0572041296678965</c:v>
                </c:pt>
                <c:pt idx="43">
                  <c:v>4.0572041296678965</c:v>
                </c:pt>
                <c:pt idx="44">
                  <c:v>4.0572041296678965</c:v>
                </c:pt>
                <c:pt idx="45">
                  <c:v>4.0572041296678965</c:v>
                </c:pt>
                <c:pt idx="46">
                  <c:v>4.0572041296678965</c:v>
                </c:pt>
                <c:pt idx="47">
                  <c:v>4.0572041296678965</c:v>
                </c:pt>
                <c:pt idx="48">
                  <c:v>4.0572041296678965</c:v>
                </c:pt>
                <c:pt idx="49">
                  <c:v>4.0572041296678965</c:v>
                </c:pt>
                <c:pt idx="50">
                  <c:v>4.0572041296678965</c:v>
                </c:pt>
                <c:pt idx="51">
                  <c:v>4.0572041296678965</c:v>
                </c:pt>
                <c:pt idx="52">
                  <c:v>4.0572041296678965</c:v>
                </c:pt>
                <c:pt idx="53">
                  <c:v>4.0572041296678965</c:v>
                </c:pt>
                <c:pt idx="54">
                  <c:v>4.0572041296678965</c:v>
                </c:pt>
                <c:pt idx="55">
                  <c:v>4.0572041296678965</c:v>
                </c:pt>
                <c:pt idx="56">
                  <c:v>4.0572041296678965</c:v>
                </c:pt>
                <c:pt idx="57">
                  <c:v>4.0572041296678965</c:v>
                </c:pt>
                <c:pt idx="58">
                  <c:v>4.0572041296678965</c:v>
                </c:pt>
                <c:pt idx="59">
                  <c:v>4.0572041296678965</c:v>
                </c:pt>
                <c:pt idx="60">
                  <c:v>4.0572041296678965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E8-445C-BEF2-1F5E6FC0D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311375"/>
        <c:axId val="393301391"/>
      </c:lineChart>
      <c:catAx>
        <c:axId val="393311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01391"/>
        <c:crosses val="autoZero"/>
        <c:auto val="1"/>
        <c:lblAlgn val="ctr"/>
        <c:lblOffset val="100"/>
        <c:tickLblSkip val="10"/>
        <c:noMultiLvlLbl val="0"/>
      </c:catAx>
      <c:valAx>
        <c:axId val="393301391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1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81933508311465"/>
          <c:y val="0.57486038203557888"/>
          <c:w val="0.13906955380577427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 Growth Per Effective Labor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baseline!$B$17:$B$77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baseline!$F$17:$F$77</c:f>
              <c:numCache>
                <c:formatCode>0.00</c:formatCode>
                <c:ptCount val="61"/>
                <c:pt idx="1">
                  <c:v>1.3899417214327636E-2</c:v>
                </c:pt>
                <c:pt idx="2">
                  <c:v>1.2114438899390789E-2</c:v>
                </c:pt>
                <c:pt idx="3">
                  <c:v>1.0645398142330453E-2</c:v>
                </c:pt>
                <c:pt idx="4">
                  <c:v>9.4181289260071299E-3</c:v>
                </c:pt>
                <c:pt idx="5">
                  <c:v>8.3799540794422533E-3</c:v>
                </c:pt>
                <c:pt idx="6">
                  <c:v>7.4924230890311971E-3</c:v>
                </c:pt>
                <c:pt idx="7">
                  <c:v>6.7268095817356599E-3</c:v>
                </c:pt>
                <c:pt idx="8">
                  <c:v>6.0612175832022164E-3</c:v>
                </c:pt>
                <c:pt idx="9">
                  <c:v>5.4786634687795654E-3</c:v>
                </c:pt>
                <c:pt idx="10">
                  <c:v>4.9657701458576398E-3</c:v>
                </c:pt>
                <c:pt idx="11">
                  <c:v>4.5118569520188334E-3</c:v>
                </c:pt>
                <c:pt idx="12">
                  <c:v>4.1082920679529344E-3</c:v>
                </c:pt>
                <c:pt idx="13">
                  <c:v>3.7480231418605126E-3</c:v>
                </c:pt>
                <c:pt idx="14">
                  <c:v>3.4252314090366109E-3</c:v>
                </c:pt>
                <c:pt idx="15">
                  <c:v>3.1350729850210257E-3</c:v>
                </c:pt>
                <c:pt idx="16">
                  <c:v>2.8734827281884368E-3</c:v>
                </c:pt>
                <c:pt idx="17">
                  <c:v>2.6370236969326388E-3</c:v>
                </c:pt>
                <c:pt idx="18">
                  <c:v>2.4227702935388784E-3</c:v>
                </c:pt>
                <c:pt idx="19">
                  <c:v>2.2282166133391623E-3</c:v>
                </c:pt>
                <c:pt idx="20">
                  <c:v>2.0512038734619154E-3</c:v>
                </c:pt>
                <c:pt idx="21">
                  <c:v>1.8898624397778452E-3</c:v>
                </c:pt>
                <c:pt idx="22">
                  <c:v>1.7425651345193138E-3</c:v>
                </c:pt>
                <c:pt idx="23">
                  <c:v>1.6078893415432116E-3</c:v>
                </c:pt>
                <c:pt idx="24">
                  <c:v>1.4845860317713733E-3</c:v>
                </c:pt>
                <c:pt idx="25">
                  <c:v>1.3715542756866927E-3</c:v>
                </c:pt>
                <c:pt idx="26">
                  <c:v>1.2678201391960187E-3</c:v>
                </c:pt>
                <c:pt idx="27">
                  <c:v>1.1725191058218343E-3</c:v>
                </c:pt>
                <c:pt idx="28">
                  <c:v>1.0848813545085711E-3</c:v>
                </c:pt>
                <c:pt idx="29">
                  <c:v>1.0042193642996189E-3</c:v>
                </c:pt>
                <c:pt idx="30">
                  <c:v>9.2991742619186191E-4</c:v>
                </c:pt>
                <c:pt idx="31">
                  <c:v>8.6142272686040577E-4</c:v>
                </c:pt>
                <c:pt idx="32">
                  <c:v>7.9823773472242898E-4</c:v>
                </c:pt>
                <c:pt idx="33">
                  <c:v>7.3991367042181011E-4</c:v>
                </c:pt>
                <c:pt idx="34">
                  <c:v>6.8604488457735258E-4</c:v>
                </c:pt>
                <c:pt idx="35">
                  <c:v>6.3626399801552935E-4</c:v>
                </c:pt>
                <c:pt idx="36">
                  <c:v>5.9023768558663647E-4</c:v>
                </c:pt>
                <c:pt idx="37">
                  <c:v>5.4766300545017188E-4</c:v>
                </c:pt>
                <c:pt idx="38">
                  <c:v>5.0826419250538102E-4</c:v>
                </c:pt>
                <c:pt idx="39">
                  <c:v>4.7178984826401482E-4</c:v>
                </c:pt>
                <c:pt idx="40">
                  <c:v>4.3801047057145936E-4</c:v>
                </c:pt>
                <c:pt idx="41">
                  <c:v>4.0671627569355273E-4</c:v>
                </c:pt>
                <c:pt idx="42">
                  <c:v>3.7771527274688133E-4</c:v>
                </c:pt>
                <c:pt idx="43">
                  <c:v>3.5083155666315591E-4</c:v>
                </c:pt>
                <c:pt idx="44">
                  <c:v>3.259037909786322E-4</c:v>
                </c:pt>
                <c:pt idx="45">
                  <c:v>3.0278385602389157E-4</c:v>
                </c:pt>
                <c:pt idx="46">
                  <c:v>2.8133564164600777E-4</c:v>
                </c:pt>
                <c:pt idx="47">
                  <c:v>2.6143396658429019E-4</c:v>
                </c:pt>
                <c:pt idx="48">
                  <c:v>2.429636091387799E-4</c:v>
                </c:pt>
                <c:pt idx="49">
                  <c:v>2.2581843588498351E-4</c:v>
                </c:pt>
                <c:pt idx="50">
                  <c:v>2.0990061699066587E-4</c:v>
                </c:pt>
                <c:pt idx="51">
                  <c:v>1.951199182070873E-4</c:v>
                </c:pt>
                <c:pt idx="52">
                  <c:v>1.813930609158021E-4</c:v>
                </c:pt>
                <c:pt idx="53">
                  <c:v>1.6864314270859104E-4</c:v>
                </c:pt>
                <c:pt idx="54">
                  <c:v>1.5679911193600127E-4</c:v>
                </c:pt>
                <c:pt idx="55">
                  <c:v>1.4579529047242801E-4</c:v>
                </c:pt>
                <c:pt idx="56">
                  <c:v>1.3557093964733369E-4</c:v>
                </c:pt>
                <c:pt idx="57">
                  <c:v>1.2606986489127614E-4</c:v>
                </c:pt>
                <c:pt idx="58">
                  <c:v>1.1724005518853886E-4</c:v>
                </c:pt>
                <c:pt idx="59">
                  <c:v>1.0903335385159529E-4</c:v>
                </c:pt>
                <c:pt idx="60">
                  <c:v>1.0140515756296153E-4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41-48AC-BEF6-92E44BB7A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535535"/>
        <c:axId val="1575541359"/>
      </c:lineChart>
      <c:catAx>
        <c:axId val="157553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41359"/>
        <c:crosses val="autoZero"/>
        <c:auto val="1"/>
        <c:lblAlgn val="ctr"/>
        <c:lblOffset val="100"/>
        <c:tickLblSkip val="10"/>
        <c:noMultiLvlLbl val="0"/>
      </c:catAx>
      <c:valAx>
        <c:axId val="157554135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3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 Growth Per Effective Labor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'human capital'!$B$14:$B$74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'human capital'!$E$14:$E$74</c:f>
              <c:numCache>
                <c:formatCode>0.00</c:formatCode>
                <c:ptCount val="61"/>
                <c:pt idx="1">
                  <c:v>5.303955977531527E-2</c:v>
                </c:pt>
                <c:pt idx="2">
                  <c:v>4.8587060222877954E-2</c:v>
                </c:pt>
                <c:pt idx="3">
                  <c:v>4.4697324438580432E-2</c:v>
                </c:pt>
                <c:pt idx="4">
                  <c:v>4.1272088245763783E-2</c:v>
                </c:pt>
                <c:pt idx="5">
                  <c:v>3.8234693666981512E-2</c:v>
                </c:pt>
                <c:pt idx="6">
                  <c:v>3.5524459301091937E-2</c:v>
                </c:pt>
                <c:pt idx="7">
                  <c:v>3.3092723728769702E-2</c:v>
                </c:pt>
                <c:pt idx="8">
                  <c:v>3.0900009260211636E-2</c:v>
                </c:pt>
                <c:pt idx="9">
                  <c:v>2.8913952598363268E-2</c:v>
                </c:pt>
                <c:pt idx="10">
                  <c:v>2.7107770916903196E-2</c:v>
                </c:pt>
                <c:pt idx="11">
                  <c:v>2.5459108414311205E-2</c:v>
                </c:pt>
                <c:pt idx="12">
                  <c:v>2.3949157612511263E-2</c:v>
                </c:pt>
                <c:pt idx="13">
                  <c:v>2.2561981965855793E-2</c:v>
                </c:pt>
                <c:pt idx="14">
                  <c:v>2.1283987952752437E-2</c:v>
                </c:pt>
                <c:pt idx="15">
                  <c:v>2.010350953057749E-2</c:v>
                </c:pt>
                <c:pt idx="16">
                  <c:v>1.9010478007806419E-2</c:v>
                </c:pt>
                <c:pt idx="17">
                  <c:v>1.7996157527797596E-2</c:v>
                </c:pt>
                <c:pt idx="18">
                  <c:v>1.7052931438701346E-2</c:v>
                </c:pt>
                <c:pt idx="19">
                  <c:v>1.6174128483663841E-2</c:v>
                </c:pt>
                <c:pt idx="20">
                  <c:v>1.5353880412795951E-2</c:v>
                </c:pt>
                <c:pt idx="21">
                  <c:v>1.4587004583547669E-2</c:v>
                </c:pt>
                <c:pt idx="22">
                  <c:v>1.3868906578680784E-2</c:v>
                </c:pt>
                <c:pt idx="23">
                  <c:v>1.3195498969876596E-2</c:v>
                </c:pt>
                <c:pt idx="24">
                  <c:v>1.256313318791813E-2</c:v>
                </c:pt>
                <c:pt idx="25">
                  <c:v>1.1968542097030799E-2</c:v>
                </c:pt>
                <c:pt idx="26">
                  <c:v>1.1408791361360304E-2</c:v>
                </c:pt>
                <c:pt idx="27">
                  <c:v>1.0881238072191435E-2</c:v>
                </c:pt>
                <c:pt idx="28">
                  <c:v>1.03834954019284E-2</c:v>
                </c:pt>
                <c:pt idx="29">
                  <c:v>9.913402284854822E-3</c:v>
                </c:pt>
                <c:pt idx="30">
                  <c:v>9.4689973099113534E-3</c:v>
                </c:pt>
                <c:pt idx="31">
                  <c:v>9.0484961582424361E-3</c:v>
                </c:pt>
                <c:pt idx="32">
                  <c:v>8.6502720363790253E-3</c:v>
                </c:pt>
                <c:pt idx="33">
                  <c:v>8.2728386510368956E-3</c:v>
                </c:pt>
                <c:pt idx="34">
                  <c:v>7.914835348487248E-3</c:v>
                </c:pt>
                <c:pt idx="35">
                  <c:v>7.5750141040393792E-3</c:v>
                </c:pt>
                <c:pt idx="36">
                  <c:v>7.2522280983289278E-3</c:v>
                </c:pt>
                <c:pt idx="37">
                  <c:v>6.945421659067641E-3</c:v>
                </c:pt>
                <c:pt idx="38">
                  <c:v>6.6536213815129308E-3</c:v>
                </c:pt>
                <c:pt idx="39">
                  <c:v>6.3759282695270425E-3</c:v>
                </c:pt>
                <c:pt idx="40">
                  <c:v>6.1115107629010623E-3</c:v>
                </c:pt>
                <c:pt idx="41">
                  <c:v>5.8595985364287007E-3</c:v>
                </c:pt>
                <c:pt idx="42">
                  <c:v>5.6194769728281635E-3</c:v>
                </c:pt>
                <c:pt idx="43">
                  <c:v>5.3904822255517182E-3</c:v>
                </c:pt>
                <c:pt idx="44">
                  <c:v>5.17199679925473E-3</c:v>
                </c:pt>
                <c:pt idx="45">
                  <c:v>4.9634455856448767E-3</c:v>
                </c:pt>
                <c:pt idx="46">
                  <c:v>4.7642923008344162E-3</c:v>
                </c:pt>
                <c:pt idx="47">
                  <c:v>4.5740362774959742E-3</c:v>
                </c:pt>
                <c:pt idx="48">
                  <c:v>4.3922095712090048E-3</c:v>
                </c:pt>
                <c:pt idx="49">
                  <c:v>4.2183743456345457E-3</c:v>
                </c:pt>
                <c:pt idx="50">
                  <c:v>4.0521205056083254E-3</c:v>
                </c:pt>
                <c:pt idx="51">
                  <c:v>3.8930635511138512E-3</c:v>
                </c:pt>
                <c:pt idx="52">
                  <c:v>3.7408426284077922E-3</c:v>
                </c:pt>
                <c:pt idx="53">
                  <c:v>3.5951187574394528E-3</c:v>
                </c:pt>
                <c:pt idx="54">
                  <c:v>3.4555732171923648E-3</c:v>
                </c:pt>
                <c:pt idx="55">
                  <c:v>3.3219060727298633E-3</c:v>
                </c:pt>
                <c:pt idx="56">
                  <c:v>3.1938348296056684E-3</c:v>
                </c:pt>
                <c:pt idx="57">
                  <c:v>3.0710932029309745E-3</c:v>
                </c:pt>
                <c:pt idx="58">
                  <c:v>2.9534299898221761E-3</c:v>
                </c:pt>
                <c:pt idx="59">
                  <c:v>2.8406080352034735E-3</c:v>
                </c:pt>
                <c:pt idx="60">
                  <c:v>2.7324032820308375E-3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A-4AB9-9301-4AD6A6E5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535535"/>
        <c:axId val="1575541359"/>
      </c:lineChart>
      <c:catAx>
        <c:axId val="157553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41359"/>
        <c:crosses val="autoZero"/>
        <c:auto val="1"/>
        <c:lblAlgn val="ctr"/>
        <c:lblOffset val="100"/>
        <c:tickLblSkip val="10"/>
        <c:noMultiLvlLbl val="0"/>
      </c:catAx>
      <c:valAx>
        <c:axId val="157554135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3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15</xdr:row>
      <xdr:rowOff>0</xdr:rowOff>
    </xdr:from>
    <xdr:to>
      <xdr:col>16</xdr:col>
      <xdr:colOff>19050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C83376-1DE6-4D9D-AD3E-4587ADE6B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314325</xdr:colOff>
      <xdr:row>30</xdr:row>
      <xdr:rowOff>109537</xdr:rowOff>
    </xdr:from>
    <xdr:to>
      <xdr:col>16</xdr:col>
      <xdr:colOff>9525</xdr:colOff>
      <xdr:row>44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197EC9-2AD2-CE9F-CEC3-65F9CAA1E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185737</xdr:rowOff>
    </xdr:from>
    <xdr:to>
      <xdr:col>13</xdr:col>
      <xdr:colOff>304800</xdr:colOff>
      <xdr:row>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6771EB-B59E-4B2C-9FA8-21634CF83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2242-C5C0-4962-A8BF-A12A5607AA2D}">
  <dimension ref="B3:H77"/>
  <sheetViews>
    <sheetView tabSelected="1" workbookViewId="0">
      <selection activeCell="I9" sqref="G9:I9"/>
    </sheetView>
  </sheetViews>
  <sheetFormatPr defaultRowHeight="15"/>
  <sheetData>
    <row r="3" spans="2:7">
      <c r="B3" s="2" t="s">
        <v>0</v>
      </c>
      <c r="C3" s="7">
        <f>(C10/(C11+C12+C13)^(1/(1-C10)))</f>
        <v>4.0572041296678965</v>
      </c>
    </row>
    <row r="4" spans="2:7">
      <c r="B4" s="3" t="s">
        <v>1</v>
      </c>
      <c r="C4" s="4">
        <v>2</v>
      </c>
    </row>
    <row r="5" spans="2:7">
      <c r="B5" s="3"/>
      <c r="C5" s="4"/>
    </row>
    <row r="6" spans="2:7">
      <c r="B6" s="3" t="s">
        <v>2</v>
      </c>
      <c r="C6" s="10">
        <f>(C3+C4)/2</f>
        <v>3.0286020648339482</v>
      </c>
    </row>
    <row r="7" spans="2:7">
      <c r="B7" s="3" t="s">
        <v>3</v>
      </c>
      <c r="C7" s="11">
        <f>(C4-C3)/(C6-C3)</f>
        <v>2</v>
      </c>
      <c r="E7" s="9"/>
    </row>
    <row r="8" spans="2:7">
      <c r="B8" s="3" t="s">
        <v>4</v>
      </c>
      <c r="C8" s="11">
        <f>LN(C7)/((1 - C10)*(C11+C12+C13))</f>
        <v>9.6270441744436841</v>
      </c>
    </row>
    <row r="9" spans="2:7">
      <c r="B9" s="3"/>
      <c r="C9" s="4"/>
    </row>
    <row r="10" spans="2:7">
      <c r="B10" s="3" t="s">
        <v>5</v>
      </c>
      <c r="C10" s="4">
        <v>0.2</v>
      </c>
    </row>
    <row r="11" spans="2:7">
      <c r="B11" s="3" t="s">
        <v>6</v>
      </c>
      <c r="C11" s="4">
        <v>0.05</v>
      </c>
    </row>
    <row r="12" spans="2:7">
      <c r="B12" s="3" t="s">
        <v>7</v>
      </c>
      <c r="C12" s="4">
        <f>0.02</f>
        <v>0.02</v>
      </c>
    </row>
    <row r="13" spans="2:7">
      <c r="B13" s="5" t="s">
        <v>8</v>
      </c>
      <c r="C13" s="6">
        <v>0.02</v>
      </c>
    </row>
    <row r="16" spans="2:7">
      <c r="B16" t="s">
        <v>4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2:8">
      <c r="B17">
        <v>0</v>
      </c>
      <c r="D17" s="1">
        <f>C4</f>
        <v>2</v>
      </c>
      <c r="E17" s="9">
        <f>D17^$C$10</f>
        <v>1.1486983549970351</v>
      </c>
      <c r="F17" s="9"/>
      <c r="G17" s="1">
        <f>D17/E17</f>
        <v>1.7411011265922482</v>
      </c>
      <c r="H17" s="8">
        <f>$C$3</f>
        <v>4.0572041296678965</v>
      </c>
    </row>
    <row r="18" spans="2:8">
      <c r="B18">
        <v>1</v>
      </c>
      <c r="C18" s="1">
        <f>($C$4-$C$3)*EXP(($C$10-1)*($C$11+$C$12+$C$13)*B18)</f>
        <v>-1.9142920016463796</v>
      </c>
      <c r="D18" s="1">
        <f>C18+$C$3</f>
        <v>2.1429121280215169</v>
      </c>
      <c r="E18" s="9">
        <f t="shared" ref="E18:E77" si="0">D18^$C$10</f>
        <v>1.1646645926865506</v>
      </c>
      <c r="F18" s="9">
        <f>E18/E17-1</f>
        <v>1.3899417214327636E-2</v>
      </c>
      <c r="G18" s="1">
        <f t="shared" ref="G18:G77" si="1">D18/E18</f>
        <v>1.8399392764902613</v>
      </c>
      <c r="H18" s="8">
        <f t="shared" ref="H18:H77" si="2">$C$3</f>
        <v>4.0572041296678965</v>
      </c>
    </row>
    <row r="19" spans="2:8">
      <c r="B19">
        <v>2</v>
      </c>
      <c r="C19" s="1">
        <f>($C$4-$C$3)*EXP(($C$10-1)*($C$11+$C$12+$C$13)*B19)</f>
        <v>-1.7813078511362317</v>
      </c>
      <c r="D19" s="1">
        <f t="shared" ref="D19:D77" si="3">C19+$C$3</f>
        <v>2.2758962785316648</v>
      </c>
      <c r="E19" s="9">
        <f t="shared" si="0"/>
        <v>1.1787738507329357</v>
      </c>
      <c r="F19" s="9">
        <f t="shared" ref="F19:F77" si="4">E19/E18-1</f>
        <v>1.2114438899390789E-2</v>
      </c>
      <c r="G19" s="1">
        <f t="shared" si="1"/>
        <v>1.9307319017270042</v>
      </c>
      <c r="H19" s="8">
        <f t="shared" si="2"/>
        <v>4.0572041296678965</v>
      </c>
    </row>
    <row r="20" spans="2:8">
      <c r="B20">
        <v>3</v>
      </c>
      <c r="C20" s="1">
        <f t="shared" ref="C20:C77" si="5">($C$4-$C$3)*EXP(($C$10-1)*($C$11+$C$12+$C$13)*B20)</f>
        <v>-1.6575619904333314</v>
      </c>
      <c r="D20" s="1">
        <f t="shared" si="3"/>
        <v>2.3996421392345653</v>
      </c>
      <c r="E20" s="9">
        <f t="shared" si="0"/>
        <v>1.1913223676937559</v>
      </c>
      <c r="F20" s="9">
        <f t="shared" si="4"/>
        <v>1.0645398142330453E-2</v>
      </c>
      <c r="G20" s="1">
        <f t="shared" si="1"/>
        <v>2.0142676779249586</v>
      </c>
      <c r="H20" s="8">
        <f t="shared" si="2"/>
        <v>4.0572041296678965</v>
      </c>
    </row>
    <row r="21" spans="2:8">
      <c r="B21">
        <v>4</v>
      </c>
      <c r="C21" s="1">
        <f t="shared" si="5"/>
        <v>-1.5424126438205332</v>
      </c>
      <c r="D21" s="1">
        <f t="shared" si="3"/>
        <v>2.514791485847363</v>
      </c>
      <c r="E21" s="9">
        <f t="shared" si="0"/>
        <v>1.2025423953451317</v>
      </c>
      <c r="F21" s="9">
        <f t="shared" si="4"/>
        <v>9.4181289260071299E-3</v>
      </c>
      <c r="G21" s="1">
        <f t="shared" si="1"/>
        <v>2.0912289625561296</v>
      </c>
      <c r="H21" s="8">
        <f t="shared" si="2"/>
        <v>4.0572041296678965</v>
      </c>
    </row>
    <row r="22" spans="2:8">
      <c r="B22">
        <v>5</v>
      </c>
      <c r="C22" s="1">
        <f t="shared" si="5"/>
        <v>-1.435262619164851</v>
      </c>
      <c r="D22" s="1">
        <f t="shared" si="3"/>
        <v>2.6219415105030457</v>
      </c>
      <c r="E22" s="9">
        <f t="shared" si="0"/>
        <v>1.2126196453967064</v>
      </c>
      <c r="F22" s="9">
        <f t="shared" si="4"/>
        <v>8.3799540794422533E-3</v>
      </c>
      <c r="G22" s="1">
        <f t="shared" si="1"/>
        <v>2.1622126282188692</v>
      </c>
      <c r="H22" s="8">
        <f t="shared" si="2"/>
        <v>4.0572041296678965</v>
      </c>
    </row>
    <row r="23" spans="2:8">
      <c r="B23">
        <v>6</v>
      </c>
      <c r="C23" s="1">
        <f t="shared" si="5"/>
        <v>-1.3355562107358061</v>
      </c>
      <c r="D23" s="1">
        <f t="shared" si="3"/>
        <v>2.7216479189320903</v>
      </c>
      <c r="E23" s="9">
        <f t="shared" si="0"/>
        <v>1.2217051048260896</v>
      </c>
      <c r="F23" s="9">
        <f t="shared" si="4"/>
        <v>7.4924230890311971E-3</v>
      </c>
      <c r="G23" s="1">
        <f t="shared" si="1"/>
        <v>2.2277453930418982</v>
      </c>
      <c r="H23" s="8">
        <f t="shared" si="2"/>
        <v>4.0572041296678965</v>
      </c>
    </row>
    <row r="24" spans="2:8">
      <c r="B24">
        <v>7</v>
      </c>
      <c r="C24" s="1">
        <f t="shared" si="5"/>
        <v>-1.242776317182209</v>
      </c>
      <c r="D24" s="1">
        <f t="shared" si="3"/>
        <v>2.8144278124856874</v>
      </c>
      <c r="E24" s="9">
        <f t="shared" si="0"/>
        <v>1.2299232824312891</v>
      </c>
      <c r="F24" s="9">
        <f t="shared" si="4"/>
        <v>6.7268095817356599E-3</v>
      </c>
      <c r="G24" s="1">
        <f t="shared" si="1"/>
        <v>2.2882954186558528</v>
      </c>
      <c r="H24" s="8">
        <f t="shared" si="2"/>
        <v>4.0572041296678965</v>
      </c>
    </row>
    <row r="25" spans="2:8">
      <c r="B25">
        <v>8</v>
      </c>
      <c r="C25" s="1">
        <f t="shared" si="5"/>
        <v>-1.1564417597205123</v>
      </c>
      <c r="D25" s="1">
        <f t="shared" si="3"/>
        <v>2.9007623699473841</v>
      </c>
      <c r="E25" s="9">
        <f t="shared" si="0"/>
        <v>1.2373781150567513</v>
      </c>
      <c r="F25" s="9">
        <f t="shared" si="4"/>
        <v>6.0612175832022164E-3</v>
      </c>
      <c r="G25" s="1">
        <f t="shared" si="1"/>
        <v>2.3442812949818035</v>
      </c>
      <c r="H25" s="8">
        <f t="shared" si="2"/>
        <v>4.0572041296678965</v>
      </c>
    </row>
    <row r="26" spans="2:8">
      <c r="B26">
        <v>9</v>
      </c>
      <c r="C26" s="1">
        <f t="shared" si="5"/>
        <v>-1.0761047866262154</v>
      </c>
      <c r="D26" s="1">
        <f t="shared" si="3"/>
        <v>2.9810993430416808</v>
      </c>
      <c r="E26" s="9">
        <f t="shared" si="0"/>
        <v>1.24415729333278</v>
      </c>
      <c r="F26" s="9">
        <f t="shared" si="4"/>
        <v>5.4786634687795654E-3</v>
      </c>
      <c r="G26" s="1">
        <f t="shared" si="1"/>
        <v>2.3960791445075857</v>
      </c>
      <c r="H26" s="8">
        <f t="shared" si="2"/>
        <v>4.0572041296678965</v>
      </c>
    </row>
    <row r="27" spans="2:8">
      <c r="B27">
        <v>10</v>
      </c>
      <c r="C27" s="1">
        <f t="shared" si="5"/>
        <v>-1.0013487510860186</v>
      </c>
      <c r="D27" s="1">
        <f t="shared" si="3"/>
        <v>3.0558553785818781</v>
      </c>
      <c r="E27" s="9">
        <f t="shared" si="0"/>
        <v>1.2503354924767631</v>
      </c>
      <c r="F27" s="9">
        <f t="shared" si="4"/>
        <v>4.9657701458576398E-3</v>
      </c>
      <c r="G27" s="1">
        <f t="shared" si="1"/>
        <v>2.444028340368551</v>
      </c>
      <c r="H27" s="8">
        <f t="shared" si="2"/>
        <v>4.0572041296678965</v>
      </c>
    </row>
    <row r="28" spans="2:8">
      <c r="B28">
        <v>11</v>
      </c>
      <c r="C28" s="1">
        <f t="shared" si="5"/>
        <v>-0.931785950367505</v>
      </c>
      <c r="D28" s="1">
        <f t="shared" si="3"/>
        <v>3.1254181793003912</v>
      </c>
      <c r="E28" s="9">
        <f t="shared" si="0"/>
        <v>1.2559768273608503</v>
      </c>
      <c r="F28" s="9">
        <f t="shared" si="4"/>
        <v>4.5118569520188334E-3</v>
      </c>
      <c r="G28" s="1">
        <f t="shared" si="1"/>
        <v>2.4884361806799786</v>
      </c>
      <c r="H28" s="8">
        <f t="shared" si="2"/>
        <v>4.0572041296678965</v>
      </c>
    </row>
    <row r="29" spans="2:8">
      <c r="B29">
        <v>12</v>
      </c>
      <c r="C29" s="1">
        <f t="shared" si="5"/>
        <v>-0.86705561509977003</v>
      </c>
      <c r="D29" s="1">
        <f t="shared" si="3"/>
        <v>3.1901485145681265</v>
      </c>
      <c r="E29" s="9">
        <f t="shared" si="0"/>
        <v>1.2611367469982295</v>
      </c>
      <c r="F29" s="9">
        <f t="shared" si="4"/>
        <v>4.1082920679529344E-3</v>
      </c>
      <c r="G29" s="1">
        <f t="shared" si="1"/>
        <v>2.5295817619789056</v>
      </c>
      <c r="H29" s="8">
        <f t="shared" si="2"/>
        <v>4.0572041296678965</v>
      </c>
    </row>
    <row r="30" spans="2:8">
      <c r="B30">
        <v>13</v>
      </c>
      <c r="C30" s="1">
        <f t="shared" si="5"/>
        <v>-0.806822038236925</v>
      </c>
      <c r="D30" s="1">
        <f t="shared" si="3"/>
        <v>3.2503820914309713</v>
      </c>
      <c r="E30" s="9">
        <f t="shared" si="0"/>
        <v>1.2658635167110297</v>
      </c>
      <c r="F30" s="9">
        <f t="shared" si="4"/>
        <v>3.7480231418605126E-3</v>
      </c>
      <c r="G30" s="1">
        <f t="shared" si="1"/>
        <v>2.5677192276432166</v>
      </c>
      <c r="H30" s="8">
        <f t="shared" si="2"/>
        <v>4.0572041296678965</v>
      </c>
    </row>
    <row r="31" spans="2:8">
      <c r="B31">
        <v>14</v>
      </c>
      <c r="C31" s="1">
        <f t="shared" si="5"/>
        <v>-0.75077283400082884</v>
      </c>
      <c r="D31" s="1">
        <f t="shared" si="3"/>
        <v>3.3064312956670676</v>
      </c>
      <c r="E31" s="9">
        <f t="shared" si="0"/>
        <v>1.2701993921880219</v>
      </c>
      <c r="F31" s="9">
        <f t="shared" si="4"/>
        <v>3.4252314090366109E-3</v>
      </c>
      <c r="G31" s="1">
        <f t="shared" si="1"/>
        <v>2.6030805210601389</v>
      </c>
      <c r="H31" s="8">
        <f t="shared" si="2"/>
        <v>4.0572041296678965</v>
      </c>
    </row>
    <row r="32" spans="2:8">
      <c r="B32">
        <v>15</v>
      </c>
      <c r="C32" s="1">
        <f t="shared" si="5"/>
        <v>-0.69861731777350877</v>
      </c>
      <c r="D32" s="1">
        <f t="shared" si="3"/>
        <v>3.3585868118943876</v>
      </c>
      <c r="E32" s="9">
        <f t="shared" si="0"/>
        <v>1.2741815599880606</v>
      </c>
      <c r="F32" s="9">
        <f t="shared" si="4"/>
        <v>3.1350729850210257E-3</v>
      </c>
      <c r="G32" s="1">
        <f t="shared" si="1"/>
        <v>2.6358777409444367</v>
      </c>
      <c r="H32" s="8">
        <f t="shared" si="2"/>
        <v>4.0572041296678965</v>
      </c>
    </row>
    <row r="33" spans="2:8">
      <c r="B33">
        <v>16</v>
      </c>
      <c r="C33" s="1">
        <f t="shared" si="5"/>
        <v>-0.65008499853700485</v>
      </c>
      <c r="D33" s="1">
        <f t="shared" si="3"/>
        <v>3.4071191311308917</v>
      </c>
      <c r="E33" s="9">
        <f t="shared" si="0"/>
        <v>1.2778428986932626</v>
      </c>
      <c r="F33" s="9">
        <f t="shared" si="4"/>
        <v>2.8734827281884368E-3</v>
      </c>
      <c r="G33" s="1">
        <f t="shared" si="1"/>
        <v>2.6663051730498735</v>
      </c>
      <c r="H33" s="8">
        <f t="shared" si="2"/>
        <v>4.0572041296678965</v>
      </c>
    </row>
    <row r="34" spans="2:8">
      <c r="B34">
        <v>17</v>
      </c>
      <c r="C34" s="1">
        <f t="shared" si="5"/>
        <v>-0.6049241760420655</v>
      </c>
      <c r="D34" s="1">
        <f t="shared" si="3"/>
        <v>3.4522799536258311</v>
      </c>
      <c r="E34" s="9">
        <f t="shared" si="0"/>
        <v>1.281212600698074</v>
      </c>
      <c r="F34" s="9">
        <f t="shared" si="4"/>
        <v>2.6370236969326388E-3</v>
      </c>
      <c r="G34" s="1">
        <f t="shared" si="1"/>
        <v>2.6945410556724481</v>
      </c>
      <c r="H34" s="8">
        <f t="shared" si="2"/>
        <v>4.0572041296678965</v>
      </c>
    </row>
    <row r="35" spans="2:8">
      <c r="B35">
        <v>18</v>
      </c>
      <c r="C35" s="1">
        <f t="shared" si="5"/>
        <v>-0.56290063543027868</v>
      </c>
      <c r="D35" s="1">
        <f t="shared" si="3"/>
        <v>3.4943034942376179</v>
      </c>
      <c r="E35" s="9">
        <f t="shared" si="0"/>
        <v>1.2843166845267528</v>
      </c>
      <c r="F35" s="9">
        <f t="shared" si="4"/>
        <v>2.4227702935388784E-3</v>
      </c>
      <c r="G35" s="1">
        <f t="shared" si="1"/>
        <v>2.720749123901014</v>
      </c>
      <c r="H35" s="8">
        <f t="shared" si="2"/>
        <v>4.0572041296678965</v>
      </c>
    </row>
    <row r="36" spans="2:8">
      <c r="B36">
        <v>19</v>
      </c>
      <c r="C36" s="1">
        <f t="shared" si="5"/>
        <v>-0.52379643253963426</v>
      </c>
      <c r="D36" s="1">
        <f t="shared" si="3"/>
        <v>3.5334076971282622</v>
      </c>
      <c r="E36" s="9">
        <f t="shared" si="0"/>
        <v>1.2871784203000041</v>
      </c>
      <c r="F36" s="9">
        <f t="shared" si="4"/>
        <v>2.2282166133391623E-3</v>
      </c>
      <c r="G36" s="1">
        <f t="shared" si="1"/>
        <v>2.7450799682492555</v>
      </c>
      <c r="H36" s="8">
        <f t="shared" si="2"/>
        <v>4.0572041296678965</v>
      </c>
    </row>
    <row r="37" spans="2:8">
      <c r="B37">
        <v>20</v>
      </c>
      <c r="C37" s="1">
        <f t="shared" si="5"/>
        <v>-0.48740876359381957</v>
      </c>
      <c r="D37" s="1">
        <f t="shared" si="3"/>
        <v>3.5697953660740769</v>
      </c>
      <c r="E37" s="9">
        <f t="shared" si="0"/>
        <v>1.2898186856615599</v>
      </c>
      <c r="F37" s="9">
        <f t="shared" si="4"/>
        <v>2.0512038734619154E-3</v>
      </c>
      <c r="G37" s="1">
        <f t="shared" si="1"/>
        <v>2.7676722362283779</v>
      </c>
      <c r="H37" s="8">
        <f t="shared" si="2"/>
        <v>4.0572041296678965</v>
      </c>
    </row>
    <row r="38" spans="2:8">
      <c r="B38">
        <v>21</v>
      </c>
      <c r="C38" s="1">
        <f t="shared" si="5"/>
        <v>-0.45354891341318909</v>
      </c>
      <c r="D38" s="1">
        <f t="shared" si="3"/>
        <v>3.6036552162547073</v>
      </c>
      <c r="E38" s="9">
        <f t="shared" si="0"/>
        <v>1.2922562655497154</v>
      </c>
      <c r="F38" s="9">
        <f t="shared" si="4"/>
        <v>1.8898624397778452E-3</v>
      </c>
      <c r="G38" s="1">
        <f t="shared" si="1"/>
        <v>2.7886536999855376</v>
      </c>
      <c r="H38" s="8">
        <f t="shared" si="2"/>
        <v>4.0572041296678965</v>
      </c>
    </row>
    <row r="39" spans="2:8">
      <c r="B39">
        <v>22</v>
      </c>
      <c r="C39" s="1">
        <f t="shared" si="5"/>
        <v>-0.42204127669257391</v>
      </c>
      <c r="D39" s="1">
        <f t="shared" si="3"/>
        <v>3.6351628529753226</v>
      </c>
      <c r="E39" s="9">
        <f t="shared" si="0"/>
        <v>1.2945081062629265</v>
      </c>
      <c r="F39" s="9">
        <f t="shared" si="4"/>
        <v>1.7425651345193138E-3</v>
      </c>
      <c r="G39" s="1">
        <f t="shared" si="1"/>
        <v>2.808142208911736</v>
      </c>
      <c r="H39" s="8">
        <f t="shared" si="2"/>
        <v>4.0572041296678965</v>
      </c>
    </row>
    <row r="40" spans="2:8">
      <c r="B40">
        <v>23</v>
      </c>
      <c r="C40" s="1">
        <f t="shared" si="5"/>
        <v>-0.39272244727004574</v>
      </c>
      <c r="D40" s="1">
        <f t="shared" si="3"/>
        <v>3.6644816823978505</v>
      </c>
      <c r="E40" s="9">
        <f t="shared" si="0"/>
        <v>1.2965895320495278</v>
      </c>
      <c r="F40" s="9">
        <f t="shared" si="4"/>
        <v>1.6078893415432116E-3</v>
      </c>
      <c r="G40" s="1">
        <f t="shared" si="1"/>
        <v>2.8262465428094115</v>
      </c>
      <c r="H40" s="8">
        <f t="shared" si="2"/>
        <v>4.0572041296678965</v>
      </c>
    </row>
    <row r="41" spans="2:8">
      <c r="B41">
        <v>24</v>
      </c>
      <c r="C41" s="1">
        <f t="shared" si="5"/>
        <v>-0.36544037066336466</v>
      </c>
      <c r="D41" s="1">
        <f t="shared" si="3"/>
        <v>3.691763759004532</v>
      </c>
      <c r="E41" s="9">
        <f t="shared" si="0"/>
        <v>1.2985144307577494</v>
      </c>
      <c r="F41" s="9">
        <f t="shared" si="4"/>
        <v>1.4845860317713733E-3</v>
      </c>
      <c r="G41" s="1">
        <f t="shared" si="1"/>
        <v>2.8430671785836061</v>
      </c>
      <c r="H41" s="8">
        <f t="shared" si="2"/>
        <v>4.0572041296678965</v>
      </c>
    </row>
    <row r="42" spans="2:8">
      <c r="B42">
        <v>25</v>
      </c>
      <c r="C42" s="1">
        <f t="shared" si="5"/>
        <v>-0.34005355547895977</v>
      </c>
      <c r="D42" s="1">
        <f t="shared" si="3"/>
        <v>3.7171505741889366</v>
      </c>
      <c r="E42" s="9">
        <f t="shared" si="0"/>
        <v>1.3002954137772962</v>
      </c>
      <c r="F42" s="9">
        <f t="shared" si="4"/>
        <v>1.3715542756866927E-3</v>
      </c>
      <c r="G42" s="1">
        <f t="shared" si="1"/>
        <v>2.8586969813196461</v>
      </c>
      <c r="H42" s="8">
        <f t="shared" si="2"/>
        <v>4.0572041296678965</v>
      </c>
    </row>
    <row r="43" spans="2:8">
      <c r="B43">
        <v>26</v>
      </c>
      <c r="C43" s="1">
        <f t="shared" si="5"/>
        <v>-0.31643033960362194</v>
      </c>
      <c r="D43" s="1">
        <f t="shared" si="3"/>
        <v>3.7407737900642744</v>
      </c>
      <c r="E43" s="9">
        <f t="shared" si="0"/>
        <v>1.3019439544897873</v>
      </c>
      <c r="F43" s="9">
        <f t="shared" si="4"/>
        <v>1.2678201391960187E-3</v>
      </c>
      <c r="G43" s="1">
        <f t="shared" si="1"/>
        <v>2.8732218289152307</v>
      </c>
      <c r="H43" s="8">
        <f t="shared" si="2"/>
        <v>4.0572041296678965</v>
      </c>
    </row>
    <row r="44" spans="2:8">
      <c r="B44">
        <v>27</v>
      </c>
      <c r="C44" s="1">
        <f t="shared" si="5"/>
        <v>-0.29444820737320243</v>
      </c>
      <c r="D44" s="1">
        <f t="shared" si="3"/>
        <v>3.7627559222946942</v>
      </c>
      <c r="E44" s="9">
        <f t="shared" si="0"/>
        <v>1.3034705086511358</v>
      </c>
      <c r="F44" s="9">
        <f t="shared" si="4"/>
        <v>1.1725191058218343E-3</v>
      </c>
      <c r="G44" s="1">
        <f t="shared" si="1"/>
        <v>2.886721178056026</v>
      </c>
      <c r="H44" s="8">
        <f t="shared" si="2"/>
        <v>4.0572041296678965</v>
      </c>
    </row>
    <row r="45" spans="2:8">
      <c r="B45">
        <v>28</v>
      </c>
      <c r="C45" s="1">
        <f t="shared" si="5"/>
        <v>-0.27399315417698977</v>
      </c>
      <c r="D45" s="1">
        <f t="shared" si="3"/>
        <v>3.7832109754909067</v>
      </c>
      <c r="E45" s="9">
        <f t="shared" si="0"/>
        <v>1.3048846195021233</v>
      </c>
      <c r="F45" s="9">
        <f t="shared" si="4"/>
        <v>1.0848813545085711E-3</v>
      </c>
      <c r="G45" s="1">
        <f t="shared" si="1"/>
        <v>2.8992685781938214</v>
      </c>
      <c r="H45" s="8">
        <f t="shared" si="2"/>
        <v>4.0572041296678965</v>
      </c>
    </row>
    <row r="46" spans="2:8">
      <c r="B46">
        <v>29</v>
      </c>
      <c r="C46" s="1">
        <f t="shared" si="5"/>
        <v>-0.25495909520245208</v>
      </c>
      <c r="D46" s="1">
        <f t="shared" si="3"/>
        <v>3.8022450344654444</v>
      </c>
      <c r="E46" s="9">
        <f t="shared" si="0"/>
        <v>1.306195009905204</v>
      </c>
      <c r="F46" s="9">
        <f t="shared" si="4"/>
        <v>1.0042193642996189E-3</v>
      </c>
      <c r="G46" s="1">
        <f t="shared" si="1"/>
        <v>2.9109321392533793</v>
      </c>
      <c r="H46" s="8">
        <f t="shared" si="2"/>
        <v>4.0572041296678965</v>
      </c>
    </row>
    <row r="47" spans="2:8">
      <c r="B47">
        <v>30</v>
      </c>
      <c r="C47" s="1">
        <f t="shared" si="5"/>
        <v>-0.23724731525395221</v>
      </c>
      <c r="D47" s="1">
        <f t="shared" si="3"/>
        <v>3.8199568144139442</v>
      </c>
      <c r="E47" s="9">
        <f t="shared" si="0"/>
        <v>1.3074096634069197</v>
      </c>
      <c r="F47" s="9">
        <f t="shared" si="4"/>
        <v>9.2991742619186191E-4</v>
      </c>
      <c r="G47" s="1">
        <f t="shared" si="1"/>
        <v>2.9217749580186609</v>
      </c>
      <c r="H47" s="8">
        <f t="shared" si="2"/>
        <v>4.0572041296678965</v>
      </c>
    </row>
    <row r="48" spans="2:8">
      <c r="B48">
        <v>31</v>
      </c>
      <c r="C48" s="1">
        <f t="shared" si="5"/>
        <v>-0.22076595679206365</v>
      </c>
      <c r="D48" s="1">
        <f t="shared" si="3"/>
        <v>3.836438172875833</v>
      </c>
      <c r="E48" s="9">
        <f t="shared" si="0"/>
        <v>1.3085358958042954</v>
      </c>
      <c r="F48" s="9">
        <f t="shared" si="4"/>
        <v>8.6142272686040577E-4</v>
      </c>
      <c r="G48" s="1">
        <f t="shared" si="1"/>
        <v>2.9318555075004307</v>
      </c>
      <c r="H48" s="8">
        <f t="shared" si="2"/>
        <v>4.0572041296678965</v>
      </c>
    </row>
    <row r="49" spans="2:8">
      <c r="B49">
        <v>32</v>
      </c>
      <c r="C49" s="1">
        <f t="shared" si="5"/>
        <v>-0.20542954353833692</v>
      </c>
      <c r="D49" s="1">
        <f t="shared" si="3"/>
        <v>3.8517745861295594</v>
      </c>
      <c r="E49" s="9">
        <f t="shared" si="0"/>
        <v>1.3095804185335653</v>
      </c>
      <c r="F49" s="9">
        <f t="shared" si="4"/>
        <v>7.9823773472242898E-4</v>
      </c>
      <c r="G49" s="1">
        <f t="shared" si="1"/>
        <v>2.94122799304122</v>
      </c>
      <c r="H49" s="8">
        <f t="shared" si="2"/>
        <v>4.0572041296678965</v>
      </c>
    </row>
    <row r="50" spans="2:8">
      <c r="B50">
        <v>33</v>
      </c>
      <c r="C50" s="1">
        <f t="shared" si="5"/>
        <v>-0.19115853717481573</v>
      </c>
      <c r="D50" s="1">
        <f t="shared" si="3"/>
        <v>3.8660455924930806</v>
      </c>
      <c r="E50" s="9">
        <f t="shared" si="0"/>
        <v>1.3105493949877549</v>
      </c>
      <c r="F50" s="9">
        <f t="shared" si="4"/>
        <v>7.3991367042181011E-4</v>
      </c>
      <c r="G50" s="1">
        <f t="shared" si="1"/>
        <v>2.9499426784514315</v>
      </c>
      <c r="H50" s="8">
        <f t="shared" si="2"/>
        <v>4.0572041296678965</v>
      </c>
    </row>
    <row r="51" spans="2:8">
      <c r="B51">
        <v>34</v>
      </c>
      <c r="C51" s="1">
        <f t="shared" si="5"/>
        <v>-0.17787892483924095</v>
      </c>
      <c r="D51" s="1">
        <f t="shared" si="3"/>
        <v>3.8793252048286555</v>
      </c>
      <c r="E51" s="9">
        <f t="shared" si="0"/>
        <v>1.3114484906961721</v>
      </c>
      <c r="F51" s="9">
        <f t="shared" si="4"/>
        <v>6.8604488457735258E-4</v>
      </c>
      <c r="G51" s="1">
        <f t="shared" si="1"/>
        <v>2.9580461850768889</v>
      </c>
      <c r="H51" s="8">
        <f t="shared" si="2"/>
        <v>4.0572041296678965</v>
      </c>
    </row>
    <row r="52" spans="2:8">
      <c r="B52">
        <v>35</v>
      </c>
      <c r="C52" s="1">
        <f t="shared" si="5"/>
        <v>-0.165521835276593</v>
      </c>
      <c r="D52" s="1">
        <f t="shared" si="3"/>
        <v>3.8916822943913036</v>
      </c>
      <c r="E52" s="9">
        <f t="shared" si="0"/>
        <v>1.3122829181560538</v>
      </c>
      <c r="F52" s="9">
        <f t="shared" si="4"/>
        <v>6.3626399801552935E-4</v>
      </c>
      <c r="G52" s="1">
        <f t="shared" si="1"/>
        <v>2.965581766361538</v>
      </c>
      <c r="H52" s="8">
        <f t="shared" si="2"/>
        <v>4.0572041296678965</v>
      </c>
    </row>
    <row r="53" spans="2:8">
      <c r="B53">
        <v>36</v>
      </c>
      <c r="C53" s="1">
        <f t="shared" si="5"/>
        <v>-0.15402318165624293</v>
      </c>
      <c r="D53" s="1">
        <f t="shared" si="3"/>
        <v>3.9031809480116535</v>
      </c>
      <c r="E53" s="9">
        <f t="shared" si="0"/>
        <v>1.3130574769885011</v>
      </c>
      <c r="F53" s="9">
        <f t="shared" si="4"/>
        <v>5.9023768558663647E-4</v>
      </c>
      <c r="G53" s="1">
        <f t="shared" si="1"/>
        <v>2.9725895601795007</v>
      </c>
      <c r="H53" s="8">
        <f t="shared" si="2"/>
        <v>4.0572041296678965</v>
      </c>
    </row>
    <row r="54" spans="2:8">
      <c r="B54">
        <v>37</v>
      </c>
      <c r="C54" s="1">
        <f t="shared" si="5"/>
        <v>-0.14332332920227583</v>
      </c>
      <c r="D54" s="1">
        <f t="shared" si="3"/>
        <v>3.9138808004656207</v>
      </c>
      <c r="E54" s="9">
        <f t="shared" si="0"/>
        <v>1.3137765899926774</v>
      </c>
      <c r="F54" s="9">
        <f t="shared" si="4"/>
        <v>5.4766300545017188E-4</v>
      </c>
      <c r="G54" s="1">
        <f t="shared" si="1"/>
        <v>2.9791068209606593</v>
      </c>
      <c r="H54" s="8">
        <f t="shared" si="2"/>
        <v>4.0572041296678965</v>
      </c>
    </row>
    <row r="55" spans="2:8">
      <c r="B55">
        <v>38</v>
      </c>
      <c r="C55" s="1">
        <f t="shared" si="5"/>
        <v>-0.13336678591323806</v>
      </c>
      <c r="D55" s="1">
        <f t="shared" si="3"/>
        <v>3.9238373437546583</v>
      </c>
      <c r="E55" s="9">
        <f t="shared" si="0"/>
        <v>1.3144443355903226</v>
      </c>
      <c r="F55" s="9">
        <f t="shared" si="4"/>
        <v>5.0826419250538102E-4</v>
      </c>
      <c r="G55" s="1">
        <f t="shared" si="1"/>
        <v>2.9851681334169591</v>
      </c>
      <c r="H55" s="8">
        <f t="shared" si="2"/>
        <v>4.0572041296678965</v>
      </c>
    </row>
    <row r="56" spans="2:8">
      <c r="B56">
        <v>39</v>
      </c>
      <c r="C56" s="1">
        <f t="shared" si="5"/>
        <v>-0.12410191476730671</v>
      </c>
      <c r="D56" s="1">
        <f t="shared" si="3"/>
        <v>3.9331022149005896</v>
      </c>
      <c r="E56" s="9">
        <f t="shared" si="0"/>
        <v>1.3150644770839621</v>
      </c>
      <c r="F56" s="9">
        <f t="shared" si="4"/>
        <v>4.7178984826401482E-4</v>
      </c>
      <c r="G56" s="1">
        <f t="shared" si="1"/>
        <v>2.9908056094875985</v>
      </c>
      <c r="H56" s="8">
        <f t="shared" si="2"/>
        <v>4.0572041296678965</v>
      </c>
    </row>
    <row r="57" spans="2:8">
      <c r="B57">
        <v>40</v>
      </c>
      <c r="C57" s="1">
        <f t="shared" si="5"/>
        <v>-0.11548066592030781</v>
      </c>
      <c r="D57" s="1">
        <f t="shared" si="3"/>
        <v>3.9417234637475884</v>
      </c>
      <c r="E57" s="9">
        <f t="shared" si="0"/>
        <v>1.3156404890944016</v>
      </c>
      <c r="F57" s="9">
        <f t="shared" si="4"/>
        <v>4.3801047057145936E-4</v>
      </c>
      <c r="G57" s="1">
        <f t="shared" si="1"/>
        <v>2.9960490699558857</v>
      </c>
      <c r="H57" s="8">
        <f t="shared" si="2"/>
        <v>4.0572041296678965</v>
      </c>
    </row>
    <row r="58" spans="2:8">
      <c r="B58">
        <v>41</v>
      </c>
      <c r="C58" s="1">
        <f t="shared" si="5"/>
        <v>-0.1074583275076986</v>
      </c>
      <c r="D58" s="1">
        <f t="shared" si="3"/>
        <v>3.9497458021601979</v>
      </c>
      <c r="E58" s="9">
        <f t="shared" si="0"/>
        <v>1.3161755814942777</v>
      </c>
      <c r="F58" s="9">
        <f t="shared" si="4"/>
        <v>4.0671627569355273E-4</v>
      </c>
      <c r="G58" s="1">
        <f t="shared" si="1"/>
        <v>3.0009262120453419</v>
      </c>
      <c r="H58" s="8">
        <f t="shared" si="2"/>
        <v>4.0572041296678965</v>
      </c>
    </row>
    <row r="59" spans="2:8">
      <c r="B59">
        <v>42</v>
      </c>
      <c r="C59" s="1">
        <f t="shared" si="5"/>
        <v>-9.9993293758112695E-2</v>
      </c>
      <c r="D59" s="1">
        <f t="shared" si="3"/>
        <v>3.957210835909784</v>
      </c>
      <c r="E59" s="9">
        <f t="shared" si="0"/>
        <v>1.3166727211130247</v>
      </c>
      <c r="F59" s="9">
        <f t="shared" si="4"/>
        <v>3.7771527274688133E-4</v>
      </c>
      <c r="G59" s="1">
        <f t="shared" si="1"/>
        <v>3.0054627641747067</v>
      </c>
      <c r="H59" s="8">
        <f t="shared" si="2"/>
        <v>4.0572041296678965</v>
      </c>
    </row>
    <row r="60" spans="2:8">
      <c r="B60">
        <v>43</v>
      </c>
      <c r="C60" s="1">
        <f t="shared" si="5"/>
        <v>-9.3046849215849645E-2</v>
      </c>
      <c r="D60" s="1">
        <f t="shared" si="3"/>
        <v>3.9641572804520466</v>
      </c>
      <c r="E60" s="9">
        <f t="shared" si="0"/>
        <v>1.3171346514533888</v>
      </c>
      <c r="F60" s="9">
        <f t="shared" si="4"/>
        <v>3.5083155666315591E-4</v>
      </c>
      <c r="G60" s="1">
        <f t="shared" si="1"/>
        <v>3.0096826289383607</v>
      </c>
      <c r="H60" s="8">
        <f t="shared" si="2"/>
        <v>4.0572041296678965</v>
      </c>
    </row>
    <row r="61" spans="2:8">
      <c r="B61">
        <v>44</v>
      </c>
      <c r="C61" s="1">
        <f t="shared" si="5"/>
        <v>-8.6582967953234793E-2</v>
      </c>
      <c r="D61" s="1">
        <f t="shared" si="3"/>
        <v>3.9706211617146616</v>
      </c>
      <c r="E61" s="9">
        <f t="shared" si="0"/>
        <v>1.3175639106295269</v>
      </c>
      <c r="F61" s="9">
        <f t="shared" si="4"/>
        <v>3.259037909786322E-4</v>
      </c>
      <c r="G61" s="1">
        <f t="shared" si="1"/>
        <v>3.0136080152783742</v>
      </c>
      <c r="H61" s="8">
        <f t="shared" si="2"/>
        <v>4.0572041296678965</v>
      </c>
    </row>
    <row r="62" spans="2:8">
      <c r="B62">
        <v>45</v>
      </c>
      <c r="C62" s="1">
        <f t="shared" si="5"/>
        <v>-8.0568126731516476E-2</v>
      </c>
      <c r="D62" s="1">
        <f t="shared" si="3"/>
        <v>3.9766360029363801</v>
      </c>
      <c r="E62" s="9">
        <f t="shared" si="0"/>
        <v>1.3179628477109453</v>
      </c>
      <c r="F62" s="9">
        <f t="shared" si="4"/>
        <v>3.0278385602389157E-4</v>
      </c>
      <c r="G62" s="1">
        <f t="shared" si="1"/>
        <v>3.0172595607251389</v>
      </c>
      <c r="H62" s="8">
        <f t="shared" si="2"/>
        <v>4.0572041296678965</v>
      </c>
    </row>
    <row r="63" spans="2:8">
      <c r="B63">
        <v>46</v>
      </c>
      <c r="C63" s="1">
        <f t="shared" si="5"/>
        <v>-7.4971131141308781E-2</v>
      </c>
      <c r="D63" s="1">
        <f t="shared" si="3"/>
        <v>3.9822329985265879</v>
      </c>
      <c r="E63" s="9">
        <f t="shared" si="0"/>
        <v>1.3183336376343717</v>
      </c>
      <c r="F63" s="9">
        <f t="shared" si="4"/>
        <v>2.8133564164600777E-4</v>
      </c>
      <c r="G63" s="1">
        <f t="shared" si="1"/>
        <v>3.0206564445039406</v>
      </c>
      <c r="H63" s="8">
        <f t="shared" si="2"/>
        <v>4.0572041296678965</v>
      </c>
    </row>
    <row r="64" spans="2:8">
      <c r="B64">
        <v>47</v>
      </c>
      <c r="C64" s="1">
        <f t="shared" si="5"/>
        <v>-6.9762953820901433E-2</v>
      </c>
      <c r="D64" s="1">
        <f t="shared" si="3"/>
        <v>3.9874411758469952</v>
      </c>
      <c r="E64" s="9">
        <f t="shared" si="0"/>
        <v>1.3186782948265399</v>
      </c>
      <c r="F64" s="9">
        <f t="shared" si="4"/>
        <v>2.6143396658429019E-4</v>
      </c>
      <c r="G64" s="1">
        <f t="shared" si="1"/>
        <v>3.023816492233617</v>
      </c>
      <c r="H64" s="8">
        <f t="shared" si="2"/>
        <v>4.0572041296678965</v>
      </c>
    </row>
    <row r="65" spans="2:8">
      <c r="B65">
        <v>48</v>
      </c>
      <c r="C65" s="1">
        <f t="shared" si="5"/>
        <v>-6.491658391339919E-2</v>
      </c>
      <c r="D65" s="1">
        <f t="shared" si="3"/>
        <v>3.9922875457544973</v>
      </c>
      <c r="E65" s="9">
        <f t="shared" si="0"/>
        <v>1.3189986856643439</v>
      </c>
      <c r="F65" s="9">
        <f t="shared" si="4"/>
        <v>2.429636091387799E-4</v>
      </c>
      <c r="G65" s="1">
        <f t="shared" si="1"/>
        <v>3.0267562728795974</v>
      </c>
      <c r="H65" s="8">
        <f t="shared" si="2"/>
        <v>4.0572041296678965</v>
      </c>
    </row>
    <row r="66" spans="2:8">
      <c r="B66">
        <v>49</v>
      </c>
      <c r="C66" s="1">
        <f t="shared" si="5"/>
        <v>-6.0406886981938648E-2</v>
      </c>
      <c r="D66" s="1">
        <f t="shared" si="3"/>
        <v>3.9967972426859579</v>
      </c>
      <c r="E66" s="9">
        <f t="shared" si="0"/>
        <v>1.3192965398844749</v>
      </c>
      <c r="F66" s="9">
        <f t="shared" si="4"/>
        <v>2.2581843588498351E-4</v>
      </c>
      <c r="G66" s="1">
        <f t="shared" si="1"/>
        <v>3.029491188566249</v>
      </c>
      <c r="H66" s="8">
        <f t="shared" si="2"/>
        <v>4.0572041296678965</v>
      </c>
    </row>
    <row r="67" spans="2:8">
      <c r="B67">
        <v>50</v>
      </c>
      <c r="C67" s="1">
        <f t="shared" si="5"/>
        <v>-5.6210474656469625E-2</v>
      </c>
      <c r="D67" s="1">
        <f t="shared" si="3"/>
        <v>4.0009936550114267</v>
      </c>
      <c r="E67" s="9">
        <f t="shared" si="0"/>
        <v>1.3195734610421903</v>
      </c>
      <c r="F67" s="9">
        <f t="shared" si="4"/>
        <v>2.0990061699066587E-4</v>
      </c>
      <c r="G67" s="1">
        <f t="shared" si="1"/>
        <v>3.0320355578017373</v>
      </c>
      <c r="H67" s="8">
        <f t="shared" si="2"/>
        <v>4.0572041296678965</v>
      </c>
    </row>
    <row r="68" spans="2:8">
      <c r="B68">
        <v>51</v>
      </c>
      <c r="C68" s="1">
        <f t="shared" si="5"/>
        <v>-5.2305583336057761E-2</v>
      </c>
      <c r="D68" s="1">
        <f t="shared" si="3"/>
        <v>4.0048985463318383</v>
      </c>
      <c r="E68" s="9">
        <f t="shared" si="0"/>
        <v>1.3198309361079772</v>
      </c>
      <c r="F68" s="9">
        <f t="shared" si="4"/>
        <v>1.951199182070873E-4</v>
      </c>
      <c r="G68" s="1">
        <f t="shared" si="1"/>
        <v>3.0344026926219829</v>
      </c>
      <c r="H68" s="8">
        <f t="shared" si="2"/>
        <v>4.0572041296678965</v>
      </c>
    </row>
    <row r="69" spans="2:8">
      <c r="B69">
        <v>52</v>
      </c>
      <c r="C69" s="1">
        <f t="shared" si="5"/>
        <v>-4.8671961317629492E-2</v>
      </c>
      <c r="D69" s="1">
        <f t="shared" si="3"/>
        <v>4.0085321683502668</v>
      </c>
      <c r="E69" s="9">
        <f t="shared" si="0"/>
        <v>1.3200703442813693</v>
      </c>
      <c r="F69" s="9">
        <f t="shared" si="4"/>
        <v>1.813930609158021E-4</v>
      </c>
      <c r="G69" s="1">
        <f t="shared" si="1"/>
        <v>3.036604970118062</v>
      </c>
      <c r="H69" s="8">
        <f t="shared" si="2"/>
        <v>4.0572041296678965</v>
      </c>
    </row>
    <row r="70" spans="2:8">
      <c r="B70">
        <v>53</v>
      </c>
      <c r="C70" s="1">
        <f t="shared" si="5"/>
        <v>-4.5290763765782151E-2</v>
      </c>
      <c r="D70" s="1">
        <f t="shared" si="3"/>
        <v>4.0119133659021147</v>
      </c>
      <c r="E70" s="9">
        <f t="shared" si="0"/>
        <v>1.3202929650928252</v>
      </c>
      <c r="F70" s="9">
        <f t="shared" si="4"/>
        <v>1.6864314270859104E-4</v>
      </c>
      <c r="G70" s="1">
        <f t="shared" si="1"/>
        <v>3.0386538987731795</v>
      </c>
      <c r="H70" s="8">
        <f t="shared" si="2"/>
        <v>4.0572041296678965</v>
      </c>
    </row>
    <row r="71" spans="2:8">
      <c r="B71">
        <v>54</v>
      </c>
      <c r="C71" s="1">
        <f t="shared" si="5"/>
        <v>-4.2144454978946956E-2</v>
      </c>
      <c r="D71" s="1">
        <f t="shared" si="3"/>
        <v>4.0150596746889491</v>
      </c>
      <c r="E71" s="9">
        <f t="shared" si="0"/>
        <v>1.320499985857247</v>
      </c>
      <c r="F71" s="9">
        <f t="shared" si="4"/>
        <v>1.5679911193600127E-4</v>
      </c>
      <c r="G71" s="1">
        <f t="shared" si="1"/>
        <v>3.0405601800006368</v>
      </c>
      <c r="H71" s="8">
        <f t="shared" si="2"/>
        <v>4.0572041296678965</v>
      </c>
    </row>
    <row r="72" spans="2:8">
      <c r="B72">
        <v>55</v>
      </c>
      <c r="C72" s="1">
        <f t="shared" si="5"/>
        <v>-3.9216717445034535E-2</v>
      </c>
      <c r="D72" s="1">
        <f t="shared" si="3"/>
        <v>4.0179874122228618</v>
      </c>
      <c r="E72" s="9">
        <f t="shared" si="0"/>
        <v>1.320692508536254</v>
      </c>
      <c r="F72" s="9">
        <f t="shared" si="4"/>
        <v>1.4579529047242801E-4</v>
      </c>
      <c r="G72" s="1">
        <f t="shared" si="1"/>
        <v>3.0423337652426499</v>
      </c>
      <c r="H72" s="8">
        <f t="shared" si="2"/>
        <v>4.0572041296678965</v>
      </c>
    </row>
    <row r="73" spans="2:8">
      <c r="B73">
        <v>56</v>
      </c>
      <c r="C73" s="1">
        <f t="shared" si="5"/>
        <v>-3.649236721490294E-2</v>
      </c>
      <c r="D73" s="1">
        <f t="shared" si="3"/>
        <v>4.0207117624529936</v>
      </c>
      <c r="E73" s="9">
        <f t="shared" si="0"/>
        <v>1.3208715560606215</v>
      </c>
      <c r="F73" s="9">
        <f t="shared" si="4"/>
        <v>1.3557093964733369E-4</v>
      </c>
      <c r="G73" s="1">
        <f t="shared" si="1"/>
        <v>3.0439839089611396</v>
      </c>
      <c r="H73" s="8">
        <f t="shared" si="2"/>
        <v>4.0572041296678965</v>
      </c>
    </row>
    <row r="74" spans="2:8">
      <c r="B74">
        <v>57</v>
      </c>
      <c r="C74" s="1">
        <f t="shared" si="5"/>
        <v>-3.3957275154755107E-2</v>
      </c>
      <c r="D74" s="1">
        <f t="shared" si="3"/>
        <v>4.0232468545131415</v>
      </c>
      <c r="E74" s="9">
        <f t="shared" si="0"/>
        <v>1.3210380781592328</v>
      </c>
      <c r="F74" s="9">
        <f t="shared" si="4"/>
        <v>1.2606986489127614E-4</v>
      </c>
      <c r="G74" s="1">
        <f t="shared" si="1"/>
        <v>3.0455192178254493</v>
      </c>
      <c r="H74" s="8">
        <f t="shared" si="2"/>
        <v>4.0572041296678965</v>
      </c>
    </row>
    <row r="75" spans="2:8">
      <c r="B75">
        <v>58</v>
      </c>
      <c r="C75" s="1">
        <f t="shared" si="5"/>
        <v>-3.1598293669061868E-2</v>
      </c>
      <c r="D75" s="1">
        <f t="shared" si="3"/>
        <v>4.0256058359988343</v>
      </c>
      <c r="E75" s="9">
        <f t="shared" si="0"/>
        <v>1.3211929567364222</v>
      </c>
      <c r="F75" s="9">
        <f t="shared" si="4"/>
        <v>1.1724005518853886E-4</v>
      </c>
      <c r="G75" s="1">
        <f t="shared" si="1"/>
        <v>3.0469476963779649</v>
      </c>
      <c r="H75" s="8">
        <f t="shared" si="2"/>
        <v>4.0572041296678965</v>
      </c>
    </row>
    <row r="76" spans="2:8">
      <c r="B76">
        <v>59</v>
      </c>
      <c r="C76" s="1">
        <f t="shared" si="5"/>
        <v>-2.9403188513977691E-2</v>
      </c>
      <c r="D76" s="1">
        <f t="shared" si="3"/>
        <v>4.0278009411539184</v>
      </c>
      <c r="E76" s="9">
        <f t="shared" si="0"/>
        <v>1.3213370108355804</v>
      </c>
      <c r="F76" s="9">
        <f t="shared" si="4"/>
        <v>1.0903335385159529E-4</v>
      </c>
      <c r="G76" s="1">
        <f t="shared" si="1"/>
        <v>3.0482767894368128</v>
      </c>
      <c r="H76" s="8">
        <f t="shared" si="2"/>
        <v>4.0572041296678965</v>
      </c>
    </row>
    <row r="77" spans="2:8">
      <c r="B77">
        <v>60</v>
      </c>
      <c r="C77" s="1">
        <f t="shared" si="5"/>
        <v>-2.7360575347617409E-2</v>
      </c>
      <c r="D77" s="1">
        <f t="shared" si="3"/>
        <v>4.0298435543202791</v>
      </c>
      <c r="E77" s="9">
        <f t="shared" si="0"/>
        <v>1.3214710012233579</v>
      </c>
      <c r="F77" s="9">
        <f t="shared" si="4"/>
        <v>1.0140515756296153E-4</v>
      </c>
      <c r="G77" s="1">
        <f t="shared" si="1"/>
        <v>3.0495134214747299</v>
      </c>
      <c r="H77" s="8">
        <f t="shared" si="2"/>
        <v>4.0572041296678965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F4F5-AC65-434B-8166-B35F171AED57}">
  <dimension ref="B3:F74"/>
  <sheetViews>
    <sheetView workbookViewId="0">
      <selection activeCell="I42" sqref="I42"/>
    </sheetView>
  </sheetViews>
  <sheetFormatPr defaultRowHeight="15"/>
  <sheetData>
    <row r="3" spans="2:6">
      <c r="B3" s="2" t="s">
        <v>14</v>
      </c>
      <c r="C3" s="7">
        <v>1</v>
      </c>
      <c r="E3" t="s">
        <v>15</v>
      </c>
    </row>
    <row r="4" spans="2:6">
      <c r="B4" s="3" t="s">
        <v>16</v>
      </c>
      <c r="C4" s="4">
        <v>0.4</v>
      </c>
    </row>
    <row r="5" spans="2:6">
      <c r="B5" s="3"/>
      <c r="C5" s="4"/>
    </row>
    <row r="6" spans="2:6">
      <c r="B6" s="3" t="s">
        <v>5</v>
      </c>
      <c r="C6" s="4">
        <v>0.3</v>
      </c>
    </row>
    <row r="7" spans="2:6">
      <c r="B7" s="3" t="s">
        <v>17</v>
      </c>
      <c r="C7" s="4">
        <v>0.3</v>
      </c>
    </row>
    <row r="8" spans="2:6">
      <c r="B8" s="3" t="s">
        <v>6</v>
      </c>
      <c r="C8" s="4">
        <v>0.05</v>
      </c>
    </row>
    <row r="9" spans="2:6">
      <c r="B9" s="3" t="s">
        <v>7</v>
      </c>
      <c r="C9" s="4">
        <f>0.02</f>
        <v>0.02</v>
      </c>
    </row>
    <row r="10" spans="2:6">
      <c r="B10" s="5" t="s">
        <v>8</v>
      </c>
      <c r="C10" s="6">
        <v>0.02</v>
      </c>
    </row>
    <row r="13" spans="2:6">
      <c r="B13" t="s">
        <v>4</v>
      </c>
      <c r="C13" t="s">
        <v>18</v>
      </c>
      <c r="D13" t="s">
        <v>11</v>
      </c>
      <c r="E13" t="s">
        <v>12</v>
      </c>
    </row>
    <row r="14" spans="2:6">
      <c r="B14">
        <v>0</v>
      </c>
      <c r="D14" s="1">
        <f>C4</f>
        <v>0.4</v>
      </c>
      <c r="E14" s="9"/>
      <c r="F14" s="8">
        <f>$C$3</f>
        <v>1</v>
      </c>
    </row>
    <row r="15" spans="2:6">
      <c r="B15">
        <v>1</v>
      </c>
      <c r="C15" s="1">
        <f>($C$4-$C$3)*EXP(-(1-$C$6-$C$7)*($C$8+$C$9+$C$10)*B15)</f>
        <v>-0.57878417608987387</v>
      </c>
      <c r="D15" s="1">
        <f>C15+$C$3</f>
        <v>0.42121582391012613</v>
      </c>
      <c r="E15" s="9">
        <f>D15/D14-1</f>
        <v>5.303955977531527E-2</v>
      </c>
      <c r="F15" s="8">
        <f t="shared" ref="F15:F74" si="0">$C$3</f>
        <v>1</v>
      </c>
    </row>
    <row r="16" spans="2:6">
      <c r="B16">
        <v>2</v>
      </c>
      <c r="C16" s="1">
        <f t="shared" ref="C16:C74" si="1">($C$4-$C$3)*EXP(-(1-$C$6-$C$7)*($C$8+$C$9+$C$10)*B16)</f>
        <v>-0.55831853748672344</v>
      </c>
      <c r="D16" s="1">
        <f t="shared" ref="D16:D74" si="2">C16+$C$3</f>
        <v>0.44168146251327656</v>
      </c>
      <c r="E16" s="9">
        <f t="shared" ref="E16:E74" si="3">D16/D15-1</f>
        <v>4.8587060222877954E-2</v>
      </c>
      <c r="F16" s="8">
        <f t="shared" si="0"/>
        <v>1</v>
      </c>
    </row>
    <row r="17" spans="2:6">
      <c r="B17">
        <v>3</v>
      </c>
      <c r="C17" s="1">
        <f t="shared" si="1"/>
        <v>-0.53857655785826086</v>
      </c>
      <c r="D17" s="1">
        <f t="shared" si="2"/>
        <v>0.46142344214173914</v>
      </c>
      <c r="E17" s="9">
        <f t="shared" si="3"/>
        <v>4.4697324438580432E-2</v>
      </c>
      <c r="F17" s="8">
        <f t="shared" si="0"/>
        <v>1</v>
      </c>
    </row>
    <row r="18" spans="2:6">
      <c r="B18">
        <v>4</v>
      </c>
      <c r="C18" s="1">
        <f t="shared" si="1"/>
        <v>-0.51953264883552297</v>
      </c>
      <c r="D18" s="1">
        <f t="shared" si="2"/>
        <v>0.48046735116447703</v>
      </c>
      <c r="E18" s="9">
        <f t="shared" si="3"/>
        <v>4.1272088245763783E-2</v>
      </c>
      <c r="F18" s="8">
        <f t="shared" si="0"/>
        <v>1</v>
      </c>
    </row>
    <row r="19" spans="2:6">
      <c r="B19">
        <v>5</v>
      </c>
      <c r="C19" s="1">
        <f t="shared" si="1"/>
        <v>-0.5011621268467632</v>
      </c>
      <c r="D19" s="1">
        <f t="shared" si="2"/>
        <v>0.4988378731532368</v>
      </c>
      <c r="E19" s="9">
        <f t="shared" si="3"/>
        <v>3.8234693666981512E-2</v>
      </c>
      <c r="F19" s="8">
        <f t="shared" si="0"/>
        <v>1</v>
      </c>
    </row>
    <row r="20" spans="2:6">
      <c r="B20">
        <v>6</v>
      </c>
      <c r="C20" s="1">
        <f t="shared" si="1"/>
        <v>-0.48344118112408774</v>
      </c>
      <c r="D20" s="1">
        <f t="shared" si="2"/>
        <v>0.51655881887591226</v>
      </c>
      <c r="E20" s="9">
        <f t="shared" si="3"/>
        <v>3.5524459301091937E-2</v>
      </c>
      <c r="F20" s="8">
        <f t="shared" si="0"/>
        <v>1</v>
      </c>
    </row>
    <row r="21" spans="2:6">
      <c r="B21">
        <v>7</v>
      </c>
      <c r="C21" s="1">
        <f t="shared" si="1"/>
        <v>-0.46634684284136763</v>
      </c>
      <c r="D21" s="1">
        <f t="shared" si="2"/>
        <v>0.53365315715863237</v>
      </c>
      <c r="E21" s="9">
        <f t="shared" si="3"/>
        <v>3.3092723728769702E-2</v>
      </c>
      <c r="F21" s="8">
        <f t="shared" si="0"/>
        <v>1</v>
      </c>
    </row>
    <row r="22" spans="2:6">
      <c r="B22">
        <v>8</v>
      </c>
      <c r="C22" s="1">
        <f t="shared" si="1"/>
        <v>-0.44985695534342474</v>
      </c>
      <c r="D22" s="1">
        <f t="shared" si="2"/>
        <v>0.55014304465657526</v>
      </c>
      <c r="E22" s="9">
        <f t="shared" si="3"/>
        <v>3.0900009260211636E-2</v>
      </c>
      <c r="F22" s="8">
        <f t="shared" si="0"/>
        <v>1</v>
      </c>
    </row>
    <row r="23" spans="2:6">
      <c r="B23">
        <v>9</v>
      </c>
      <c r="C23" s="1">
        <f t="shared" si="1"/>
        <v>-0.43395014542790539</v>
      </c>
      <c r="D23" s="1">
        <f t="shared" si="2"/>
        <v>0.56604985457209467</v>
      </c>
      <c r="E23" s="9">
        <f t="shared" si="3"/>
        <v>2.8913952598363268E-2</v>
      </c>
      <c r="F23" s="8">
        <f t="shared" si="0"/>
        <v>1</v>
      </c>
    </row>
    <row r="24" spans="2:6">
      <c r="B24">
        <v>10</v>
      </c>
      <c r="C24" s="1">
        <f t="shared" si="1"/>
        <v>-0.41860579564261863</v>
      </c>
      <c r="D24" s="1">
        <f t="shared" si="2"/>
        <v>0.58139420435738143</v>
      </c>
      <c r="E24" s="9">
        <f t="shared" si="3"/>
        <v>2.7107770916903196E-2</v>
      </c>
      <c r="F24" s="8">
        <f t="shared" si="0"/>
        <v>1</v>
      </c>
    </row>
    <row r="25" spans="2:6">
      <c r="B25">
        <v>11</v>
      </c>
      <c r="C25" s="1">
        <f t="shared" si="1"/>
        <v>-0.40380401756243184</v>
      </c>
      <c r="D25" s="1">
        <f t="shared" si="2"/>
        <v>0.59619598243756822</v>
      </c>
      <c r="E25" s="9">
        <f t="shared" si="3"/>
        <v>2.5459108414311205E-2</v>
      </c>
      <c r="F25" s="8">
        <f t="shared" si="0"/>
        <v>1</v>
      </c>
    </row>
    <row r="26" spans="2:6">
      <c r="B26">
        <v>12</v>
      </c>
      <c r="C26" s="1">
        <f t="shared" si="1"/>
        <v>-0.38952562601108837</v>
      </c>
      <c r="D26" s="1">
        <f t="shared" si="2"/>
        <v>0.61047437398891158</v>
      </c>
      <c r="E26" s="9">
        <f t="shared" si="3"/>
        <v>2.3949157612511263E-2</v>
      </c>
      <c r="F26" s="8">
        <f t="shared" si="0"/>
        <v>1</v>
      </c>
    </row>
    <row r="27" spans="2:6">
      <c r="B27">
        <v>13</v>
      </c>
      <c r="C27" s="1">
        <f t="shared" si="1"/>
        <v>-0.37575211419453353</v>
      </c>
      <c r="D27" s="1">
        <f t="shared" si="2"/>
        <v>0.62424788580546653</v>
      </c>
      <c r="E27" s="9">
        <f t="shared" si="3"/>
        <v>2.2561981965855793E-2</v>
      </c>
      <c r="F27" s="8">
        <f t="shared" si="0"/>
        <v>1</v>
      </c>
    </row>
    <row r="28" spans="2:6">
      <c r="B28">
        <v>14</v>
      </c>
      <c r="C28" s="1">
        <f t="shared" si="1"/>
        <v>-0.36246562971351881</v>
      </c>
      <c r="D28" s="1">
        <f t="shared" si="2"/>
        <v>0.63753437028648119</v>
      </c>
      <c r="E28" s="9">
        <f t="shared" si="3"/>
        <v>2.1283987952752437E-2</v>
      </c>
      <c r="F28" s="8">
        <f t="shared" si="0"/>
        <v>1</v>
      </c>
    </row>
    <row r="29" spans="2:6">
      <c r="B29">
        <v>15</v>
      </c>
      <c r="C29" s="1">
        <f t="shared" si="1"/>
        <v>-0.34964895142439378</v>
      </c>
      <c r="D29" s="1">
        <f t="shared" si="2"/>
        <v>0.65035104857560622</v>
      </c>
      <c r="E29" s="9">
        <f t="shared" si="3"/>
        <v>2.010350953057749E-2</v>
      </c>
      <c r="F29" s="8">
        <f t="shared" si="0"/>
        <v>1</v>
      </c>
    </row>
    <row r="30" spans="2:6">
      <c r="B30">
        <v>16</v>
      </c>
      <c r="C30" s="1">
        <f t="shared" si="1"/>
        <v>-0.33728546711809343</v>
      </c>
      <c r="D30" s="1">
        <f t="shared" si="2"/>
        <v>0.66271453288190663</v>
      </c>
      <c r="E30" s="9">
        <f t="shared" si="3"/>
        <v>1.9010478007806419E-2</v>
      </c>
      <c r="F30" s="8">
        <f t="shared" si="0"/>
        <v>1</v>
      </c>
    </row>
    <row r="31" spans="2:6">
      <c r="B31">
        <v>17</v>
      </c>
      <c r="C31" s="1">
        <f t="shared" si="1"/>
        <v>-0.32535915198838988</v>
      </c>
      <c r="D31" s="1">
        <f t="shared" si="2"/>
        <v>0.67464084801161017</v>
      </c>
      <c r="E31" s="9">
        <f t="shared" si="3"/>
        <v>1.7996157527797596E-2</v>
      </c>
      <c r="F31" s="8">
        <f t="shared" si="0"/>
        <v>1</v>
      </c>
    </row>
    <row r="32" spans="2:6">
      <c r="B32">
        <v>18</v>
      </c>
      <c r="C32" s="1">
        <f t="shared" si="1"/>
        <v>-0.31385454786150047</v>
      </c>
      <c r="D32" s="1">
        <f t="shared" si="2"/>
        <v>0.68614545213849953</v>
      </c>
      <c r="E32" s="9">
        <f t="shared" si="3"/>
        <v>1.7052931438701346E-2</v>
      </c>
      <c r="F32" s="8">
        <f t="shared" si="0"/>
        <v>1</v>
      </c>
    </row>
    <row r="33" spans="2:6">
      <c r="B33">
        <v>19</v>
      </c>
      <c r="C33" s="1">
        <f t="shared" si="1"/>
        <v>-0.30275674316013068</v>
      </c>
      <c r="D33" s="1">
        <f t="shared" si="2"/>
        <v>0.69724325683986932</v>
      </c>
      <c r="E33" s="9">
        <f t="shared" si="3"/>
        <v>1.6174128483663841E-2</v>
      </c>
      <c r="F33" s="8">
        <f t="shared" si="0"/>
        <v>1</v>
      </c>
    </row>
    <row r="34" spans="2:6">
      <c r="B34">
        <v>20</v>
      </c>
      <c r="C34" s="1">
        <f t="shared" si="1"/>
        <v>-0.29205135357598294</v>
      </c>
      <c r="D34" s="1">
        <f t="shared" si="2"/>
        <v>0.707948646424017</v>
      </c>
      <c r="E34" s="9">
        <f t="shared" si="3"/>
        <v>1.5353880412795951E-2</v>
      </c>
      <c r="F34" s="8">
        <f t="shared" si="0"/>
        <v>1</v>
      </c>
    </row>
    <row r="35" spans="2:6">
      <c r="B35">
        <v>21</v>
      </c>
      <c r="C35" s="1">
        <f t="shared" si="1"/>
        <v>-0.28172450342567951</v>
      </c>
      <c r="D35" s="1">
        <f t="shared" si="2"/>
        <v>0.71827549657432055</v>
      </c>
      <c r="E35" s="9">
        <f t="shared" si="3"/>
        <v>1.4587004583547669E-2</v>
      </c>
      <c r="F35" s="8">
        <f t="shared" si="0"/>
        <v>1</v>
      </c>
    </row>
    <row r="36" spans="2:6">
      <c r="B36">
        <v>22</v>
      </c>
      <c r="C36" s="1">
        <f t="shared" si="1"/>
        <v>-0.27176280766593464</v>
      </c>
      <c r="D36" s="1">
        <f t="shared" si="2"/>
        <v>0.72823719233406536</v>
      </c>
      <c r="E36" s="9">
        <f t="shared" si="3"/>
        <v>1.3868906578680784E-2</v>
      </c>
      <c r="F36" s="8">
        <f t="shared" si="0"/>
        <v>1</v>
      </c>
    </row>
    <row r="37" spans="2:6">
      <c r="B37">
        <v>23</v>
      </c>
      <c r="C37" s="1">
        <f t="shared" si="1"/>
        <v>-0.26215335454466465</v>
      </c>
      <c r="D37" s="1">
        <f t="shared" si="2"/>
        <v>0.7378466454553354</v>
      </c>
      <c r="E37" s="9">
        <f t="shared" si="3"/>
        <v>1.3195498969876596E-2</v>
      </c>
      <c r="F37" s="8">
        <f t="shared" si="0"/>
        <v>1</v>
      </c>
    </row>
    <row r="38" spans="2:6">
      <c r="B38">
        <v>24</v>
      </c>
      <c r="C38" s="1">
        <f t="shared" si="1"/>
        <v>-0.25288368886555052</v>
      </c>
      <c r="D38" s="1">
        <f t="shared" si="2"/>
        <v>0.74711631113444943</v>
      </c>
      <c r="E38" s="9">
        <f t="shared" si="3"/>
        <v>1.256313318791813E-2</v>
      </c>
      <c r="F38" s="8">
        <f t="shared" si="0"/>
        <v>1</v>
      </c>
    </row>
    <row r="39" spans="2:6">
      <c r="B39">
        <v>25</v>
      </c>
      <c r="C39" s="1">
        <f t="shared" si="1"/>
        <v>-0.24394179584435943</v>
      </c>
      <c r="D39" s="1">
        <f t="shared" si="2"/>
        <v>0.75605820415564051</v>
      </c>
      <c r="E39" s="9">
        <f t="shared" si="3"/>
        <v>1.1968542097030799E-2</v>
      </c>
      <c r="F39" s="8">
        <f t="shared" si="0"/>
        <v>1</v>
      </c>
    </row>
    <row r="40" spans="2:6">
      <c r="B40">
        <v>26</v>
      </c>
      <c r="C40" s="1">
        <f t="shared" si="1"/>
        <v>-0.23531608553610295</v>
      </c>
      <c r="D40" s="1">
        <f t="shared" si="2"/>
        <v>0.76468391446389705</v>
      </c>
      <c r="E40" s="9">
        <f t="shared" si="3"/>
        <v>1.1408791361360304E-2</v>
      </c>
      <c r="F40" s="8">
        <f t="shared" si="0"/>
        <v>1</v>
      </c>
    </row>
    <row r="41" spans="2:6">
      <c r="B41">
        <v>27</v>
      </c>
      <c r="C41" s="1">
        <f t="shared" si="1"/>
        <v>-0.22699537781284604</v>
      </c>
      <c r="D41" s="1">
        <f t="shared" si="2"/>
        <v>0.77300462218715393</v>
      </c>
      <c r="E41" s="9">
        <f t="shared" si="3"/>
        <v>1.0881238072191435E-2</v>
      </c>
      <c r="F41" s="8">
        <f t="shared" si="0"/>
        <v>1</v>
      </c>
    </row>
    <row r="42" spans="2:6">
      <c r="B42">
        <v>28</v>
      </c>
      <c r="C42" s="1">
        <f t="shared" si="1"/>
        <v>-0.21896888787269625</v>
      </c>
      <c r="D42" s="1">
        <f t="shared" si="2"/>
        <v>0.78103111212730369</v>
      </c>
      <c r="E42" s="9">
        <f t="shared" si="3"/>
        <v>1.03834954019284E-2</v>
      </c>
      <c r="F42" s="8">
        <f t="shared" si="0"/>
        <v>1</v>
      </c>
    </row>
    <row r="43" spans="2:6">
      <c r="B43">
        <v>29</v>
      </c>
      <c r="C43" s="1">
        <f t="shared" si="1"/>
        <v>-0.21122621226119073</v>
      </c>
      <c r="D43" s="1">
        <f t="shared" si="2"/>
        <v>0.78877378773880924</v>
      </c>
      <c r="E43" s="9">
        <f t="shared" si="3"/>
        <v>9.913402284854822E-3</v>
      </c>
      <c r="F43" s="8">
        <f t="shared" si="0"/>
        <v>1</v>
      </c>
    </row>
    <row r="44" spans="2:6">
      <c r="B44">
        <v>30</v>
      </c>
      <c r="C44" s="1">
        <f t="shared" si="1"/>
        <v>-0.20375731538696346</v>
      </c>
      <c r="D44" s="1">
        <f t="shared" si="2"/>
        <v>0.7962426846130366</v>
      </c>
      <c r="E44" s="9">
        <f t="shared" si="3"/>
        <v>9.4689973099113534E-3</v>
      </c>
      <c r="F44" s="8">
        <f t="shared" si="0"/>
        <v>1</v>
      </c>
    </row>
    <row r="45" spans="2:6">
      <c r="B45">
        <v>31</v>
      </c>
      <c r="C45" s="1">
        <f t="shared" si="1"/>
        <v>-0.19655251651421371</v>
      </c>
      <c r="D45" s="1">
        <f t="shared" si="2"/>
        <v>0.80344748348578632</v>
      </c>
      <c r="E45" s="9">
        <f t="shared" si="3"/>
        <v>9.0484961582424361E-3</v>
      </c>
      <c r="F45" s="8">
        <f t="shared" si="0"/>
        <v>1</v>
      </c>
    </row>
    <row r="46" spans="2:6">
      <c r="B46">
        <v>32</v>
      </c>
      <c r="C46" s="1">
        <f t="shared" si="1"/>
        <v>-0.18960247721511747</v>
      </c>
      <c r="D46" s="1">
        <f t="shared" si="2"/>
        <v>0.81039752278488253</v>
      </c>
      <c r="E46" s="9">
        <f t="shared" si="3"/>
        <v>8.6502720363790253E-3</v>
      </c>
      <c r="F46" s="8">
        <f t="shared" si="0"/>
        <v>1</v>
      </c>
    </row>
    <row r="47" spans="2:6">
      <c r="B47">
        <v>33</v>
      </c>
      <c r="C47" s="1">
        <f t="shared" si="1"/>
        <v>-0.18289818926591805</v>
      </c>
      <c r="D47" s="1">
        <f t="shared" si="2"/>
        <v>0.81710181073408195</v>
      </c>
      <c r="E47" s="9">
        <f t="shared" si="3"/>
        <v>8.2728386510368956E-3</v>
      </c>
      <c r="F47" s="8">
        <f t="shared" si="0"/>
        <v>1</v>
      </c>
    </row>
    <row r="48" spans="2:6">
      <c r="B48">
        <v>34</v>
      </c>
      <c r="C48" s="1">
        <f t="shared" si="1"/>
        <v>-0.17643096297100699</v>
      </c>
      <c r="D48" s="1">
        <f t="shared" si="2"/>
        <v>0.82356903702899298</v>
      </c>
      <c r="E48" s="9">
        <f t="shared" si="3"/>
        <v>7.914835348487248E-3</v>
      </c>
      <c r="F48" s="8">
        <f t="shared" si="0"/>
        <v>1</v>
      </c>
    </row>
    <row r="49" spans="2:6">
      <c r="B49">
        <v>35</v>
      </c>
      <c r="C49" s="1">
        <f t="shared" si="1"/>
        <v>-0.17019241589986217</v>
      </c>
      <c r="D49" s="1">
        <f t="shared" si="2"/>
        <v>0.82980758410013777</v>
      </c>
      <c r="E49" s="9">
        <f t="shared" si="3"/>
        <v>7.5750141040393792E-3</v>
      </c>
      <c r="F49" s="8">
        <f t="shared" si="0"/>
        <v>1</v>
      </c>
    </row>
    <row r="50" spans="2:6">
      <c r="B50">
        <v>36</v>
      </c>
      <c r="C50" s="1">
        <f t="shared" si="1"/>
        <v>-0.16417446202224478</v>
      </c>
      <c r="D50" s="1">
        <f t="shared" si="2"/>
        <v>0.83582553797775527</v>
      </c>
      <c r="E50" s="9">
        <f t="shared" si="3"/>
        <v>7.2522280983289278E-3</v>
      </c>
      <c r="F50" s="8">
        <f t="shared" si="0"/>
        <v>1</v>
      </c>
    </row>
    <row r="51" spans="2:6">
      <c r="B51">
        <v>37</v>
      </c>
      <c r="C51" s="1">
        <f t="shared" si="1"/>
        <v>-0.15836930122757209</v>
      </c>
      <c r="D51" s="1">
        <f t="shared" si="2"/>
        <v>0.84163069877242791</v>
      </c>
      <c r="E51" s="9">
        <f t="shared" si="3"/>
        <v>6.945421659067641E-3</v>
      </c>
      <c r="F51" s="8">
        <f t="shared" si="0"/>
        <v>1</v>
      </c>
    </row>
    <row r="52" spans="2:6">
      <c r="B52">
        <v>38</v>
      </c>
      <c r="C52" s="1">
        <f t="shared" si="1"/>
        <v>-0.15276940921488222</v>
      </c>
      <c r="D52" s="1">
        <f t="shared" si="2"/>
        <v>0.84723059078511775</v>
      </c>
      <c r="E52" s="9">
        <f t="shared" si="3"/>
        <v>6.6536213815129308E-3</v>
      </c>
      <c r="F52" s="8">
        <f t="shared" si="0"/>
        <v>1</v>
      </c>
    </row>
    <row r="53" spans="2:6">
      <c r="B53">
        <v>39</v>
      </c>
      <c r="C53" s="1">
        <f t="shared" si="1"/>
        <v>-0.14736752774028733</v>
      </c>
      <c r="D53" s="1">
        <f t="shared" si="2"/>
        <v>0.85263247225971273</v>
      </c>
      <c r="E53" s="9">
        <f t="shared" si="3"/>
        <v>6.3759282695270425E-3</v>
      </c>
      <c r="F53" s="8">
        <f t="shared" si="0"/>
        <v>1</v>
      </c>
    </row>
    <row r="54" spans="2:6">
      <c r="B54">
        <v>40</v>
      </c>
      <c r="C54" s="1">
        <f t="shared" si="1"/>
        <v>-0.14215665520927301</v>
      </c>
      <c r="D54" s="1">
        <f t="shared" si="2"/>
        <v>0.85784334479072699</v>
      </c>
      <c r="E54" s="9">
        <f t="shared" si="3"/>
        <v>6.1115107629010623E-3</v>
      </c>
      <c r="F54" s="8">
        <f t="shared" si="0"/>
        <v>1</v>
      </c>
    </row>
    <row r="55" spans="2:6">
      <c r="B55">
        <v>41</v>
      </c>
      <c r="C55" s="1">
        <f t="shared" si="1"/>
        <v>-0.13713003760165227</v>
      </c>
      <c r="D55" s="1">
        <f t="shared" si="2"/>
        <v>0.86286996239834779</v>
      </c>
      <c r="E55" s="9">
        <f t="shared" si="3"/>
        <v>5.8595985364287007E-3</v>
      </c>
      <c r="F55" s="8">
        <f t="shared" si="0"/>
        <v>1</v>
      </c>
    </row>
    <row r="56" spans="2:6">
      <c r="B56">
        <v>42</v>
      </c>
      <c r="C56" s="1">
        <f t="shared" si="1"/>
        <v>-0.13228115971740953</v>
      </c>
      <c r="D56" s="1">
        <f t="shared" si="2"/>
        <v>0.8677188402825905</v>
      </c>
      <c r="E56" s="9">
        <f t="shared" si="3"/>
        <v>5.6194769728281635E-3</v>
      </c>
      <c r="F56" s="8">
        <f t="shared" si="0"/>
        <v>1</v>
      </c>
    </row>
    <row r="57" spans="2:6">
      <c r="B57">
        <v>43</v>
      </c>
      <c r="C57" s="1">
        <f t="shared" si="1"/>
        <v>-0.12760373673208977</v>
      </c>
      <c r="D57" s="1">
        <f t="shared" si="2"/>
        <v>0.8723962632679102</v>
      </c>
      <c r="E57" s="9">
        <f t="shared" si="3"/>
        <v>5.3904822255517182E-3</v>
      </c>
      <c r="F57" s="8">
        <f t="shared" si="0"/>
        <v>1</v>
      </c>
    </row>
    <row r="58" spans="2:6">
      <c r="B58">
        <v>44</v>
      </c>
      <c r="C58" s="1">
        <f t="shared" si="1"/>
        <v>-0.12309170605078629</v>
      </c>
      <c r="D58" s="1">
        <f t="shared" si="2"/>
        <v>0.87690829394921366</v>
      </c>
      <c r="E58" s="9">
        <f t="shared" si="3"/>
        <v>5.17199679925473E-3</v>
      </c>
      <c r="F58" s="8">
        <f t="shared" si="0"/>
        <v>1</v>
      </c>
    </row>
    <row r="59" spans="2:6">
      <c r="B59">
        <v>45</v>
      </c>
      <c r="C59" s="1">
        <f t="shared" si="1"/>
        <v>-0.11873921945016878</v>
      </c>
      <c r="D59" s="1">
        <f t="shared" si="2"/>
        <v>0.88126078054983126</v>
      </c>
      <c r="E59" s="9">
        <f t="shared" si="3"/>
        <v>4.9634455856448767E-3</v>
      </c>
      <c r="F59" s="8">
        <f t="shared" si="0"/>
        <v>1</v>
      </c>
    </row>
    <row r="60" spans="2:6">
      <c r="B60">
        <v>46</v>
      </c>
      <c r="C60" s="1">
        <f t="shared" si="1"/>
        <v>-0.11454063549836777</v>
      </c>
      <c r="D60" s="1">
        <f t="shared" si="2"/>
        <v>0.88545936450163221</v>
      </c>
      <c r="E60" s="9">
        <f t="shared" si="3"/>
        <v>4.7642923008344162E-3</v>
      </c>
      <c r="F60" s="8">
        <f t="shared" si="0"/>
        <v>1</v>
      </c>
    </row>
    <row r="61" spans="2:6">
      <c r="B61">
        <v>47</v>
      </c>
      <c r="C61" s="1">
        <f t="shared" si="1"/>
        <v>-0.1104905122428889</v>
      </c>
      <c r="D61" s="1">
        <f t="shared" si="2"/>
        <v>0.88950948775711114</v>
      </c>
      <c r="E61" s="9">
        <f t="shared" si="3"/>
        <v>4.5740362774959742E-3</v>
      </c>
      <c r="F61" s="8">
        <f t="shared" si="0"/>
        <v>1</v>
      </c>
    </row>
    <row r="62" spans="2:6">
      <c r="B62">
        <v>48</v>
      </c>
      <c r="C62" s="1">
        <f t="shared" si="1"/>
        <v>-0.10658360015708095</v>
      </c>
      <c r="D62" s="1">
        <f t="shared" si="2"/>
        <v>0.8934163998429191</v>
      </c>
      <c r="E62" s="9">
        <f t="shared" si="3"/>
        <v>4.3922095712090048E-3</v>
      </c>
      <c r="F62" s="8">
        <f t="shared" si="0"/>
        <v>1</v>
      </c>
    </row>
    <row r="63" spans="2:6">
      <c r="B63">
        <v>49</v>
      </c>
      <c r="C63" s="1">
        <f t="shared" si="1"/>
        <v>-0.1028148353360144</v>
      </c>
      <c r="D63" s="1">
        <f t="shared" si="2"/>
        <v>0.89718516466398557</v>
      </c>
      <c r="E63" s="9">
        <f t="shared" si="3"/>
        <v>4.2183743456345457E-3</v>
      </c>
      <c r="F63" s="8">
        <f t="shared" si="0"/>
        <v>1</v>
      </c>
    </row>
    <row r="64" spans="2:6">
      <c r="B64">
        <v>50</v>
      </c>
      <c r="C64" s="1">
        <f t="shared" si="1"/>
        <v>-9.9179332932951905E-2</v>
      </c>
      <c r="D64" s="1">
        <f t="shared" si="2"/>
        <v>0.90082066706704811</v>
      </c>
      <c r="E64" s="9">
        <f t="shared" si="3"/>
        <v>4.0521205056083254E-3</v>
      </c>
      <c r="F64" s="8">
        <f t="shared" si="0"/>
        <v>1</v>
      </c>
    </row>
    <row r="65" spans="2:6">
      <c r="B65">
        <v>51</v>
      </c>
      <c r="C65" s="1">
        <f t="shared" si="1"/>
        <v>-9.5672380827903081E-2</v>
      </c>
      <c r="D65" s="1">
        <f t="shared" si="2"/>
        <v>0.90432761917209692</v>
      </c>
      <c r="E65" s="9">
        <f t="shared" si="3"/>
        <v>3.8930635511138512E-3</v>
      </c>
      <c r="F65" s="8">
        <f t="shared" si="0"/>
        <v>1</v>
      </c>
    </row>
    <row r="66" spans="2:6">
      <c r="B66">
        <v>52</v>
      </c>
      <c r="C66" s="1">
        <f t="shared" si="1"/>
        <v>-9.2289433520057543E-2</v>
      </c>
      <c r="D66" s="1">
        <f t="shared" si="2"/>
        <v>0.90771056647994242</v>
      </c>
      <c r="E66" s="9">
        <f t="shared" si="3"/>
        <v>3.7408426284077922E-3</v>
      </c>
      <c r="F66" s="8">
        <f t="shared" si="0"/>
        <v>1</v>
      </c>
    </row>
    <row r="67" spans="2:6">
      <c r="B67">
        <v>53</v>
      </c>
      <c r="C67" s="1">
        <f t="shared" si="1"/>
        <v>-8.90261062361795E-2</v>
      </c>
      <c r="D67" s="1">
        <f t="shared" si="2"/>
        <v>0.91097389376382054</v>
      </c>
      <c r="E67" s="9">
        <f t="shared" si="3"/>
        <v>3.5951187574394528E-3</v>
      </c>
      <c r="F67" s="8">
        <f t="shared" si="0"/>
        <v>1</v>
      </c>
    </row>
    <row r="68" spans="2:6">
      <c r="B68">
        <v>54</v>
      </c>
      <c r="C68" s="1">
        <f t="shared" si="1"/>
        <v>-8.5878169247327871E-2</v>
      </c>
      <c r="D68" s="1">
        <f t="shared" si="2"/>
        <v>0.91412183075267217</v>
      </c>
      <c r="E68" s="9">
        <f t="shared" si="3"/>
        <v>3.4555732171923648E-3</v>
      </c>
      <c r="F68" s="8">
        <f t="shared" si="0"/>
        <v>1</v>
      </c>
    </row>
    <row r="69" spans="2:6">
      <c r="B69">
        <v>55</v>
      </c>
      <c r="C69" s="1">
        <f t="shared" si="1"/>
        <v>-8.2841542386535669E-2</v>
      </c>
      <c r="D69" s="1">
        <f t="shared" si="2"/>
        <v>0.91715845761346437</v>
      </c>
      <c r="E69" s="9">
        <f t="shared" si="3"/>
        <v>3.3219060727298633E-3</v>
      </c>
      <c r="F69" s="8">
        <f t="shared" si="0"/>
        <v>1</v>
      </c>
    </row>
    <row r="70" spans="2:6">
      <c r="B70">
        <v>56</v>
      </c>
      <c r="C70" s="1">
        <f t="shared" si="1"/>
        <v>-7.9912289760342356E-2</v>
      </c>
      <c r="D70" s="1">
        <f t="shared" si="2"/>
        <v>0.92008771023965763</v>
      </c>
      <c r="E70" s="9">
        <f t="shared" si="3"/>
        <v>3.1938348296056684E-3</v>
      </c>
      <c r="F70" s="8">
        <f t="shared" si="0"/>
        <v>1</v>
      </c>
    </row>
    <row r="71" spans="2:6">
      <c r="B71">
        <v>57</v>
      </c>
      <c r="C71" s="1">
        <f t="shared" si="1"/>
        <v>-7.7086614647325011E-2</v>
      </c>
      <c r="D71" s="1">
        <f t="shared" si="2"/>
        <v>0.92291338535267498</v>
      </c>
      <c r="E71" s="9">
        <f t="shared" si="3"/>
        <v>3.0710932029309745E-3</v>
      </c>
      <c r="F71" s="8">
        <f t="shared" si="0"/>
        <v>1</v>
      </c>
    </row>
    <row r="72" spans="2:6">
      <c r="B72">
        <v>58</v>
      </c>
      <c r="C72" s="1">
        <f t="shared" si="1"/>
        <v>-7.4360854577016008E-2</v>
      </c>
      <c r="D72" s="1">
        <f t="shared" si="2"/>
        <v>0.92563914542298398</v>
      </c>
      <c r="E72" s="9">
        <f t="shared" si="3"/>
        <v>2.9534299898221761E-3</v>
      </c>
      <c r="F72" s="8">
        <f t="shared" si="0"/>
        <v>1</v>
      </c>
    </row>
    <row r="73" spans="2:6">
      <c r="B73">
        <v>59</v>
      </c>
      <c r="C73" s="1">
        <f t="shared" si="1"/>
        <v>-7.1731476582828552E-2</v>
      </c>
      <c r="D73" s="1">
        <f t="shared" si="2"/>
        <v>0.92826852341717148</v>
      </c>
      <c r="E73" s="9">
        <f t="shared" si="3"/>
        <v>2.8406080352034735E-3</v>
      </c>
      <c r="F73" s="8">
        <f t="shared" si="0"/>
        <v>1</v>
      </c>
    </row>
    <row r="74" spans="2:6">
      <c r="B74">
        <v>60</v>
      </c>
      <c r="C74" s="1">
        <f t="shared" si="1"/>
        <v>-6.91950726228375E-2</v>
      </c>
      <c r="D74" s="1">
        <f t="shared" si="2"/>
        <v>0.93080492737716247</v>
      </c>
      <c r="E74" s="9">
        <f t="shared" si="3"/>
        <v>2.7324032820308375E-3</v>
      </c>
      <c r="F74" s="8">
        <f t="shared" si="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Auclair</dc:creator>
  <cp:keywords/>
  <dc:description/>
  <cp:lastModifiedBy/>
  <cp:revision/>
  <dcterms:created xsi:type="dcterms:W3CDTF">2022-09-17T11:40:47Z</dcterms:created>
  <dcterms:modified xsi:type="dcterms:W3CDTF">2023-10-17T09:56:33Z</dcterms:modified>
  <cp:category/>
  <cp:contentStatus/>
</cp:coreProperties>
</file>