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<sst xmlns="http://schemas.openxmlformats.org/spreadsheetml/2006/main" count="36" uniqueCount="22">
  <si>
    <t>Average meal prices at restaurants in Gettysburg ($)</t>
  </si>
  <si>
    <t>Average meal prices at restaurants in Wilma ($)</t>
  </si>
  <si>
    <t>sample mean</t>
  </si>
  <si>
    <t>drug a</t>
  </si>
  <si>
    <t>drug b</t>
  </si>
  <si>
    <t>sample stdev</t>
  </si>
  <si>
    <t>sample n</t>
  </si>
  <si>
    <t>n</t>
  </si>
  <si>
    <t>SEM</t>
  </si>
  <si>
    <t>t</t>
  </si>
  <si>
    <t>Pairs of shoes (females)</t>
  </si>
  <si>
    <t>df</t>
  </si>
  <si>
    <t>t crit</t>
  </si>
  <si>
    <t>Pairs of shoes (males)</t>
  </si>
  <si>
    <t>t crit 2 tailed a=0.05</t>
  </si>
  <si>
    <t>diff</t>
  </si>
  <si>
    <t>x</t>
  </si>
  <si>
    <t>y</t>
  </si>
  <si>
    <t>CI high</t>
  </si>
  <si>
    <t>CI low</t>
  </si>
  <si>
    <t>r^2</t>
  </si>
  <si>
    <t>Sp^2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</si>
</sst>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</font>
    <font/>
    <font>
      <b/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0" xfId="0" applyAlignment="1" applyFont="1">
      <alignment/>
    </xf>
    <xf borderId="1" fillId="0" fontId="2" numFmtId="0" xfId="0" applyBorder="1" applyFont="1"/>
    <xf borderId="1" fillId="0" fontId="2" numFmtId="0" xfId="0" applyAlignment="1" applyBorder="1" applyFont="1">
      <alignment/>
    </xf>
    <xf borderId="0" fillId="0" fontId="3" numFmtId="0" xfId="0" applyAlignment="1" applyFont="1">
      <alignment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30.43"/>
    <col customWidth="1" min="3" max="3" width="41.29"/>
  </cols>
  <sheetData>
    <row r="1">
      <c r="A1" s="1"/>
      <c r="B1" s="1" t="s">
        <v>0</v>
      </c>
      <c r="C1" s="1" t="s">
        <v>1</v>
      </c>
    </row>
    <row r="2">
      <c r="A2" s="2"/>
      <c r="B2" s="2">
        <v>9.0</v>
      </c>
      <c r="C2" s="2">
        <v>11.0</v>
      </c>
    </row>
    <row r="3">
      <c r="A3" s="2"/>
      <c r="B3" s="2">
        <v>5.0</v>
      </c>
      <c r="C3" s="2">
        <v>10.0</v>
      </c>
    </row>
    <row r="4">
      <c r="A4" s="2"/>
      <c r="B4" s="2">
        <v>6.0</v>
      </c>
      <c r="C4" s="2">
        <v>12.0</v>
      </c>
    </row>
    <row r="5">
      <c r="A5" s="2"/>
      <c r="B5" s="2">
        <v>11.0</v>
      </c>
      <c r="C5" s="2">
        <v>9.0</v>
      </c>
    </row>
    <row r="6">
      <c r="A6" s="2"/>
      <c r="B6" s="2">
        <v>8.0</v>
      </c>
      <c r="C6" s="2">
        <v>8.0</v>
      </c>
    </row>
    <row r="7">
      <c r="A7" s="2"/>
      <c r="B7" s="2">
        <v>5.0</v>
      </c>
      <c r="C7" s="2">
        <v>13.0</v>
      </c>
    </row>
    <row r="8">
      <c r="A8" s="2"/>
      <c r="B8" s="2">
        <v>7.0</v>
      </c>
      <c r="C8" s="2">
        <v>14.0</v>
      </c>
    </row>
    <row r="9">
      <c r="A9" s="2"/>
      <c r="B9" s="2">
        <v>13.0</v>
      </c>
      <c r="C9" s="2">
        <v>15.0</v>
      </c>
    </row>
    <row r="10">
      <c r="A10" s="2"/>
      <c r="B10" s="2">
        <v>12.0</v>
      </c>
      <c r="C10" s="2">
        <v>12.0</v>
      </c>
    </row>
    <row r="11">
      <c r="A11" s="2"/>
      <c r="B11" s="2">
        <v>13.0</v>
      </c>
      <c r="C11" s="2">
        <v>11.0</v>
      </c>
    </row>
    <row r="12">
      <c r="A12" s="2"/>
      <c r="B12" s="2">
        <v>9.0</v>
      </c>
      <c r="C12" s="2">
        <v>13.0</v>
      </c>
    </row>
    <row r="13">
      <c r="A13" s="2"/>
      <c r="B13" s="2">
        <v>8.0</v>
      </c>
      <c r="C13" s="2">
        <v>8.0</v>
      </c>
    </row>
    <row r="14">
      <c r="A14" s="2"/>
      <c r="B14" s="2">
        <v>10.0</v>
      </c>
      <c r="C14" s="2">
        <v>9.0</v>
      </c>
    </row>
    <row r="15">
      <c r="A15" s="2"/>
      <c r="B15" s="2">
        <v>6.0</v>
      </c>
      <c r="C15" s="2">
        <v>11.0</v>
      </c>
    </row>
    <row r="16">
      <c r="A16" s="2"/>
      <c r="B16" s="2">
        <v>11.0</v>
      </c>
      <c r="C16" s="3"/>
    </row>
    <row r="17">
      <c r="A17" s="2"/>
      <c r="B17" s="2">
        <v>9.0</v>
      </c>
      <c r="C17" s="3"/>
    </row>
    <row r="18">
      <c r="A18" s="2"/>
      <c r="B18" s="2">
        <v>7.0</v>
      </c>
      <c r="C18" s="3"/>
    </row>
    <row r="19">
      <c r="A19" s="2"/>
      <c r="B19" s="2">
        <v>12.0</v>
      </c>
      <c r="C19" s="3"/>
    </row>
    <row r="20">
      <c r="A20" s="4" t="s">
        <v>2</v>
      </c>
      <c r="B20" s="5" t="str">
        <f t="shared" ref="B20:C20" si="1">AVERAGE(B2:B19)</f>
        <v>8.944444444</v>
      </c>
      <c r="C20" s="5" t="str">
        <f t="shared" si="1"/>
        <v>11.14285714</v>
      </c>
    </row>
    <row r="21">
      <c r="A21" s="4" t="s">
        <v>5</v>
      </c>
      <c r="B21" t="str">
        <f t="shared" ref="B21:C21" si="2">STDEV(B2:B19)</f>
        <v>2.64513365</v>
      </c>
      <c r="C21" t="str">
        <f t="shared" si="2"/>
        <v>2.178819118</v>
      </c>
    </row>
    <row r="22">
      <c r="A22" s="4" t="s">
        <v>6</v>
      </c>
      <c r="B22" t="str">
        <f t="shared" ref="B22:C22" si="3">COUNT(B2:B19)</f>
        <v>18</v>
      </c>
      <c r="C22" t="str">
        <f t="shared" si="3"/>
        <v>14</v>
      </c>
    </row>
    <row r="23">
      <c r="A23" s="4"/>
    </row>
    <row r="24">
      <c r="A24" s="4" t="s">
        <v>8</v>
      </c>
      <c r="B24" t="str">
        <f>SQRT((B21^2/B22)+(C21^2/C22))</f>
        <v>0.8531100848</v>
      </c>
    </row>
    <row r="25">
      <c r="A25" s="4" t="s">
        <v>9</v>
      </c>
      <c r="B25" t="str">
        <f>(B20-C20)/(B24)</f>
        <v>-2.576939058</v>
      </c>
    </row>
    <row r="26">
      <c r="A26" s="4" t="s">
        <v>11</v>
      </c>
      <c r="B26" t="str">
        <f>B22+C22-2</f>
        <v>30</v>
      </c>
    </row>
    <row r="27">
      <c r="A27" s="4" t="s">
        <v>12</v>
      </c>
      <c r="B27" s="4">
        <v>2.042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4" t="s">
        <v>3</v>
      </c>
      <c r="C1" s="4" t="s">
        <v>4</v>
      </c>
    </row>
    <row r="2">
      <c r="B2" s="4">
        <v>40.0</v>
      </c>
      <c r="C2" s="4">
        <v>41.0</v>
      </c>
    </row>
    <row r="3">
      <c r="B3" s="4">
        <v>36.0</v>
      </c>
      <c r="C3" s="4">
        <v>39.0</v>
      </c>
    </row>
    <row r="4">
      <c r="B4" s="4">
        <v>20.0</v>
      </c>
      <c r="C4" s="4">
        <v>18.0</v>
      </c>
    </row>
    <row r="5">
      <c r="B5" s="4">
        <v>32.0</v>
      </c>
      <c r="C5" s="4">
        <v>23.0</v>
      </c>
    </row>
    <row r="6">
      <c r="B6" s="4">
        <v>45.0</v>
      </c>
      <c r="C6" s="4">
        <v>35.0</v>
      </c>
    </row>
    <row r="7">
      <c r="B7" s="4">
        <v>28.0</v>
      </c>
    </row>
    <row r="8">
      <c r="A8" s="4" t="s">
        <v>2</v>
      </c>
      <c r="B8" s="6">
        <v>33.5</v>
      </c>
      <c r="C8" s="6">
        <v>31.2</v>
      </c>
    </row>
    <row r="9">
      <c r="A9" s="4" t="s">
        <v>5</v>
      </c>
      <c r="B9" s="4">
        <v>8.89</v>
      </c>
      <c r="C9" s="4">
        <v>10.16</v>
      </c>
    </row>
    <row r="10">
      <c r="A10" s="4" t="s">
        <v>7</v>
      </c>
      <c r="B10" t="str">
        <f t="shared" ref="B10:C10" si="1">COUNT(B2:B7)</f>
        <v>6</v>
      </c>
      <c r="C10" t="str">
        <f t="shared" si="1"/>
        <v>5</v>
      </c>
    </row>
    <row r="12">
      <c r="A12" s="4" t="s">
        <v>8</v>
      </c>
      <c r="B12" t="str">
        <f>SQRT((B9^2/B10)+(C9^2/C10))</f>
        <v>5.815250353</v>
      </c>
    </row>
    <row r="13">
      <c r="A13" s="4" t="s">
        <v>9</v>
      </c>
      <c r="B13" t="str">
        <f>(B8-C8)/B12</f>
        <v>0.3955117769</v>
      </c>
    </row>
    <row r="14">
      <c r="A14" s="4" t="s">
        <v>11</v>
      </c>
      <c r="B14" t="str">
        <f>B10+C10-2</f>
        <v>9</v>
      </c>
    </row>
    <row r="15">
      <c r="A15" s="4" t="s">
        <v>14</v>
      </c>
      <c r="B15" s="4">
        <v>2.262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7" t="s">
        <v>10</v>
      </c>
      <c r="C1" s="7" t="s">
        <v>13</v>
      </c>
    </row>
    <row r="2">
      <c r="B2" s="2">
        <v>90.0</v>
      </c>
      <c r="C2" s="2">
        <v>4.0</v>
      </c>
    </row>
    <row r="3">
      <c r="B3" s="2">
        <v>28.0</v>
      </c>
      <c r="C3" s="2">
        <v>120.0</v>
      </c>
    </row>
    <row r="4">
      <c r="B4" s="2">
        <v>30.0</v>
      </c>
      <c r="C4" s="2">
        <v>5.0</v>
      </c>
    </row>
    <row r="5">
      <c r="B5" s="2">
        <v>10.0</v>
      </c>
      <c r="C5" s="2">
        <v>3.0</v>
      </c>
    </row>
    <row r="6">
      <c r="B6" s="2">
        <v>5.0</v>
      </c>
      <c r="C6" s="2">
        <v>10.0</v>
      </c>
    </row>
    <row r="7">
      <c r="B7" s="2">
        <v>9.0</v>
      </c>
      <c r="C7" s="2">
        <v>3.0</v>
      </c>
    </row>
    <row r="8">
      <c r="B8" s="2">
        <v>60.0</v>
      </c>
      <c r="C8" s="2">
        <v>5.0</v>
      </c>
    </row>
    <row r="9">
      <c r="B9" s="1"/>
      <c r="C9" s="2">
        <v>13.0</v>
      </c>
    </row>
    <row r="10">
      <c r="B10" s="1"/>
      <c r="C10" s="2">
        <v>4.0</v>
      </c>
    </row>
    <row r="11">
      <c r="B11" s="1"/>
      <c r="C11" s="2">
        <v>10.0</v>
      </c>
    </row>
    <row r="12">
      <c r="B12" s="1"/>
      <c r="C12" s="2">
        <v>21.0</v>
      </c>
    </row>
    <row r="13">
      <c r="A13" s="4" t="s">
        <v>2</v>
      </c>
      <c r="B13" s="5" t="str">
        <f t="shared" ref="B13:C13" si="1">AVERAGE(B2:B12)</f>
        <v>33.14285714</v>
      </c>
      <c r="C13" s="5" t="str">
        <f t="shared" si="1"/>
        <v>18</v>
      </c>
      <c r="E13" s="4" t="s">
        <v>15</v>
      </c>
      <c r="F13" t="str">
        <f t="shared" ref="F13:F14" si="3">B13-C13</f>
        <v>15.14285714</v>
      </c>
    </row>
    <row r="14">
      <c r="A14" s="4" t="s">
        <v>5</v>
      </c>
      <c r="B14" t="str">
        <f t="shared" ref="B14:C14" si="2">STDEV(B2:B12)</f>
        <v>31.36042395</v>
      </c>
      <c r="C14" t="str">
        <f t="shared" si="2"/>
        <v>34.27243791</v>
      </c>
      <c r="F14" t="str">
        <f t="shared" si="3"/>
        <v>-2.912013953</v>
      </c>
    </row>
    <row r="15">
      <c r="A15" s="4" t="s">
        <v>7</v>
      </c>
      <c r="B15" t="str">
        <f t="shared" ref="B15:C15" si="4">COUNT(B2:B12)</f>
        <v>7</v>
      </c>
      <c r="C15" t="str">
        <f t="shared" si="4"/>
        <v>11</v>
      </c>
    </row>
    <row r="17">
      <c r="A17" s="4" t="s">
        <v>8</v>
      </c>
      <c r="B17" t="str">
        <f>SQRT((B14^2/B15)+(C14^2/C15))</f>
        <v>15.72508877</v>
      </c>
    </row>
    <row r="18">
      <c r="A18" s="4" t="s">
        <v>9</v>
      </c>
      <c r="B18" t="str">
        <f>(B13-C13)/B17</f>
        <v>0.9629743504</v>
      </c>
    </row>
    <row r="19">
      <c r="A19" s="4" t="s">
        <v>11</v>
      </c>
      <c r="B19" t="str">
        <f>B15+C15-2</f>
        <v>16</v>
      </c>
    </row>
    <row r="20">
      <c r="A20" s="4" t="s">
        <v>12</v>
      </c>
      <c r="B20" s="4">
        <v>2.12</v>
      </c>
    </row>
    <row r="22">
      <c r="A22" s="4" t="s">
        <v>18</v>
      </c>
      <c r="B22" t="str">
        <f>F13+B20*B17</f>
        <v>48.48004534</v>
      </c>
      <c r="C22" t="str">
        <f>15.14+2.12*15.72</f>
        <v>48.4664</v>
      </c>
    </row>
    <row r="23">
      <c r="A23" s="4" t="s">
        <v>19</v>
      </c>
      <c r="B23" t="str">
        <f>F13-B20*B17</f>
        <v>-18.19433105</v>
      </c>
      <c r="C23" t="str">
        <f>15.14-2.12*15.72</f>
        <v>-18.1864</v>
      </c>
    </row>
    <row r="25">
      <c r="A25" s="4" t="s">
        <v>20</v>
      </c>
      <c r="B25" t="str">
        <f>(B18^2)/(B18^2+B19)</f>
        <v>0.054782424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16</v>
      </c>
      <c r="C1" s="4" t="s">
        <v>17</v>
      </c>
    </row>
    <row r="2">
      <c r="A2" s="4">
        <v>5.0</v>
      </c>
      <c r="B2" t="str">
        <f t="shared" ref="B2:B5" si="1">(A2-$A$6)^2</f>
        <v>9</v>
      </c>
      <c r="C2" s="4">
        <v>3.0</v>
      </c>
      <c r="D2" t="str">
        <f t="shared" ref="D2:D4" si="2">(C2-$C$6)^2</f>
        <v>9</v>
      </c>
    </row>
    <row r="3">
      <c r="A3" s="4">
        <v>6.0</v>
      </c>
      <c r="B3" t="str">
        <f t="shared" si="1"/>
        <v>16</v>
      </c>
      <c r="C3" s="4">
        <v>7.0</v>
      </c>
      <c r="D3" t="str">
        <f t="shared" si="2"/>
        <v>1</v>
      </c>
    </row>
    <row r="4">
      <c r="A4" s="4">
        <v>1.0</v>
      </c>
      <c r="B4" t="str">
        <f t="shared" si="1"/>
        <v>1</v>
      </c>
      <c r="C4" s="4">
        <v>8.0</v>
      </c>
      <c r="D4" t="str">
        <f t="shared" si="2"/>
        <v>4</v>
      </c>
    </row>
    <row r="5">
      <c r="A5" s="4">
        <v>-4.0</v>
      </c>
      <c r="B5" t="str">
        <f t="shared" si="1"/>
        <v>36</v>
      </c>
    </row>
    <row r="6">
      <c r="A6" s="5" t="str">
        <f>AVERAGE(A2:A5)</f>
        <v>2</v>
      </c>
      <c r="B6" s="5" t="str">
        <f>SUM(B2:B5)</f>
        <v>62</v>
      </c>
      <c r="C6" s="5" t="str">
        <f>AVERAGE(C2:C5)</f>
        <v>6</v>
      </c>
      <c r="D6" s="5" t="str">
        <f>SUM(D2:D5)</f>
        <v>14</v>
      </c>
      <c r="E6" s="8"/>
      <c r="F6" s="8"/>
      <c r="G6" s="8"/>
      <c r="H6" s="8"/>
    </row>
    <row r="8">
      <c r="A8" s="4" t="s">
        <v>21</v>
      </c>
      <c r="B8" t="str">
        <f>(B6+D6)/(5)</f>
        <v>15.2</v>
      </c>
    </row>
    <row r="9">
      <c r="A9" s="4" t="s">
        <v>8</v>
      </c>
      <c r="B9" t="str">
        <f>SQRT((B8/4)+(B8/3))</f>
        <v>2.977694858</v>
      </c>
    </row>
    <row r="10">
      <c r="A10" s="4" t="s">
        <v>9</v>
      </c>
      <c r="B10" t="str">
        <f>(A6-C6)/B9</f>
        <v>-1.343320989</v>
      </c>
    </row>
  </sheetData>
  <drawing r:id="rId1"/>
</worksheet>
</file>