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ockPlugins_Illusion\RG_MaterialMod\"/>
    </mc:Choice>
  </mc:AlternateContent>
  <xr:revisionPtr revIDLastSave="0" documentId="13_ncr:1_{897DD4C7-8766-4660-A2E3-302A096C59DA}" xr6:coauthVersionLast="47" xr6:coauthVersionMax="47" xr10:uidLastSave="{00000000-0000-0000-0000-000000000000}"/>
  <bookViews>
    <workbookView xWindow="-120" yWindow="-120" windowWidth="29040" windowHeight="15720" activeTab="1" xr2:uid="{DED37834-B440-4364-B121-8ABCCE668916}"/>
  </bookViews>
  <sheets>
    <sheet name="Planilha1" sheetId="1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T6" i="1"/>
  <c r="U6" i="1"/>
  <c r="V6" i="1"/>
  <c r="W6" i="1"/>
  <c r="X6" i="1"/>
  <c r="Y6" i="1"/>
  <c r="Z6" i="1"/>
  <c r="AA6" i="1"/>
  <c r="AB6" i="1"/>
  <c r="AC6" i="1"/>
  <c r="AD6" i="1"/>
  <c r="AE6" i="1"/>
  <c r="R6" i="1"/>
  <c r="S5" i="3"/>
  <c r="T5" i="3"/>
  <c r="T6" i="3" s="1"/>
  <c r="T7" i="3" s="1"/>
  <c r="U5" i="3"/>
  <c r="V5" i="3"/>
  <c r="W5" i="3"/>
  <c r="X5" i="3"/>
  <c r="Y5" i="3"/>
  <c r="Z5" i="3"/>
  <c r="AA5" i="3"/>
  <c r="AB5" i="3"/>
  <c r="AC5" i="3"/>
  <c r="AD5" i="3"/>
  <c r="AE5" i="3"/>
  <c r="R5" i="3"/>
  <c r="C15" i="3"/>
  <c r="C18" i="3" s="1"/>
  <c r="C19" i="3" s="1"/>
  <c r="D15" i="3"/>
  <c r="D18" i="3" s="1"/>
  <c r="D19" i="3" s="1"/>
  <c r="E15" i="3"/>
  <c r="F15" i="3"/>
  <c r="G15" i="3"/>
  <c r="H15" i="3"/>
  <c r="I15" i="3"/>
  <c r="J15" i="3"/>
  <c r="J18" i="3" s="1"/>
  <c r="J19" i="3" s="1"/>
  <c r="K15" i="3"/>
  <c r="L15" i="3"/>
  <c r="L18" i="3" s="1"/>
  <c r="L19" i="3" s="1"/>
  <c r="M15" i="3"/>
  <c r="M18" i="3" s="1"/>
  <c r="M19" i="3" s="1"/>
  <c r="N15" i="3"/>
  <c r="N18" i="3" s="1"/>
  <c r="N19" i="3" s="1"/>
  <c r="O15" i="3"/>
  <c r="O18" i="3" s="1"/>
  <c r="O19" i="3" s="1"/>
  <c r="B15" i="3"/>
  <c r="B19" i="3"/>
  <c r="H18" i="3"/>
  <c r="H19" i="3" s="1"/>
  <c r="I18" i="3"/>
  <c r="I19" i="3" s="1"/>
  <c r="B18" i="3"/>
  <c r="F18" i="3"/>
  <c r="F19" i="3" s="1"/>
  <c r="K18" i="3"/>
  <c r="K19" i="3" s="1"/>
  <c r="G18" i="3"/>
  <c r="G19" i="3" s="1"/>
  <c r="E18" i="3"/>
  <c r="E19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3" i="3"/>
  <c r="U6" i="3"/>
  <c r="U7" i="3" s="1"/>
  <c r="V6" i="3"/>
  <c r="V7" i="3" s="1"/>
  <c r="W6" i="3"/>
  <c r="W7" i="3" s="1"/>
  <c r="X6" i="3"/>
  <c r="X7" i="3" s="1"/>
  <c r="Y6" i="3"/>
  <c r="Y7" i="3" s="1"/>
  <c r="Z6" i="3"/>
  <c r="Z7" i="3" s="1"/>
  <c r="AA6" i="3"/>
  <c r="AA7" i="3" s="1"/>
  <c r="S3" i="3"/>
  <c r="T3" i="3"/>
  <c r="U3" i="3"/>
  <c r="V3" i="3"/>
  <c r="W3" i="3"/>
  <c r="X3" i="3"/>
  <c r="Y3" i="3"/>
  <c r="Z3" i="3"/>
  <c r="AA3" i="3"/>
  <c r="AB3" i="3"/>
  <c r="AC3" i="3"/>
  <c r="AD3" i="3"/>
  <c r="AE3" i="3"/>
  <c r="R3" i="3"/>
  <c r="S2" i="3"/>
  <c r="T2" i="3"/>
  <c r="U2" i="3"/>
  <c r="V2" i="3"/>
  <c r="W2" i="3"/>
  <c r="X2" i="3"/>
  <c r="Y2" i="3"/>
  <c r="Z2" i="3"/>
  <c r="AA2" i="3"/>
  <c r="AB2" i="3"/>
  <c r="AB6" i="3" s="1"/>
  <c r="AB7" i="3" s="1"/>
  <c r="AC2" i="3"/>
  <c r="AD2" i="3"/>
  <c r="AE2" i="3"/>
  <c r="R2" i="3"/>
  <c r="D18" i="1"/>
  <c r="E18" i="1"/>
  <c r="E20" i="1" s="1"/>
  <c r="F18" i="1"/>
  <c r="F20" i="1" s="1"/>
  <c r="G18" i="1"/>
  <c r="G20" i="1" s="1"/>
  <c r="H18" i="1"/>
  <c r="I18" i="1"/>
  <c r="I20" i="1" s="1"/>
  <c r="J18" i="1"/>
  <c r="K18" i="1"/>
  <c r="L18" i="1"/>
  <c r="M18" i="1"/>
  <c r="N18" i="1"/>
  <c r="O18" i="1"/>
  <c r="P18" i="1"/>
  <c r="Q18" i="1"/>
  <c r="S3" i="1"/>
  <c r="T3" i="1"/>
  <c r="U3" i="1"/>
  <c r="V3" i="1"/>
  <c r="H20" i="1" s="1"/>
  <c r="W3" i="1"/>
  <c r="X3" i="1"/>
  <c r="J20" i="1" s="1"/>
  <c r="Y3" i="1"/>
  <c r="K20" i="1" s="1"/>
  <c r="Z3" i="1"/>
  <c r="L20" i="1" s="1"/>
  <c r="AA3" i="1"/>
  <c r="M20" i="1" s="1"/>
  <c r="AB3" i="1"/>
  <c r="N20" i="1" s="1"/>
  <c r="AC3" i="1"/>
  <c r="O20" i="1" s="1"/>
  <c r="AD3" i="1"/>
  <c r="P20" i="1" s="1"/>
  <c r="AE3" i="1"/>
  <c r="Q20" i="1" s="1"/>
  <c r="S2" i="1"/>
  <c r="E24" i="1" s="1"/>
  <c r="E27" i="1" s="1"/>
  <c r="E28" i="1" s="1"/>
  <c r="E29" i="1" s="1"/>
  <c r="T2" i="1"/>
  <c r="F24" i="1" s="1"/>
  <c r="F27" i="1" s="1"/>
  <c r="F28" i="1" s="1"/>
  <c r="F29" i="1" s="1"/>
  <c r="U2" i="1"/>
  <c r="V2" i="1"/>
  <c r="W2" i="1"/>
  <c r="X2" i="1"/>
  <c r="J24" i="1" s="1"/>
  <c r="J27" i="1" s="1"/>
  <c r="J28" i="1" s="1"/>
  <c r="J29" i="1" s="1"/>
  <c r="Y2" i="1"/>
  <c r="Z2" i="1"/>
  <c r="AA2" i="1"/>
  <c r="AB2" i="1"/>
  <c r="AC2" i="1"/>
  <c r="AD2" i="1"/>
  <c r="AE2" i="1"/>
  <c r="R2" i="1"/>
  <c r="D24" i="1" s="1"/>
  <c r="R3" i="1"/>
  <c r="S6" i="3" l="1"/>
  <c r="S7" i="3" s="1"/>
  <c r="AE6" i="3"/>
  <c r="AE7" i="3" s="1"/>
  <c r="AD6" i="3"/>
  <c r="AD7" i="3" s="1"/>
  <c r="AC6" i="3"/>
  <c r="AC7" i="3" s="1"/>
  <c r="R6" i="3"/>
  <c r="R7" i="3" s="1"/>
  <c r="D20" i="1"/>
  <c r="T7" i="1"/>
  <c r="T8" i="1" s="1"/>
  <c r="S7" i="1"/>
  <c r="S8" i="1" s="1"/>
  <c r="X7" i="1"/>
  <c r="X8" i="1" s="1"/>
  <c r="D27" i="1"/>
  <c r="D28" i="1" s="1"/>
  <c r="D29" i="1" s="1"/>
  <c r="P24" i="1"/>
  <c r="P27" i="1" s="1"/>
  <c r="P28" i="1" s="1"/>
  <c r="P29" i="1" s="1"/>
  <c r="I24" i="1"/>
  <c r="I27" i="1" s="1"/>
  <c r="I28" i="1" s="1"/>
  <c r="I29" i="1" s="1"/>
  <c r="H24" i="1"/>
  <c r="H27" i="1" s="1"/>
  <c r="H28" i="1" s="1"/>
  <c r="H29" i="1" s="1"/>
  <c r="O24" i="1"/>
  <c r="O27" i="1" s="1"/>
  <c r="O28" i="1" s="1"/>
  <c r="O29" i="1" s="1"/>
  <c r="N24" i="1"/>
  <c r="N27" i="1" s="1"/>
  <c r="N28" i="1" s="1"/>
  <c r="N29" i="1" s="1"/>
  <c r="L24" i="1"/>
  <c r="L27" i="1" s="1"/>
  <c r="L28" i="1" s="1"/>
  <c r="L29" i="1" s="1"/>
  <c r="AD7" i="1"/>
  <c r="AD8" i="1" s="1"/>
  <c r="AA7" i="1"/>
  <c r="AA8" i="1" s="1"/>
  <c r="Q24" i="1"/>
  <c r="Q27" i="1" s="1"/>
  <c r="Q28" i="1" s="1"/>
  <c r="Q29" i="1" s="1"/>
  <c r="M24" i="1"/>
  <c r="M27" i="1" s="1"/>
  <c r="M28" i="1" s="1"/>
  <c r="M29" i="1" s="1"/>
  <c r="K24" i="1"/>
  <c r="K27" i="1" s="1"/>
  <c r="K28" i="1" s="1"/>
  <c r="K29" i="1" s="1"/>
  <c r="G24" i="1"/>
  <c r="G27" i="1" s="1"/>
  <c r="G28" i="1" s="1"/>
  <c r="G29" i="1" s="1"/>
  <c r="Z7" i="1"/>
  <c r="Z8" i="1" s="1"/>
  <c r="R7" i="1"/>
  <c r="R8" i="1" s="1"/>
  <c r="AE7" i="1"/>
  <c r="AE8" i="1" s="1"/>
  <c r="AC7" i="1"/>
  <c r="AC8" i="1" s="1"/>
  <c r="AB7" i="1"/>
  <c r="AB8" i="1" s="1"/>
  <c r="Y7" i="1"/>
  <c r="Y8" i="1" s="1"/>
  <c r="W7" i="1"/>
  <c r="W8" i="1" s="1"/>
  <c r="V7" i="1"/>
  <c r="V8" i="1" s="1"/>
  <c r="U7" i="1"/>
  <c r="U8" i="1" s="1"/>
</calcChain>
</file>

<file path=xl/sharedStrings.xml><?xml version="1.0" encoding="utf-8"?>
<sst xmlns="http://schemas.openxmlformats.org/spreadsheetml/2006/main" count="23" uniqueCount="15">
  <si>
    <t xml:space="preserve">pink map dumped from Chara Maker </t>
  </si>
  <si>
    <t>pink map from SB3Utility (desired)</t>
  </si>
  <si>
    <t>From pixels to float</t>
  </si>
  <si>
    <t>Original values (float)</t>
  </si>
  <si>
    <t>Using formula y = (x - magicNumber)^2</t>
  </si>
  <si>
    <t>reverse formula: magincNumber = x -sqrt(y)</t>
  </si>
  <si>
    <t>Calculating magicNumber from graphic polyfit</t>
  </si>
  <si>
    <t>Testing</t>
  </si>
  <si>
    <t>from float to pixels</t>
  </si>
  <si>
    <t>difference from SB3Utility</t>
  </si>
  <si>
    <t>Using polyfit directly from graphic</t>
  </si>
  <si>
    <t>green</t>
  </si>
  <si>
    <t>alpha</t>
  </si>
  <si>
    <t>Pixels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</si>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</sst>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2" xfId="0" applyNumberFormat="1" applyBorder="1"/>
    <xf numFmtId="166" fontId="0" fillId="0" borderId="3" xfId="0" applyNumberFormat="1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166" fontId="0" fillId="0" borderId="4" xfId="0" applyNumberFormat="1" applyBorder="1"/>
    <xf numFmtId="166" fontId="0" fillId="0" borderId="6" xfId="0" applyNumberFormat="1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polyfit the magic number</a:t>
            </a:r>
            <a:r>
              <a:rPr lang="pt-BR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9937882764654421E-2"/>
                  <c:y val="0.12402923592884231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Planilha1!$D$18:$Q$18</c:f>
              <c:numCache>
                <c:formatCode>0.000</c:formatCode>
                <c:ptCount val="14"/>
                <c:pt idx="0">
                  <c:v>0</c:v>
                </c:pt>
                <c:pt idx="1">
                  <c:v>0.19607843137254902</c:v>
                </c:pt>
                <c:pt idx="2">
                  <c:v>0.36470588235294116</c:v>
                </c:pt>
                <c:pt idx="3">
                  <c:v>0.49019607843137253</c:v>
                </c:pt>
                <c:pt idx="4">
                  <c:v>0.54117647058823526</c:v>
                </c:pt>
                <c:pt idx="5">
                  <c:v>0.5725490196078431</c:v>
                </c:pt>
                <c:pt idx="6">
                  <c:v>0.62745098039215685</c:v>
                </c:pt>
                <c:pt idx="7">
                  <c:v>0.69803921568627447</c:v>
                </c:pt>
                <c:pt idx="8">
                  <c:v>0.73725490196078436</c:v>
                </c:pt>
                <c:pt idx="9">
                  <c:v>0.75294117647058822</c:v>
                </c:pt>
                <c:pt idx="10">
                  <c:v>0.792156862745098</c:v>
                </c:pt>
                <c:pt idx="11">
                  <c:v>0.83529411764705885</c:v>
                </c:pt>
                <c:pt idx="12">
                  <c:v>0.86274509803921573</c:v>
                </c:pt>
                <c:pt idx="13">
                  <c:v>0.90588235294117647</c:v>
                </c:pt>
              </c:numCache>
            </c:numRef>
          </c:xVal>
          <c:yVal>
            <c:numRef>
              <c:f>Planilha1!$D$20:$Q$20</c:f>
              <c:numCache>
                <c:formatCode>0.000</c:formatCode>
                <c:ptCount val="14"/>
                <c:pt idx="0">
                  <c:v>0</c:v>
                </c:pt>
                <c:pt idx="1">
                  <c:v>1.8955454264529964E-2</c:v>
                </c:pt>
                <c:pt idx="2">
                  <c:v>3.3339134521135572E-2</c:v>
                </c:pt>
                <c:pt idx="3">
                  <c:v>3.4297912987704626E-2</c:v>
                </c:pt>
                <c:pt idx="4">
                  <c:v>3.629830629083397E-2</c:v>
                </c:pt>
                <c:pt idx="5">
                  <c:v>3.7502750763809822E-2</c:v>
                </c:pt>
                <c:pt idx="6">
                  <c:v>3.6672165738874551E-2</c:v>
                </c:pt>
                <c:pt idx="7">
                  <c:v>3.2353663115121889E-2</c:v>
                </c:pt>
                <c:pt idx="8">
                  <c:v>2.8762993528708147E-2</c:v>
                </c:pt>
                <c:pt idx="9">
                  <c:v>2.8034150653876044E-2</c:v>
                </c:pt>
                <c:pt idx="10">
                  <c:v>2.519187389772759E-2</c:v>
                </c:pt>
                <c:pt idx="11">
                  <c:v>1.8797536719332819E-2</c:v>
                </c:pt>
                <c:pt idx="12">
                  <c:v>1.7922341364137506E-2</c:v>
                </c:pt>
                <c:pt idx="13">
                  <c:v>1.5850408152059403E-2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6A-4FAE-990E-90A0E149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788704"/>
        <c:axId val="103545472"/>
      </c:scatterChart>
      <c:valAx>
        <c:axId val="21167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545472"/>
        <c:crosses val="autoZero"/>
        <c:crossBetween val="midCat"/>
      </c:valAx>
      <c:valAx>
        <c:axId val="1035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67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Direct polyfit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830397924397381"/>
          <c:y val="0.29090615104830958"/>
          <c:w val="0.82658484930762965"/>
          <c:h val="0.6350075741421001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7.7665912450598854E-2"/>
                  <c:y val="-0.2110658417255766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Planilha1!$R$2:$AE$2</c:f>
              <c:numCache>
                <c:formatCode>0.000</c:formatCode>
                <c:ptCount val="14"/>
                <c:pt idx="0">
                  <c:v>0</c:v>
                </c:pt>
                <c:pt idx="1">
                  <c:v>0.19607843137254902</c:v>
                </c:pt>
                <c:pt idx="2">
                  <c:v>0.36470588235294116</c:v>
                </c:pt>
                <c:pt idx="3">
                  <c:v>0.49019607843137253</c:v>
                </c:pt>
                <c:pt idx="4">
                  <c:v>0.54117647058823526</c:v>
                </c:pt>
                <c:pt idx="5">
                  <c:v>0.5725490196078431</c:v>
                </c:pt>
                <c:pt idx="6">
                  <c:v>0.62745098039215685</c:v>
                </c:pt>
                <c:pt idx="7">
                  <c:v>0.69803921568627447</c:v>
                </c:pt>
                <c:pt idx="8">
                  <c:v>0.73725490196078436</c:v>
                </c:pt>
                <c:pt idx="9">
                  <c:v>0.75294117647058822</c:v>
                </c:pt>
                <c:pt idx="10">
                  <c:v>0.792156862745098</c:v>
                </c:pt>
                <c:pt idx="11">
                  <c:v>0.83529411764705885</c:v>
                </c:pt>
                <c:pt idx="12">
                  <c:v>0.86274509803921573</c:v>
                </c:pt>
                <c:pt idx="13">
                  <c:v>0.90588235294117647</c:v>
                </c:pt>
              </c:numCache>
            </c:numRef>
          </c:xVal>
          <c:yVal>
            <c:numRef>
              <c:f>Planilha1!$R$3:$AE$3</c:f>
              <c:numCache>
                <c:formatCode>0.000</c:formatCode>
                <c:ptCount val="14"/>
                <c:pt idx="0">
                  <c:v>0</c:v>
                </c:pt>
                <c:pt idx="1">
                  <c:v>3.1372549019607843E-2</c:v>
                </c:pt>
                <c:pt idx="2">
                  <c:v>0.10980392156862745</c:v>
                </c:pt>
                <c:pt idx="3">
                  <c:v>0.20784313725490197</c:v>
                </c:pt>
                <c:pt idx="4">
                  <c:v>0.25490196078431371</c:v>
                </c:pt>
                <c:pt idx="5">
                  <c:v>0.28627450980392155</c:v>
                </c:pt>
                <c:pt idx="6">
                  <c:v>0.34901960784313724</c:v>
                </c:pt>
                <c:pt idx="7">
                  <c:v>0.44313725490196076</c:v>
                </c:pt>
                <c:pt idx="8">
                  <c:v>0.50196078431372548</c:v>
                </c:pt>
                <c:pt idx="9">
                  <c:v>0.52549019607843139</c:v>
                </c:pt>
                <c:pt idx="10">
                  <c:v>0.58823529411764708</c:v>
                </c:pt>
                <c:pt idx="11">
                  <c:v>0.66666666666666663</c:v>
                </c:pt>
                <c:pt idx="12">
                  <c:v>0.71372549019607845</c:v>
                </c:pt>
                <c:pt idx="13">
                  <c:v>0.792156862745098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F-49B1-B4ED-43CBC6958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9344"/>
        <c:axId val="103563232"/>
      </c:scatterChart>
      <c:valAx>
        <c:axId val="5846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563232"/>
        <c:crosses val="autoZero"/>
        <c:crossBetween val="midCat"/>
      </c:valAx>
      <c:valAx>
        <c:axId val="1035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6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5325087489063867"/>
                  <c:y val="8.8425925925925929E-3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Planilha2!$S$2:$AE$2</c:f>
              <c:numCache>
                <c:formatCode>0.000</c:formatCode>
                <c:ptCount val="13"/>
                <c:pt idx="0">
                  <c:v>3.1372549019607843E-2</c:v>
                </c:pt>
                <c:pt idx="1">
                  <c:v>0.10980392156862745</c:v>
                </c:pt>
                <c:pt idx="2">
                  <c:v>0.20784313725490197</c:v>
                </c:pt>
                <c:pt idx="3">
                  <c:v>0.25490196078431371</c:v>
                </c:pt>
                <c:pt idx="4">
                  <c:v>0.28627450980392155</c:v>
                </c:pt>
                <c:pt idx="5">
                  <c:v>0.34901960784313724</c:v>
                </c:pt>
                <c:pt idx="6">
                  <c:v>0.44313725490196076</c:v>
                </c:pt>
                <c:pt idx="7">
                  <c:v>0.50196078431372548</c:v>
                </c:pt>
                <c:pt idx="8">
                  <c:v>0.52549019607843139</c:v>
                </c:pt>
                <c:pt idx="9">
                  <c:v>0.58823529411764708</c:v>
                </c:pt>
                <c:pt idx="10">
                  <c:v>0.66666666666666663</c:v>
                </c:pt>
                <c:pt idx="11">
                  <c:v>0.71372549019607845</c:v>
                </c:pt>
                <c:pt idx="12">
                  <c:v>0.792156862745098</c:v>
                </c:pt>
              </c:numCache>
            </c:numRef>
          </c:xVal>
          <c:yVal>
            <c:numRef>
              <c:f>Planilha2!$S$3:$AE$3</c:f>
              <c:numCache>
                <c:formatCode>0.000</c:formatCode>
                <c:ptCount val="13"/>
                <c:pt idx="0">
                  <c:v>0.19607843137254902</c:v>
                </c:pt>
                <c:pt idx="1">
                  <c:v>0.36470588235294116</c:v>
                </c:pt>
                <c:pt idx="2">
                  <c:v>0.49019607843137253</c:v>
                </c:pt>
                <c:pt idx="3">
                  <c:v>0.54117647058823526</c:v>
                </c:pt>
                <c:pt idx="4">
                  <c:v>0.5725490196078431</c:v>
                </c:pt>
                <c:pt idx="5">
                  <c:v>0.62745098039215685</c:v>
                </c:pt>
                <c:pt idx="6">
                  <c:v>0.69803921568627447</c:v>
                </c:pt>
                <c:pt idx="7">
                  <c:v>0.73725490196078436</c:v>
                </c:pt>
                <c:pt idx="8">
                  <c:v>0.75294117647058822</c:v>
                </c:pt>
                <c:pt idx="9">
                  <c:v>0.792156862745098</c:v>
                </c:pt>
                <c:pt idx="10">
                  <c:v>0.83529411764705885</c:v>
                </c:pt>
                <c:pt idx="11">
                  <c:v>0.86274509803921573</c:v>
                </c:pt>
                <c:pt idx="12">
                  <c:v>0.90588235294117647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CE-4B93-A12B-8DE77463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925872"/>
        <c:axId val="1564226912"/>
      </c:scatterChart>
      <c:valAx>
        <c:axId val="171992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4226912"/>
        <c:crosses val="autoZero"/>
        <c:crossBetween val="midCat"/>
      </c:valAx>
      <c:valAx>
        <c:axId val="15642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992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Planilha2!$B$19:$O$19</c:f>
              <c:numCache>
                <c:formatCode>0</c:formatCode>
                <c:ptCount val="14"/>
                <c:pt idx="0">
                  <c:v>0</c:v>
                </c:pt>
                <c:pt idx="1">
                  <c:v>-13.84988259837494</c:v>
                </c:pt>
                <c:pt idx="2">
                  <c:v>-12.387067692545287</c:v>
                </c:pt>
                <c:pt idx="3">
                  <c:v>-11.029924213704163</c:v>
                </c:pt>
                <c:pt idx="4">
                  <c:v>-9.6010513418563903</c:v>
                </c:pt>
                <c:pt idx="5">
                  <c:v>-8.6155794251444888</c:v>
                </c:pt>
                <c:pt idx="6">
                  <c:v>-7.3709614534275261</c:v>
                </c:pt>
                <c:pt idx="7">
                  <c:v>-6.1431150712228941</c:v>
                </c:pt>
                <c:pt idx="8">
                  <c:v>-5.5566496482017556</c:v>
                </c:pt>
                <c:pt idx="9">
                  <c:v>-5.1360396624084785</c:v>
                </c:pt>
                <c:pt idx="10">
                  <c:v>-4.2341646336771248</c:v>
                </c:pt>
                <c:pt idx="11">
                  <c:v>-3.822165106384432</c:v>
                </c:pt>
                <c:pt idx="12">
                  <c:v>-2.8192271044040069</c:v>
                </c:pt>
                <c:pt idx="13">
                  <c:v>-1.3082621935790257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6-4F56-9FFA-F3365A8A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662048"/>
        <c:axId val="1566685312"/>
      </c:lineChart>
      <c:catAx>
        <c:axId val="181566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6685312"/>
        <c:crosses val="autoZero"/>
        <c:auto val="1"/>
        <c:lblAlgn val="ctr"/>
        <c:lblOffset val="100"/>
        <c:noMultiLvlLbl val="0"/>
      </c:catAx>
      <c:valAx>
        <c:axId val="15666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566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17</xdr:row>
      <xdr:rowOff>23812</xdr:rowOff>
    </xdr:from>
    <xdr:to>
      <xdr:col>28</xdr:col>
      <xdr:colOff>304800</xdr:colOff>
      <xdr:row>31</xdr:row>
      <xdr:rowOff>100012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DDEF4994-1EE5-6E8B-AF9E-F3F1063FA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257175</xdr:colOff>
      <xdr:row>0</xdr:row>
      <xdr:rowOff>119062</xdr:rowOff>
    </xdr:from>
    <xdr:to>
      <xdr:col>38</xdr:col>
      <xdr:colOff>133350</xdr:colOff>
      <xdr:row>21</xdr:row>
      <xdr:rowOff>57150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EB2CFFB3-CBD6-3436-A06D-322BFBF97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266700</xdr:colOff>
      <xdr:row>8</xdr:row>
      <xdr:rowOff>14287</xdr:rowOff>
    </xdr:from>
    <xdr:to>
      <xdr:col>33</xdr:col>
      <xdr:colOff>38100</xdr:colOff>
      <xdr:row>22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151D10-62C3-8A5B-08E7-D207E2E0C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20</xdr:row>
      <xdr:rowOff>4762</xdr:rowOff>
    </xdr:from>
    <xdr:to>
      <xdr:col>25</xdr:col>
      <xdr:colOff>195262</xdr:colOff>
      <xdr:row>34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A44177-969A-FF56-2159-79C386361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6FCF-FFE5-4477-808B-95B2E559B1A1}">
  <dimension ref="A1:AE29"/>
  <sheetViews>
    <sheetView zoomScaleNormal="100" workbookViewId="0">
      <selection activeCell="R6" sqref="R6:AE6"/>
    </sheetView>
  </sheetViews>
  <sheetFormatPr defaultRowHeight="15" x14ac:dyDescent="0.25"/>
  <cols>
    <col min="1" max="31" width="6" customWidth="1"/>
  </cols>
  <sheetData>
    <row r="1" spans="1:3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9"/>
      <c r="R1" s="11" t="s">
        <v>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9"/>
    </row>
    <row r="2" spans="1:31" x14ac:dyDescent="0.25">
      <c r="A2" s="13" t="s">
        <v>11</v>
      </c>
      <c r="B2">
        <v>0</v>
      </c>
      <c r="C2">
        <v>50</v>
      </c>
      <c r="D2">
        <v>93</v>
      </c>
      <c r="E2">
        <v>125</v>
      </c>
      <c r="F2">
        <v>138</v>
      </c>
      <c r="G2">
        <v>146</v>
      </c>
      <c r="H2">
        <v>160</v>
      </c>
      <c r="I2">
        <v>178</v>
      </c>
      <c r="J2">
        <v>188</v>
      </c>
      <c r="K2">
        <v>192</v>
      </c>
      <c r="L2">
        <v>202</v>
      </c>
      <c r="M2">
        <v>213</v>
      </c>
      <c r="N2">
        <v>220</v>
      </c>
      <c r="O2" s="20">
        <v>231</v>
      </c>
      <c r="R2" s="22">
        <f t="shared" ref="R2:AE2" si="0">B2/255</f>
        <v>0</v>
      </c>
      <c r="S2" s="3">
        <f t="shared" si="0"/>
        <v>0.19607843137254902</v>
      </c>
      <c r="T2" s="3">
        <f t="shared" si="0"/>
        <v>0.36470588235294116</v>
      </c>
      <c r="U2" s="3">
        <f t="shared" si="0"/>
        <v>0.49019607843137253</v>
      </c>
      <c r="V2" s="3">
        <f t="shared" si="0"/>
        <v>0.54117647058823526</v>
      </c>
      <c r="W2" s="3">
        <f t="shared" si="0"/>
        <v>0.5725490196078431</v>
      </c>
      <c r="X2" s="3">
        <f t="shared" si="0"/>
        <v>0.62745098039215685</v>
      </c>
      <c r="Y2" s="3">
        <f t="shared" si="0"/>
        <v>0.69803921568627447</v>
      </c>
      <c r="Z2" s="3">
        <f t="shared" si="0"/>
        <v>0.73725490196078436</v>
      </c>
      <c r="AA2" s="3">
        <f t="shared" si="0"/>
        <v>0.75294117647058822</v>
      </c>
      <c r="AB2" s="3">
        <f t="shared" si="0"/>
        <v>0.792156862745098</v>
      </c>
      <c r="AC2" s="3">
        <f t="shared" si="0"/>
        <v>0.83529411764705885</v>
      </c>
      <c r="AD2" s="3">
        <f t="shared" si="0"/>
        <v>0.86274509803921573</v>
      </c>
      <c r="AE2" s="8">
        <f t="shared" si="0"/>
        <v>0.90588235294117647</v>
      </c>
    </row>
    <row r="3" spans="1:31" x14ac:dyDescent="0.25">
      <c r="A3" s="15" t="s">
        <v>12</v>
      </c>
      <c r="B3" s="16">
        <v>127</v>
      </c>
      <c r="C3" s="16">
        <v>127</v>
      </c>
      <c r="D3" s="16">
        <v>130</v>
      </c>
      <c r="E3" s="16">
        <v>121</v>
      </c>
      <c r="F3" s="16">
        <v>168</v>
      </c>
      <c r="G3" s="16">
        <v>116</v>
      </c>
      <c r="H3" s="16">
        <v>126</v>
      </c>
      <c r="I3" s="16">
        <v>72</v>
      </c>
      <c r="J3" s="16">
        <v>128</v>
      </c>
      <c r="K3" s="16">
        <v>118</v>
      </c>
      <c r="L3" s="16">
        <v>58</v>
      </c>
      <c r="M3" s="16">
        <v>90</v>
      </c>
      <c r="N3" s="16">
        <v>179</v>
      </c>
      <c r="O3" s="21">
        <v>102</v>
      </c>
      <c r="R3" s="23">
        <f t="shared" ref="R3:AE3" si="1">B6/255</f>
        <v>0</v>
      </c>
      <c r="S3" s="9">
        <f t="shared" si="1"/>
        <v>3.1372549019607843E-2</v>
      </c>
      <c r="T3" s="9">
        <f t="shared" si="1"/>
        <v>0.10980392156862745</v>
      </c>
      <c r="U3" s="9">
        <f t="shared" si="1"/>
        <v>0.20784313725490197</v>
      </c>
      <c r="V3" s="9">
        <f t="shared" si="1"/>
        <v>0.25490196078431371</v>
      </c>
      <c r="W3" s="9">
        <f t="shared" si="1"/>
        <v>0.28627450980392155</v>
      </c>
      <c r="X3" s="9">
        <f t="shared" si="1"/>
        <v>0.34901960784313724</v>
      </c>
      <c r="Y3" s="9">
        <f t="shared" si="1"/>
        <v>0.44313725490196076</v>
      </c>
      <c r="Z3" s="9">
        <f t="shared" si="1"/>
        <v>0.50196078431372548</v>
      </c>
      <c r="AA3" s="9">
        <f t="shared" si="1"/>
        <v>0.52549019607843139</v>
      </c>
      <c r="AB3" s="9">
        <f t="shared" si="1"/>
        <v>0.58823529411764708</v>
      </c>
      <c r="AC3" s="9">
        <f t="shared" si="1"/>
        <v>0.66666666666666663</v>
      </c>
      <c r="AD3" s="9">
        <f t="shared" si="1"/>
        <v>0.71372549019607845</v>
      </c>
      <c r="AE3" s="10">
        <f t="shared" si="1"/>
        <v>0.792156862745098</v>
      </c>
    </row>
    <row r="5" spans="1:31" x14ac:dyDescent="0.25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9"/>
      <c r="Q5" s="11"/>
      <c r="R5" s="12" t="s">
        <v>10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9"/>
    </row>
    <row r="6" spans="1:31" x14ac:dyDescent="0.25">
      <c r="A6" s="13" t="s">
        <v>11</v>
      </c>
      <c r="B6">
        <v>0</v>
      </c>
      <c r="C6">
        <v>8</v>
      </c>
      <c r="D6">
        <v>28</v>
      </c>
      <c r="E6">
        <v>53</v>
      </c>
      <c r="F6">
        <v>65</v>
      </c>
      <c r="G6">
        <v>73</v>
      </c>
      <c r="H6">
        <v>89</v>
      </c>
      <c r="I6">
        <v>113</v>
      </c>
      <c r="J6">
        <v>128</v>
      </c>
      <c r="K6">
        <v>134</v>
      </c>
      <c r="L6">
        <v>150</v>
      </c>
      <c r="M6">
        <v>170</v>
      </c>
      <c r="N6">
        <v>182</v>
      </c>
      <c r="O6" s="20">
        <v>202</v>
      </c>
      <c r="Q6" s="13"/>
      <c r="R6">
        <f>0.294115*R2^3 +0.69229*R2^2 +0.009424*R2+0.000233</f>
        <v>2.33E-4</v>
      </c>
      <c r="S6">
        <f t="shared" ref="S6:AE6" si="2">0.294115*S2^3 +0.69229*S2^2 +0.009424*S2+0.000233</f>
        <v>3.0914353627187131E-2</v>
      </c>
      <c r="T6">
        <f t="shared" si="2"/>
        <v>0.11001916570730712</v>
      </c>
      <c r="U6">
        <f t="shared" si="2"/>
        <v>0.20584838341211145</v>
      </c>
      <c r="V6">
        <f t="shared" si="2"/>
        <v>0.25470126532057802</v>
      </c>
      <c r="W6">
        <f t="shared" si="2"/>
        <v>0.28777198367535861</v>
      </c>
      <c r="X6">
        <f t="shared" si="2"/>
        <v>0.35135053132656369</v>
      </c>
      <c r="Y6">
        <f t="shared" si="2"/>
        <v>0.44417175345560905</v>
      </c>
      <c r="Z6">
        <f t="shared" si="2"/>
        <v>0.50133252925375615</v>
      </c>
      <c r="AA6">
        <f t="shared" si="2"/>
        <v>0.52534731151638514</v>
      </c>
      <c r="AB6">
        <f t="shared" si="2"/>
        <v>0.58832004561111484</v>
      </c>
      <c r="AC6">
        <f t="shared" si="2"/>
        <v>0.6625365225971912</v>
      </c>
      <c r="AD6">
        <f t="shared" si="2"/>
        <v>0.71252584254170737</v>
      </c>
      <c r="AE6">
        <f t="shared" si="2"/>
        <v>0.79552050652554451</v>
      </c>
    </row>
    <row r="7" spans="1:31" x14ac:dyDescent="0.25">
      <c r="A7" s="15" t="s">
        <v>12</v>
      </c>
      <c r="B7" s="16">
        <v>127</v>
      </c>
      <c r="C7" s="16">
        <v>127</v>
      </c>
      <c r="D7" s="16">
        <v>130</v>
      </c>
      <c r="E7" s="16">
        <v>121</v>
      </c>
      <c r="F7" s="16">
        <v>168</v>
      </c>
      <c r="G7" s="16">
        <v>116</v>
      </c>
      <c r="H7" s="16">
        <v>126</v>
      </c>
      <c r="I7" s="16">
        <v>72</v>
      </c>
      <c r="J7" s="16">
        <v>128</v>
      </c>
      <c r="K7" s="16">
        <v>118</v>
      </c>
      <c r="L7" s="16">
        <v>58</v>
      </c>
      <c r="M7" s="16">
        <v>90</v>
      </c>
      <c r="N7" s="16">
        <v>179</v>
      </c>
      <c r="O7" s="21">
        <v>102</v>
      </c>
      <c r="Q7" s="13" t="s">
        <v>13</v>
      </c>
      <c r="R7" s="4">
        <f>R6*255</f>
        <v>5.9415000000000003E-2</v>
      </c>
      <c r="S7" s="4">
        <f>S6*255</f>
        <v>7.8831601749327183</v>
      </c>
      <c r="T7" s="4">
        <f t="shared" ref="T7:AE7" si="3">T6*255</f>
        <v>28.054887255363315</v>
      </c>
      <c r="U7" s="4">
        <f t="shared" si="3"/>
        <v>52.491337770088421</v>
      </c>
      <c r="V7" s="4">
        <f t="shared" si="3"/>
        <v>64.948822656747396</v>
      </c>
      <c r="W7" s="4">
        <f t="shared" si="3"/>
        <v>73.381855837216449</v>
      </c>
      <c r="X7" s="4">
        <f t="shared" si="3"/>
        <v>89.594385488273744</v>
      </c>
      <c r="Y7" s="4">
        <f t="shared" si="3"/>
        <v>113.26379713118031</v>
      </c>
      <c r="Z7" s="4">
        <f t="shared" si="3"/>
        <v>127.83979495970782</v>
      </c>
      <c r="AA7" s="4">
        <f t="shared" si="3"/>
        <v>133.96356443667821</v>
      </c>
      <c r="AB7" s="4">
        <f t="shared" si="3"/>
        <v>150.02161163083429</v>
      </c>
      <c r="AC7" s="4">
        <f t="shared" si="3"/>
        <v>168.94681326228377</v>
      </c>
      <c r="AD7" s="4">
        <f t="shared" si="3"/>
        <v>181.69408984813538</v>
      </c>
      <c r="AE7" s="14">
        <f t="shared" si="3"/>
        <v>202.85772916401385</v>
      </c>
    </row>
    <row r="8" spans="1:31" x14ac:dyDescent="0.25">
      <c r="Q8" s="15" t="s">
        <v>14</v>
      </c>
      <c r="R8" s="17">
        <f t="shared" ref="R8:AE8" si="4">R7-B6</f>
        <v>5.9415000000000003E-2</v>
      </c>
      <c r="S8" s="17">
        <f t="shared" si="4"/>
        <v>-0.11683982506728174</v>
      </c>
      <c r="T8" s="17">
        <f t="shared" si="4"/>
        <v>5.488725536331529E-2</v>
      </c>
      <c r="U8" s="17">
        <f t="shared" si="4"/>
        <v>-0.50866222991157883</v>
      </c>
      <c r="V8" s="17">
        <f t="shared" si="4"/>
        <v>-5.1177343252604146E-2</v>
      </c>
      <c r="W8" s="17">
        <f t="shared" si="4"/>
        <v>0.38185583721644889</v>
      </c>
      <c r="X8" s="17">
        <f t="shared" si="4"/>
        <v>0.59438548827374404</v>
      </c>
      <c r="Y8" s="17">
        <f t="shared" si="4"/>
        <v>0.26379713118031134</v>
      </c>
      <c r="Z8" s="17">
        <f t="shared" si="4"/>
        <v>-0.1602050402921833</v>
      </c>
      <c r="AA8" s="17">
        <f t="shared" si="4"/>
        <v>-3.6435563321788322E-2</v>
      </c>
      <c r="AB8" s="17">
        <f t="shared" si="4"/>
        <v>2.1611630834286188E-2</v>
      </c>
      <c r="AC8" s="17">
        <f t="shared" si="4"/>
        <v>-1.0531867377162314</v>
      </c>
      <c r="AD8" s="17">
        <f t="shared" si="4"/>
        <v>-0.305910151864623</v>
      </c>
      <c r="AE8" s="18">
        <f t="shared" si="4"/>
        <v>0.85772916401384691</v>
      </c>
    </row>
    <row r="9" spans="1:31" x14ac:dyDescent="0.25"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1" x14ac:dyDescent="0.25"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3" spans="1:31" x14ac:dyDescent="0.25">
      <c r="N13" s="1"/>
    </row>
    <row r="14" spans="1:3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spans="1:31" x14ac:dyDescent="0.25">
      <c r="H16" s="3"/>
      <c r="I16" s="3"/>
      <c r="J16" s="3"/>
      <c r="K16" s="3"/>
      <c r="L16" s="3"/>
      <c r="M16" s="2"/>
    </row>
    <row r="17" spans="1:17" ht="18" customHeight="1" x14ac:dyDescent="0.25">
      <c r="A17" s="24" t="s">
        <v>4</v>
      </c>
    </row>
    <row r="18" spans="1:17" x14ac:dyDescent="0.25">
      <c r="A18" s="11" t="s">
        <v>3</v>
      </c>
      <c r="B18" s="12"/>
      <c r="C18" s="12"/>
      <c r="D18" s="6">
        <f t="shared" ref="D18:Q18" si="5">B2/255</f>
        <v>0</v>
      </c>
      <c r="E18" s="6">
        <f t="shared" si="5"/>
        <v>0.19607843137254902</v>
      </c>
      <c r="F18" s="6">
        <f t="shared" si="5"/>
        <v>0.36470588235294116</v>
      </c>
      <c r="G18" s="6">
        <f t="shared" si="5"/>
        <v>0.49019607843137253</v>
      </c>
      <c r="H18" s="6">
        <f t="shared" si="5"/>
        <v>0.54117647058823526</v>
      </c>
      <c r="I18" s="6">
        <f t="shared" si="5"/>
        <v>0.5725490196078431</v>
      </c>
      <c r="J18" s="6">
        <f t="shared" si="5"/>
        <v>0.62745098039215685</v>
      </c>
      <c r="K18" s="6">
        <f t="shared" si="5"/>
        <v>0.69803921568627447</v>
      </c>
      <c r="L18" s="6">
        <f t="shared" si="5"/>
        <v>0.73725490196078436</v>
      </c>
      <c r="M18" s="6">
        <f t="shared" si="5"/>
        <v>0.75294117647058822</v>
      </c>
      <c r="N18" s="6">
        <f t="shared" si="5"/>
        <v>0.792156862745098</v>
      </c>
      <c r="O18" s="6">
        <f t="shared" si="5"/>
        <v>0.83529411764705885</v>
      </c>
      <c r="P18" s="6">
        <f t="shared" si="5"/>
        <v>0.86274509803921573</v>
      </c>
      <c r="Q18" s="7">
        <f t="shared" si="5"/>
        <v>0.90588235294117647</v>
      </c>
    </row>
    <row r="19" spans="1:17" ht="15" customHeight="1" x14ac:dyDescent="0.25">
      <c r="A19" s="25" t="s">
        <v>5</v>
      </c>
      <c r="B19" s="26"/>
      <c r="C19" s="26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9"/>
    </row>
    <row r="20" spans="1:17" x14ac:dyDescent="0.25">
      <c r="A20" s="27"/>
      <c r="B20" s="28"/>
      <c r="C20" s="28"/>
      <c r="D20" s="3">
        <f t="shared" ref="D20:Q20" si="6">D18-SQRT(R3)</f>
        <v>0</v>
      </c>
      <c r="E20" s="3">
        <f t="shared" si="6"/>
        <v>1.8955454264529964E-2</v>
      </c>
      <c r="F20" s="3">
        <f t="shared" si="6"/>
        <v>3.3339134521135572E-2</v>
      </c>
      <c r="G20" s="3">
        <f t="shared" si="6"/>
        <v>3.4297912987704626E-2</v>
      </c>
      <c r="H20" s="3">
        <f t="shared" si="6"/>
        <v>3.629830629083397E-2</v>
      </c>
      <c r="I20" s="3">
        <f t="shared" si="6"/>
        <v>3.7502750763809822E-2</v>
      </c>
      <c r="J20" s="3">
        <f t="shared" si="6"/>
        <v>3.6672165738874551E-2</v>
      </c>
      <c r="K20" s="3">
        <f t="shared" si="6"/>
        <v>3.2353663115121889E-2</v>
      </c>
      <c r="L20" s="3">
        <f t="shared" si="6"/>
        <v>2.8762993528708147E-2</v>
      </c>
      <c r="M20" s="3">
        <f t="shared" si="6"/>
        <v>2.8034150653876044E-2</v>
      </c>
      <c r="N20" s="3">
        <f t="shared" si="6"/>
        <v>2.519187389772759E-2</v>
      </c>
      <c r="O20" s="3">
        <f t="shared" si="6"/>
        <v>1.8797536719332819E-2</v>
      </c>
      <c r="P20" s="3">
        <f t="shared" si="6"/>
        <v>1.7922341364137506E-2</v>
      </c>
      <c r="Q20" s="8">
        <f t="shared" si="6"/>
        <v>1.5850408152059403E-2</v>
      </c>
    </row>
    <row r="21" spans="1:17" x14ac:dyDescent="0.25">
      <c r="A21" s="29"/>
      <c r="B21" s="30"/>
      <c r="C21" s="3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5" t="s">
        <v>6</v>
      </c>
      <c r="B23" s="26"/>
      <c r="C23" s="2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5">
      <c r="A24" s="27"/>
      <c r="B24" s="28"/>
      <c r="C24" s="28"/>
      <c r="D24" s="3">
        <f t="shared" ref="D24:Q24" si="7">-0.142436*R2^2+0.146477*R2 -0.001472</f>
        <v>-1.472E-3</v>
      </c>
      <c r="E24" s="3">
        <f t="shared" si="7"/>
        <v>2.1772778931180313E-2</v>
      </c>
      <c r="F24" s="3">
        <f t="shared" si="7"/>
        <v>3.3003556955017305E-2</v>
      </c>
      <c r="G24" s="3">
        <f t="shared" si="7"/>
        <v>3.6104191849288723E-2</v>
      </c>
      <c r="H24" s="3">
        <f t="shared" si="7"/>
        <v>3.6082393633217982E-2</v>
      </c>
      <c r="I24" s="3">
        <f t="shared" si="7"/>
        <v>3.5700978608227601E-2</v>
      </c>
      <c r="J24" s="3">
        <f t="shared" si="7"/>
        <v>3.4358834294502108E-2</v>
      </c>
      <c r="K24" s="3">
        <f t="shared" si="7"/>
        <v>3.137150336024605E-2</v>
      </c>
      <c r="L24" s="3">
        <f t="shared" si="7"/>
        <v>2.9098540499807757E-2</v>
      </c>
      <c r="M24" s="3">
        <f t="shared" si="7"/>
        <v>2.8066688442906565E-2</v>
      </c>
      <c r="N24" s="3">
        <f t="shared" si="7"/>
        <v>2.5180391018838885E-2</v>
      </c>
      <c r="O24" s="3">
        <f t="shared" si="7"/>
        <v>2.1499462837370226E-2</v>
      </c>
      <c r="P24" s="3">
        <f t="shared" si="7"/>
        <v>1.888105344098423E-2</v>
      </c>
      <c r="Q24" s="8">
        <f t="shared" si="7"/>
        <v>1.433269494809686E-2</v>
      </c>
    </row>
    <row r="25" spans="1:17" x14ac:dyDescent="0.25">
      <c r="A25" s="29"/>
      <c r="B25" s="30"/>
      <c r="C25" s="3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ht="15" customHeight="1" x14ac:dyDescent="0.25">
      <c r="A26" s="5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1" t="s">
        <v>7</v>
      </c>
      <c r="B27" s="12"/>
      <c r="C27" s="12"/>
      <c r="D27" s="6">
        <f t="shared" ref="D27:Q27" si="8">(R2-D24)^2</f>
        <v>2.1667840000000001E-6</v>
      </c>
      <c r="E27" s="6">
        <f t="shared" si="8"/>
        <v>3.038246047301122E-2</v>
      </c>
      <c r="F27" s="6">
        <f t="shared" si="8"/>
        <v>0.11002643267439018</v>
      </c>
      <c r="G27" s="6">
        <f t="shared" si="8"/>
        <v>0.20619944145967609</v>
      </c>
      <c r="H27" s="6">
        <f t="shared" si="8"/>
        <v>0.2551200265750409</v>
      </c>
      <c r="I27" s="6">
        <f t="shared" si="8"/>
        <v>0.28820581912512483</v>
      </c>
      <c r="J27" s="6">
        <f t="shared" si="8"/>
        <v>0.35175829376272177</v>
      </c>
      <c r="K27" s="6">
        <f t="shared" si="8"/>
        <v>0.44444583865802018</v>
      </c>
      <c r="L27" s="6">
        <f t="shared" si="8"/>
        <v>0.5014854322776493</v>
      </c>
      <c r="M27" s="6">
        <f t="shared" si="8"/>
        <v>0.52544302339339355</v>
      </c>
      <c r="N27" s="6">
        <f t="shared" si="8"/>
        <v>0.5882529081816612</v>
      </c>
      <c r="O27" s="6">
        <f t="shared" si="8"/>
        <v>0.66226174019682027</v>
      </c>
      <c r="P27" s="6">
        <f t="shared" si="8"/>
        <v>0.712106525765686</v>
      </c>
      <c r="Q27" s="7">
        <f t="shared" si="8"/>
        <v>0.79486079266757725</v>
      </c>
    </row>
    <row r="28" spans="1:17" x14ac:dyDescent="0.25">
      <c r="A28" s="13" t="s">
        <v>8</v>
      </c>
      <c r="D28" s="4">
        <f>D27*255</f>
        <v>5.5252992000000007E-4</v>
      </c>
      <c r="E28" s="4">
        <f t="shared" ref="E28:Q28" si="9">E27*255</f>
        <v>7.7475274206178613</v>
      </c>
      <c r="F28" s="4">
        <f t="shared" si="9"/>
        <v>28.056740331969493</v>
      </c>
      <c r="G28" s="4">
        <f t="shared" si="9"/>
        <v>52.580857572217404</v>
      </c>
      <c r="H28" s="4">
        <f t="shared" si="9"/>
        <v>65.055606776635429</v>
      </c>
      <c r="I28" s="4">
        <f t="shared" si="9"/>
        <v>73.492483876906832</v>
      </c>
      <c r="J28" s="4">
        <f t="shared" si="9"/>
        <v>89.698364909494046</v>
      </c>
      <c r="K28" s="4">
        <f t="shared" si="9"/>
        <v>113.33368885779514</v>
      </c>
      <c r="L28" s="4">
        <f t="shared" si="9"/>
        <v>127.87878523080057</v>
      </c>
      <c r="M28" s="4">
        <f t="shared" si="9"/>
        <v>133.98797096531536</v>
      </c>
      <c r="N28" s="4">
        <f t="shared" si="9"/>
        <v>150.00449158632361</v>
      </c>
      <c r="O28" s="4">
        <f t="shared" si="9"/>
        <v>168.87674375018918</v>
      </c>
      <c r="P28" s="4">
        <f t="shared" si="9"/>
        <v>181.58716407024994</v>
      </c>
      <c r="Q28" s="14">
        <f t="shared" si="9"/>
        <v>202.6895021302322</v>
      </c>
    </row>
    <row r="29" spans="1:17" x14ac:dyDescent="0.25">
      <c r="A29" s="15" t="s">
        <v>9</v>
      </c>
      <c r="B29" s="16"/>
      <c r="C29" s="16"/>
      <c r="D29" s="17">
        <f t="shared" ref="D29:Q29" si="10">D28-B6</f>
        <v>5.5252992000000007E-4</v>
      </c>
      <c r="E29" s="17">
        <f t="shared" si="10"/>
        <v>-0.25247257938213874</v>
      </c>
      <c r="F29" s="17">
        <f t="shared" si="10"/>
        <v>5.6740331969493241E-2</v>
      </c>
      <c r="G29" s="17">
        <f t="shared" si="10"/>
        <v>-0.41914242778259592</v>
      </c>
      <c r="H29" s="17">
        <f t="shared" si="10"/>
        <v>5.5606776635428901E-2</v>
      </c>
      <c r="I29" s="17">
        <f t="shared" si="10"/>
        <v>0.4924838769068316</v>
      </c>
      <c r="J29" s="17">
        <f t="shared" si="10"/>
        <v>0.69836490949404606</v>
      </c>
      <c r="K29" s="17">
        <f t="shared" si="10"/>
        <v>0.33368885779513846</v>
      </c>
      <c r="L29" s="17">
        <f t="shared" si="10"/>
        <v>-0.12121476919942609</v>
      </c>
      <c r="M29" s="17">
        <f t="shared" si="10"/>
        <v>-1.2029034684644557E-2</v>
      </c>
      <c r="N29" s="17">
        <f t="shared" si="10"/>
        <v>4.4915863236099085E-3</v>
      </c>
      <c r="O29" s="17">
        <f t="shared" si="10"/>
        <v>-1.1232562498108223</v>
      </c>
      <c r="P29" s="17">
        <f t="shared" si="10"/>
        <v>-0.41283592975005945</v>
      </c>
      <c r="Q29" s="18">
        <f t="shared" si="10"/>
        <v>0.68950213023219931</v>
      </c>
    </row>
  </sheetData>
  <mergeCells count="2">
    <mergeCell ref="A19:C21"/>
    <mergeCell ref="A23:C2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675D-190A-4CFA-870E-5F669E849159}">
  <dimension ref="A1:AE22"/>
  <sheetViews>
    <sheetView tabSelected="1" workbookViewId="0">
      <selection activeCell="R5" sqref="R5:AE5"/>
    </sheetView>
  </sheetViews>
  <sheetFormatPr defaultRowHeight="15" x14ac:dyDescent="0.25"/>
  <cols>
    <col min="1" max="52" width="6" customWidth="1"/>
  </cols>
  <sheetData>
    <row r="1" spans="1:3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9"/>
    </row>
    <row r="2" spans="1:31" x14ac:dyDescent="0.25">
      <c r="A2" s="13" t="s">
        <v>11</v>
      </c>
      <c r="B2">
        <v>0</v>
      </c>
      <c r="C2">
        <v>50</v>
      </c>
      <c r="D2">
        <v>93</v>
      </c>
      <c r="E2">
        <v>125</v>
      </c>
      <c r="F2">
        <v>138</v>
      </c>
      <c r="G2">
        <v>146</v>
      </c>
      <c r="H2">
        <v>160</v>
      </c>
      <c r="I2">
        <v>178</v>
      </c>
      <c r="J2">
        <v>188</v>
      </c>
      <c r="K2">
        <v>192</v>
      </c>
      <c r="L2">
        <v>202</v>
      </c>
      <c r="M2">
        <v>213</v>
      </c>
      <c r="N2">
        <v>220</v>
      </c>
      <c r="O2" s="20">
        <v>231</v>
      </c>
      <c r="R2" s="3">
        <f>B6/255</f>
        <v>0</v>
      </c>
      <c r="S2" s="3">
        <f t="shared" ref="S2:AE2" si="0">C6/255</f>
        <v>3.1372549019607843E-2</v>
      </c>
      <c r="T2" s="3">
        <f t="shared" si="0"/>
        <v>0.10980392156862745</v>
      </c>
      <c r="U2" s="3">
        <f t="shared" si="0"/>
        <v>0.20784313725490197</v>
      </c>
      <c r="V2" s="3">
        <f t="shared" si="0"/>
        <v>0.25490196078431371</v>
      </c>
      <c r="W2" s="3">
        <f t="shared" si="0"/>
        <v>0.28627450980392155</v>
      </c>
      <c r="X2" s="3">
        <f t="shared" si="0"/>
        <v>0.34901960784313724</v>
      </c>
      <c r="Y2" s="3">
        <f t="shared" si="0"/>
        <v>0.44313725490196076</v>
      </c>
      <c r="Z2" s="3">
        <f t="shared" si="0"/>
        <v>0.50196078431372548</v>
      </c>
      <c r="AA2" s="3">
        <f t="shared" si="0"/>
        <v>0.52549019607843139</v>
      </c>
      <c r="AB2" s="3">
        <f t="shared" si="0"/>
        <v>0.58823529411764708</v>
      </c>
      <c r="AC2" s="3">
        <f t="shared" si="0"/>
        <v>0.66666666666666663</v>
      </c>
      <c r="AD2" s="3">
        <f t="shared" si="0"/>
        <v>0.71372549019607845</v>
      </c>
      <c r="AE2" s="3">
        <f t="shared" si="0"/>
        <v>0.792156862745098</v>
      </c>
    </row>
    <row r="3" spans="1:31" x14ac:dyDescent="0.25">
      <c r="A3" s="15" t="s">
        <v>12</v>
      </c>
      <c r="B3" s="16">
        <v>127</v>
      </c>
      <c r="C3" s="16">
        <v>127</v>
      </c>
      <c r="D3" s="16">
        <v>130</v>
      </c>
      <c r="E3" s="16">
        <v>121</v>
      </c>
      <c r="F3" s="16">
        <v>168</v>
      </c>
      <c r="G3" s="16">
        <v>116</v>
      </c>
      <c r="H3" s="16">
        <v>126</v>
      </c>
      <c r="I3" s="16">
        <v>72</v>
      </c>
      <c r="J3" s="16">
        <v>128</v>
      </c>
      <c r="K3" s="16">
        <v>118</v>
      </c>
      <c r="L3" s="16">
        <v>58</v>
      </c>
      <c r="M3" s="16">
        <v>90</v>
      </c>
      <c r="N3" s="16">
        <v>179</v>
      </c>
      <c r="O3" s="21">
        <v>102</v>
      </c>
      <c r="R3" s="3">
        <f>B2/255</f>
        <v>0</v>
      </c>
      <c r="S3" s="3">
        <f t="shared" ref="S3:AE3" si="1">C2/255</f>
        <v>0.19607843137254902</v>
      </c>
      <c r="T3" s="3">
        <f t="shared" si="1"/>
        <v>0.36470588235294116</v>
      </c>
      <c r="U3" s="3">
        <f t="shared" si="1"/>
        <v>0.49019607843137253</v>
      </c>
      <c r="V3" s="3">
        <f t="shared" si="1"/>
        <v>0.54117647058823526</v>
      </c>
      <c r="W3" s="3">
        <f t="shared" si="1"/>
        <v>0.5725490196078431</v>
      </c>
      <c r="X3" s="3">
        <f t="shared" si="1"/>
        <v>0.62745098039215685</v>
      </c>
      <c r="Y3" s="3">
        <f t="shared" si="1"/>
        <v>0.69803921568627447</v>
      </c>
      <c r="Z3" s="3">
        <f t="shared" si="1"/>
        <v>0.73725490196078436</v>
      </c>
      <c r="AA3" s="3">
        <f t="shared" si="1"/>
        <v>0.75294117647058822</v>
      </c>
      <c r="AB3" s="3">
        <f t="shared" si="1"/>
        <v>0.792156862745098</v>
      </c>
      <c r="AC3" s="3">
        <f t="shared" si="1"/>
        <v>0.83529411764705885</v>
      </c>
      <c r="AD3" s="3">
        <f t="shared" si="1"/>
        <v>0.86274509803921573</v>
      </c>
      <c r="AE3" s="3">
        <f t="shared" si="1"/>
        <v>0.90588235294117647</v>
      </c>
    </row>
    <row r="4" spans="1:31" x14ac:dyDescent="0.25"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9"/>
      <c r="R5" s="3">
        <f>1.020768*R2^0.471221</f>
        <v>0</v>
      </c>
      <c r="S5" s="3">
        <f t="shared" ref="S5:AE5" si="2">1.020768*S2^0.471221</f>
        <v>0.19974216060338268</v>
      </c>
      <c r="T5" s="3">
        <f t="shared" si="2"/>
        <v>0.36045083111300397</v>
      </c>
      <c r="U5" s="3">
        <f t="shared" si="2"/>
        <v>0.48688879058624562</v>
      </c>
      <c r="V5" s="3">
        <f t="shared" si="2"/>
        <v>0.53604052193122609</v>
      </c>
      <c r="W5" s="3">
        <f t="shared" si="2"/>
        <v>0.56617623751681545</v>
      </c>
      <c r="X5" s="3">
        <f t="shared" si="2"/>
        <v>0.62159610559607681</v>
      </c>
      <c r="Y5" s="3">
        <f t="shared" si="2"/>
        <v>0.69561422374988136</v>
      </c>
      <c r="Z5" s="3">
        <f t="shared" si="2"/>
        <v>0.73769419449196283</v>
      </c>
      <c r="AA5" s="3">
        <f t="shared" si="2"/>
        <v>0.75379148411571406</v>
      </c>
      <c r="AB5" s="3">
        <f t="shared" si="2"/>
        <v>0.79494059535855732</v>
      </c>
      <c r="AC5" s="3">
        <f t="shared" si="2"/>
        <v>0.84323601606877319</v>
      </c>
      <c r="AD5" s="3">
        <f t="shared" si="2"/>
        <v>0.87077885797658827</v>
      </c>
      <c r="AE5" s="3">
        <f t="shared" si="2"/>
        <v>0.9146285510902108</v>
      </c>
    </row>
    <row r="6" spans="1:31" x14ac:dyDescent="0.25">
      <c r="A6" s="13" t="s">
        <v>11</v>
      </c>
      <c r="B6">
        <v>0</v>
      </c>
      <c r="C6">
        <v>8</v>
      </c>
      <c r="D6">
        <v>28</v>
      </c>
      <c r="E6">
        <v>53</v>
      </c>
      <c r="F6">
        <v>65</v>
      </c>
      <c r="G6">
        <v>73</v>
      </c>
      <c r="H6">
        <v>89</v>
      </c>
      <c r="I6">
        <v>113</v>
      </c>
      <c r="J6">
        <v>128</v>
      </c>
      <c r="K6">
        <v>134</v>
      </c>
      <c r="L6">
        <v>150</v>
      </c>
      <c r="M6">
        <v>170</v>
      </c>
      <c r="N6">
        <v>182</v>
      </c>
      <c r="O6" s="20">
        <v>202</v>
      </c>
      <c r="R6" s="4">
        <f>R5*255</f>
        <v>0</v>
      </c>
      <c r="S6" s="4">
        <f t="shared" ref="S6:AE6" si="3">S5*255</f>
        <v>50.934250953862581</v>
      </c>
      <c r="T6" s="4">
        <f t="shared" si="3"/>
        <v>91.914961933816016</v>
      </c>
      <c r="U6" s="4">
        <f t="shared" si="3"/>
        <v>124.15664159949263</v>
      </c>
      <c r="V6" s="4">
        <f t="shared" si="3"/>
        <v>136.69033309246265</v>
      </c>
      <c r="W6" s="4">
        <f t="shared" si="3"/>
        <v>144.37494056678793</v>
      </c>
      <c r="X6" s="4">
        <f t="shared" si="3"/>
        <v>158.50700692699959</v>
      </c>
      <c r="Y6" s="4">
        <f t="shared" si="3"/>
        <v>177.38162705621974</v>
      </c>
      <c r="Z6" s="4">
        <f t="shared" si="3"/>
        <v>188.11201959545053</v>
      </c>
      <c r="AA6" s="4">
        <f t="shared" si="3"/>
        <v>192.21682844950709</v>
      </c>
      <c r="AB6" s="4">
        <f t="shared" si="3"/>
        <v>202.70985181643212</v>
      </c>
      <c r="AC6" s="4">
        <f t="shared" si="3"/>
        <v>215.02518409753716</v>
      </c>
      <c r="AD6" s="4">
        <f t="shared" si="3"/>
        <v>222.04860878403002</v>
      </c>
      <c r="AE6" s="4">
        <f t="shared" si="3"/>
        <v>233.23028052800376</v>
      </c>
    </row>
    <row r="7" spans="1:31" x14ac:dyDescent="0.25">
      <c r="A7" s="15" t="s">
        <v>12</v>
      </c>
      <c r="B7" s="16">
        <v>127</v>
      </c>
      <c r="C7" s="16">
        <v>127</v>
      </c>
      <c r="D7" s="16">
        <v>130</v>
      </c>
      <c r="E7" s="16">
        <v>121</v>
      </c>
      <c r="F7" s="16">
        <v>168</v>
      </c>
      <c r="G7" s="16">
        <v>116</v>
      </c>
      <c r="H7" s="16">
        <v>126</v>
      </c>
      <c r="I7" s="16">
        <v>72</v>
      </c>
      <c r="J7" s="16">
        <v>128</v>
      </c>
      <c r="K7" s="16">
        <v>118</v>
      </c>
      <c r="L7" s="16">
        <v>58</v>
      </c>
      <c r="M7" s="16">
        <v>90</v>
      </c>
      <c r="N7" s="16">
        <v>179</v>
      </c>
      <c r="O7" s="21">
        <v>102</v>
      </c>
      <c r="R7" s="4">
        <f>R6-B2</f>
        <v>0</v>
      </c>
      <c r="S7" s="4">
        <f t="shared" ref="S7:AE7" si="4">S6-C2</f>
        <v>0.9342509538625805</v>
      </c>
      <c r="T7" s="4">
        <f t="shared" si="4"/>
        <v>-1.0850380661839836</v>
      </c>
      <c r="U7" s="4">
        <f t="shared" si="4"/>
        <v>-0.84335840050736977</v>
      </c>
      <c r="V7" s="4">
        <f t="shared" si="4"/>
        <v>-1.3096669075373484</v>
      </c>
      <c r="W7" s="4">
        <f t="shared" si="4"/>
        <v>-1.6250594332120727</v>
      </c>
      <c r="X7" s="4">
        <f t="shared" si="4"/>
        <v>-1.492993073000406</v>
      </c>
      <c r="Y7" s="4">
        <f t="shared" si="4"/>
        <v>-0.61837294378025831</v>
      </c>
      <c r="Z7" s="4">
        <f t="shared" si="4"/>
        <v>0.11201959545053342</v>
      </c>
      <c r="AA7" s="4">
        <f t="shared" si="4"/>
        <v>0.21682844950709068</v>
      </c>
      <c r="AB7" s="4">
        <f t="shared" si="4"/>
        <v>0.70985181643212059</v>
      </c>
      <c r="AC7" s="4">
        <f t="shared" si="4"/>
        <v>2.0251840975371636</v>
      </c>
      <c r="AD7" s="4">
        <f t="shared" si="4"/>
        <v>2.0486087840300229</v>
      </c>
      <c r="AE7" s="4">
        <f t="shared" si="4"/>
        <v>2.2302805280037603</v>
      </c>
    </row>
    <row r="13" spans="1:31" x14ac:dyDescent="0.25">
      <c r="B13" s="3">
        <f>B6/255</f>
        <v>0</v>
      </c>
      <c r="C13" s="3">
        <f>C6/255</f>
        <v>3.1372549019607843E-2</v>
      </c>
      <c r="D13" s="3">
        <f>D6/255</f>
        <v>0.10980392156862745</v>
      </c>
      <c r="E13" s="3">
        <f>E6/255</f>
        <v>0.20784313725490197</v>
      </c>
      <c r="F13" s="3">
        <f>F6/255</f>
        <v>0.25490196078431371</v>
      </c>
      <c r="G13" s="3">
        <f>G6/255</f>
        <v>0.28627450980392155</v>
      </c>
      <c r="H13" s="3">
        <f>H6/255</f>
        <v>0.34901960784313724</v>
      </c>
      <c r="I13" s="3">
        <f>I6/255</f>
        <v>0.44313725490196076</v>
      </c>
      <c r="J13" s="3">
        <f>J6/255</f>
        <v>0.50196078431372548</v>
      </c>
      <c r="K13" s="3">
        <f>K6/255</f>
        <v>0.52549019607843139</v>
      </c>
      <c r="L13" s="3">
        <f>L6/255</f>
        <v>0.58823529411764708</v>
      </c>
      <c r="M13" s="3">
        <f>M6/255</f>
        <v>0.66666666666666663</v>
      </c>
      <c r="N13" s="3">
        <f>N6/255</f>
        <v>0.71372549019607845</v>
      </c>
      <c r="O13" s="3">
        <f>O6/255</f>
        <v>0.792156862745098</v>
      </c>
    </row>
    <row r="14" spans="1:3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31" x14ac:dyDescent="0.25">
      <c r="B15" s="3">
        <f>(B13)^0.4</f>
        <v>0</v>
      </c>
      <c r="C15" s="3">
        <f t="shared" ref="C15:O15" si="5">(C13)^0.4</f>
        <v>0.25039169646421544</v>
      </c>
      <c r="D15" s="3">
        <f t="shared" si="5"/>
        <v>0.41328261840213837</v>
      </c>
      <c r="E15" s="3">
        <f t="shared" si="5"/>
        <v>0.53345068319099676</v>
      </c>
      <c r="F15" s="3">
        <f t="shared" si="5"/>
        <v>0.57882765232100541</v>
      </c>
      <c r="G15" s="3">
        <f t="shared" si="5"/>
        <v>0.60633560558880195</v>
      </c>
      <c r="H15" s="3">
        <f t="shared" si="5"/>
        <v>0.65635671158206876</v>
      </c>
      <c r="I15" s="3">
        <f t="shared" si="5"/>
        <v>0.72212986302440352</v>
      </c>
      <c r="J15" s="3">
        <f t="shared" si="5"/>
        <v>0.75904568489490887</v>
      </c>
      <c r="K15" s="3">
        <f t="shared" si="5"/>
        <v>0.77308250848003324</v>
      </c>
      <c r="L15" s="3">
        <f t="shared" si="5"/>
        <v>0.80876142993598876</v>
      </c>
      <c r="M15" s="3">
        <f t="shared" si="5"/>
        <v>0.85028300041719385</v>
      </c>
      <c r="N15" s="3">
        <f t="shared" si="5"/>
        <v>0.87380089060550592</v>
      </c>
      <c r="O15" s="3">
        <f t="shared" si="5"/>
        <v>0.91101279291599613</v>
      </c>
    </row>
    <row r="16" spans="1:3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4">
        <f>B15*255</f>
        <v>0</v>
      </c>
      <c r="C18" s="4">
        <f t="shared" ref="C18:O18" si="6">C15*255</f>
        <v>63.84988259837494</v>
      </c>
      <c r="D18" s="4">
        <f t="shared" si="6"/>
        <v>105.38706769254529</v>
      </c>
      <c r="E18" s="4">
        <f t="shared" si="6"/>
        <v>136.02992421370416</v>
      </c>
      <c r="F18" s="4">
        <f t="shared" si="6"/>
        <v>147.60105134185639</v>
      </c>
      <c r="G18" s="4">
        <f t="shared" si="6"/>
        <v>154.61557942514449</v>
      </c>
      <c r="H18" s="4">
        <f t="shared" si="6"/>
        <v>167.37096145342753</v>
      </c>
      <c r="I18" s="4">
        <f t="shared" si="6"/>
        <v>184.14311507122289</v>
      </c>
      <c r="J18" s="4">
        <f t="shared" si="6"/>
        <v>193.55664964820176</v>
      </c>
      <c r="K18" s="4">
        <f t="shared" si="6"/>
        <v>197.13603966240848</v>
      </c>
      <c r="L18" s="4">
        <f t="shared" si="6"/>
        <v>206.23416463367712</v>
      </c>
      <c r="M18" s="4">
        <f t="shared" si="6"/>
        <v>216.82216510638443</v>
      </c>
      <c r="N18" s="4">
        <f t="shared" si="6"/>
        <v>222.81922710440401</v>
      </c>
      <c r="O18" s="4">
        <f t="shared" si="6"/>
        <v>232.30826219357903</v>
      </c>
    </row>
    <row r="19" spans="2:15" x14ac:dyDescent="0.25">
      <c r="B19" s="4">
        <f>B2-B18</f>
        <v>0</v>
      </c>
      <c r="C19" s="4">
        <f t="shared" ref="C19:O19" si="7">C2-C18</f>
        <v>-13.84988259837494</v>
      </c>
      <c r="D19" s="4">
        <f t="shared" si="7"/>
        <v>-12.387067692545287</v>
      </c>
      <c r="E19" s="4">
        <f t="shared" si="7"/>
        <v>-11.029924213704163</v>
      </c>
      <c r="F19" s="4">
        <f t="shared" si="7"/>
        <v>-9.6010513418563903</v>
      </c>
      <c r="G19" s="4">
        <f t="shared" si="7"/>
        <v>-8.6155794251444888</v>
      </c>
      <c r="H19" s="4">
        <f t="shared" si="7"/>
        <v>-7.3709614534275261</v>
      </c>
      <c r="I19" s="4">
        <f t="shared" si="7"/>
        <v>-6.1431150712228941</v>
      </c>
      <c r="J19" s="4">
        <f t="shared" si="7"/>
        <v>-5.5566496482017556</v>
      </c>
      <c r="K19" s="4">
        <f t="shared" si="7"/>
        <v>-5.1360396624084785</v>
      </c>
      <c r="L19" s="4">
        <f t="shared" si="7"/>
        <v>-4.2341646336771248</v>
      </c>
      <c r="M19" s="4">
        <f t="shared" si="7"/>
        <v>-3.822165106384432</v>
      </c>
      <c r="N19" s="4">
        <f t="shared" si="7"/>
        <v>-2.8192271044040069</v>
      </c>
      <c r="O19" s="4">
        <f t="shared" si="7"/>
        <v>-1.3082621935790257</v>
      </c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Vergilio</dc:creator>
  <cp:lastModifiedBy>André Vergilio</cp:lastModifiedBy>
  <dcterms:created xsi:type="dcterms:W3CDTF">2023-03-11T16:22:18Z</dcterms:created>
  <dcterms:modified xsi:type="dcterms:W3CDTF">2023-03-13T03:45:58Z</dcterms:modified>
</cp:coreProperties>
</file>