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">Sheet1!$D$4</definedName>
  </definedNames>
  <calcPr calcId="144525"/>
</workbook>
</file>

<file path=xl/calcChain.xml><?xml version="1.0" encoding="utf-8"?>
<calcChain xmlns="http://schemas.openxmlformats.org/spreadsheetml/2006/main">
  <c r="V29" i="1" l="1"/>
  <c r="V28" i="1"/>
  <c r="V27" i="1"/>
  <c r="V26" i="1"/>
  <c r="N26" i="1"/>
  <c r="R27" i="1"/>
  <c r="R26" i="1"/>
  <c r="N30" i="1"/>
  <c r="N29" i="1"/>
  <c r="N28" i="1"/>
  <c r="N27" i="1"/>
  <c r="J30" i="1"/>
  <c r="J29" i="1"/>
  <c r="J28" i="1"/>
  <c r="J27" i="1"/>
  <c r="J26" i="1"/>
  <c r="E6" i="1"/>
  <c r="F6" i="1" s="1"/>
  <c r="S6" i="1" s="1"/>
  <c r="E7" i="1"/>
  <c r="F7" i="1" s="1"/>
  <c r="T7" i="1" s="1"/>
  <c r="E8" i="1"/>
  <c r="F8" i="1" s="1"/>
  <c r="S8" i="1" s="1"/>
  <c r="E9" i="1"/>
  <c r="F9" i="1" s="1"/>
  <c r="T9" i="1" s="1"/>
  <c r="E10" i="1"/>
  <c r="F10" i="1" s="1"/>
  <c r="S10" i="1" s="1"/>
  <c r="E11" i="1"/>
  <c r="F11" i="1" s="1"/>
  <c r="T11" i="1" s="1"/>
  <c r="E12" i="1"/>
  <c r="F12" i="1" s="1"/>
  <c r="S12" i="1" s="1"/>
  <c r="E13" i="1"/>
  <c r="F13" i="1" s="1"/>
  <c r="T13" i="1" s="1"/>
  <c r="E14" i="1"/>
  <c r="F14" i="1" s="1"/>
  <c r="S14" i="1" s="1"/>
  <c r="E15" i="1"/>
  <c r="F15" i="1" s="1"/>
  <c r="T15" i="1" s="1"/>
  <c r="E16" i="1"/>
  <c r="F16" i="1" s="1"/>
  <c r="S16" i="1" s="1"/>
  <c r="E17" i="1"/>
  <c r="F17" i="1" s="1"/>
  <c r="T17" i="1" s="1"/>
  <c r="E18" i="1"/>
  <c r="F18" i="1" s="1"/>
  <c r="S18" i="1" s="1"/>
  <c r="E19" i="1"/>
  <c r="F19" i="1" s="1"/>
  <c r="T19" i="1" s="1"/>
  <c r="E20" i="1"/>
  <c r="F20" i="1" s="1"/>
  <c r="S20" i="1" s="1"/>
  <c r="E21" i="1"/>
  <c r="F21" i="1" s="1"/>
  <c r="T21" i="1" s="1"/>
  <c r="E22" i="1"/>
  <c r="F22" i="1" s="1"/>
  <c r="S22" i="1" s="1"/>
  <c r="G6" i="1"/>
  <c r="V6" i="1" s="1"/>
  <c r="G7" i="1"/>
  <c r="V7" i="1" s="1"/>
  <c r="G8" i="1"/>
  <c r="V8" i="1" s="1"/>
  <c r="G9" i="1"/>
  <c r="V9" i="1" s="1"/>
  <c r="G10" i="1"/>
  <c r="V10" i="1" s="1"/>
  <c r="G11" i="1"/>
  <c r="V11" i="1" s="1"/>
  <c r="G12" i="1"/>
  <c r="V12" i="1" s="1"/>
  <c r="G13" i="1"/>
  <c r="V13" i="1" s="1"/>
  <c r="G14" i="1"/>
  <c r="V14" i="1" s="1"/>
  <c r="G15" i="1"/>
  <c r="V15" i="1" s="1"/>
  <c r="G16" i="1"/>
  <c r="V16" i="1" s="1"/>
  <c r="G17" i="1"/>
  <c r="V17" i="1" s="1"/>
  <c r="G18" i="1"/>
  <c r="V18" i="1" s="1"/>
  <c r="G19" i="1"/>
  <c r="V19" i="1" s="1"/>
  <c r="G20" i="1"/>
  <c r="V20" i="1" s="1"/>
  <c r="G21" i="1"/>
  <c r="V21" i="1" s="1"/>
  <c r="G22" i="1"/>
  <c r="V22" i="1" s="1"/>
  <c r="C6" i="1"/>
  <c r="D6" i="1" s="1"/>
  <c r="N6" i="1" s="1"/>
  <c r="C7" i="1"/>
  <c r="D7" i="1" s="1"/>
  <c r="Q7" i="1" s="1"/>
  <c r="C8" i="1"/>
  <c r="D8" i="1" s="1"/>
  <c r="P8" i="1" s="1"/>
  <c r="C9" i="1"/>
  <c r="D9" i="1" s="1"/>
  <c r="O9" i="1" s="1"/>
  <c r="C10" i="1"/>
  <c r="D10" i="1" s="1"/>
  <c r="N10" i="1" s="1"/>
  <c r="C11" i="1"/>
  <c r="D11" i="1" s="1"/>
  <c r="Q11" i="1" s="1"/>
  <c r="C12" i="1"/>
  <c r="D12" i="1" s="1"/>
  <c r="P12" i="1" s="1"/>
  <c r="C13" i="1"/>
  <c r="D13" i="1" s="1"/>
  <c r="O13" i="1" s="1"/>
  <c r="C14" i="1"/>
  <c r="D14" i="1" s="1"/>
  <c r="N14" i="1" s="1"/>
  <c r="C15" i="1"/>
  <c r="D15" i="1" s="1"/>
  <c r="Q15" i="1" s="1"/>
  <c r="C16" i="1"/>
  <c r="D16" i="1" s="1"/>
  <c r="P16" i="1" s="1"/>
  <c r="C17" i="1"/>
  <c r="D17" i="1" s="1"/>
  <c r="O17" i="1" s="1"/>
  <c r="C18" i="1"/>
  <c r="D18" i="1" s="1"/>
  <c r="N18" i="1" s="1"/>
  <c r="C19" i="1"/>
  <c r="D19" i="1" s="1"/>
  <c r="Q19" i="1" s="1"/>
  <c r="C20" i="1"/>
  <c r="D20" i="1" s="1"/>
  <c r="P20" i="1" s="1"/>
  <c r="C21" i="1"/>
  <c r="D21" i="1" s="1"/>
  <c r="O21" i="1" s="1"/>
  <c r="C22" i="1"/>
  <c r="D22" i="1" s="1"/>
  <c r="N22" i="1" s="1"/>
  <c r="A6" i="1"/>
  <c r="B6" i="1" s="1"/>
  <c r="I6" i="1" s="1"/>
  <c r="A7" i="1"/>
  <c r="B7" i="1" s="1"/>
  <c r="I7" i="1" s="1"/>
  <c r="A8" i="1"/>
  <c r="B8" i="1" s="1"/>
  <c r="I8" i="1" s="1"/>
  <c r="A9" i="1"/>
  <c r="B9" i="1" s="1"/>
  <c r="I9" i="1" s="1"/>
  <c r="A10" i="1"/>
  <c r="B10" i="1" s="1"/>
  <c r="I10" i="1" s="1"/>
  <c r="A11" i="1"/>
  <c r="B11" i="1" s="1"/>
  <c r="I11" i="1" s="1"/>
  <c r="A12" i="1"/>
  <c r="B12" i="1" s="1"/>
  <c r="I12" i="1" s="1"/>
  <c r="A13" i="1"/>
  <c r="B13" i="1" s="1"/>
  <c r="I13" i="1" s="1"/>
  <c r="A14" i="1"/>
  <c r="B14" i="1" s="1"/>
  <c r="I14" i="1" s="1"/>
  <c r="A15" i="1"/>
  <c r="B15" i="1" s="1"/>
  <c r="I15" i="1" s="1"/>
  <c r="A16" i="1"/>
  <c r="B16" i="1" s="1"/>
  <c r="I16" i="1" s="1"/>
  <c r="A17" i="1"/>
  <c r="B17" i="1" s="1"/>
  <c r="I17" i="1" s="1"/>
  <c r="A18" i="1"/>
  <c r="B18" i="1" s="1"/>
  <c r="I18" i="1" s="1"/>
  <c r="A19" i="1"/>
  <c r="B19" i="1" s="1"/>
  <c r="I19" i="1" s="1"/>
  <c r="A20" i="1"/>
  <c r="B20" i="1" s="1"/>
  <c r="I20" i="1" s="1"/>
  <c r="A21" i="1"/>
  <c r="B21" i="1" s="1"/>
  <c r="I21" i="1" s="1"/>
  <c r="A22" i="1"/>
  <c r="B22" i="1" s="1"/>
  <c r="I22" i="1" s="1"/>
  <c r="G5" i="1"/>
  <c r="V5" i="1" s="1"/>
  <c r="E5" i="1"/>
  <c r="F5" i="1" s="1"/>
  <c r="S5" i="1" s="1"/>
  <c r="C5" i="1"/>
  <c r="D5" i="1" s="1"/>
  <c r="N5" i="1" s="1"/>
  <c r="A5" i="1"/>
  <c r="B5" i="1" s="1"/>
  <c r="I5" i="1" s="1"/>
  <c r="V23" i="1" l="1"/>
  <c r="U26" i="1" s="1"/>
  <c r="Y21" i="1"/>
  <c r="Y15" i="1"/>
  <c r="Y10" i="1"/>
  <c r="Y19" i="1"/>
  <c r="Y14" i="1"/>
  <c r="Y9" i="1"/>
  <c r="Y18" i="1"/>
  <c r="Y13" i="1"/>
  <c r="Y7" i="1"/>
  <c r="Y22" i="1"/>
  <c r="Y17" i="1"/>
  <c r="Y11" i="1"/>
  <c r="Y6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Y20" i="1"/>
  <c r="Y16" i="1"/>
  <c r="Y12" i="1"/>
  <c r="Y8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Y5" i="1"/>
  <c r="X5" i="1"/>
  <c r="W5" i="1"/>
  <c r="S19" i="1"/>
  <c r="S15" i="1"/>
  <c r="S11" i="1"/>
  <c r="S7" i="1"/>
  <c r="S17" i="1"/>
  <c r="S9" i="1"/>
  <c r="S21" i="1"/>
  <c r="S13" i="1"/>
  <c r="T22" i="1"/>
  <c r="T20" i="1"/>
  <c r="T18" i="1"/>
  <c r="T16" i="1"/>
  <c r="T14" i="1"/>
  <c r="T12" i="1"/>
  <c r="T10" i="1"/>
  <c r="T8" i="1"/>
  <c r="T6" i="1"/>
  <c r="T5" i="1"/>
  <c r="Q22" i="1"/>
  <c r="R21" i="1"/>
  <c r="N21" i="1"/>
  <c r="O20" i="1"/>
  <c r="P19" i="1"/>
  <c r="Q18" i="1"/>
  <c r="R17" i="1"/>
  <c r="N17" i="1"/>
  <c r="O16" i="1"/>
  <c r="P15" i="1"/>
  <c r="Q14" i="1"/>
  <c r="R13" i="1"/>
  <c r="N13" i="1"/>
  <c r="O12" i="1"/>
  <c r="P11" i="1"/>
  <c r="Q10" i="1"/>
  <c r="R9" i="1"/>
  <c r="N9" i="1"/>
  <c r="O8" i="1"/>
  <c r="P7" i="1"/>
  <c r="Q6" i="1"/>
  <c r="P22" i="1"/>
  <c r="Q21" i="1"/>
  <c r="R20" i="1"/>
  <c r="N20" i="1"/>
  <c r="O19" i="1"/>
  <c r="P18" i="1"/>
  <c r="Q17" i="1"/>
  <c r="R16" i="1"/>
  <c r="N16" i="1"/>
  <c r="O15" i="1"/>
  <c r="P14" i="1"/>
  <c r="Q13" i="1"/>
  <c r="R12" i="1"/>
  <c r="N12" i="1"/>
  <c r="O11" i="1"/>
  <c r="P10" i="1"/>
  <c r="Q9" i="1"/>
  <c r="R8" i="1"/>
  <c r="N8" i="1"/>
  <c r="O7" i="1"/>
  <c r="P6" i="1"/>
  <c r="O22" i="1"/>
  <c r="P21" i="1"/>
  <c r="Q20" i="1"/>
  <c r="R19" i="1"/>
  <c r="N19" i="1"/>
  <c r="O18" i="1"/>
  <c r="P17" i="1"/>
  <c r="Q16" i="1"/>
  <c r="R15" i="1"/>
  <c r="N15" i="1"/>
  <c r="O14" i="1"/>
  <c r="P13" i="1"/>
  <c r="Q12" i="1"/>
  <c r="R11" i="1"/>
  <c r="N11" i="1"/>
  <c r="O10" i="1"/>
  <c r="P9" i="1"/>
  <c r="Q8" i="1"/>
  <c r="R7" i="1"/>
  <c r="N7" i="1"/>
  <c r="O6" i="1"/>
  <c r="R22" i="1"/>
  <c r="R18" i="1"/>
  <c r="R14" i="1"/>
  <c r="R10" i="1"/>
  <c r="R6" i="1"/>
  <c r="R5" i="1"/>
  <c r="Q5" i="1"/>
  <c r="P5" i="1"/>
  <c r="O5" i="1"/>
  <c r="I23" i="1"/>
  <c r="I26" i="1" s="1"/>
  <c r="M21" i="1"/>
  <c r="M19" i="1"/>
  <c r="M17" i="1"/>
  <c r="M15" i="1"/>
  <c r="M13" i="1"/>
  <c r="M11" i="1"/>
  <c r="M9" i="1"/>
  <c r="M7" i="1"/>
  <c r="L21" i="1"/>
  <c r="L19" i="1"/>
  <c r="L17" i="1"/>
  <c r="L15" i="1"/>
  <c r="L13" i="1"/>
  <c r="L11" i="1"/>
  <c r="L9" i="1"/>
  <c r="L7" i="1"/>
  <c r="M22" i="1"/>
  <c r="M20" i="1"/>
  <c r="M18" i="1"/>
  <c r="M16" i="1"/>
  <c r="M14" i="1"/>
  <c r="M12" i="1"/>
  <c r="M10" i="1"/>
  <c r="M8" i="1"/>
  <c r="M6" i="1"/>
  <c r="L22" i="1"/>
  <c r="L20" i="1"/>
  <c r="L18" i="1"/>
  <c r="L16" i="1"/>
  <c r="L14" i="1"/>
  <c r="L12" i="1"/>
  <c r="L10" i="1"/>
  <c r="L8" i="1"/>
  <c r="L6" i="1"/>
  <c r="K21" i="1"/>
  <c r="K17" i="1"/>
  <c r="K13" i="1"/>
  <c r="K9" i="1"/>
  <c r="K20" i="1"/>
  <c r="K16" i="1"/>
  <c r="K12" i="1"/>
  <c r="K8" i="1"/>
  <c r="K19" i="1"/>
  <c r="K15" i="1"/>
  <c r="K11" i="1"/>
  <c r="K7" i="1"/>
  <c r="K22" i="1"/>
  <c r="K18" i="1"/>
  <c r="K14" i="1"/>
  <c r="K10" i="1"/>
  <c r="K6" i="1"/>
  <c r="J21" i="1"/>
  <c r="J17" i="1"/>
  <c r="J13" i="1"/>
  <c r="J9" i="1"/>
  <c r="J20" i="1"/>
  <c r="J16" i="1"/>
  <c r="J12" i="1"/>
  <c r="J8" i="1"/>
  <c r="J19" i="1"/>
  <c r="J15" i="1"/>
  <c r="J11" i="1"/>
  <c r="J7" i="1"/>
  <c r="J22" i="1"/>
  <c r="J18" i="1"/>
  <c r="J14" i="1"/>
  <c r="J10" i="1"/>
  <c r="J6" i="1"/>
  <c r="J5" i="1"/>
  <c r="M5" i="1"/>
  <c r="L5" i="1"/>
  <c r="K5" i="1"/>
  <c r="X23" i="1" l="1"/>
  <c r="U28" i="1" s="1"/>
  <c r="W23" i="1"/>
  <c r="U27" i="1" s="1"/>
  <c r="Y23" i="1"/>
  <c r="U29" i="1" s="1"/>
  <c r="S23" i="1"/>
  <c r="T23" i="1"/>
  <c r="Q27" i="1" s="1"/>
  <c r="R23" i="1"/>
  <c r="M30" i="1" s="1"/>
  <c r="N23" i="1"/>
  <c r="M26" i="1" s="1"/>
  <c r="O23" i="1"/>
  <c r="M27" i="1" s="1"/>
  <c r="P23" i="1"/>
  <c r="M28" i="1" s="1"/>
  <c r="Q23" i="1"/>
  <c r="M29" i="1" s="1"/>
  <c r="M23" i="1"/>
  <c r="I30" i="1" s="1"/>
  <c r="K23" i="1"/>
  <c r="I28" i="1" s="1"/>
  <c r="L23" i="1"/>
  <c r="I29" i="1" s="1"/>
  <c r="J23" i="1"/>
  <c r="I27" i="1" s="1"/>
  <c r="W26" i="1" l="1"/>
  <c r="O26" i="1"/>
  <c r="P27" i="1" s="1"/>
  <c r="AC15" i="1" s="1"/>
  <c r="Q26" i="1"/>
  <c r="S26" i="1" s="1"/>
  <c r="T27" i="1" s="1"/>
  <c r="AD15" i="1" s="1"/>
  <c r="K26" i="1"/>
  <c r="L27" i="1" s="1"/>
  <c r="AB15" i="1" s="1"/>
  <c r="X27" i="1" l="1"/>
  <c r="AE15" i="1" s="1"/>
</calcChain>
</file>

<file path=xl/sharedStrings.xml><?xml version="1.0" encoding="utf-8"?>
<sst xmlns="http://schemas.openxmlformats.org/spreadsheetml/2006/main" count="44" uniqueCount="30">
  <si>
    <t>Movie Type</t>
  </si>
  <si>
    <t>Country Of Movie</t>
  </si>
  <si>
    <t>Popular Actor</t>
  </si>
  <si>
    <t>Year Of  Movie</t>
  </si>
  <si>
    <t>Comedy</t>
  </si>
  <si>
    <t>Drama</t>
  </si>
  <si>
    <t>Horror</t>
  </si>
  <si>
    <t>Action</t>
  </si>
  <si>
    <t>Romantic</t>
  </si>
  <si>
    <t>Country</t>
  </si>
  <si>
    <t>India</t>
  </si>
  <si>
    <t>USA</t>
  </si>
  <si>
    <t>UAE</t>
  </si>
  <si>
    <t>China</t>
  </si>
  <si>
    <t>Sum</t>
  </si>
  <si>
    <t>Number of Movies Of Each Type</t>
  </si>
  <si>
    <t>Number of Countries Of Each Type</t>
  </si>
  <si>
    <t>England</t>
  </si>
  <si>
    <t>Yes VS No</t>
  </si>
  <si>
    <t xml:space="preserve">Yes </t>
  </si>
  <si>
    <t>No</t>
  </si>
  <si>
    <t>From 2000-2005</t>
  </si>
  <si>
    <t>From 2006-2010</t>
  </si>
  <si>
    <t>From 2011-2015</t>
  </si>
  <si>
    <t>From 2016-2020</t>
  </si>
  <si>
    <t>Number of movies for each year category</t>
  </si>
  <si>
    <t>Movie Recommendation Engine</t>
  </si>
  <si>
    <t>User - 1</t>
  </si>
  <si>
    <t>PopularActor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</si>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</sst>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Border="1"/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topLeftCell="B1" zoomScale="70" zoomScaleNormal="70" workbookViewId="0">
      <selection activeCell="AC20" sqref="AC20"/>
    </sheetView>
  </sheetViews>
  <sheetFormatPr defaultRowHeight="15" x14ac:dyDescent="0.25"/>
  <cols>
    <col min="1" max="1" width="11" hidden="1" customWidth="1"/>
    <col min="2" max="2" width="19" customWidth="1"/>
    <col min="3" max="3" width="9" hidden="1" customWidth="1"/>
    <col min="4" max="4" width="17.28515625" customWidth="1"/>
    <col min="5" max="5" width="7.85546875" hidden="1" customWidth="1"/>
    <col min="6" max="6" width="16.28515625" customWidth="1"/>
    <col min="7" max="7" width="15.28515625" customWidth="1"/>
    <col min="14" max="14" width="11.5703125" customWidth="1"/>
    <col min="15" max="15" width="10.5703125" customWidth="1"/>
    <col min="16" max="16" width="9.28515625" customWidth="1"/>
    <col min="17" max="17" width="11" customWidth="1"/>
    <col min="18" max="18" width="10.5703125" customWidth="1"/>
    <col min="22" max="22" width="15.85546875" customWidth="1"/>
    <col min="23" max="23" width="14.7109375" customWidth="1"/>
    <col min="24" max="24" width="15.5703125" customWidth="1"/>
    <col min="25" max="25" width="16.5703125" customWidth="1"/>
    <col min="28" max="28" width="12.28515625" customWidth="1"/>
    <col min="29" max="29" width="13.42578125" customWidth="1"/>
    <col min="31" max="31" width="18.7109375" customWidth="1"/>
  </cols>
  <sheetData>
    <row r="1" spans="1:31" ht="15.75" thickBot="1" x14ac:dyDescent="0.3">
      <c r="B1" s="30" t="s">
        <v>26</v>
      </c>
      <c r="C1" s="30"/>
      <c r="D1" s="30"/>
    </row>
    <row r="2" spans="1:31" ht="15.75" thickBot="1" x14ac:dyDescent="0.3">
      <c r="I2" s="18" t="s">
        <v>27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20"/>
    </row>
    <row r="3" spans="1:31" ht="15.75" thickBot="1" x14ac:dyDescent="0.3">
      <c r="I3" s="28" t="s">
        <v>15</v>
      </c>
      <c r="J3" s="17"/>
      <c r="K3" s="17"/>
      <c r="L3" s="17"/>
      <c r="M3" s="31"/>
      <c r="N3" s="28" t="s">
        <v>16</v>
      </c>
      <c r="O3" s="17"/>
      <c r="P3" s="17"/>
      <c r="Q3" s="17"/>
      <c r="R3" s="31"/>
      <c r="S3" s="28" t="s">
        <v>18</v>
      </c>
      <c r="T3" s="31"/>
      <c r="U3" s="15"/>
      <c r="V3" s="28" t="s">
        <v>25</v>
      </c>
      <c r="W3" s="17"/>
      <c r="X3" s="17"/>
      <c r="Y3" s="31"/>
    </row>
    <row r="4" spans="1:31" ht="15.75" thickBot="1" x14ac:dyDescent="0.3">
      <c r="B4" s="1" t="s">
        <v>0</v>
      </c>
      <c r="C4" s="1"/>
      <c r="D4" s="1" t="s">
        <v>1</v>
      </c>
      <c r="E4" s="1"/>
      <c r="F4" s="1" t="s">
        <v>2</v>
      </c>
      <c r="G4" s="1" t="s">
        <v>3</v>
      </c>
      <c r="H4" s="1"/>
      <c r="I4" s="12" t="s">
        <v>7</v>
      </c>
      <c r="J4" s="13" t="s">
        <v>6</v>
      </c>
      <c r="K4" s="13" t="s">
        <v>4</v>
      </c>
      <c r="L4" s="13" t="s">
        <v>5</v>
      </c>
      <c r="M4" s="14" t="s">
        <v>8</v>
      </c>
      <c r="N4" s="12" t="s">
        <v>10</v>
      </c>
      <c r="O4" s="13" t="s">
        <v>11</v>
      </c>
      <c r="P4" s="13" t="s">
        <v>12</v>
      </c>
      <c r="Q4" s="13" t="s">
        <v>13</v>
      </c>
      <c r="R4" s="14" t="s">
        <v>17</v>
      </c>
      <c r="S4" s="12" t="s">
        <v>19</v>
      </c>
      <c r="T4" s="14" t="s">
        <v>20</v>
      </c>
      <c r="U4" s="15"/>
      <c r="V4" s="27" t="s">
        <v>21</v>
      </c>
      <c r="W4" s="29" t="s">
        <v>22</v>
      </c>
      <c r="X4" s="29" t="s">
        <v>23</v>
      </c>
      <c r="Y4" s="2" t="s">
        <v>24</v>
      </c>
      <c r="Z4" s="15"/>
      <c r="AB4" t="s">
        <v>0</v>
      </c>
      <c r="AE4" t="s">
        <v>9</v>
      </c>
    </row>
    <row r="5" spans="1:31" ht="15.75" thickBot="1" x14ac:dyDescent="0.3">
      <c r="A5">
        <f ca="1">RANDBETWEEN(1,5)</f>
        <v>5</v>
      </c>
      <c r="B5" s="1" t="str">
        <f ca="1">VLOOKUP(A5,$AB$5:$AC$9,2)</f>
        <v>Romantic</v>
      </c>
      <c r="C5" s="1">
        <f ca="1">RANDBETWEEN(1,5)</f>
        <v>1</v>
      </c>
      <c r="D5" s="1" t="str">
        <f ca="1">VLOOKUP(C5,$AD$5:$AE$9,2)</f>
        <v>India</v>
      </c>
      <c r="E5" s="1">
        <f ca="1">RANDBETWEEN(1,2)</f>
        <v>1</v>
      </c>
      <c r="F5" s="1" t="str">
        <f ca="1">IF(E5=1,"Yes","No")</f>
        <v>Yes</v>
      </c>
      <c r="G5" s="1">
        <f ca="1">RANDBETWEEN(2000,2020)</f>
        <v>2016</v>
      </c>
      <c r="H5" s="1"/>
      <c r="I5" s="3">
        <f ca="1">IF(B5="Action",1,0)</f>
        <v>0</v>
      </c>
      <c r="J5" s="4">
        <f ca="1">IF(B5="Horror",1,0)</f>
        <v>0</v>
      </c>
      <c r="K5" s="4">
        <f ca="1">IF(B5="Comedy",1,0)</f>
        <v>0</v>
      </c>
      <c r="L5" s="4">
        <f ca="1">IF(B5="Drama",1,0)</f>
        <v>0</v>
      </c>
      <c r="M5" s="5">
        <f ca="1">IF(B5="Romantic",1,0)</f>
        <v>1</v>
      </c>
      <c r="N5" s="3">
        <f ca="1">IF(D5="India",1,0)</f>
        <v>1</v>
      </c>
      <c r="O5" s="4">
        <f ca="1">IF(D5="USA",1,0)</f>
        <v>0</v>
      </c>
      <c r="P5" s="4">
        <f ca="1">IF(D5="UAE",1,0)</f>
        <v>0</v>
      </c>
      <c r="Q5" s="4">
        <f ca="1">IF(D5="China",1,0)</f>
        <v>0</v>
      </c>
      <c r="R5" s="5">
        <f ca="1">IF(D5="England",1,0)</f>
        <v>0</v>
      </c>
      <c r="S5" s="3">
        <f ca="1">IF(F5="Yes",1,0)</f>
        <v>1</v>
      </c>
      <c r="T5" s="5">
        <f ca="1">IF(F5="No",1,0)</f>
        <v>0</v>
      </c>
      <c r="U5" s="15"/>
      <c r="V5" s="3">
        <f ca="1">IF(AND(G5&gt;=2000,G5&lt;2006),1,0)</f>
        <v>0</v>
      </c>
      <c r="W5" s="4">
        <f ca="1">IF(AND(G5&gt;=2005,G5&lt;2011),1,0)</f>
        <v>0</v>
      </c>
      <c r="X5" s="4">
        <f ca="1">IF(AND(G5&gt;=2011,G5&lt;2016),1,0)</f>
        <v>0</v>
      </c>
      <c r="Y5" s="5">
        <f ca="1">IF(AND(G5&gt;=2015,G5&lt;2021),1,0)</f>
        <v>1</v>
      </c>
      <c r="AB5">
        <v>1</v>
      </c>
      <c r="AC5" t="s">
        <v>4</v>
      </c>
      <c r="AD5">
        <v>1</v>
      </c>
      <c r="AE5" t="s">
        <v>10</v>
      </c>
    </row>
    <row r="6" spans="1:31" ht="15.75" thickBot="1" x14ac:dyDescent="0.3">
      <c r="A6">
        <f t="shared" ref="A6:A22" ca="1" si="0">RANDBETWEEN(1,5)</f>
        <v>5</v>
      </c>
      <c r="B6" s="1" t="str">
        <f ca="1">VLOOKUP(A6,$AB$5:$AC$9,2)</f>
        <v>Romantic</v>
      </c>
      <c r="C6" s="1">
        <f t="shared" ref="C6:C22" ca="1" si="1">RANDBETWEEN(1,5)</f>
        <v>4</v>
      </c>
      <c r="D6" s="1" t="str">
        <f ca="1">VLOOKUP(C6,$AD$5:$AE$9,2)</f>
        <v>China</v>
      </c>
      <c r="E6" s="1">
        <f t="shared" ref="E6:E22" ca="1" si="2">RANDBETWEEN(1,2)</f>
        <v>2</v>
      </c>
      <c r="F6" s="1" t="str">
        <f t="shared" ref="F6:F22" ca="1" si="3">IF(E6=1,"Yes","No")</f>
        <v>No</v>
      </c>
      <c r="G6" s="1">
        <f t="shared" ref="G6:G22" ca="1" si="4">RANDBETWEEN(2000,2020)</f>
        <v>2008</v>
      </c>
      <c r="H6" s="1"/>
      <c r="I6" s="6">
        <f t="shared" ref="I6:I22" ca="1" si="5">IF(B6="Action",1,0)</f>
        <v>0</v>
      </c>
      <c r="J6" s="7">
        <f t="shared" ref="J6:J22" ca="1" si="6">IF(B6="Horror",1,0)</f>
        <v>0</v>
      </c>
      <c r="K6" s="7">
        <f t="shared" ref="K6:K22" ca="1" si="7">IF(B6="Comedy",1,0)</f>
        <v>0</v>
      </c>
      <c r="L6" s="7">
        <f t="shared" ref="L6:L22" ca="1" si="8">IF(B6="Drama",1,0)</f>
        <v>0</v>
      </c>
      <c r="M6" s="8">
        <f t="shared" ref="M6:M22" ca="1" si="9">IF(B6="Romantic",1,0)</f>
        <v>1</v>
      </c>
      <c r="N6" s="6">
        <f t="shared" ref="N6:N22" ca="1" si="10">IF(D6="India",1,0)</f>
        <v>0</v>
      </c>
      <c r="O6" s="7">
        <f t="shared" ref="O6:O22" ca="1" si="11">IF(D6="USA",1,0)</f>
        <v>0</v>
      </c>
      <c r="P6" s="7">
        <f t="shared" ref="P6:P22" ca="1" si="12">IF(D6="UAE",1,0)</f>
        <v>0</v>
      </c>
      <c r="Q6" s="7">
        <f t="shared" ref="Q6:Q22" ca="1" si="13">IF(D6="China",1,0)</f>
        <v>1</v>
      </c>
      <c r="R6" s="8">
        <f t="shared" ref="R6:R22" ca="1" si="14">IF(D6="England",1,0)</f>
        <v>0</v>
      </c>
      <c r="S6" s="3">
        <f t="shared" ref="S6:S22" ca="1" si="15">IF(F6="Yes",1,0)</f>
        <v>0</v>
      </c>
      <c r="T6" s="5">
        <f t="shared" ref="T6:T22" ca="1" si="16">IF(F6="No",1,0)</f>
        <v>1</v>
      </c>
      <c r="U6" s="15"/>
      <c r="V6" s="6">
        <f t="shared" ref="V6:V22" ca="1" si="17">IF(AND(G6&gt;=2000,G6&lt;2006),1,0)</f>
        <v>0</v>
      </c>
      <c r="W6" s="7">
        <f t="shared" ref="W6:W22" ca="1" si="18">IF(AND(G6&gt;=2005,G6&lt;2011),1,0)</f>
        <v>1</v>
      </c>
      <c r="X6" s="7">
        <f t="shared" ref="X6:X22" ca="1" si="19">IF(AND(G6&gt;=2011,G6&lt;2016),1,0)</f>
        <v>0</v>
      </c>
      <c r="Y6" s="8">
        <f t="shared" ref="Y6:Y22" ca="1" si="20">IF(AND(G6&gt;=2015,G6&lt;2021),1,0)</f>
        <v>0</v>
      </c>
      <c r="AB6">
        <v>2</v>
      </c>
      <c r="AC6" t="s">
        <v>5</v>
      </c>
      <c r="AD6">
        <v>2</v>
      </c>
      <c r="AE6" t="s">
        <v>11</v>
      </c>
    </row>
    <row r="7" spans="1:31" ht="15.75" thickBot="1" x14ac:dyDescent="0.3">
      <c r="A7">
        <f t="shared" ca="1" si="0"/>
        <v>4</v>
      </c>
      <c r="B7" s="1" t="str">
        <f ca="1">VLOOKUP(A7,$AB$5:$AC$9,2)</f>
        <v>Action</v>
      </c>
      <c r="C7" s="1">
        <f t="shared" ca="1" si="1"/>
        <v>5</v>
      </c>
      <c r="D7" s="1" t="str">
        <f ca="1">VLOOKUP(C7,$AD$5:$AE$9,2)</f>
        <v>England</v>
      </c>
      <c r="E7" s="1">
        <f t="shared" ca="1" si="2"/>
        <v>2</v>
      </c>
      <c r="F7" s="1" t="str">
        <f t="shared" ca="1" si="3"/>
        <v>No</v>
      </c>
      <c r="G7" s="1">
        <f t="shared" ca="1" si="4"/>
        <v>2006</v>
      </c>
      <c r="H7" s="1"/>
      <c r="I7" s="6">
        <f t="shared" ca="1" si="5"/>
        <v>1</v>
      </c>
      <c r="J7" s="7">
        <f t="shared" ca="1" si="6"/>
        <v>0</v>
      </c>
      <c r="K7" s="7">
        <f t="shared" ca="1" si="7"/>
        <v>0</v>
      </c>
      <c r="L7" s="7">
        <f t="shared" ca="1" si="8"/>
        <v>0</v>
      </c>
      <c r="M7" s="8">
        <f t="shared" ca="1" si="9"/>
        <v>0</v>
      </c>
      <c r="N7" s="6">
        <f t="shared" ca="1" si="10"/>
        <v>0</v>
      </c>
      <c r="O7" s="7">
        <f t="shared" ca="1" si="11"/>
        <v>0</v>
      </c>
      <c r="P7" s="7">
        <f t="shared" ca="1" si="12"/>
        <v>0</v>
      </c>
      <c r="Q7" s="7">
        <f t="shared" ca="1" si="13"/>
        <v>0</v>
      </c>
      <c r="R7" s="8">
        <f t="shared" ca="1" si="14"/>
        <v>1</v>
      </c>
      <c r="S7" s="3">
        <f t="shared" ca="1" si="15"/>
        <v>0</v>
      </c>
      <c r="T7" s="5">
        <f t="shared" ca="1" si="16"/>
        <v>1</v>
      </c>
      <c r="U7" s="15"/>
      <c r="V7" s="6">
        <f t="shared" ca="1" si="17"/>
        <v>0</v>
      </c>
      <c r="W7" s="7">
        <f t="shared" ca="1" si="18"/>
        <v>1</v>
      </c>
      <c r="X7" s="7">
        <f t="shared" ca="1" si="19"/>
        <v>0</v>
      </c>
      <c r="Y7" s="8">
        <f t="shared" ca="1" si="20"/>
        <v>0</v>
      </c>
      <c r="AB7">
        <v>3</v>
      </c>
      <c r="AC7" t="s">
        <v>6</v>
      </c>
      <c r="AD7">
        <v>3</v>
      </c>
      <c r="AE7" t="s">
        <v>12</v>
      </c>
    </row>
    <row r="8" spans="1:31" ht="15.75" thickBot="1" x14ac:dyDescent="0.3">
      <c r="A8">
        <f t="shared" ca="1" si="0"/>
        <v>2</v>
      </c>
      <c r="B8" s="1" t="str">
        <f ca="1">VLOOKUP(A8,$AB$5:$AC$9,2)</f>
        <v>Drama</v>
      </c>
      <c r="C8" s="1">
        <f t="shared" ca="1" si="1"/>
        <v>5</v>
      </c>
      <c r="D8" s="1" t="str">
        <f ca="1">VLOOKUP(C8,$AD$5:$AE$9,2)</f>
        <v>England</v>
      </c>
      <c r="E8" s="1">
        <f t="shared" ca="1" si="2"/>
        <v>2</v>
      </c>
      <c r="F8" s="1" t="str">
        <f t="shared" ca="1" si="3"/>
        <v>No</v>
      </c>
      <c r="G8" s="1">
        <f t="shared" ca="1" si="4"/>
        <v>2007</v>
      </c>
      <c r="H8" s="1"/>
      <c r="I8" s="6">
        <f t="shared" ca="1" si="5"/>
        <v>0</v>
      </c>
      <c r="J8" s="7">
        <f t="shared" ca="1" si="6"/>
        <v>0</v>
      </c>
      <c r="K8" s="7">
        <f t="shared" ca="1" si="7"/>
        <v>0</v>
      </c>
      <c r="L8" s="7">
        <f t="shared" ca="1" si="8"/>
        <v>1</v>
      </c>
      <c r="M8" s="8">
        <f t="shared" ca="1" si="9"/>
        <v>0</v>
      </c>
      <c r="N8" s="6">
        <f t="shared" ca="1" si="10"/>
        <v>0</v>
      </c>
      <c r="O8" s="7">
        <f t="shared" ca="1" si="11"/>
        <v>0</v>
      </c>
      <c r="P8" s="7">
        <f t="shared" ca="1" si="12"/>
        <v>0</v>
      </c>
      <c r="Q8" s="7">
        <f t="shared" ca="1" si="13"/>
        <v>0</v>
      </c>
      <c r="R8" s="8">
        <f t="shared" ca="1" si="14"/>
        <v>1</v>
      </c>
      <c r="S8" s="3">
        <f t="shared" ca="1" si="15"/>
        <v>0</v>
      </c>
      <c r="T8" s="5">
        <f t="shared" ca="1" si="16"/>
        <v>1</v>
      </c>
      <c r="U8" s="15"/>
      <c r="V8" s="6">
        <f t="shared" ca="1" si="17"/>
        <v>0</v>
      </c>
      <c r="W8" s="7">
        <f t="shared" ca="1" si="18"/>
        <v>1</v>
      </c>
      <c r="X8" s="7">
        <f t="shared" ca="1" si="19"/>
        <v>0</v>
      </c>
      <c r="Y8" s="8">
        <f t="shared" ca="1" si="20"/>
        <v>0</v>
      </c>
      <c r="AB8">
        <v>4</v>
      </c>
      <c r="AC8" t="s">
        <v>7</v>
      </c>
      <c r="AD8">
        <v>4</v>
      </c>
      <c r="AE8" t="s">
        <v>13</v>
      </c>
    </row>
    <row r="9" spans="1:31" ht="15.75" thickBot="1" x14ac:dyDescent="0.3">
      <c r="A9">
        <f t="shared" ca="1" si="0"/>
        <v>4</v>
      </c>
      <c r="B9" s="1" t="str">
        <f ca="1">VLOOKUP(A9,$AB$5:$AC$9,2)</f>
        <v>Action</v>
      </c>
      <c r="C9" s="1">
        <f t="shared" ca="1" si="1"/>
        <v>1</v>
      </c>
      <c r="D9" s="1" t="str">
        <f ca="1">VLOOKUP(C9,$AD$5:$AE$9,2)</f>
        <v>India</v>
      </c>
      <c r="E9" s="1">
        <f t="shared" ca="1" si="2"/>
        <v>2</v>
      </c>
      <c r="F9" s="1" t="str">
        <f t="shared" ca="1" si="3"/>
        <v>No</v>
      </c>
      <c r="G9" s="1">
        <f t="shared" ca="1" si="4"/>
        <v>2003</v>
      </c>
      <c r="H9" s="1"/>
      <c r="I9" s="6">
        <f t="shared" ca="1" si="5"/>
        <v>1</v>
      </c>
      <c r="J9" s="7">
        <f t="shared" ca="1" si="6"/>
        <v>0</v>
      </c>
      <c r="K9" s="7">
        <f t="shared" ca="1" si="7"/>
        <v>0</v>
      </c>
      <c r="L9" s="7">
        <f t="shared" ca="1" si="8"/>
        <v>0</v>
      </c>
      <c r="M9" s="8">
        <f t="shared" ca="1" si="9"/>
        <v>0</v>
      </c>
      <c r="N9" s="6">
        <f t="shared" ca="1" si="10"/>
        <v>1</v>
      </c>
      <c r="O9" s="7">
        <f t="shared" ca="1" si="11"/>
        <v>0</v>
      </c>
      <c r="P9" s="7">
        <f t="shared" ca="1" si="12"/>
        <v>0</v>
      </c>
      <c r="Q9" s="7">
        <f t="shared" ca="1" si="13"/>
        <v>0</v>
      </c>
      <c r="R9" s="8">
        <f t="shared" ca="1" si="14"/>
        <v>0</v>
      </c>
      <c r="S9" s="3">
        <f t="shared" ca="1" si="15"/>
        <v>0</v>
      </c>
      <c r="T9" s="5">
        <f t="shared" ca="1" si="16"/>
        <v>1</v>
      </c>
      <c r="U9" s="15"/>
      <c r="V9" s="6">
        <f t="shared" ca="1" si="17"/>
        <v>1</v>
      </c>
      <c r="W9" s="7">
        <f t="shared" ca="1" si="18"/>
        <v>0</v>
      </c>
      <c r="X9" s="7">
        <f t="shared" ca="1" si="19"/>
        <v>0</v>
      </c>
      <c r="Y9" s="8">
        <f t="shared" ca="1" si="20"/>
        <v>0</v>
      </c>
      <c r="AB9">
        <v>5</v>
      </c>
      <c r="AC9" t="s">
        <v>8</v>
      </c>
      <c r="AD9">
        <v>5</v>
      </c>
      <c r="AE9" t="s">
        <v>17</v>
      </c>
    </row>
    <row r="10" spans="1:31" ht="15.75" thickBot="1" x14ac:dyDescent="0.3">
      <c r="A10">
        <f t="shared" ca="1" si="0"/>
        <v>2</v>
      </c>
      <c r="B10" s="1" t="str">
        <f ca="1">VLOOKUP(A10,$AB$5:$AC$9,2)</f>
        <v>Drama</v>
      </c>
      <c r="C10" s="1">
        <f t="shared" ca="1" si="1"/>
        <v>5</v>
      </c>
      <c r="D10" s="1" t="str">
        <f ca="1">VLOOKUP(C10,$AD$5:$AE$9,2)</f>
        <v>England</v>
      </c>
      <c r="E10" s="1">
        <f t="shared" ca="1" si="2"/>
        <v>2</v>
      </c>
      <c r="F10" s="1" t="str">
        <f t="shared" ca="1" si="3"/>
        <v>No</v>
      </c>
      <c r="G10" s="1">
        <f t="shared" ca="1" si="4"/>
        <v>2010</v>
      </c>
      <c r="H10" s="1"/>
      <c r="I10" s="6">
        <f t="shared" ca="1" si="5"/>
        <v>0</v>
      </c>
      <c r="J10" s="7">
        <f t="shared" ca="1" si="6"/>
        <v>0</v>
      </c>
      <c r="K10" s="7">
        <f t="shared" ca="1" si="7"/>
        <v>0</v>
      </c>
      <c r="L10" s="7">
        <f t="shared" ca="1" si="8"/>
        <v>1</v>
      </c>
      <c r="M10" s="8">
        <f t="shared" ca="1" si="9"/>
        <v>0</v>
      </c>
      <c r="N10" s="6">
        <f t="shared" ca="1" si="10"/>
        <v>0</v>
      </c>
      <c r="O10" s="7">
        <f t="shared" ca="1" si="11"/>
        <v>0</v>
      </c>
      <c r="P10" s="7">
        <f t="shared" ca="1" si="12"/>
        <v>0</v>
      </c>
      <c r="Q10" s="7">
        <f t="shared" ca="1" si="13"/>
        <v>0</v>
      </c>
      <c r="R10" s="8">
        <f t="shared" ca="1" si="14"/>
        <v>1</v>
      </c>
      <c r="S10" s="3">
        <f t="shared" ca="1" si="15"/>
        <v>0</v>
      </c>
      <c r="T10" s="5">
        <f t="shared" ca="1" si="16"/>
        <v>1</v>
      </c>
      <c r="U10" s="15"/>
      <c r="V10" s="6">
        <f t="shared" ca="1" si="17"/>
        <v>0</v>
      </c>
      <c r="W10" s="7">
        <f t="shared" ca="1" si="18"/>
        <v>1</v>
      </c>
      <c r="X10" s="7">
        <f t="shared" ca="1" si="19"/>
        <v>0</v>
      </c>
      <c r="Y10" s="8">
        <f t="shared" ca="1" si="20"/>
        <v>0</v>
      </c>
    </row>
    <row r="11" spans="1:31" ht="15.75" thickBot="1" x14ac:dyDescent="0.3">
      <c r="A11">
        <f t="shared" ca="1" si="0"/>
        <v>1</v>
      </c>
      <c r="B11" s="1" t="str">
        <f ca="1">VLOOKUP(A11,$AB$5:$AC$9,2)</f>
        <v>Comedy</v>
      </c>
      <c r="C11" s="1">
        <f t="shared" ca="1" si="1"/>
        <v>2</v>
      </c>
      <c r="D11" s="1" t="str">
        <f ca="1">VLOOKUP(C11,$AD$5:$AE$9,2)</f>
        <v>USA</v>
      </c>
      <c r="E11" s="1">
        <f t="shared" ca="1" si="2"/>
        <v>1</v>
      </c>
      <c r="F11" s="1" t="str">
        <f t="shared" ca="1" si="3"/>
        <v>Yes</v>
      </c>
      <c r="G11" s="1">
        <f t="shared" ca="1" si="4"/>
        <v>2013</v>
      </c>
      <c r="H11" s="1"/>
      <c r="I11" s="6">
        <f t="shared" ca="1" si="5"/>
        <v>0</v>
      </c>
      <c r="J11" s="7">
        <f t="shared" ca="1" si="6"/>
        <v>0</v>
      </c>
      <c r="K11" s="7">
        <f t="shared" ca="1" si="7"/>
        <v>1</v>
      </c>
      <c r="L11" s="7">
        <f t="shared" ca="1" si="8"/>
        <v>0</v>
      </c>
      <c r="M11" s="8">
        <f t="shared" ca="1" si="9"/>
        <v>0</v>
      </c>
      <c r="N11" s="6">
        <f t="shared" ca="1" si="10"/>
        <v>0</v>
      </c>
      <c r="O11" s="7">
        <f t="shared" ca="1" si="11"/>
        <v>1</v>
      </c>
      <c r="P11" s="7">
        <f t="shared" ca="1" si="12"/>
        <v>0</v>
      </c>
      <c r="Q11" s="7">
        <f t="shared" ca="1" si="13"/>
        <v>0</v>
      </c>
      <c r="R11" s="8">
        <f t="shared" ca="1" si="14"/>
        <v>0</v>
      </c>
      <c r="S11" s="3">
        <f t="shared" ca="1" si="15"/>
        <v>1</v>
      </c>
      <c r="T11" s="5">
        <f t="shared" ca="1" si="16"/>
        <v>0</v>
      </c>
      <c r="U11" s="15"/>
      <c r="V11" s="6">
        <f t="shared" ca="1" si="17"/>
        <v>0</v>
      </c>
      <c r="W11" s="7">
        <f t="shared" ca="1" si="18"/>
        <v>0</v>
      </c>
      <c r="X11" s="7">
        <f t="shared" ca="1" si="19"/>
        <v>1</v>
      </c>
      <c r="Y11" s="8">
        <f t="shared" ca="1" si="20"/>
        <v>0</v>
      </c>
    </row>
    <row r="12" spans="1:31" ht="15.75" thickBot="1" x14ac:dyDescent="0.3">
      <c r="A12">
        <f t="shared" ca="1" si="0"/>
        <v>5</v>
      </c>
      <c r="B12" s="1" t="str">
        <f ca="1">VLOOKUP(A12,$AB$5:$AC$9,2)</f>
        <v>Romantic</v>
      </c>
      <c r="C12" s="1">
        <f t="shared" ca="1" si="1"/>
        <v>3</v>
      </c>
      <c r="D12" s="1" t="str">
        <f ca="1">VLOOKUP(C12,$AD$5:$AE$9,2)</f>
        <v>UAE</v>
      </c>
      <c r="E12" s="1">
        <f t="shared" ca="1" si="2"/>
        <v>2</v>
      </c>
      <c r="F12" s="1" t="str">
        <f t="shared" ca="1" si="3"/>
        <v>No</v>
      </c>
      <c r="G12" s="1">
        <f t="shared" ca="1" si="4"/>
        <v>2014</v>
      </c>
      <c r="H12" s="1"/>
      <c r="I12" s="6">
        <f t="shared" ca="1" si="5"/>
        <v>0</v>
      </c>
      <c r="J12" s="7">
        <f t="shared" ca="1" si="6"/>
        <v>0</v>
      </c>
      <c r="K12" s="7">
        <f t="shared" ca="1" si="7"/>
        <v>0</v>
      </c>
      <c r="L12" s="7">
        <f t="shared" ca="1" si="8"/>
        <v>0</v>
      </c>
      <c r="M12" s="8">
        <f t="shared" ca="1" si="9"/>
        <v>1</v>
      </c>
      <c r="N12" s="6">
        <f t="shared" ca="1" si="10"/>
        <v>0</v>
      </c>
      <c r="O12" s="7">
        <f t="shared" ca="1" si="11"/>
        <v>0</v>
      </c>
      <c r="P12" s="7">
        <f t="shared" ca="1" si="12"/>
        <v>1</v>
      </c>
      <c r="Q12" s="7">
        <f t="shared" ca="1" si="13"/>
        <v>0</v>
      </c>
      <c r="R12" s="8">
        <f t="shared" ca="1" si="14"/>
        <v>0</v>
      </c>
      <c r="S12" s="3">
        <f t="shared" ca="1" si="15"/>
        <v>0</v>
      </c>
      <c r="T12" s="5">
        <f t="shared" ca="1" si="16"/>
        <v>1</v>
      </c>
      <c r="U12" s="15"/>
      <c r="V12" s="6">
        <f t="shared" ca="1" si="17"/>
        <v>0</v>
      </c>
      <c r="W12" s="7">
        <f t="shared" ca="1" si="18"/>
        <v>0</v>
      </c>
      <c r="X12" s="7">
        <f t="shared" ca="1" si="19"/>
        <v>1</v>
      </c>
      <c r="Y12" s="8">
        <f t="shared" ca="1" si="20"/>
        <v>0</v>
      </c>
    </row>
    <row r="13" spans="1:31" ht="15.75" thickBot="1" x14ac:dyDescent="0.3">
      <c r="A13">
        <f t="shared" ca="1" si="0"/>
        <v>3</v>
      </c>
      <c r="B13" s="1" t="str">
        <f ca="1">VLOOKUP(A13,$AB$5:$AC$9,2)</f>
        <v>Horror</v>
      </c>
      <c r="C13" s="1">
        <f t="shared" ca="1" si="1"/>
        <v>3</v>
      </c>
      <c r="D13" s="1" t="str">
        <f ca="1">VLOOKUP(C13,$AD$5:$AE$9,2)</f>
        <v>UAE</v>
      </c>
      <c r="E13" s="1">
        <f t="shared" ca="1" si="2"/>
        <v>2</v>
      </c>
      <c r="F13" s="1" t="str">
        <f t="shared" ca="1" si="3"/>
        <v>No</v>
      </c>
      <c r="G13" s="1">
        <f t="shared" ca="1" si="4"/>
        <v>2012</v>
      </c>
      <c r="H13" s="1"/>
      <c r="I13" s="6">
        <f t="shared" ca="1" si="5"/>
        <v>0</v>
      </c>
      <c r="J13" s="7">
        <f t="shared" ca="1" si="6"/>
        <v>1</v>
      </c>
      <c r="K13" s="7">
        <f t="shared" ca="1" si="7"/>
        <v>0</v>
      </c>
      <c r="L13" s="7">
        <f t="shared" ca="1" si="8"/>
        <v>0</v>
      </c>
      <c r="M13" s="8">
        <f t="shared" ca="1" si="9"/>
        <v>0</v>
      </c>
      <c r="N13" s="6">
        <f t="shared" ca="1" si="10"/>
        <v>0</v>
      </c>
      <c r="O13" s="7">
        <f t="shared" ca="1" si="11"/>
        <v>0</v>
      </c>
      <c r="P13" s="7">
        <f t="shared" ca="1" si="12"/>
        <v>1</v>
      </c>
      <c r="Q13" s="7">
        <f t="shared" ca="1" si="13"/>
        <v>0</v>
      </c>
      <c r="R13" s="8">
        <f t="shared" ca="1" si="14"/>
        <v>0</v>
      </c>
      <c r="S13" s="3">
        <f t="shared" ca="1" si="15"/>
        <v>0</v>
      </c>
      <c r="T13" s="5">
        <f t="shared" ca="1" si="16"/>
        <v>1</v>
      </c>
      <c r="U13" s="15"/>
      <c r="V13" s="6">
        <f t="shared" ca="1" si="17"/>
        <v>0</v>
      </c>
      <c r="W13" s="7">
        <f t="shared" ca="1" si="18"/>
        <v>0</v>
      </c>
      <c r="X13" s="7">
        <f t="shared" ca="1" si="19"/>
        <v>1</v>
      </c>
      <c r="Y13" s="8">
        <f t="shared" ca="1" si="20"/>
        <v>0</v>
      </c>
      <c r="AA13" s="16"/>
      <c r="AB13" s="35" t="s">
        <v>0</v>
      </c>
      <c r="AC13" s="36" t="s">
        <v>9</v>
      </c>
      <c r="AD13" s="37" t="s">
        <v>28</v>
      </c>
      <c r="AE13" s="38" t="s">
        <v>29</v>
      </c>
    </row>
    <row r="14" spans="1:31" ht="15.75" thickBot="1" x14ac:dyDescent="0.3">
      <c r="A14">
        <f t="shared" ca="1" si="0"/>
        <v>5</v>
      </c>
      <c r="B14" s="1" t="str">
        <f ca="1">VLOOKUP(A14,$AB$5:$AC$9,2)</f>
        <v>Romantic</v>
      </c>
      <c r="C14" s="1">
        <f t="shared" ca="1" si="1"/>
        <v>2</v>
      </c>
      <c r="D14" s="1" t="str">
        <f ca="1">VLOOKUP(C14,$AD$5:$AE$9,2)</f>
        <v>USA</v>
      </c>
      <c r="E14" s="1">
        <f t="shared" ca="1" si="2"/>
        <v>1</v>
      </c>
      <c r="F14" s="1" t="str">
        <f t="shared" ca="1" si="3"/>
        <v>Yes</v>
      </c>
      <c r="G14" s="1">
        <f t="shared" ca="1" si="4"/>
        <v>2005</v>
      </c>
      <c r="H14" s="1"/>
      <c r="I14" s="6">
        <f t="shared" ca="1" si="5"/>
        <v>0</v>
      </c>
      <c r="J14" s="7">
        <f t="shared" ca="1" si="6"/>
        <v>0</v>
      </c>
      <c r="K14" s="7">
        <f t="shared" ca="1" si="7"/>
        <v>0</v>
      </c>
      <c r="L14" s="7">
        <f t="shared" ca="1" si="8"/>
        <v>0</v>
      </c>
      <c r="M14" s="8">
        <f t="shared" ca="1" si="9"/>
        <v>1</v>
      </c>
      <c r="N14" s="6">
        <f t="shared" ca="1" si="10"/>
        <v>0</v>
      </c>
      <c r="O14" s="7">
        <f t="shared" ca="1" si="11"/>
        <v>1</v>
      </c>
      <c r="P14" s="7">
        <f t="shared" ca="1" si="12"/>
        <v>0</v>
      </c>
      <c r="Q14" s="7">
        <f t="shared" ca="1" si="13"/>
        <v>0</v>
      </c>
      <c r="R14" s="8">
        <f t="shared" ca="1" si="14"/>
        <v>0</v>
      </c>
      <c r="S14" s="3">
        <f t="shared" ca="1" si="15"/>
        <v>1</v>
      </c>
      <c r="T14" s="5">
        <f t="shared" ca="1" si="16"/>
        <v>0</v>
      </c>
      <c r="U14" s="15"/>
      <c r="V14" s="6">
        <f t="shared" ca="1" si="17"/>
        <v>1</v>
      </c>
      <c r="W14" s="7">
        <f t="shared" ca="1" si="18"/>
        <v>1</v>
      </c>
      <c r="X14" s="7">
        <f t="shared" ca="1" si="19"/>
        <v>0</v>
      </c>
      <c r="Y14" s="8">
        <f t="shared" ca="1" si="20"/>
        <v>0</v>
      </c>
      <c r="AA14" s="16"/>
      <c r="AB14" s="39"/>
      <c r="AC14" s="17"/>
      <c r="AD14" s="40"/>
      <c r="AE14" s="31"/>
    </row>
    <row r="15" spans="1:31" ht="15.75" thickBot="1" x14ac:dyDescent="0.3">
      <c r="A15">
        <f t="shared" ca="1" si="0"/>
        <v>4</v>
      </c>
      <c r="B15" s="1" t="str">
        <f ca="1">VLOOKUP(A15,$AB$5:$AC$9,2)</f>
        <v>Action</v>
      </c>
      <c r="C15" s="1">
        <f t="shared" ca="1" si="1"/>
        <v>3</v>
      </c>
      <c r="D15" s="1" t="str">
        <f ca="1">VLOOKUP(C15,$AD$5:$AE$9,2)</f>
        <v>UAE</v>
      </c>
      <c r="E15" s="1">
        <f t="shared" ca="1" si="2"/>
        <v>2</v>
      </c>
      <c r="F15" s="1" t="str">
        <f t="shared" ca="1" si="3"/>
        <v>No</v>
      </c>
      <c r="G15" s="1">
        <f t="shared" ca="1" si="4"/>
        <v>2015</v>
      </c>
      <c r="H15" s="1"/>
      <c r="I15" s="6">
        <f t="shared" ca="1" si="5"/>
        <v>1</v>
      </c>
      <c r="J15" s="7">
        <f t="shared" ca="1" si="6"/>
        <v>0</v>
      </c>
      <c r="K15" s="7">
        <f t="shared" ca="1" si="7"/>
        <v>0</v>
      </c>
      <c r="L15" s="7">
        <f t="shared" ca="1" si="8"/>
        <v>0</v>
      </c>
      <c r="M15" s="8">
        <f t="shared" ca="1" si="9"/>
        <v>0</v>
      </c>
      <c r="N15" s="6">
        <f t="shared" ca="1" si="10"/>
        <v>0</v>
      </c>
      <c r="O15" s="7">
        <f t="shared" ca="1" si="11"/>
        <v>0</v>
      </c>
      <c r="P15" s="7">
        <f t="shared" ca="1" si="12"/>
        <v>1</v>
      </c>
      <c r="Q15" s="7">
        <f t="shared" ca="1" si="13"/>
        <v>0</v>
      </c>
      <c r="R15" s="8">
        <f t="shared" ca="1" si="14"/>
        <v>0</v>
      </c>
      <c r="S15" s="3">
        <f t="shared" ca="1" si="15"/>
        <v>0</v>
      </c>
      <c r="T15" s="5">
        <f t="shared" ca="1" si="16"/>
        <v>1</v>
      </c>
      <c r="U15" s="15"/>
      <c r="V15" s="6">
        <f t="shared" ca="1" si="17"/>
        <v>0</v>
      </c>
      <c r="W15" s="7">
        <f t="shared" ca="1" si="18"/>
        <v>0</v>
      </c>
      <c r="X15" s="7">
        <f t="shared" ca="1" si="19"/>
        <v>1</v>
      </c>
      <c r="Y15" s="8">
        <f t="shared" ca="1" si="20"/>
        <v>1</v>
      </c>
      <c r="AA15" s="43" t="s">
        <v>27</v>
      </c>
      <c r="AB15" s="41" t="str">
        <f ca="1">L27</f>
        <v>Romantic</v>
      </c>
      <c r="AC15" s="36" t="str">
        <f ca="1">P27</f>
        <v>England</v>
      </c>
      <c r="AD15" s="36" t="str">
        <f ca="1">T27</f>
        <v>No</v>
      </c>
      <c r="AE15" s="38" t="str">
        <f ca="1">X27</f>
        <v>From 2011-2015</v>
      </c>
    </row>
    <row r="16" spans="1:31" ht="15.75" thickBot="1" x14ac:dyDescent="0.3">
      <c r="A16">
        <f t="shared" ca="1" si="0"/>
        <v>3</v>
      </c>
      <c r="B16" s="1" t="str">
        <f ca="1">VLOOKUP(A16,$AB$5:$AC$9,2)</f>
        <v>Horror</v>
      </c>
      <c r="C16" s="1">
        <f t="shared" ca="1" si="1"/>
        <v>1</v>
      </c>
      <c r="D16" s="1" t="str">
        <f ca="1">VLOOKUP(C16,$AD$5:$AE$9,2)</f>
        <v>India</v>
      </c>
      <c r="E16" s="1">
        <f t="shared" ca="1" si="2"/>
        <v>1</v>
      </c>
      <c r="F16" s="1" t="str">
        <f t="shared" ca="1" si="3"/>
        <v>Yes</v>
      </c>
      <c r="G16" s="1">
        <f t="shared" ca="1" si="4"/>
        <v>2015</v>
      </c>
      <c r="H16" s="1"/>
      <c r="I16" s="6">
        <f t="shared" ca="1" si="5"/>
        <v>0</v>
      </c>
      <c r="J16" s="7">
        <f t="shared" ca="1" si="6"/>
        <v>1</v>
      </c>
      <c r="K16" s="7">
        <f t="shared" ca="1" si="7"/>
        <v>0</v>
      </c>
      <c r="L16" s="7">
        <f t="shared" ca="1" si="8"/>
        <v>0</v>
      </c>
      <c r="M16" s="8">
        <f t="shared" ca="1" si="9"/>
        <v>0</v>
      </c>
      <c r="N16" s="6">
        <f t="shared" ca="1" si="10"/>
        <v>1</v>
      </c>
      <c r="O16" s="7">
        <f t="shared" ca="1" si="11"/>
        <v>0</v>
      </c>
      <c r="P16" s="7">
        <f t="shared" ca="1" si="12"/>
        <v>0</v>
      </c>
      <c r="Q16" s="7">
        <f t="shared" ca="1" si="13"/>
        <v>0</v>
      </c>
      <c r="R16" s="8">
        <f t="shared" ca="1" si="14"/>
        <v>0</v>
      </c>
      <c r="S16" s="3">
        <f t="shared" ca="1" si="15"/>
        <v>1</v>
      </c>
      <c r="T16" s="5">
        <f t="shared" ca="1" si="16"/>
        <v>0</v>
      </c>
      <c r="U16" s="15"/>
      <c r="V16" s="6">
        <f t="shared" ca="1" si="17"/>
        <v>0</v>
      </c>
      <c r="W16" s="7">
        <f t="shared" ca="1" si="18"/>
        <v>0</v>
      </c>
      <c r="X16" s="7">
        <f t="shared" ca="1" si="19"/>
        <v>1</v>
      </c>
      <c r="Y16" s="8">
        <f t="shared" ca="1" si="20"/>
        <v>1</v>
      </c>
      <c r="AA16" s="44"/>
      <c r="AB16" s="28"/>
      <c r="AC16" s="17"/>
      <c r="AD16" s="17"/>
      <c r="AE16" s="31"/>
    </row>
    <row r="17" spans="1:31" ht="15.75" thickBot="1" x14ac:dyDescent="0.3">
      <c r="A17">
        <f t="shared" ca="1" si="0"/>
        <v>4</v>
      </c>
      <c r="B17" s="1" t="str">
        <f ca="1">VLOOKUP(A17,$AB$5:$AC$9,2)</f>
        <v>Action</v>
      </c>
      <c r="C17" s="1">
        <f t="shared" ca="1" si="1"/>
        <v>4</v>
      </c>
      <c r="D17" s="1" t="str">
        <f ca="1">VLOOKUP(C17,$AD$5:$AE$9,2)</f>
        <v>China</v>
      </c>
      <c r="E17" s="1">
        <f t="shared" ca="1" si="2"/>
        <v>2</v>
      </c>
      <c r="F17" s="1" t="str">
        <f t="shared" ca="1" si="3"/>
        <v>No</v>
      </c>
      <c r="G17" s="1">
        <f t="shared" ca="1" si="4"/>
        <v>2000</v>
      </c>
      <c r="H17" s="1"/>
      <c r="I17" s="6">
        <f t="shared" ca="1" si="5"/>
        <v>1</v>
      </c>
      <c r="J17" s="7">
        <f t="shared" ca="1" si="6"/>
        <v>0</v>
      </c>
      <c r="K17" s="7">
        <f t="shared" ca="1" si="7"/>
        <v>0</v>
      </c>
      <c r="L17" s="7">
        <f t="shared" ca="1" si="8"/>
        <v>0</v>
      </c>
      <c r="M17" s="8">
        <f t="shared" ca="1" si="9"/>
        <v>0</v>
      </c>
      <c r="N17" s="6">
        <f t="shared" ca="1" si="10"/>
        <v>0</v>
      </c>
      <c r="O17" s="7">
        <f t="shared" ca="1" si="11"/>
        <v>0</v>
      </c>
      <c r="P17" s="7">
        <f t="shared" ca="1" si="12"/>
        <v>0</v>
      </c>
      <c r="Q17" s="7">
        <f t="shared" ca="1" si="13"/>
        <v>1</v>
      </c>
      <c r="R17" s="8">
        <f t="shared" ca="1" si="14"/>
        <v>0</v>
      </c>
      <c r="S17" s="3">
        <f t="shared" ca="1" si="15"/>
        <v>0</v>
      </c>
      <c r="T17" s="5">
        <f t="shared" ca="1" si="16"/>
        <v>1</v>
      </c>
      <c r="U17" s="15"/>
      <c r="V17" s="6">
        <f t="shared" ca="1" si="17"/>
        <v>1</v>
      </c>
      <c r="W17" s="7">
        <f t="shared" ca="1" si="18"/>
        <v>0</v>
      </c>
      <c r="X17" s="7">
        <f t="shared" ca="1" si="19"/>
        <v>0</v>
      </c>
      <c r="Y17" s="8">
        <f t="shared" ca="1" si="20"/>
        <v>0</v>
      </c>
      <c r="AA17" s="26"/>
      <c r="AB17" s="26"/>
      <c r="AC17" s="26"/>
      <c r="AD17" s="26"/>
      <c r="AE17" s="26"/>
    </row>
    <row r="18" spans="1:31" ht="15.75" thickBot="1" x14ac:dyDescent="0.3">
      <c r="A18">
        <f t="shared" ca="1" si="0"/>
        <v>1</v>
      </c>
      <c r="B18" s="1" t="str">
        <f ca="1">VLOOKUP(A18,$AB$5:$AC$9,2)</f>
        <v>Comedy</v>
      </c>
      <c r="C18" s="1">
        <f t="shared" ca="1" si="1"/>
        <v>1</v>
      </c>
      <c r="D18" s="1" t="str">
        <f ca="1">VLOOKUP(C18,$AD$5:$AE$9,2)</f>
        <v>India</v>
      </c>
      <c r="E18" s="1">
        <f t="shared" ca="1" si="2"/>
        <v>1</v>
      </c>
      <c r="F18" s="1" t="str">
        <f t="shared" ca="1" si="3"/>
        <v>Yes</v>
      </c>
      <c r="G18" s="1">
        <f t="shared" ca="1" si="4"/>
        <v>2016</v>
      </c>
      <c r="H18" s="1"/>
      <c r="I18" s="6">
        <f t="shared" ca="1" si="5"/>
        <v>0</v>
      </c>
      <c r="J18" s="7">
        <f t="shared" ca="1" si="6"/>
        <v>0</v>
      </c>
      <c r="K18" s="7">
        <f t="shared" ca="1" si="7"/>
        <v>1</v>
      </c>
      <c r="L18" s="7">
        <f t="shared" ca="1" si="8"/>
        <v>0</v>
      </c>
      <c r="M18" s="8">
        <f t="shared" ca="1" si="9"/>
        <v>0</v>
      </c>
      <c r="N18" s="6">
        <f t="shared" ca="1" si="10"/>
        <v>1</v>
      </c>
      <c r="O18" s="7">
        <f t="shared" ca="1" si="11"/>
        <v>0</v>
      </c>
      <c r="P18" s="7">
        <f t="shared" ca="1" si="12"/>
        <v>0</v>
      </c>
      <c r="Q18" s="7">
        <f t="shared" ca="1" si="13"/>
        <v>0</v>
      </c>
      <c r="R18" s="8">
        <f t="shared" ca="1" si="14"/>
        <v>0</v>
      </c>
      <c r="S18" s="3">
        <f t="shared" ca="1" si="15"/>
        <v>1</v>
      </c>
      <c r="T18" s="5">
        <f t="shared" ca="1" si="16"/>
        <v>0</v>
      </c>
      <c r="U18" s="15"/>
      <c r="V18" s="6">
        <f t="shared" ca="1" si="17"/>
        <v>0</v>
      </c>
      <c r="W18" s="7">
        <f t="shared" ca="1" si="18"/>
        <v>0</v>
      </c>
      <c r="X18" s="7">
        <f t="shared" ca="1" si="19"/>
        <v>0</v>
      </c>
      <c r="Y18" s="8">
        <f t="shared" ca="1" si="20"/>
        <v>1</v>
      </c>
      <c r="AA18" s="26"/>
      <c r="AB18" s="26"/>
      <c r="AC18" s="26"/>
      <c r="AD18" s="26"/>
      <c r="AE18" s="26"/>
    </row>
    <row r="19" spans="1:31" ht="15.75" thickBot="1" x14ac:dyDescent="0.3">
      <c r="A19">
        <f t="shared" ca="1" si="0"/>
        <v>2</v>
      </c>
      <c r="B19" s="1" t="str">
        <f ca="1">VLOOKUP(A19,$AB$5:$AC$9,2)</f>
        <v>Drama</v>
      </c>
      <c r="C19" s="1">
        <f t="shared" ca="1" si="1"/>
        <v>5</v>
      </c>
      <c r="D19" s="1" t="str">
        <f ca="1">VLOOKUP(C19,$AD$5:$AE$9,2)</f>
        <v>England</v>
      </c>
      <c r="E19" s="1">
        <f t="shared" ca="1" si="2"/>
        <v>1</v>
      </c>
      <c r="F19" s="1" t="str">
        <f t="shared" ca="1" si="3"/>
        <v>Yes</v>
      </c>
      <c r="G19" s="1">
        <f t="shared" ca="1" si="4"/>
        <v>2003</v>
      </c>
      <c r="H19" s="1"/>
      <c r="I19" s="6">
        <f t="shared" ca="1" si="5"/>
        <v>0</v>
      </c>
      <c r="J19" s="7">
        <f t="shared" ca="1" si="6"/>
        <v>0</v>
      </c>
      <c r="K19" s="7">
        <f t="shared" ca="1" si="7"/>
        <v>0</v>
      </c>
      <c r="L19" s="7">
        <f t="shared" ca="1" si="8"/>
        <v>1</v>
      </c>
      <c r="M19" s="8">
        <f t="shared" ca="1" si="9"/>
        <v>0</v>
      </c>
      <c r="N19" s="6">
        <f t="shared" ca="1" si="10"/>
        <v>0</v>
      </c>
      <c r="O19" s="7">
        <f t="shared" ca="1" si="11"/>
        <v>0</v>
      </c>
      <c r="P19" s="7">
        <f t="shared" ca="1" si="12"/>
        <v>0</v>
      </c>
      <c r="Q19" s="7">
        <f t="shared" ca="1" si="13"/>
        <v>0</v>
      </c>
      <c r="R19" s="8">
        <f t="shared" ca="1" si="14"/>
        <v>1</v>
      </c>
      <c r="S19" s="3">
        <f t="shared" ca="1" si="15"/>
        <v>1</v>
      </c>
      <c r="T19" s="5">
        <f t="shared" ca="1" si="16"/>
        <v>0</v>
      </c>
      <c r="U19" s="15"/>
      <c r="V19" s="6">
        <f t="shared" ca="1" si="17"/>
        <v>1</v>
      </c>
      <c r="W19" s="7">
        <f t="shared" ca="1" si="18"/>
        <v>0</v>
      </c>
      <c r="X19" s="7">
        <f t="shared" ca="1" si="19"/>
        <v>0</v>
      </c>
      <c r="Y19" s="8">
        <f t="shared" ca="1" si="20"/>
        <v>0</v>
      </c>
    </row>
    <row r="20" spans="1:31" ht="15.75" thickBot="1" x14ac:dyDescent="0.3">
      <c r="A20">
        <f t="shared" ca="1" si="0"/>
        <v>2</v>
      </c>
      <c r="B20" s="1" t="str">
        <f ca="1">VLOOKUP(A20,$AB$5:$AC$9,2)</f>
        <v>Drama</v>
      </c>
      <c r="C20" s="1">
        <f t="shared" ca="1" si="1"/>
        <v>3</v>
      </c>
      <c r="D20" s="1" t="str">
        <f ca="1">VLOOKUP(C20,$AD$5:$AE$9,2)</f>
        <v>UAE</v>
      </c>
      <c r="E20" s="1">
        <f t="shared" ca="1" si="2"/>
        <v>1</v>
      </c>
      <c r="F20" s="1" t="str">
        <f t="shared" ca="1" si="3"/>
        <v>Yes</v>
      </c>
      <c r="G20" s="1">
        <f t="shared" ca="1" si="4"/>
        <v>2017</v>
      </c>
      <c r="H20" s="1"/>
      <c r="I20" s="6">
        <f t="shared" ca="1" si="5"/>
        <v>0</v>
      </c>
      <c r="J20" s="7">
        <f t="shared" ca="1" si="6"/>
        <v>0</v>
      </c>
      <c r="K20" s="7">
        <f t="shared" ca="1" si="7"/>
        <v>0</v>
      </c>
      <c r="L20" s="7">
        <f t="shared" ca="1" si="8"/>
        <v>1</v>
      </c>
      <c r="M20" s="8">
        <f t="shared" ca="1" si="9"/>
        <v>0</v>
      </c>
      <c r="N20" s="6">
        <f t="shared" ca="1" si="10"/>
        <v>0</v>
      </c>
      <c r="O20" s="7">
        <f t="shared" ca="1" si="11"/>
        <v>0</v>
      </c>
      <c r="P20" s="7">
        <f t="shared" ca="1" si="12"/>
        <v>1</v>
      </c>
      <c r="Q20" s="7">
        <f t="shared" ca="1" si="13"/>
        <v>0</v>
      </c>
      <c r="R20" s="8">
        <f t="shared" ca="1" si="14"/>
        <v>0</v>
      </c>
      <c r="S20" s="3">
        <f t="shared" ca="1" si="15"/>
        <v>1</v>
      </c>
      <c r="T20" s="5">
        <f t="shared" ca="1" si="16"/>
        <v>0</v>
      </c>
      <c r="U20" s="15"/>
      <c r="V20" s="6">
        <f t="shared" ca="1" si="17"/>
        <v>0</v>
      </c>
      <c r="W20" s="7">
        <f t="shared" ca="1" si="18"/>
        <v>0</v>
      </c>
      <c r="X20" s="7">
        <f t="shared" ca="1" si="19"/>
        <v>0</v>
      </c>
      <c r="Y20" s="8">
        <f t="shared" ca="1" si="20"/>
        <v>1</v>
      </c>
    </row>
    <row r="21" spans="1:31" ht="15.75" thickBot="1" x14ac:dyDescent="0.3">
      <c r="A21">
        <f t="shared" ca="1" si="0"/>
        <v>5</v>
      </c>
      <c r="B21" s="1" t="str">
        <f ca="1">VLOOKUP(A21,$AB$5:$AC$9,2)</f>
        <v>Romantic</v>
      </c>
      <c r="C21" s="1">
        <f t="shared" ca="1" si="1"/>
        <v>4</v>
      </c>
      <c r="D21" s="1" t="str">
        <f ca="1">VLOOKUP(C21,$AD$5:$AE$9,2)</f>
        <v>China</v>
      </c>
      <c r="E21" s="1">
        <f t="shared" ca="1" si="2"/>
        <v>2</v>
      </c>
      <c r="F21" s="1" t="str">
        <f t="shared" ca="1" si="3"/>
        <v>No</v>
      </c>
      <c r="G21" s="1">
        <f t="shared" ca="1" si="4"/>
        <v>2004</v>
      </c>
      <c r="H21" s="1"/>
      <c r="I21" s="6">
        <f t="shared" ca="1" si="5"/>
        <v>0</v>
      </c>
      <c r="J21" s="7">
        <f t="shared" ca="1" si="6"/>
        <v>0</v>
      </c>
      <c r="K21" s="7">
        <f t="shared" ca="1" si="7"/>
        <v>0</v>
      </c>
      <c r="L21" s="7">
        <f t="shared" ca="1" si="8"/>
        <v>0</v>
      </c>
      <c r="M21" s="8">
        <f t="shared" ca="1" si="9"/>
        <v>1</v>
      </c>
      <c r="N21" s="6">
        <f t="shared" ca="1" si="10"/>
        <v>0</v>
      </c>
      <c r="O21" s="7">
        <f t="shared" ca="1" si="11"/>
        <v>0</v>
      </c>
      <c r="P21" s="7">
        <f t="shared" ca="1" si="12"/>
        <v>0</v>
      </c>
      <c r="Q21" s="7">
        <f t="shared" ca="1" si="13"/>
        <v>1</v>
      </c>
      <c r="R21" s="8">
        <f t="shared" ca="1" si="14"/>
        <v>0</v>
      </c>
      <c r="S21" s="3">
        <f t="shared" ca="1" si="15"/>
        <v>0</v>
      </c>
      <c r="T21" s="5">
        <f t="shared" ca="1" si="16"/>
        <v>1</v>
      </c>
      <c r="U21" s="15"/>
      <c r="V21" s="6">
        <f t="shared" ca="1" si="17"/>
        <v>1</v>
      </c>
      <c r="W21" s="7">
        <f t="shared" ca="1" si="18"/>
        <v>0</v>
      </c>
      <c r="X21" s="7">
        <f t="shared" ca="1" si="19"/>
        <v>0</v>
      </c>
      <c r="Y21" s="8">
        <f t="shared" ca="1" si="20"/>
        <v>0</v>
      </c>
    </row>
    <row r="22" spans="1:31" ht="15.75" thickBot="1" x14ac:dyDescent="0.3">
      <c r="A22">
        <f t="shared" ca="1" si="0"/>
        <v>3</v>
      </c>
      <c r="B22" s="1" t="str">
        <f ca="1">VLOOKUP(A22,$AB$5:$AC$9,2)</f>
        <v>Horror</v>
      </c>
      <c r="C22" s="1">
        <f t="shared" ca="1" si="1"/>
        <v>4</v>
      </c>
      <c r="D22" s="1" t="str">
        <f ca="1">VLOOKUP(C22,$AD$5:$AE$9,2)</f>
        <v>China</v>
      </c>
      <c r="E22" s="1">
        <f t="shared" ca="1" si="2"/>
        <v>2</v>
      </c>
      <c r="F22" s="1" t="str">
        <f t="shared" ca="1" si="3"/>
        <v>No</v>
      </c>
      <c r="G22" s="1">
        <f t="shared" ca="1" si="4"/>
        <v>2012</v>
      </c>
      <c r="H22" s="1"/>
      <c r="I22" s="9">
        <f t="shared" ca="1" si="5"/>
        <v>0</v>
      </c>
      <c r="J22" s="10">
        <f t="shared" ca="1" si="6"/>
        <v>1</v>
      </c>
      <c r="K22" s="10">
        <f t="shared" ca="1" si="7"/>
        <v>0</v>
      </c>
      <c r="L22" s="10">
        <f t="shared" ca="1" si="8"/>
        <v>0</v>
      </c>
      <c r="M22" s="11">
        <f t="shared" ca="1" si="9"/>
        <v>0</v>
      </c>
      <c r="N22" s="9">
        <f t="shared" ca="1" si="10"/>
        <v>0</v>
      </c>
      <c r="O22" s="10">
        <f t="shared" ca="1" si="11"/>
        <v>0</v>
      </c>
      <c r="P22" s="10">
        <f t="shared" ca="1" si="12"/>
        <v>0</v>
      </c>
      <c r="Q22" s="10">
        <f t="shared" ca="1" si="13"/>
        <v>1</v>
      </c>
      <c r="R22" s="11">
        <f t="shared" ca="1" si="14"/>
        <v>0</v>
      </c>
      <c r="S22" s="3">
        <f t="shared" ca="1" si="15"/>
        <v>0</v>
      </c>
      <c r="T22" s="5">
        <f t="shared" ca="1" si="16"/>
        <v>1</v>
      </c>
      <c r="U22" s="15"/>
      <c r="V22" s="9">
        <f t="shared" ca="1" si="17"/>
        <v>0</v>
      </c>
      <c r="W22" s="10">
        <f t="shared" ca="1" si="18"/>
        <v>0</v>
      </c>
      <c r="X22" s="10">
        <f t="shared" ca="1" si="19"/>
        <v>1</v>
      </c>
      <c r="Y22" s="11">
        <f t="shared" ca="1" si="20"/>
        <v>0</v>
      </c>
    </row>
    <row r="23" spans="1:31" ht="15.75" thickBot="1" x14ac:dyDescent="0.3">
      <c r="H23" t="s">
        <v>14</v>
      </c>
      <c r="I23" s="12">
        <f ca="1">SUM(I5:I22)</f>
        <v>4</v>
      </c>
      <c r="J23" s="13">
        <f t="shared" ref="J23:M23" ca="1" si="21">SUM(J5:J22)</f>
        <v>3</v>
      </c>
      <c r="K23" s="13">
        <f t="shared" ca="1" si="21"/>
        <v>2</v>
      </c>
      <c r="L23" s="13">
        <f t="shared" ca="1" si="21"/>
        <v>4</v>
      </c>
      <c r="M23" s="14">
        <f t="shared" ca="1" si="21"/>
        <v>5</v>
      </c>
      <c r="N23" s="14">
        <f t="shared" ref="N23" ca="1" si="22">SUM(N5:N22)</f>
        <v>4</v>
      </c>
      <c r="O23" s="14">
        <f t="shared" ref="O23" ca="1" si="23">SUM(O5:O22)</f>
        <v>2</v>
      </c>
      <c r="P23" s="14">
        <f t="shared" ref="P23" ca="1" si="24">SUM(P5:P22)</f>
        <v>4</v>
      </c>
      <c r="Q23" s="14">
        <f t="shared" ref="Q23" ca="1" si="25">SUM(Q5:Q22)</f>
        <v>4</v>
      </c>
      <c r="R23" s="14">
        <f t="shared" ref="R23" ca="1" si="26">SUM(R5:R22)</f>
        <v>4</v>
      </c>
      <c r="S23" s="14">
        <f t="shared" ref="S23" ca="1" si="27">SUM(S5:S22)</f>
        <v>7</v>
      </c>
      <c r="T23" s="14">
        <f t="shared" ref="T23" ca="1" si="28">SUM(T5:T22)</f>
        <v>11</v>
      </c>
      <c r="U23" s="15"/>
      <c r="V23" s="33">
        <f ca="1">SUM(V5:V22)</f>
        <v>5</v>
      </c>
      <c r="W23" s="33">
        <f t="shared" ref="W23:Y23" ca="1" si="29">SUM(W5:W22)</f>
        <v>5</v>
      </c>
      <c r="X23" s="33">
        <f t="shared" ca="1" si="29"/>
        <v>6</v>
      </c>
      <c r="Y23" s="34">
        <f t="shared" ca="1" si="29"/>
        <v>5</v>
      </c>
    </row>
    <row r="24" spans="1:31" x14ac:dyDescent="0.25">
      <c r="I24" s="21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22"/>
    </row>
    <row r="25" spans="1:31" x14ac:dyDescent="0.25">
      <c r="I25" s="2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22"/>
    </row>
    <row r="26" spans="1:31" x14ac:dyDescent="0.25">
      <c r="I26" s="21">
        <f ca="1">I23</f>
        <v>4</v>
      </c>
      <c r="J26" s="15" t="str">
        <f>I4</f>
        <v>Action</v>
      </c>
      <c r="K26" s="15">
        <f ca="1">MAX(I26:I30)</f>
        <v>5</v>
      </c>
      <c r="L26" s="15"/>
      <c r="M26" s="15">
        <f ca="1">N23</f>
        <v>4</v>
      </c>
      <c r="N26" s="15" t="str">
        <f>N4</f>
        <v>India</v>
      </c>
      <c r="O26" s="15">
        <f ca="1">MAX(M27:M30)</f>
        <v>4</v>
      </c>
      <c r="P26" s="15"/>
      <c r="Q26" s="15">
        <f ca="1">S23</f>
        <v>7</v>
      </c>
      <c r="R26" s="15" t="str">
        <f>S4</f>
        <v xml:space="preserve">Yes </v>
      </c>
      <c r="S26" s="15">
        <f ca="1">MAX(Q26:Q27)</f>
        <v>11</v>
      </c>
      <c r="T26" s="15"/>
      <c r="U26" s="15">
        <f ca="1">V23</f>
        <v>5</v>
      </c>
      <c r="V26" s="15" t="str">
        <f>V4</f>
        <v>From 2000-2005</v>
      </c>
      <c r="W26" s="15">
        <f ca="1">MAX(U26:U29)</f>
        <v>6</v>
      </c>
      <c r="X26" s="15"/>
      <c r="Y26" s="22"/>
    </row>
    <row r="27" spans="1:31" x14ac:dyDescent="0.25">
      <c r="I27" s="21">
        <f ca="1">J23</f>
        <v>3</v>
      </c>
      <c r="J27" s="15" t="str">
        <f>J4</f>
        <v>Horror</v>
      </c>
      <c r="K27" s="15"/>
      <c r="L27" s="32" t="str">
        <f ca="1">VLOOKUP(K26,I26:J30,2)</f>
        <v>Romantic</v>
      </c>
      <c r="M27" s="15">
        <f ca="1">O23</f>
        <v>2</v>
      </c>
      <c r="N27" s="15" t="str">
        <f>O4</f>
        <v>USA</v>
      </c>
      <c r="O27" s="15"/>
      <c r="P27" s="32" t="str">
        <f ca="1">VLOOKUP(O26,M27:N30,2)</f>
        <v>England</v>
      </c>
      <c r="Q27" s="15">
        <f ca="1">T23</f>
        <v>11</v>
      </c>
      <c r="R27" s="15" t="str">
        <f>T4</f>
        <v>No</v>
      </c>
      <c r="S27" s="15"/>
      <c r="T27" s="32" t="str">
        <f ca="1">VLOOKUP(S26,Q26:R27,2)</f>
        <v>No</v>
      </c>
      <c r="U27" s="15">
        <f ca="1">W23</f>
        <v>5</v>
      </c>
      <c r="V27" s="15" t="str">
        <f>W4</f>
        <v>From 2006-2010</v>
      </c>
      <c r="W27" s="15"/>
      <c r="X27" s="32" t="str">
        <f ca="1">VLOOKUP(W26,U26:V29,2)</f>
        <v>From 2011-2015</v>
      </c>
      <c r="Y27" s="22"/>
    </row>
    <row r="28" spans="1:31" x14ac:dyDescent="0.25">
      <c r="I28" s="21">
        <f ca="1">K23</f>
        <v>2</v>
      </c>
      <c r="J28" s="15" t="str">
        <f>K4</f>
        <v>Comedy</v>
      </c>
      <c r="K28" s="15"/>
      <c r="L28" s="15"/>
      <c r="M28" s="15">
        <f ca="1">P23</f>
        <v>4</v>
      </c>
      <c r="N28" s="15" t="str">
        <f>P4</f>
        <v>UAE</v>
      </c>
      <c r="O28" s="15"/>
      <c r="P28" s="15"/>
      <c r="Q28" s="15"/>
      <c r="R28" s="15"/>
      <c r="S28" s="15"/>
      <c r="T28" s="15"/>
      <c r="U28" s="15">
        <f ca="1">X23</f>
        <v>6</v>
      </c>
      <c r="V28" s="15" t="str">
        <f>X4</f>
        <v>From 2011-2015</v>
      </c>
      <c r="W28" s="15"/>
      <c r="X28" s="15"/>
      <c r="Y28" s="22"/>
    </row>
    <row r="29" spans="1:31" x14ac:dyDescent="0.25">
      <c r="I29" s="21">
        <f ca="1">L23</f>
        <v>4</v>
      </c>
      <c r="J29" s="15" t="str">
        <f>L4</f>
        <v>Drama</v>
      </c>
      <c r="K29" s="15"/>
      <c r="L29" s="15"/>
      <c r="M29" s="15">
        <f ca="1">Q23</f>
        <v>4</v>
      </c>
      <c r="N29" s="15" t="str">
        <f>Q4</f>
        <v>China</v>
      </c>
      <c r="O29" s="15"/>
      <c r="P29" s="15"/>
      <c r="Q29" s="15"/>
      <c r="R29" s="15"/>
      <c r="S29" s="15"/>
      <c r="T29" s="15"/>
      <c r="U29" s="15">
        <f ca="1">Y23</f>
        <v>5</v>
      </c>
      <c r="V29" s="15" t="str">
        <f>Y4</f>
        <v>From 2016-2020</v>
      </c>
      <c r="W29" s="15"/>
      <c r="X29" s="15"/>
      <c r="Y29" s="22"/>
    </row>
    <row r="30" spans="1:31" x14ac:dyDescent="0.25">
      <c r="I30" s="21">
        <f ca="1">M23</f>
        <v>5</v>
      </c>
      <c r="J30" s="15" t="str">
        <f>M4</f>
        <v>Romantic</v>
      </c>
      <c r="K30" s="15"/>
      <c r="L30" s="15"/>
      <c r="M30" s="15">
        <f ca="1">R23</f>
        <v>4</v>
      </c>
      <c r="N30" s="15" t="str">
        <f>R4</f>
        <v>England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22"/>
    </row>
    <row r="31" spans="1:31" x14ac:dyDescent="0.25">
      <c r="I31" s="2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22"/>
    </row>
    <row r="32" spans="1:31" ht="15.75" thickBot="1" x14ac:dyDescent="0.3"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5"/>
    </row>
    <row r="39" spans="9:25" x14ac:dyDescent="0.25"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9:25" x14ac:dyDescent="0.25"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15"/>
      <c r="V40" s="42"/>
      <c r="W40" s="42"/>
      <c r="X40" s="42"/>
      <c r="Y40" s="42"/>
    </row>
    <row r="41" spans="9:25" x14ac:dyDescent="0.2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5"/>
      <c r="V41" s="15"/>
      <c r="W41" s="15"/>
      <c r="X41" s="15"/>
      <c r="Y41" s="15"/>
    </row>
    <row r="42" spans="9:25" x14ac:dyDescent="0.25"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5"/>
      <c r="V42" s="7"/>
      <c r="W42" s="7"/>
      <c r="X42" s="7"/>
      <c r="Y42" s="7"/>
    </row>
    <row r="43" spans="9:25" x14ac:dyDescent="0.2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5"/>
      <c r="V43" s="7"/>
      <c r="W43" s="7"/>
      <c r="X43" s="7"/>
      <c r="Y43" s="7"/>
    </row>
    <row r="44" spans="9:25" x14ac:dyDescent="0.25"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5"/>
      <c r="V44" s="7"/>
      <c r="W44" s="7"/>
      <c r="X44" s="7"/>
      <c r="Y44" s="7"/>
    </row>
    <row r="45" spans="9:25" x14ac:dyDescent="0.25"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5"/>
      <c r="V45" s="7"/>
      <c r="W45" s="7"/>
      <c r="X45" s="7"/>
      <c r="Y45" s="7"/>
    </row>
    <row r="46" spans="9:25" x14ac:dyDescent="0.25"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15"/>
      <c r="V46" s="7"/>
      <c r="W46" s="7"/>
      <c r="X46" s="7"/>
      <c r="Y46" s="7"/>
    </row>
    <row r="47" spans="9:25" x14ac:dyDescent="0.25"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5"/>
      <c r="V47" s="7"/>
      <c r="W47" s="7"/>
      <c r="X47" s="7"/>
      <c r="Y47" s="7"/>
    </row>
    <row r="48" spans="9:25" x14ac:dyDescent="0.25"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5"/>
      <c r="V48" s="7"/>
      <c r="W48" s="7"/>
      <c r="X48" s="7"/>
      <c r="Y48" s="7"/>
    </row>
    <row r="49" spans="9:25" x14ac:dyDescent="0.25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5"/>
      <c r="V49" s="7"/>
      <c r="W49" s="7"/>
      <c r="X49" s="7"/>
      <c r="Y49" s="7"/>
    </row>
    <row r="50" spans="9:25" x14ac:dyDescent="0.25"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15"/>
      <c r="V50" s="7"/>
      <c r="W50" s="7"/>
      <c r="X50" s="7"/>
      <c r="Y50" s="7"/>
    </row>
    <row r="51" spans="9:25" x14ac:dyDescent="0.25"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15"/>
      <c r="V51" s="7"/>
      <c r="W51" s="7"/>
      <c r="X51" s="7"/>
      <c r="Y51" s="7"/>
    </row>
    <row r="52" spans="9:25" x14ac:dyDescent="0.25"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15"/>
      <c r="V52" s="7"/>
      <c r="W52" s="7"/>
      <c r="X52" s="7"/>
      <c r="Y52" s="7"/>
    </row>
    <row r="53" spans="9:25" x14ac:dyDescent="0.2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5"/>
      <c r="V53" s="7"/>
      <c r="W53" s="7"/>
      <c r="X53" s="7"/>
      <c r="Y53" s="7"/>
    </row>
    <row r="54" spans="9:25" x14ac:dyDescent="0.2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5"/>
      <c r="V54" s="7"/>
      <c r="W54" s="7"/>
      <c r="X54" s="7"/>
      <c r="Y54" s="7"/>
    </row>
    <row r="55" spans="9:25" x14ac:dyDescent="0.2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15"/>
      <c r="V55" s="7"/>
      <c r="W55" s="7"/>
      <c r="X55" s="7"/>
      <c r="Y55" s="7"/>
    </row>
    <row r="56" spans="9:25" x14ac:dyDescent="0.25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15"/>
      <c r="V56" s="7"/>
      <c r="W56" s="7"/>
      <c r="X56" s="7"/>
      <c r="Y56" s="7"/>
    </row>
    <row r="57" spans="9:25" x14ac:dyDescent="0.25"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5"/>
      <c r="V57" s="7"/>
      <c r="W57" s="7"/>
      <c r="X57" s="7"/>
      <c r="Y57" s="7"/>
    </row>
    <row r="58" spans="9:25" x14ac:dyDescent="0.25"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15"/>
      <c r="V58" s="7"/>
      <c r="W58" s="7"/>
      <c r="X58" s="7"/>
      <c r="Y58" s="7"/>
    </row>
    <row r="59" spans="9:25" x14ac:dyDescent="0.25"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15"/>
      <c r="V59" s="7"/>
      <c r="W59" s="7"/>
      <c r="X59" s="7"/>
      <c r="Y59" s="7"/>
    </row>
    <row r="60" spans="9:25" x14ac:dyDescent="0.25"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15"/>
      <c r="V60" s="45"/>
      <c r="W60" s="45"/>
      <c r="X60" s="45"/>
      <c r="Y60" s="45"/>
    </row>
    <row r="61" spans="9:25" x14ac:dyDescent="0.25"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9:25" x14ac:dyDescent="0.25"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9:25" x14ac:dyDescent="0.25"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9:25" x14ac:dyDescent="0.25">
      <c r="I64" s="15"/>
      <c r="J64" s="15"/>
      <c r="K64" s="15"/>
      <c r="L64" s="46"/>
      <c r="M64" s="15"/>
      <c r="N64" s="15"/>
      <c r="O64" s="15"/>
      <c r="P64" s="46"/>
      <c r="Q64" s="15"/>
      <c r="R64" s="15"/>
      <c r="S64" s="15"/>
      <c r="T64" s="46"/>
      <c r="U64" s="15"/>
      <c r="V64" s="15"/>
      <c r="W64" s="15"/>
      <c r="X64" s="46"/>
      <c r="Y64" s="15"/>
    </row>
    <row r="65" spans="9:25" x14ac:dyDescent="0.25"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9:25" x14ac:dyDescent="0.25"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9:25" x14ac:dyDescent="0.25"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9:25" x14ac:dyDescent="0.25"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9:25" x14ac:dyDescent="0.25"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</sheetData>
  <mergeCells count="21">
    <mergeCell ref="AD15:AD16"/>
    <mergeCell ref="AE15:AE16"/>
    <mergeCell ref="AB13:AB14"/>
    <mergeCell ref="AC13:AC14"/>
    <mergeCell ref="AD13:AD14"/>
    <mergeCell ref="AA15:AA16"/>
    <mergeCell ref="AE13:AE14"/>
    <mergeCell ref="AB15:AB16"/>
    <mergeCell ref="AC15:AC16"/>
    <mergeCell ref="I39:Y39"/>
    <mergeCell ref="I40:M40"/>
    <mergeCell ref="N40:R40"/>
    <mergeCell ref="S40:T40"/>
    <mergeCell ref="V40:Y40"/>
    <mergeCell ref="AA13:AA14"/>
    <mergeCell ref="I3:M3"/>
    <mergeCell ref="N3:R3"/>
    <mergeCell ref="S3:T3"/>
    <mergeCell ref="V3:Y3"/>
    <mergeCell ref="B1:D1"/>
    <mergeCell ref="I2:Y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2021-04-01T18:37:55Z</dcterms:modified>
</cp:coreProperties>
</file>