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glawk/Downloads/FinancialAnalyst_Portfolio/"/>
    </mc:Choice>
  </mc:AlternateContent>
  <xr:revisionPtr revIDLastSave="0" documentId="13_ncr:9_{00B0ED10-6814-2E4A-A54F-16233839899A}" xr6:coauthVersionLast="47" xr6:coauthVersionMax="47" xr10:uidLastSave="{00000000-0000-0000-0000-000000000000}"/>
  <bookViews>
    <workbookView xWindow="1000" yWindow="500" windowWidth="26040" windowHeight="19920" xr2:uid="{FA52B8A2-23EA-5041-B47E-F221D581BBA2}"/>
  </bookViews>
  <sheets>
    <sheet name="Raw_Data" sheetId="2" r:id="rId1"/>
    <sheet name="Monthly_P&amp;L_Summary" sheetId="3" r:id="rId2"/>
    <sheet name="Sheet12" sheetId="16" r:id="rId3"/>
    <sheet name="Monthly_Overall_Summary" sheetId="8" r:id="rId4"/>
    <sheet name="ETS_Model" sheetId="11" r:id="rId5"/>
    <sheet name="Forecasts" sheetId="12" r:id="rId6"/>
  </sheets>
  <definedNames>
    <definedName name="_xlnm._FilterDatabase" localSheetId="1" hidden="1">'Monthly_P&amp;L_Summary'!$A$1:$K$73</definedName>
    <definedName name="_xlnm._FilterDatabase" localSheetId="0" hidden="1">Raw_Data!$A$1:$K$601</definedName>
    <definedName name="_xlchart.v2.0" hidden="1">Sheet12!$A$35:$A$37</definedName>
    <definedName name="_xlchart.v2.1" hidden="1">Sheet12!$B$34</definedName>
    <definedName name="_xlchart.v2.2" hidden="1">Sheet12!$B$35:$B$37</definedName>
  </definedNames>
  <calcPr calcId="191029"/>
  <pivotCaches>
    <pivotCache cacheId="6" r:id="rId7"/>
    <pivotCache cacheId="28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 a="1"/>
  <c r="H2" i="3" s="1"/>
  <c r="K2" i="3" s="1"/>
  <c r="C2" i="3"/>
  <c r="F26" i="12"/>
  <c r="F27" i="12"/>
  <c r="F28" i="12"/>
  <c r="F29" i="12"/>
  <c r="F30" i="12"/>
  <c r="F31" i="12"/>
  <c r="F32" i="12"/>
  <c r="F33" i="12"/>
  <c r="F34" i="12"/>
  <c r="F35" i="12"/>
  <c r="F36" i="12"/>
  <c r="F37" i="12"/>
  <c r="I37" i="12"/>
  <c r="I27" i="12"/>
  <c r="I28" i="12"/>
  <c r="I29" i="12"/>
  <c r="I30" i="12"/>
  <c r="I31" i="12"/>
  <c r="I32" i="12"/>
  <c r="I33" i="12"/>
  <c r="I34" i="12"/>
  <c r="I35" i="12"/>
  <c r="I36" i="12"/>
  <c r="I26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H33" i="3" a="1"/>
  <c r="H33" i="3" s="1"/>
  <c r="K33" i="3" s="1"/>
  <c r="H34" i="3" a="1"/>
  <c r="H34" i="3" s="1"/>
  <c r="K34" i="3" s="1"/>
  <c r="H35" i="3" a="1"/>
  <c r="H35" i="3" s="1"/>
  <c r="K35" i="3" s="1"/>
  <c r="H36" i="3" a="1"/>
  <c r="H36" i="3" s="1"/>
  <c r="K36" i="3" s="1"/>
  <c r="H37" i="3" a="1"/>
  <c r="H37" i="3" s="1"/>
  <c r="K37" i="3" s="1"/>
  <c r="H38" i="3" a="1"/>
  <c r="H38" i="3" s="1"/>
  <c r="K38" i="3" s="1"/>
  <c r="H39" i="3" a="1"/>
  <c r="H39" i="3" s="1"/>
  <c r="K39" i="3" s="1"/>
  <c r="H40" i="3" a="1"/>
  <c r="H40" i="3" s="1"/>
  <c r="K40" i="3" s="1"/>
  <c r="H41" i="3" a="1"/>
  <c r="H41" i="3" s="1"/>
  <c r="K41" i="3" s="1"/>
  <c r="H42" i="3" a="1"/>
  <c r="H42" i="3" s="1"/>
  <c r="K42" i="3" s="1"/>
  <c r="H43" i="3" a="1"/>
  <c r="H43" i="3" s="1"/>
  <c r="K43" i="3" s="1"/>
  <c r="H44" i="3" a="1"/>
  <c r="H44" i="3" s="1"/>
  <c r="K44" i="3" s="1"/>
  <c r="H45" i="3" a="1"/>
  <c r="H45" i="3" s="1"/>
  <c r="K45" i="3" s="1"/>
  <c r="H46" i="3" a="1"/>
  <c r="H46" i="3" s="1"/>
  <c r="K46" i="3" s="1"/>
  <c r="H47" i="3" a="1"/>
  <c r="H47" i="3" s="1"/>
  <c r="K47" i="3" s="1"/>
  <c r="H48" i="3" a="1"/>
  <c r="H48" i="3" s="1"/>
  <c r="K48" i="3" s="1"/>
  <c r="H49" i="3" a="1"/>
  <c r="H49" i="3" s="1"/>
  <c r="K49" i="3" s="1"/>
  <c r="H50" i="3" a="1"/>
  <c r="H50" i="3" s="1"/>
  <c r="K50" i="3" s="1"/>
  <c r="H51" i="3" a="1"/>
  <c r="H51" i="3" s="1"/>
  <c r="K51" i="3" s="1"/>
  <c r="H52" i="3" a="1"/>
  <c r="H52" i="3" s="1"/>
  <c r="K52" i="3" s="1"/>
  <c r="H53" i="3" a="1"/>
  <c r="H53" i="3" s="1"/>
  <c r="K53" i="3" s="1"/>
  <c r="H54" i="3" a="1"/>
  <c r="H54" i="3" s="1"/>
  <c r="K54" i="3" s="1"/>
  <c r="H55" i="3" a="1"/>
  <c r="H55" i="3" s="1"/>
  <c r="K55" i="3" s="1"/>
  <c r="H56" i="3" a="1"/>
  <c r="H56" i="3" s="1"/>
  <c r="K56" i="3" s="1"/>
  <c r="H57" i="3" a="1"/>
  <c r="H57" i="3" s="1"/>
  <c r="K57" i="3" s="1"/>
  <c r="H58" i="3" a="1"/>
  <c r="H58" i="3" s="1"/>
  <c r="K58" i="3" s="1"/>
  <c r="H59" i="3" a="1"/>
  <c r="H59" i="3" s="1"/>
  <c r="K59" i="3" s="1"/>
  <c r="H60" i="3" a="1"/>
  <c r="H60" i="3" s="1"/>
  <c r="K60" i="3" s="1"/>
  <c r="H61" i="3" a="1"/>
  <c r="H61" i="3" s="1"/>
  <c r="K61" i="3" s="1"/>
  <c r="H62" i="3" a="1"/>
  <c r="H62" i="3" s="1"/>
  <c r="K62" i="3" s="1"/>
  <c r="H63" i="3" a="1"/>
  <c r="H63" i="3" s="1"/>
  <c r="K63" i="3" s="1"/>
  <c r="H64" i="3" a="1"/>
  <c r="H64" i="3" s="1"/>
  <c r="K64" i="3" s="1"/>
  <c r="H65" i="3" a="1"/>
  <c r="H65" i="3" s="1"/>
  <c r="K65" i="3" s="1"/>
  <c r="H66" i="3" a="1"/>
  <c r="H66" i="3" s="1"/>
  <c r="K66" i="3" s="1"/>
  <c r="H67" i="3" a="1"/>
  <c r="H67" i="3" s="1"/>
  <c r="K67" i="3" s="1"/>
  <c r="H68" i="3" a="1"/>
  <c r="H68" i="3" s="1"/>
  <c r="K68" i="3" s="1"/>
  <c r="H69" i="3" a="1"/>
  <c r="H69" i="3" s="1"/>
  <c r="K69" i="3" s="1"/>
  <c r="H70" i="3" a="1"/>
  <c r="H70" i="3" s="1"/>
  <c r="K70" i="3" s="1"/>
  <c r="H71" i="3" a="1"/>
  <c r="H71" i="3" s="1"/>
  <c r="K71" i="3" s="1"/>
  <c r="H72" i="3" a="1"/>
  <c r="H72" i="3" s="1"/>
  <c r="K72" i="3" s="1"/>
  <c r="H73" i="3" a="1"/>
  <c r="H73" i="3" s="1"/>
  <c r="K73" i="3" s="1"/>
  <c r="H3" i="3" a="1"/>
  <c r="H3" i="3" s="1"/>
  <c r="K3" i="3" s="1"/>
  <c r="H4" i="3" a="1"/>
  <c r="H4" i="3" s="1"/>
  <c r="K4" i="3" s="1"/>
  <c r="H5" i="3" a="1"/>
  <c r="H5" i="3" s="1"/>
  <c r="K5" i="3" s="1"/>
  <c r="H6" i="3" a="1"/>
  <c r="H6" i="3" s="1"/>
  <c r="K6" i="3" s="1"/>
  <c r="H7" i="3" a="1"/>
  <c r="H7" i="3" s="1"/>
  <c r="K7" i="3" s="1"/>
  <c r="H8" i="3" a="1"/>
  <c r="H8" i="3" s="1"/>
  <c r="K8" i="3" s="1"/>
  <c r="H9" i="3" a="1"/>
  <c r="H9" i="3" s="1"/>
  <c r="K9" i="3" s="1"/>
  <c r="H10" i="3" a="1"/>
  <c r="H10" i="3" s="1"/>
  <c r="K10" i="3" s="1"/>
  <c r="H11" i="3" a="1"/>
  <c r="H11" i="3" s="1"/>
  <c r="K11" i="3" s="1"/>
  <c r="H12" i="3" a="1"/>
  <c r="H12" i="3" s="1"/>
  <c r="K12" i="3" s="1"/>
  <c r="H13" i="3" a="1"/>
  <c r="H13" i="3" s="1"/>
  <c r="K13" i="3" s="1"/>
  <c r="H14" i="3" a="1"/>
  <c r="H14" i="3" s="1"/>
  <c r="K14" i="3" s="1"/>
  <c r="H15" i="3" a="1"/>
  <c r="H15" i="3" s="1"/>
  <c r="K15" i="3" s="1"/>
  <c r="H16" i="3" a="1"/>
  <c r="H16" i="3" s="1"/>
  <c r="K16" i="3" s="1"/>
  <c r="H17" i="3" a="1"/>
  <c r="H17" i="3" s="1"/>
  <c r="K17" i="3" s="1"/>
  <c r="H18" i="3" a="1"/>
  <c r="H18" i="3" s="1"/>
  <c r="K18" i="3" s="1"/>
  <c r="H19" i="3" a="1"/>
  <c r="H19" i="3" s="1"/>
  <c r="K19" i="3" s="1"/>
  <c r="H20" i="3" a="1"/>
  <c r="H20" i="3" s="1"/>
  <c r="K20" i="3" s="1"/>
  <c r="H21" i="3" a="1"/>
  <c r="H21" i="3" s="1"/>
  <c r="K21" i="3" s="1"/>
  <c r="H22" i="3" a="1"/>
  <c r="H22" i="3" s="1"/>
  <c r="K22" i="3" s="1"/>
  <c r="H23" i="3" a="1"/>
  <c r="H23" i="3" s="1"/>
  <c r="K23" i="3" s="1"/>
  <c r="H24" i="3" a="1"/>
  <c r="H24" i="3" s="1"/>
  <c r="K24" i="3" s="1"/>
  <c r="H25" i="3" a="1"/>
  <c r="H25" i="3" s="1"/>
  <c r="K25" i="3" s="1"/>
  <c r="H26" i="3" a="1"/>
  <c r="H26" i="3" s="1"/>
  <c r="K26" i="3" s="1"/>
  <c r="H27" i="3" a="1"/>
  <c r="H27" i="3" s="1"/>
  <c r="K27" i="3" s="1"/>
  <c r="H28" i="3" a="1"/>
  <c r="H28" i="3" s="1"/>
  <c r="H29" i="3" a="1"/>
  <c r="H29" i="3" s="1"/>
  <c r="K29" i="3" s="1"/>
  <c r="H30" i="3" a="1"/>
  <c r="H30" i="3" s="1"/>
  <c r="K30" i="3" s="1"/>
  <c r="H31" i="3" a="1"/>
  <c r="H31" i="3" s="1"/>
  <c r="K31" i="3" s="1"/>
  <c r="H32" i="3" a="1"/>
  <c r="H32" i="3" s="1"/>
  <c r="K32" i="3" s="1"/>
  <c r="D23" i="3"/>
  <c r="J23" i="3" s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3" i="3"/>
  <c r="E2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J73" i="3" s="1"/>
  <c r="D17" i="3"/>
  <c r="D18" i="3"/>
  <c r="D19" i="3"/>
  <c r="D20" i="3"/>
  <c r="D21" i="3"/>
  <c r="D22" i="3"/>
  <c r="D5" i="3"/>
  <c r="D6" i="3"/>
  <c r="D7" i="3"/>
  <c r="D8" i="3"/>
  <c r="D9" i="3"/>
  <c r="D10" i="3"/>
  <c r="D11" i="3"/>
  <c r="D12" i="3"/>
  <c r="D13" i="3"/>
  <c r="D14" i="3"/>
  <c r="D15" i="3"/>
  <c r="D16" i="3"/>
  <c r="D3" i="3"/>
  <c r="D4" i="3"/>
  <c r="D2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3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29" i="3"/>
  <c r="C30" i="3"/>
  <c r="C31" i="3"/>
  <c r="C32" i="3"/>
  <c r="C33" i="3"/>
  <c r="C34" i="3"/>
  <c r="D27" i="11"/>
  <c r="D31" i="11"/>
  <c r="D35" i="11"/>
  <c r="D34" i="11"/>
  <c r="D28" i="11"/>
  <c r="D32" i="11"/>
  <c r="D36" i="11"/>
  <c r="D29" i="11"/>
  <c r="D33" i="11"/>
  <c r="D37" i="11"/>
  <c r="D30" i="11"/>
  <c r="C26" i="11"/>
  <c r="D26" i="11"/>
  <c r="G27" i="11"/>
  <c r="G31" i="11"/>
  <c r="G35" i="11"/>
  <c r="G28" i="11"/>
  <c r="G32" i="11"/>
  <c r="G36" i="11"/>
  <c r="G33" i="11"/>
  <c r="G37" i="11"/>
  <c r="G29" i="11"/>
  <c r="G30" i="11"/>
  <c r="G34" i="11"/>
  <c r="G26" i="11"/>
  <c r="J37" i="12"/>
  <c r="J27" i="12"/>
  <c r="J31" i="12"/>
  <c r="J35" i="12"/>
  <c r="J28" i="12"/>
  <c r="J36" i="12"/>
  <c r="J29" i="12"/>
  <c r="J34" i="12"/>
  <c r="J32" i="12"/>
  <c r="J33" i="12"/>
  <c r="J30" i="12"/>
  <c r="J26" i="12"/>
  <c r="G26" i="12"/>
  <c r="G27" i="12"/>
  <c r="G31" i="12"/>
  <c r="G35" i="12"/>
  <c r="G33" i="12"/>
  <c r="G30" i="12"/>
  <c r="G28" i="12"/>
  <c r="G32" i="12"/>
  <c r="G36" i="12"/>
  <c r="G37" i="12"/>
  <c r="G34" i="12"/>
  <c r="G29" i="12"/>
  <c r="D26" i="12"/>
  <c r="D27" i="12"/>
  <c r="D31" i="12"/>
  <c r="D35" i="12"/>
  <c r="D28" i="12"/>
  <c r="D32" i="12"/>
  <c r="D36" i="12"/>
  <c r="D29" i="12"/>
  <c r="D33" i="12"/>
  <c r="D37" i="12"/>
  <c r="D30" i="12"/>
  <c r="D34" i="12"/>
  <c r="F27" i="11"/>
  <c r="F28" i="11"/>
  <c r="F32" i="11"/>
  <c r="F36" i="11"/>
  <c r="F33" i="11"/>
  <c r="F37" i="11"/>
  <c r="F29" i="11"/>
  <c r="F30" i="11"/>
  <c r="F34" i="11"/>
  <c r="F31" i="11"/>
  <c r="F35" i="11"/>
  <c r="F26" i="11"/>
  <c r="C27" i="11"/>
  <c r="C31" i="11"/>
  <c r="C35" i="11"/>
  <c r="C32" i="11"/>
  <c r="C36" i="11"/>
  <c r="C29" i="11"/>
  <c r="C33" i="11"/>
  <c r="C37" i="11"/>
  <c r="C30" i="11"/>
  <c r="C34" i="11"/>
  <c r="C28" i="11"/>
  <c r="I2" i="3" l="1" a="1"/>
  <c r="I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<sst xmlns="http://schemas.openxmlformats.org/spreadsheetml/2006/main" count="1345" uniqueCount="655">
  <si>
    <t>account_id</t>
  </si>
  <si>
    <t>acquisition_channel</t>
  </si>
  <si>
    <t>open_date</t>
  </si>
  <si>
    <t>credit_line</t>
  </si>
  <si>
    <t>balance</t>
  </si>
  <si>
    <t>revenue</t>
  </si>
  <si>
    <t>days_past_due</t>
  </si>
  <si>
    <t>month</t>
  </si>
  <si>
    <t>acquisition_cost</t>
  </si>
  <si>
    <t>A100001</t>
  </si>
  <si>
    <t>Online</t>
  </si>
  <si>
    <t>A100002</t>
  </si>
  <si>
    <t>Mail</t>
  </si>
  <si>
    <t>A100003</t>
  </si>
  <si>
    <t>A100004</t>
  </si>
  <si>
    <t>Partner</t>
  </si>
  <si>
    <t>A100005</t>
  </si>
  <si>
    <t>A100006</t>
  </si>
  <si>
    <t>A100007</t>
  </si>
  <si>
    <t>A100008</t>
  </si>
  <si>
    <t>A100009</t>
  </si>
  <si>
    <t>A100010</t>
  </si>
  <si>
    <t>A100011</t>
  </si>
  <si>
    <t>A100012</t>
  </si>
  <si>
    <t>A100013</t>
  </si>
  <si>
    <t>A100014</t>
  </si>
  <si>
    <t>A100015</t>
  </si>
  <si>
    <t>A100016</t>
  </si>
  <si>
    <t>A100017</t>
  </si>
  <si>
    <t>A100018</t>
  </si>
  <si>
    <t>A100019</t>
  </si>
  <si>
    <t>A100020</t>
  </si>
  <si>
    <t>A100021</t>
  </si>
  <si>
    <t>A100022</t>
  </si>
  <si>
    <t>A100023</t>
  </si>
  <si>
    <t>A100024</t>
  </si>
  <si>
    <t>A100025</t>
  </si>
  <si>
    <t>A100026</t>
  </si>
  <si>
    <t>A100027</t>
  </si>
  <si>
    <t>A100028</t>
  </si>
  <si>
    <t>A100029</t>
  </si>
  <si>
    <t>A100030</t>
  </si>
  <si>
    <t>A100031</t>
  </si>
  <si>
    <t>A100032</t>
  </si>
  <si>
    <t>A100033</t>
  </si>
  <si>
    <t>A100034</t>
  </si>
  <si>
    <t>A100035</t>
  </si>
  <si>
    <t>A100036</t>
  </si>
  <si>
    <t>A100037</t>
  </si>
  <si>
    <t>A100038</t>
  </si>
  <si>
    <t>A100039</t>
  </si>
  <si>
    <t>A100040</t>
  </si>
  <si>
    <t>A100041</t>
  </si>
  <si>
    <t>A100042</t>
  </si>
  <si>
    <t>A100043</t>
  </si>
  <si>
    <t>A100044</t>
  </si>
  <si>
    <t>A100045</t>
  </si>
  <si>
    <t>A100046</t>
  </si>
  <si>
    <t>A100047</t>
  </si>
  <si>
    <t>A100048</t>
  </si>
  <si>
    <t>A100049</t>
  </si>
  <si>
    <t>A100050</t>
  </si>
  <si>
    <t>A100051</t>
  </si>
  <si>
    <t>A100052</t>
  </si>
  <si>
    <t>A100053</t>
  </si>
  <si>
    <t>A100054</t>
  </si>
  <si>
    <t>A100055</t>
  </si>
  <si>
    <t>A100056</t>
  </si>
  <si>
    <t>A100057</t>
  </si>
  <si>
    <t>A100058</t>
  </si>
  <si>
    <t>A100059</t>
  </si>
  <si>
    <t>A100060</t>
  </si>
  <si>
    <t>A100061</t>
  </si>
  <si>
    <t>A100062</t>
  </si>
  <si>
    <t>A100063</t>
  </si>
  <si>
    <t>A100064</t>
  </si>
  <si>
    <t>A100065</t>
  </si>
  <si>
    <t>A100066</t>
  </si>
  <si>
    <t>A100067</t>
  </si>
  <si>
    <t>A100068</t>
  </si>
  <si>
    <t>A100069</t>
  </si>
  <si>
    <t>A100070</t>
  </si>
  <si>
    <t>A100071</t>
  </si>
  <si>
    <t>A100072</t>
  </si>
  <si>
    <t>A100073</t>
  </si>
  <si>
    <t>A100074</t>
  </si>
  <si>
    <t>A100075</t>
  </si>
  <si>
    <t>A100076</t>
  </si>
  <si>
    <t>A100077</t>
  </si>
  <si>
    <t>A100078</t>
  </si>
  <si>
    <t>A100079</t>
  </si>
  <si>
    <t>A100080</t>
  </si>
  <si>
    <t>A100081</t>
  </si>
  <si>
    <t>A100082</t>
  </si>
  <si>
    <t>A100083</t>
  </si>
  <si>
    <t>A100084</t>
  </si>
  <si>
    <t>A100085</t>
  </si>
  <si>
    <t>A100086</t>
  </si>
  <si>
    <t>A100087</t>
  </si>
  <si>
    <t>A100088</t>
  </si>
  <si>
    <t>A100089</t>
  </si>
  <si>
    <t>A100090</t>
  </si>
  <si>
    <t>A100091</t>
  </si>
  <si>
    <t>A100092</t>
  </si>
  <si>
    <t>A100093</t>
  </si>
  <si>
    <t>A100094</t>
  </si>
  <si>
    <t>A100095</t>
  </si>
  <si>
    <t>A100096</t>
  </si>
  <si>
    <t>A100097</t>
  </si>
  <si>
    <t>A100098</t>
  </si>
  <si>
    <t>A100099</t>
  </si>
  <si>
    <t>A100100</t>
  </si>
  <si>
    <t>A100101</t>
  </si>
  <si>
    <t>A100102</t>
  </si>
  <si>
    <t>A100103</t>
  </si>
  <si>
    <t>A100104</t>
  </si>
  <si>
    <t>A100105</t>
  </si>
  <si>
    <t>A100106</t>
  </si>
  <si>
    <t>A100107</t>
  </si>
  <si>
    <t>A100108</t>
  </si>
  <si>
    <t>A100109</t>
  </si>
  <si>
    <t>A100110</t>
  </si>
  <si>
    <t>A100111</t>
  </si>
  <si>
    <t>A100112</t>
  </si>
  <si>
    <t>A100113</t>
  </si>
  <si>
    <t>A100114</t>
  </si>
  <si>
    <t>A100115</t>
  </si>
  <si>
    <t>A100116</t>
  </si>
  <si>
    <t>A100117</t>
  </si>
  <si>
    <t>A100118</t>
  </si>
  <si>
    <t>A100119</t>
  </si>
  <si>
    <t>A100120</t>
  </si>
  <si>
    <t>A100121</t>
  </si>
  <si>
    <t>A100122</t>
  </si>
  <si>
    <t>A100123</t>
  </si>
  <si>
    <t>A100124</t>
  </si>
  <si>
    <t>A100125</t>
  </si>
  <si>
    <t>A100126</t>
  </si>
  <si>
    <t>A100127</t>
  </si>
  <si>
    <t>A100128</t>
  </si>
  <si>
    <t>A100129</t>
  </si>
  <si>
    <t>A100130</t>
  </si>
  <si>
    <t>A100131</t>
  </si>
  <si>
    <t>A100132</t>
  </si>
  <si>
    <t>A100133</t>
  </si>
  <si>
    <t>A100134</t>
  </si>
  <si>
    <t>A100135</t>
  </si>
  <si>
    <t>A100136</t>
  </si>
  <si>
    <t>A100137</t>
  </si>
  <si>
    <t>A100138</t>
  </si>
  <si>
    <t>A100139</t>
  </si>
  <si>
    <t>A100140</t>
  </si>
  <si>
    <t>A100141</t>
  </si>
  <si>
    <t>A100142</t>
  </si>
  <si>
    <t>A100143</t>
  </si>
  <si>
    <t>A100144</t>
  </si>
  <si>
    <t>A100145</t>
  </si>
  <si>
    <t>A100146</t>
  </si>
  <si>
    <t>A100147</t>
  </si>
  <si>
    <t>A100148</t>
  </si>
  <si>
    <t>A100149</t>
  </si>
  <si>
    <t>A100150</t>
  </si>
  <si>
    <t>A100151</t>
  </si>
  <si>
    <t>A100152</t>
  </si>
  <si>
    <t>A100153</t>
  </si>
  <si>
    <t>A100154</t>
  </si>
  <si>
    <t>A100155</t>
  </si>
  <si>
    <t>A100156</t>
  </si>
  <si>
    <t>A100157</t>
  </si>
  <si>
    <t>A100158</t>
  </si>
  <si>
    <t>A100159</t>
  </si>
  <si>
    <t>A100160</t>
  </si>
  <si>
    <t>A100161</t>
  </si>
  <si>
    <t>A100162</t>
  </si>
  <si>
    <t>A100163</t>
  </si>
  <si>
    <t>A100164</t>
  </si>
  <si>
    <t>A100165</t>
  </si>
  <si>
    <t>A100166</t>
  </si>
  <si>
    <t>A100167</t>
  </si>
  <si>
    <t>A100168</t>
  </si>
  <si>
    <t>A100169</t>
  </si>
  <si>
    <t>A100170</t>
  </si>
  <si>
    <t>A100171</t>
  </si>
  <si>
    <t>A100172</t>
  </si>
  <si>
    <t>A100173</t>
  </si>
  <si>
    <t>A100174</t>
  </si>
  <si>
    <t>A100175</t>
  </si>
  <si>
    <t>A100176</t>
  </si>
  <si>
    <t>A100177</t>
  </si>
  <si>
    <t>A100178</t>
  </si>
  <si>
    <t>A100179</t>
  </si>
  <si>
    <t>A100180</t>
  </si>
  <si>
    <t>A100181</t>
  </si>
  <si>
    <t>A100182</t>
  </si>
  <si>
    <t>A100183</t>
  </si>
  <si>
    <t>A100184</t>
  </si>
  <si>
    <t>A100185</t>
  </si>
  <si>
    <t>A100186</t>
  </si>
  <si>
    <t>A100187</t>
  </si>
  <si>
    <t>A100188</t>
  </si>
  <si>
    <t>A100189</t>
  </si>
  <si>
    <t>A100190</t>
  </si>
  <si>
    <t>A100191</t>
  </si>
  <si>
    <t>A100192</t>
  </si>
  <si>
    <t>A100193</t>
  </si>
  <si>
    <t>A100194</t>
  </si>
  <si>
    <t>A100195</t>
  </si>
  <si>
    <t>A100196</t>
  </si>
  <si>
    <t>A100197</t>
  </si>
  <si>
    <t>A100198</t>
  </si>
  <si>
    <t>A100199</t>
  </si>
  <si>
    <t>A100200</t>
  </si>
  <si>
    <t>A100201</t>
  </si>
  <si>
    <t>A100202</t>
  </si>
  <si>
    <t>A100203</t>
  </si>
  <si>
    <t>A100204</t>
  </si>
  <si>
    <t>A100205</t>
  </si>
  <si>
    <t>A100206</t>
  </si>
  <si>
    <t>A100207</t>
  </si>
  <si>
    <t>A100208</t>
  </si>
  <si>
    <t>A100209</t>
  </si>
  <si>
    <t>A100210</t>
  </si>
  <si>
    <t>A100211</t>
  </si>
  <si>
    <t>A100212</t>
  </si>
  <si>
    <t>A100213</t>
  </si>
  <si>
    <t>A100214</t>
  </si>
  <si>
    <t>A100215</t>
  </si>
  <si>
    <t>A100216</t>
  </si>
  <si>
    <t>A100217</t>
  </si>
  <si>
    <t>A100218</t>
  </si>
  <si>
    <t>A100219</t>
  </si>
  <si>
    <t>A100220</t>
  </si>
  <si>
    <t>A100221</t>
  </si>
  <si>
    <t>A100222</t>
  </si>
  <si>
    <t>A100223</t>
  </si>
  <si>
    <t>A100224</t>
  </si>
  <si>
    <t>A100225</t>
  </si>
  <si>
    <t>A100226</t>
  </si>
  <si>
    <t>A100227</t>
  </si>
  <si>
    <t>A100228</t>
  </si>
  <si>
    <t>A100229</t>
  </si>
  <si>
    <t>A100230</t>
  </si>
  <si>
    <t>A100231</t>
  </si>
  <si>
    <t>A100232</t>
  </si>
  <si>
    <t>A100233</t>
  </si>
  <si>
    <t>A100234</t>
  </si>
  <si>
    <t>A100235</t>
  </si>
  <si>
    <t>A100236</t>
  </si>
  <si>
    <t>A100237</t>
  </si>
  <si>
    <t>A100238</t>
  </si>
  <si>
    <t>A100239</t>
  </si>
  <si>
    <t>A100240</t>
  </si>
  <si>
    <t>A100241</t>
  </si>
  <si>
    <t>A100242</t>
  </si>
  <si>
    <t>A100243</t>
  </si>
  <si>
    <t>A100244</t>
  </si>
  <si>
    <t>A100245</t>
  </si>
  <si>
    <t>A100246</t>
  </si>
  <si>
    <t>A100247</t>
  </si>
  <si>
    <t>A100248</t>
  </si>
  <si>
    <t>A100249</t>
  </si>
  <si>
    <t>A100250</t>
  </si>
  <si>
    <t>A100251</t>
  </si>
  <si>
    <t>A100252</t>
  </si>
  <si>
    <t>A100253</t>
  </si>
  <si>
    <t>A100254</t>
  </si>
  <si>
    <t>A100255</t>
  </si>
  <si>
    <t>A100256</t>
  </si>
  <si>
    <t>A100257</t>
  </si>
  <si>
    <t>A100258</t>
  </si>
  <si>
    <t>A100259</t>
  </si>
  <si>
    <t>A100260</t>
  </si>
  <si>
    <t>A100261</t>
  </si>
  <si>
    <t>A100262</t>
  </si>
  <si>
    <t>A100263</t>
  </si>
  <si>
    <t>A100264</t>
  </si>
  <si>
    <t>A100265</t>
  </si>
  <si>
    <t>A100266</t>
  </si>
  <si>
    <t>A100267</t>
  </si>
  <si>
    <t>A100268</t>
  </si>
  <si>
    <t>A100269</t>
  </si>
  <si>
    <t>A100270</t>
  </si>
  <si>
    <t>A100271</t>
  </si>
  <si>
    <t>A100272</t>
  </si>
  <si>
    <t>A100273</t>
  </si>
  <si>
    <t>A100274</t>
  </si>
  <si>
    <t>A100275</t>
  </si>
  <si>
    <t>A100276</t>
  </si>
  <si>
    <t>A100277</t>
  </si>
  <si>
    <t>A100278</t>
  </si>
  <si>
    <t>A100279</t>
  </si>
  <si>
    <t>A100280</t>
  </si>
  <si>
    <t>A100281</t>
  </si>
  <si>
    <t>A100282</t>
  </si>
  <si>
    <t>A100283</t>
  </si>
  <si>
    <t>A100284</t>
  </si>
  <si>
    <t>A100285</t>
  </si>
  <si>
    <t>A100286</t>
  </si>
  <si>
    <t>A100287</t>
  </si>
  <si>
    <t>A100288</t>
  </si>
  <si>
    <t>A100289</t>
  </si>
  <si>
    <t>A100290</t>
  </si>
  <si>
    <t>A100291</t>
  </si>
  <si>
    <t>A100292</t>
  </si>
  <si>
    <t>A100293</t>
  </si>
  <si>
    <t>A100294</t>
  </si>
  <si>
    <t>A100295</t>
  </si>
  <si>
    <t>A100296</t>
  </si>
  <si>
    <t>A100297</t>
  </si>
  <si>
    <t>A100298</t>
  </si>
  <si>
    <t>A100299</t>
  </si>
  <si>
    <t>A100300</t>
  </si>
  <si>
    <t>A100301</t>
  </si>
  <si>
    <t>A100302</t>
  </si>
  <si>
    <t>A100303</t>
  </si>
  <si>
    <t>A100304</t>
  </si>
  <si>
    <t>A100305</t>
  </si>
  <si>
    <t>A100306</t>
  </si>
  <si>
    <t>A100307</t>
  </si>
  <si>
    <t>A100308</t>
  </si>
  <si>
    <t>A100309</t>
  </si>
  <si>
    <t>A100310</t>
  </si>
  <si>
    <t>A100311</t>
  </si>
  <si>
    <t>A100312</t>
  </si>
  <si>
    <t>A100313</t>
  </si>
  <si>
    <t>A100314</t>
  </si>
  <si>
    <t>A100315</t>
  </si>
  <si>
    <t>A100316</t>
  </si>
  <si>
    <t>A100317</t>
  </si>
  <si>
    <t>A100318</t>
  </si>
  <si>
    <t>A100319</t>
  </si>
  <si>
    <t>A100320</t>
  </si>
  <si>
    <t>A100321</t>
  </si>
  <si>
    <t>A100322</t>
  </si>
  <si>
    <t>A100323</t>
  </si>
  <si>
    <t>A100324</t>
  </si>
  <si>
    <t>A100325</t>
  </si>
  <si>
    <t>A100326</t>
  </si>
  <si>
    <t>A100327</t>
  </si>
  <si>
    <t>A100328</t>
  </si>
  <si>
    <t>A100329</t>
  </si>
  <si>
    <t>A100330</t>
  </si>
  <si>
    <t>A100331</t>
  </si>
  <si>
    <t>A100332</t>
  </si>
  <si>
    <t>A100333</t>
  </si>
  <si>
    <t>A100334</t>
  </si>
  <si>
    <t>A100335</t>
  </si>
  <si>
    <t>A100336</t>
  </si>
  <si>
    <t>A100337</t>
  </si>
  <si>
    <t>A100338</t>
  </si>
  <si>
    <t>A100339</t>
  </si>
  <si>
    <t>A100340</t>
  </si>
  <si>
    <t>A100341</t>
  </si>
  <si>
    <t>A100342</t>
  </si>
  <si>
    <t>A100343</t>
  </si>
  <si>
    <t>A100344</t>
  </si>
  <si>
    <t>A100345</t>
  </si>
  <si>
    <t>A100346</t>
  </si>
  <si>
    <t>A100347</t>
  </si>
  <si>
    <t>A100348</t>
  </si>
  <si>
    <t>A100349</t>
  </si>
  <si>
    <t>A100350</t>
  </si>
  <si>
    <t>A100351</t>
  </si>
  <si>
    <t>A100352</t>
  </si>
  <si>
    <t>A100353</t>
  </si>
  <si>
    <t>A100354</t>
  </si>
  <si>
    <t>A100355</t>
  </si>
  <si>
    <t>A100356</t>
  </si>
  <si>
    <t>A100357</t>
  </si>
  <si>
    <t>A100358</t>
  </si>
  <si>
    <t>A100359</t>
  </si>
  <si>
    <t>A100360</t>
  </si>
  <si>
    <t>A100361</t>
  </si>
  <si>
    <t>A100362</t>
  </si>
  <si>
    <t>A100363</t>
  </si>
  <si>
    <t>A100364</t>
  </si>
  <si>
    <t>A100365</t>
  </si>
  <si>
    <t>A100366</t>
  </si>
  <si>
    <t>A100367</t>
  </si>
  <si>
    <t>A100368</t>
  </si>
  <si>
    <t>A100369</t>
  </si>
  <si>
    <t>A100370</t>
  </si>
  <si>
    <t>A100371</t>
  </si>
  <si>
    <t>A100372</t>
  </si>
  <si>
    <t>A100373</t>
  </si>
  <si>
    <t>A100374</t>
  </si>
  <si>
    <t>A100375</t>
  </si>
  <si>
    <t>A100376</t>
  </si>
  <si>
    <t>A100377</t>
  </si>
  <si>
    <t>A100378</t>
  </si>
  <si>
    <t>A100379</t>
  </si>
  <si>
    <t>A100380</t>
  </si>
  <si>
    <t>A100381</t>
  </si>
  <si>
    <t>A100382</t>
  </si>
  <si>
    <t>A100383</t>
  </si>
  <si>
    <t>A100384</t>
  </si>
  <si>
    <t>A100385</t>
  </si>
  <si>
    <t>A100386</t>
  </si>
  <si>
    <t>A100387</t>
  </si>
  <si>
    <t>A100388</t>
  </si>
  <si>
    <t>A100389</t>
  </si>
  <si>
    <t>A100390</t>
  </si>
  <si>
    <t>A100391</t>
  </si>
  <si>
    <t>A100392</t>
  </si>
  <si>
    <t>A100393</t>
  </si>
  <si>
    <t>A100394</t>
  </si>
  <si>
    <t>A100395</t>
  </si>
  <si>
    <t>A100396</t>
  </si>
  <si>
    <t>A100397</t>
  </si>
  <si>
    <t>A100398</t>
  </si>
  <si>
    <t>A100399</t>
  </si>
  <si>
    <t>A100400</t>
  </si>
  <si>
    <t>A100401</t>
  </si>
  <si>
    <t>A100402</t>
  </si>
  <si>
    <t>A100403</t>
  </si>
  <si>
    <t>A100404</t>
  </si>
  <si>
    <t>A100405</t>
  </si>
  <si>
    <t>A100406</t>
  </si>
  <si>
    <t>A100407</t>
  </si>
  <si>
    <t>A100408</t>
  </si>
  <si>
    <t>A100409</t>
  </si>
  <si>
    <t>A100410</t>
  </si>
  <si>
    <t>A100411</t>
  </si>
  <si>
    <t>A100412</t>
  </si>
  <si>
    <t>A100413</t>
  </si>
  <si>
    <t>A100414</t>
  </si>
  <si>
    <t>A100415</t>
  </si>
  <si>
    <t>A100416</t>
  </si>
  <si>
    <t>A100417</t>
  </si>
  <si>
    <t>A100418</t>
  </si>
  <si>
    <t>A100419</t>
  </si>
  <si>
    <t>A100420</t>
  </si>
  <si>
    <t>A100421</t>
  </si>
  <si>
    <t>A100422</t>
  </si>
  <si>
    <t>A100423</t>
  </si>
  <si>
    <t>A100424</t>
  </si>
  <si>
    <t>A100425</t>
  </si>
  <si>
    <t>A100426</t>
  </si>
  <si>
    <t>A100427</t>
  </si>
  <si>
    <t>A100428</t>
  </si>
  <si>
    <t>A100429</t>
  </si>
  <si>
    <t>A100430</t>
  </si>
  <si>
    <t>A100431</t>
  </si>
  <si>
    <t>A100432</t>
  </si>
  <si>
    <t>A100433</t>
  </si>
  <si>
    <t>A100434</t>
  </si>
  <si>
    <t>A100435</t>
  </si>
  <si>
    <t>A100436</t>
  </si>
  <si>
    <t>A100437</t>
  </si>
  <si>
    <t>A100438</t>
  </si>
  <si>
    <t>A100439</t>
  </si>
  <si>
    <t>A100440</t>
  </si>
  <si>
    <t>A100441</t>
  </si>
  <si>
    <t>A100442</t>
  </si>
  <si>
    <t>A100443</t>
  </si>
  <si>
    <t>A100444</t>
  </si>
  <si>
    <t>A100445</t>
  </si>
  <si>
    <t>A100446</t>
  </si>
  <si>
    <t>A100447</t>
  </si>
  <si>
    <t>A100448</t>
  </si>
  <si>
    <t>A100449</t>
  </si>
  <si>
    <t>A100450</t>
  </si>
  <si>
    <t>A100451</t>
  </si>
  <si>
    <t>A100452</t>
  </si>
  <si>
    <t>A100453</t>
  </si>
  <si>
    <t>A100454</t>
  </si>
  <si>
    <t>A100455</t>
  </si>
  <si>
    <t>A100456</t>
  </si>
  <si>
    <t>A100457</t>
  </si>
  <si>
    <t>A100458</t>
  </si>
  <si>
    <t>A100459</t>
  </si>
  <si>
    <t>A100460</t>
  </si>
  <si>
    <t>A100461</t>
  </si>
  <si>
    <t>A100462</t>
  </si>
  <si>
    <t>A100463</t>
  </si>
  <si>
    <t>A100464</t>
  </si>
  <si>
    <t>A100465</t>
  </si>
  <si>
    <t>A100466</t>
  </si>
  <si>
    <t>A100467</t>
  </si>
  <si>
    <t>A100468</t>
  </si>
  <si>
    <t>A100469</t>
  </si>
  <si>
    <t>A100470</t>
  </si>
  <si>
    <t>A100471</t>
  </si>
  <si>
    <t>A100472</t>
  </si>
  <si>
    <t>A100473</t>
  </si>
  <si>
    <t>A100474</t>
  </si>
  <si>
    <t>A100475</t>
  </si>
  <si>
    <t>A100476</t>
  </si>
  <si>
    <t>A100477</t>
  </si>
  <si>
    <t>A100478</t>
  </si>
  <si>
    <t>A100479</t>
  </si>
  <si>
    <t>A100480</t>
  </si>
  <si>
    <t>A100481</t>
  </si>
  <si>
    <t>A100482</t>
  </si>
  <si>
    <t>A100483</t>
  </si>
  <si>
    <t>A100484</t>
  </si>
  <si>
    <t>A100485</t>
  </si>
  <si>
    <t>A100486</t>
  </si>
  <si>
    <t>A100487</t>
  </si>
  <si>
    <t>A100488</t>
  </si>
  <si>
    <t>A100489</t>
  </si>
  <si>
    <t>A100490</t>
  </si>
  <si>
    <t>A100491</t>
  </si>
  <si>
    <t>A100492</t>
  </si>
  <si>
    <t>A100493</t>
  </si>
  <si>
    <t>A100494</t>
  </si>
  <si>
    <t>A100495</t>
  </si>
  <si>
    <t>A100496</t>
  </si>
  <si>
    <t>A100497</t>
  </si>
  <si>
    <t>A100498</t>
  </si>
  <si>
    <t>A100499</t>
  </si>
  <si>
    <t>A100500</t>
  </si>
  <si>
    <t>A100501</t>
  </si>
  <si>
    <t>A100502</t>
  </si>
  <si>
    <t>A100503</t>
  </si>
  <si>
    <t>A100504</t>
  </si>
  <si>
    <t>A100505</t>
  </si>
  <si>
    <t>A100506</t>
  </si>
  <si>
    <t>A100507</t>
  </si>
  <si>
    <t>A100508</t>
  </si>
  <si>
    <t>A100509</t>
  </si>
  <si>
    <t>A100510</t>
  </si>
  <si>
    <t>A100511</t>
  </si>
  <si>
    <t>A100512</t>
  </si>
  <si>
    <t>A100513</t>
  </si>
  <si>
    <t>A100514</t>
  </si>
  <si>
    <t>A100515</t>
  </si>
  <si>
    <t>A100516</t>
  </si>
  <si>
    <t>A100517</t>
  </si>
  <si>
    <t>A100518</t>
  </si>
  <si>
    <t>A100519</t>
  </si>
  <si>
    <t>A100520</t>
  </si>
  <si>
    <t>A100521</t>
  </si>
  <si>
    <t>A100522</t>
  </si>
  <si>
    <t>A100523</t>
  </si>
  <si>
    <t>A100524</t>
  </si>
  <si>
    <t>A100525</t>
  </si>
  <si>
    <t>A100526</t>
  </si>
  <si>
    <t>A100527</t>
  </si>
  <si>
    <t>A100528</t>
  </si>
  <si>
    <t>A100529</t>
  </si>
  <si>
    <t>A100530</t>
  </si>
  <si>
    <t>A100531</t>
  </si>
  <si>
    <t>A100532</t>
  </si>
  <si>
    <t>A100533</t>
  </si>
  <si>
    <t>A100534</t>
  </si>
  <si>
    <t>A100535</t>
  </si>
  <si>
    <t>A100536</t>
  </si>
  <si>
    <t>A100537</t>
  </si>
  <si>
    <t>A100538</t>
  </si>
  <si>
    <t>A100539</t>
  </si>
  <si>
    <t>A100540</t>
  </si>
  <si>
    <t>A100541</t>
  </si>
  <si>
    <t>A100542</t>
  </si>
  <si>
    <t>A100543</t>
  </si>
  <si>
    <t>A100544</t>
  </si>
  <si>
    <t>A100545</t>
  </si>
  <si>
    <t>A100546</t>
  </si>
  <si>
    <t>A100547</t>
  </si>
  <si>
    <t>A100548</t>
  </si>
  <si>
    <t>A100549</t>
  </si>
  <si>
    <t>A100550</t>
  </si>
  <si>
    <t>A100551</t>
  </si>
  <si>
    <t>A100552</t>
  </si>
  <si>
    <t>A100553</t>
  </si>
  <si>
    <t>A100554</t>
  </si>
  <si>
    <t>A100555</t>
  </si>
  <si>
    <t>A100556</t>
  </si>
  <si>
    <t>A100557</t>
  </si>
  <si>
    <t>A100558</t>
  </si>
  <si>
    <t>A100559</t>
  </si>
  <si>
    <t>A100560</t>
  </si>
  <si>
    <t>A100561</t>
  </si>
  <si>
    <t>A100562</t>
  </si>
  <si>
    <t>A100563</t>
  </si>
  <si>
    <t>A100564</t>
  </si>
  <si>
    <t>A100565</t>
  </si>
  <si>
    <t>A100566</t>
  </si>
  <si>
    <t>A100567</t>
  </si>
  <si>
    <t>A100568</t>
  </si>
  <si>
    <t>A100569</t>
  </si>
  <si>
    <t>A100570</t>
  </si>
  <si>
    <t>A100571</t>
  </si>
  <si>
    <t>A100572</t>
  </si>
  <si>
    <t>A100573</t>
  </si>
  <si>
    <t>A100574</t>
  </si>
  <si>
    <t>A100575</t>
  </si>
  <si>
    <t>A100576</t>
  </si>
  <si>
    <t>A100577</t>
  </si>
  <si>
    <t>A100578</t>
  </si>
  <si>
    <t>A100579</t>
  </si>
  <si>
    <t>A100580</t>
  </si>
  <si>
    <t>A100581</t>
  </si>
  <si>
    <t>A100582</t>
  </si>
  <si>
    <t>A100583</t>
  </si>
  <si>
    <t>A100584</t>
  </si>
  <si>
    <t>A100585</t>
  </si>
  <si>
    <t>A100586</t>
  </si>
  <si>
    <t>A100587</t>
  </si>
  <si>
    <t>A100588</t>
  </si>
  <si>
    <t>A100589</t>
  </si>
  <si>
    <t>A100590</t>
  </si>
  <si>
    <t>A100591</t>
  </si>
  <si>
    <t>A100592</t>
  </si>
  <si>
    <t>A100593</t>
  </si>
  <si>
    <t>A100594</t>
  </si>
  <si>
    <t>A100595</t>
  </si>
  <si>
    <t>A100596</t>
  </si>
  <si>
    <t>A100597</t>
  </si>
  <si>
    <t>A100598</t>
  </si>
  <si>
    <t>A100599</t>
  </si>
  <si>
    <t>A100600</t>
  </si>
  <si>
    <t>charge_off_amount</t>
  </si>
  <si>
    <t>charge_off_flag</t>
  </si>
  <si>
    <t>Total_Revenue</t>
  </si>
  <si>
    <t>total_chargeoffs</t>
  </si>
  <si>
    <t>acquisition_costs</t>
  </si>
  <si>
    <t>accounts</t>
  </si>
  <si>
    <t>active_accounts</t>
  </si>
  <si>
    <t>net_income</t>
  </si>
  <si>
    <t>delinquency_rate</t>
  </si>
  <si>
    <t>Count of account_id</t>
  </si>
  <si>
    <t>Row Labels</t>
  </si>
  <si>
    <t>Grand Total</t>
  </si>
  <si>
    <t>(All)</t>
  </si>
  <si>
    <t>Column Labels</t>
  </si>
  <si>
    <t>Years (month)</t>
  </si>
  <si>
    <t>dpd_30</t>
  </si>
  <si>
    <t>total_revenue</t>
  </si>
  <si>
    <t>Sum of acquisition_costs</t>
  </si>
  <si>
    <t>Sum of total_chargeoffs</t>
  </si>
  <si>
    <t>Sum of Total_Revenue</t>
  </si>
  <si>
    <t>Sum of net_income</t>
  </si>
  <si>
    <t>Sum of active_accounts</t>
  </si>
  <si>
    <t>Sum of dpd_30</t>
  </si>
  <si>
    <t>Monthly deIinquency_rate</t>
  </si>
  <si>
    <t>rev_forecast_ETS (1 yr)</t>
  </si>
  <si>
    <t>net_forecast_ETS (1 yr)</t>
  </si>
  <si>
    <t>rev_fore_linear</t>
  </si>
  <si>
    <t>rev_fore_exp</t>
  </si>
  <si>
    <t>co_fore_linear</t>
  </si>
  <si>
    <t>co_fore_exp</t>
  </si>
  <si>
    <t>net_fore_linear</t>
  </si>
  <si>
    <t>net_fore_exp</t>
  </si>
  <si>
    <t>rev_forecast_seasonality</t>
  </si>
  <si>
    <t>total_net_income</t>
  </si>
  <si>
    <t>net_forecast_seasonality</t>
  </si>
  <si>
    <t>charge_off_rate</t>
  </si>
  <si>
    <t>Month</t>
  </si>
  <si>
    <t>Total_chargeoffs</t>
  </si>
  <si>
    <t>Total_acquisition_costs</t>
  </si>
  <si>
    <t>Total_Net_Income</t>
  </si>
  <si>
    <t>Total_Active_Accounts</t>
  </si>
  <si>
    <t>Channel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</si>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</sst>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167" formatCode="m/d/yyyy;@"/>
    <numFmt numFmtId="168" formatCode="0.000"/>
    <numFmt numFmtId="169" formatCode="0.000%"/>
    <numFmt numFmtId="171" formatCode="&quot;$&quot;#,##0.00"/>
    <numFmt numFmtId="172" formatCode="&quot;$&quot;#,##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2"/>
      <color theme="0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14" fontId="0" fillId="0" borderId="0" xfId="0" applyNumberFormat="1"/>
    <xf numFmtId="0" fontId="17" fillId="33" borderId="0" xfId="0" applyFont="1" applyFill="1" applyAlignment="1">
      <alignment horizontal="center" vertical="center"/>
    </xf>
    <xf numFmtId="14" fontId="17" fillId="3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1" fontId="17" fillId="33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7" fontId="19" fillId="33" borderId="10" xfId="0" applyNumberFormat="1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 vertical="center"/>
    </xf>
    <xf numFmtId="167" fontId="0" fillId="0" borderId="0" xfId="0" applyNumberFormat="1" applyAlignment="1">
      <alignment horizontal="left" vertical="center"/>
    </xf>
    <xf numFmtId="0" fontId="0" fillId="0" borderId="0" xfId="0" pivotButton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71" fontId="0" fillId="0" borderId="0" xfId="0" applyNumberFormat="1" applyAlignment="1">
      <alignment horizontal="center"/>
    </xf>
    <xf numFmtId="0" fontId="0" fillId="0" borderId="0" xfId="0" applyAlignment="1">
      <alignment horizontal="right" vertical="center"/>
    </xf>
    <xf numFmtId="171" fontId="0" fillId="0" borderId="0" xfId="0" applyNumberFormat="1" applyAlignment="1">
      <alignment horizontal="right" vertical="center"/>
    </xf>
    <xf numFmtId="172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169" fontId="0" fillId="0" borderId="0" xfId="0" applyNumberFormat="1" applyAlignment="1">
      <alignment horizontal="right" vertical="center"/>
    </xf>
    <xf numFmtId="0" fontId="0" fillId="0" borderId="0" xfId="0" pivotButton="1" applyAlignment="1">
      <alignment horizontal="center"/>
    </xf>
    <xf numFmtId="14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14" fontId="20" fillId="33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68" fontId="19" fillId="33" borderId="1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16" fillId="34" borderId="11" xfId="0" applyFont="1" applyFill="1" applyBorder="1" applyAlignment="1">
      <alignment horizontal="center"/>
    </xf>
    <xf numFmtId="14" fontId="16" fillId="34" borderId="11" xfId="0" applyNumberFormat="1" applyFont="1" applyFill="1" applyBorder="1" applyAlignment="1">
      <alignment horizontal="center"/>
    </xf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32">
    <dxf>
      <alignment vertical="center"/>
    </dxf>
    <dxf>
      <alignment vertical="center"/>
    </dxf>
    <dxf>
      <alignment horizontal="center"/>
    </dxf>
    <dxf>
      <alignment horizont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horizontal="left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horizontal="left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horizontal="left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horizontal="left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horizontal="left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horizontal="left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horizontal="left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horizontal="left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horizontal="left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horizontal="left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horizontal="left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horizontal="left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horizontal="left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horizontal="left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horizontal="left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horizontal="left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horizontal="left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horizontal="left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horizontal="left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horizontal="left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horizontal="left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horizontal="left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horizontal="left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horizontal="left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horizontal="left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horizontal="left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horizontal="left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horizontal="left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horizontal="left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horizontal="left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horizontal="left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horizontal="left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horizontal="left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horizontal="left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right"/>
    </dxf>
    <dxf>
      <alignment vertic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horizontal="left"/>
    </dxf>
    <dxf>
      <alignment vertical="center"/>
    </dxf>
    <dxf>
      <alignment vertical="center"/>
    </dxf>
    <dxf>
      <alignment horizontal="left"/>
    </dxf>
    <dxf>
      <alignment vertical="bottom"/>
    </dxf>
    <dxf>
      <alignment vertical="bottom"/>
    </dxf>
    <dxf>
      <alignment horizontal="center"/>
    </dxf>
    <dxf>
      <alignment horizontal="center"/>
    </dxf>
    <dxf>
      <alignment vertical="center"/>
    </dxf>
    <dxf>
      <alignment horizontal="right"/>
    </dxf>
    <dxf>
      <alignment horizontal="center"/>
    </dxf>
    <dxf>
      <alignment horizont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Yearly</a:t>
            </a:r>
            <a:r>
              <a:rPr lang="en-US" baseline="0"/>
              <a:t> Revenue By Channnel (2024)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Sheet12!$B$34</c:f>
              <c:strCache>
                <c:ptCount val="1"/>
                <c:pt idx="0">
                  <c:v>Amount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Sheet12!$A$35:$A$37</c:f>
              <c:strCache>
                <c:ptCount val="3"/>
                <c:pt idx="0">
                  <c:v>Mail</c:v>
                </c:pt>
                <c:pt idx="1">
                  <c:v>Online</c:v>
                </c:pt>
                <c:pt idx="2">
                  <c:v>Partner</c:v>
                </c:pt>
              </c:strCache>
            </c:strRef>
          </c:cat>
          <c:val>
            <c:numRef>
              <c:f>Sheet12!$B$35:$B$37</c:f>
              <c:numCache>
                <c:formatCode>"$"#,##0.00_);[Red]\("$"#,##0.00\)</c:formatCode>
                <c:ptCount val="3"/>
                <c:pt idx="0">
                  <c:v>5717.4</c:v>
                </c:pt>
                <c:pt idx="1">
                  <c:v>9919.39</c:v>
                </c:pt>
                <c:pt idx="2">
                  <c:v>3706.53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9D-644F-874E-9FB460462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329232"/>
        <c:axId val="2122453056"/>
      </c:areaChart>
      <c:catAx>
        <c:axId val="2123329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453056"/>
        <c:crosses val="autoZero"/>
        <c:auto val="1"/>
        <c:lblAlgn val="ctr"/>
        <c:lblOffset val="100"/>
        <c:noMultiLvlLbl val="0"/>
      </c:catAx>
      <c:valAx>
        <c:axId val="212245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329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Monthly DeIinquency Rates (30+ DPD) - Historical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Sheet12!$H$1</c:f>
              <c:strCache>
                <c:ptCount val="1"/>
                <c:pt idx="0">
                  <c:v>Monthly deIinquency_rate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Sheet12!$A$2:$A$25</c:f>
              <c:numCache>
                <c:formatCode>m/d/yy</c:formatCode>
                <c:ptCount val="24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  <c:pt idx="12">
                  <c:v>45292</c:v>
                </c:pt>
                <c:pt idx="13">
                  <c:v>45323</c:v>
                </c:pt>
                <c:pt idx="14">
                  <c:v>45352</c:v>
                </c:pt>
                <c:pt idx="15">
                  <c:v>45383</c:v>
                </c:pt>
                <c:pt idx="16">
                  <c:v>45413</c:v>
                </c:pt>
                <c:pt idx="17">
                  <c:v>45444</c:v>
                </c:pt>
                <c:pt idx="18">
                  <c:v>45474</c:v>
                </c:pt>
                <c:pt idx="19">
                  <c:v>45505</c:v>
                </c:pt>
                <c:pt idx="20">
                  <c:v>45536</c:v>
                </c:pt>
                <c:pt idx="21">
                  <c:v>45566</c:v>
                </c:pt>
                <c:pt idx="22">
                  <c:v>45597</c:v>
                </c:pt>
                <c:pt idx="23">
                  <c:v>45627</c:v>
                </c:pt>
              </c:numCache>
            </c:numRef>
          </c:cat>
          <c:val>
            <c:numRef>
              <c:f>Sheet12!$H$2:$H$25</c:f>
              <c:numCache>
                <c:formatCode>0.000%</c:formatCode>
                <c:ptCount val="24"/>
                <c:pt idx="0">
                  <c:v>0</c:v>
                </c:pt>
                <c:pt idx="1">
                  <c:v>3.2258064516129031E-2</c:v>
                </c:pt>
                <c:pt idx="2">
                  <c:v>0</c:v>
                </c:pt>
                <c:pt idx="3">
                  <c:v>0</c:v>
                </c:pt>
                <c:pt idx="4">
                  <c:v>5.2631578947368418E-2</c:v>
                </c:pt>
                <c:pt idx="5">
                  <c:v>0.04</c:v>
                </c:pt>
                <c:pt idx="6">
                  <c:v>3.7037037037037035E-2</c:v>
                </c:pt>
                <c:pt idx="7">
                  <c:v>6.25E-2</c:v>
                </c:pt>
                <c:pt idx="8">
                  <c:v>0</c:v>
                </c:pt>
                <c:pt idx="9">
                  <c:v>4.1666666666666664E-2</c:v>
                </c:pt>
                <c:pt idx="10">
                  <c:v>0</c:v>
                </c:pt>
                <c:pt idx="11">
                  <c:v>4.5454545454545456E-2</c:v>
                </c:pt>
                <c:pt idx="12">
                  <c:v>0.05</c:v>
                </c:pt>
                <c:pt idx="13">
                  <c:v>0.1111111111111111</c:v>
                </c:pt>
                <c:pt idx="14">
                  <c:v>0.125</c:v>
                </c:pt>
                <c:pt idx="15">
                  <c:v>0</c:v>
                </c:pt>
                <c:pt idx="16">
                  <c:v>0.1</c:v>
                </c:pt>
                <c:pt idx="17">
                  <c:v>5.8823529411764705E-2</c:v>
                </c:pt>
                <c:pt idx="18">
                  <c:v>0</c:v>
                </c:pt>
                <c:pt idx="19">
                  <c:v>3.2258064516129031E-2</c:v>
                </c:pt>
                <c:pt idx="20">
                  <c:v>7.407407407407407E-2</c:v>
                </c:pt>
                <c:pt idx="21">
                  <c:v>0</c:v>
                </c:pt>
                <c:pt idx="22">
                  <c:v>0</c:v>
                </c:pt>
                <c:pt idx="23">
                  <c:v>4.3478260869565216E-2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65-9549-915C-A95FEB175F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2287616"/>
        <c:axId val="2002284592"/>
      </c:lineChart>
      <c:dateAx>
        <c:axId val="200228761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284592"/>
        <c:crosses val="autoZero"/>
        <c:auto val="1"/>
        <c:lblOffset val="100"/>
        <c:baseTimeUnit val="months"/>
      </c:dateAx>
      <c:valAx>
        <c:axId val="200228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28761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Revenue &amp; Net Income </a:t>
            </a:r>
            <a:r>
              <a:rPr lang="en-US" b="1" baseline="0"/>
              <a:t> </a:t>
            </a:r>
            <a:r>
              <a:rPr lang="en-US" b="1"/>
              <a:t>(Historical</a:t>
            </a:r>
            <a:r>
              <a:rPr lang="en-US" b="1" baseline="0"/>
              <a:t> + Forecasted)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ETS_Model!$B$1</c:f>
              <c:strCache>
                <c:ptCount val="1"/>
                <c:pt idx="0">
                  <c:v>total_revenue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ETS_Model!$A$2:$A$52</c:f>
              <c:numCache>
                <c:formatCode>m/d/yy</c:formatCode>
                <c:ptCount val="51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  <c:pt idx="12">
                  <c:v>45292</c:v>
                </c:pt>
                <c:pt idx="13">
                  <c:v>45323</c:v>
                </c:pt>
                <c:pt idx="14">
                  <c:v>45352</c:v>
                </c:pt>
                <c:pt idx="15">
                  <c:v>45383</c:v>
                </c:pt>
                <c:pt idx="16">
                  <c:v>45413</c:v>
                </c:pt>
                <c:pt idx="17">
                  <c:v>45444</c:v>
                </c:pt>
                <c:pt idx="18">
                  <c:v>45474</c:v>
                </c:pt>
                <c:pt idx="19">
                  <c:v>45505</c:v>
                </c:pt>
                <c:pt idx="20">
                  <c:v>45536</c:v>
                </c:pt>
                <c:pt idx="21">
                  <c:v>45566</c:v>
                </c:pt>
                <c:pt idx="22">
                  <c:v>45597</c:v>
                </c:pt>
                <c:pt idx="23">
                  <c:v>45627</c:v>
                </c:pt>
                <c:pt idx="24">
                  <c:v>45658</c:v>
                </c:pt>
                <c:pt idx="25">
                  <c:v>45689</c:v>
                </c:pt>
                <c:pt idx="26">
                  <c:v>45717</c:v>
                </c:pt>
                <c:pt idx="27">
                  <c:v>45748</c:v>
                </c:pt>
                <c:pt idx="28">
                  <c:v>45778</c:v>
                </c:pt>
                <c:pt idx="29">
                  <c:v>45809</c:v>
                </c:pt>
                <c:pt idx="30">
                  <c:v>45839</c:v>
                </c:pt>
                <c:pt idx="31">
                  <c:v>45870</c:v>
                </c:pt>
                <c:pt idx="32">
                  <c:v>45901</c:v>
                </c:pt>
                <c:pt idx="33">
                  <c:v>45931</c:v>
                </c:pt>
                <c:pt idx="34">
                  <c:v>45962</c:v>
                </c:pt>
                <c:pt idx="35">
                  <c:v>45992</c:v>
                </c:pt>
              </c:numCache>
            </c:numRef>
          </c:cat>
          <c:val>
            <c:numRef>
              <c:f>ETS_Model!$B$2:$B$52</c:f>
              <c:numCache>
                <c:formatCode>"$"#,##0.00</c:formatCode>
                <c:ptCount val="51"/>
                <c:pt idx="0">
                  <c:v>651.78</c:v>
                </c:pt>
                <c:pt idx="1">
                  <c:v>1143.94</c:v>
                </c:pt>
                <c:pt idx="2">
                  <c:v>1037.0600000000002</c:v>
                </c:pt>
                <c:pt idx="3">
                  <c:v>663.04</c:v>
                </c:pt>
                <c:pt idx="4">
                  <c:v>750.63</c:v>
                </c:pt>
                <c:pt idx="5">
                  <c:v>853.89999999999986</c:v>
                </c:pt>
                <c:pt idx="6">
                  <c:v>753.81</c:v>
                </c:pt>
                <c:pt idx="7">
                  <c:v>1057.8899999999999</c:v>
                </c:pt>
                <c:pt idx="8">
                  <c:v>684.92000000000007</c:v>
                </c:pt>
                <c:pt idx="9">
                  <c:v>956.23000000000013</c:v>
                </c:pt>
                <c:pt idx="10">
                  <c:v>529.72</c:v>
                </c:pt>
                <c:pt idx="11">
                  <c:v>693.17</c:v>
                </c:pt>
                <c:pt idx="12">
                  <c:v>643.44000000000005</c:v>
                </c:pt>
                <c:pt idx="13">
                  <c:v>753.68000000000006</c:v>
                </c:pt>
                <c:pt idx="14">
                  <c:v>767.77</c:v>
                </c:pt>
                <c:pt idx="15">
                  <c:v>1024.5999999999999</c:v>
                </c:pt>
                <c:pt idx="16">
                  <c:v>569.56000000000006</c:v>
                </c:pt>
                <c:pt idx="17">
                  <c:v>1148.2800000000002</c:v>
                </c:pt>
                <c:pt idx="18">
                  <c:v>394.03</c:v>
                </c:pt>
                <c:pt idx="19">
                  <c:v>842.18000000000018</c:v>
                </c:pt>
                <c:pt idx="20">
                  <c:v>857.91</c:v>
                </c:pt>
                <c:pt idx="21">
                  <c:v>944.9799999999999</c:v>
                </c:pt>
                <c:pt idx="22">
                  <c:v>1010.4599999999998</c:v>
                </c:pt>
                <c:pt idx="23">
                  <c:v>610.34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56B-2443-AFDC-100D8DE88696}"/>
            </c:ext>
          </c:extLst>
        </c:ser>
        <c:ser>
          <c:idx val="3"/>
          <c:order val="1"/>
          <c:tx>
            <c:strRef>
              <c:f>ETS_Model!$C$1</c:f>
              <c:strCache>
                <c:ptCount val="1"/>
                <c:pt idx="0">
                  <c:v>rev_forecast_ETS (1 yr)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ETS_Model!$A$2:$A$52</c:f>
              <c:numCache>
                <c:formatCode>m/d/yy</c:formatCode>
                <c:ptCount val="51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  <c:pt idx="12">
                  <c:v>45292</c:v>
                </c:pt>
                <c:pt idx="13">
                  <c:v>45323</c:v>
                </c:pt>
                <c:pt idx="14">
                  <c:v>45352</c:v>
                </c:pt>
                <c:pt idx="15">
                  <c:v>45383</c:v>
                </c:pt>
                <c:pt idx="16">
                  <c:v>45413</c:v>
                </c:pt>
                <c:pt idx="17">
                  <c:v>45444</c:v>
                </c:pt>
                <c:pt idx="18">
                  <c:v>45474</c:v>
                </c:pt>
                <c:pt idx="19">
                  <c:v>45505</c:v>
                </c:pt>
                <c:pt idx="20">
                  <c:v>45536</c:v>
                </c:pt>
                <c:pt idx="21">
                  <c:v>45566</c:v>
                </c:pt>
                <c:pt idx="22">
                  <c:v>45597</c:v>
                </c:pt>
                <c:pt idx="23">
                  <c:v>45627</c:v>
                </c:pt>
                <c:pt idx="24">
                  <c:v>45658</c:v>
                </c:pt>
                <c:pt idx="25">
                  <c:v>45689</c:v>
                </c:pt>
                <c:pt idx="26">
                  <c:v>45717</c:v>
                </c:pt>
                <c:pt idx="27">
                  <c:v>45748</c:v>
                </c:pt>
                <c:pt idx="28">
                  <c:v>45778</c:v>
                </c:pt>
                <c:pt idx="29">
                  <c:v>45809</c:v>
                </c:pt>
                <c:pt idx="30">
                  <c:v>45839</c:v>
                </c:pt>
                <c:pt idx="31">
                  <c:v>45870</c:v>
                </c:pt>
                <c:pt idx="32">
                  <c:v>45901</c:v>
                </c:pt>
                <c:pt idx="33">
                  <c:v>45931</c:v>
                </c:pt>
                <c:pt idx="34">
                  <c:v>45962</c:v>
                </c:pt>
                <c:pt idx="35">
                  <c:v>45992</c:v>
                </c:pt>
              </c:numCache>
            </c:numRef>
          </c:cat>
          <c:val>
            <c:numRef>
              <c:f>ETS_Model!$C$2:$C$52</c:f>
              <c:numCache>
                <c:formatCode>General</c:formatCode>
                <c:ptCount val="51"/>
                <c:pt idx="24" formatCode="&quot;$&quot;#,##0.00">
                  <c:v>760.80475945137266</c:v>
                </c:pt>
                <c:pt idx="25" formatCode="&quot;$&quot;#,##0.00">
                  <c:v>833.93914092779164</c:v>
                </c:pt>
                <c:pt idx="26" formatCode="&quot;$&quot;#,##0.00">
                  <c:v>732.61342866865937</c:v>
                </c:pt>
                <c:pt idx="27" formatCode="&quot;$&quot;#,##0.00">
                  <c:v>753.1766247386015</c:v>
                </c:pt>
                <c:pt idx="28" formatCode="&quot;$&quot;#,##0.00">
                  <c:v>736.94685565230691</c:v>
                </c:pt>
                <c:pt idx="29" formatCode="&quot;$&quot;#,##0.00">
                  <c:v>897.10167556321232</c:v>
                </c:pt>
                <c:pt idx="30" formatCode="&quot;$&quot;#,##0.00">
                  <c:v>653.98994882032366</c:v>
                </c:pt>
                <c:pt idx="31" formatCode="&quot;$&quot;#,##0.00">
                  <c:v>934.53726537907937</c:v>
                </c:pt>
                <c:pt idx="32" formatCode="&quot;$&quot;#,##0.00">
                  <c:v>816.2521832413662</c:v>
                </c:pt>
                <c:pt idx="33" formatCode="&quot;$&quot;#,##0.00">
                  <c:v>818.00255774075504</c:v>
                </c:pt>
                <c:pt idx="34" formatCode="&quot;$&quot;#,##0.00">
                  <c:v>919.52467151455357</c:v>
                </c:pt>
                <c:pt idx="35" formatCode="&quot;$&quot;#,##0.00">
                  <c:v>914.04075921232686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56B-2443-AFDC-100D8DE88696}"/>
            </c:ext>
          </c:extLst>
        </c:ser>
        <c:ser>
          <c:idx val="0"/>
          <c:order val="2"/>
          <c:tx>
            <c:strRef>
              <c:f>ETS_Model!$E$1</c:f>
              <c:strCache>
                <c:ptCount val="1"/>
                <c:pt idx="0">
                  <c:v>net_income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ETS_Model!$A$2:$A$37</c:f>
              <c:numCache>
                <c:formatCode>m/d/yy</c:formatCode>
                <c:ptCount val="36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  <c:pt idx="12">
                  <c:v>45292</c:v>
                </c:pt>
                <c:pt idx="13">
                  <c:v>45323</c:v>
                </c:pt>
                <c:pt idx="14">
                  <c:v>45352</c:v>
                </c:pt>
                <c:pt idx="15">
                  <c:v>45383</c:v>
                </c:pt>
                <c:pt idx="16">
                  <c:v>45413</c:v>
                </c:pt>
                <c:pt idx="17">
                  <c:v>45444</c:v>
                </c:pt>
                <c:pt idx="18">
                  <c:v>45474</c:v>
                </c:pt>
                <c:pt idx="19">
                  <c:v>45505</c:v>
                </c:pt>
                <c:pt idx="20">
                  <c:v>45536</c:v>
                </c:pt>
                <c:pt idx="21">
                  <c:v>45566</c:v>
                </c:pt>
                <c:pt idx="22">
                  <c:v>45597</c:v>
                </c:pt>
                <c:pt idx="23">
                  <c:v>45627</c:v>
                </c:pt>
                <c:pt idx="24">
                  <c:v>45658</c:v>
                </c:pt>
                <c:pt idx="25">
                  <c:v>45689</c:v>
                </c:pt>
                <c:pt idx="26">
                  <c:v>45717</c:v>
                </c:pt>
                <c:pt idx="27">
                  <c:v>45748</c:v>
                </c:pt>
                <c:pt idx="28">
                  <c:v>45778</c:v>
                </c:pt>
                <c:pt idx="29">
                  <c:v>45809</c:v>
                </c:pt>
                <c:pt idx="30">
                  <c:v>45839</c:v>
                </c:pt>
                <c:pt idx="31">
                  <c:v>45870</c:v>
                </c:pt>
                <c:pt idx="32">
                  <c:v>45901</c:v>
                </c:pt>
                <c:pt idx="33">
                  <c:v>45931</c:v>
                </c:pt>
                <c:pt idx="34">
                  <c:v>45962</c:v>
                </c:pt>
                <c:pt idx="35">
                  <c:v>45992</c:v>
                </c:pt>
              </c:numCache>
            </c:numRef>
          </c:cat>
          <c:val>
            <c:numRef>
              <c:f>ETS_Model!$E$2:$E$37</c:f>
              <c:numCache>
                <c:formatCode>"$"#,##0.00</c:formatCode>
                <c:ptCount val="36"/>
                <c:pt idx="0">
                  <c:v>-1848.2199999999998</c:v>
                </c:pt>
                <c:pt idx="1">
                  <c:v>-2696.06</c:v>
                </c:pt>
                <c:pt idx="2">
                  <c:v>-2372.94</c:v>
                </c:pt>
                <c:pt idx="3">
                  <c:v>-2096.96</c:v>
                </c:pt>
                <c:pt idx="4">
                  <c:v>-1569.3700000000001</c:v>
                </c:pt>
                <c:pt idx="5">
                  <c:v>-2226.1</c:v>
                </c:pt>
                <c:pt idx="6">
                  <c:v>-2346.19</c:v>
                </c:pt>
                <c:pt idx="7">
                  <c:v>-3816.1500000000005</c:v>
                </c:pt>
                <c:pt idx="8">
                  <c:v>-2025.08</c:v>
                </c:pt>
                <c:pt idx="9">
                  <c:v>-1933.7699999999998</c:v>
                </c:pt>
                <c:pt idx="10">
                  <c:v>-1710.2800000000002</c:v>
                </c:pt>
                <c:pt idx="11">
                  <c:v>-2256.83</c:v>
                </c:pt>
                <c:pt idx="12">
                  <c:v>-1446.56</c:v>
                </c:pt>
                <c:pt idx="13">
                  <c:v>-2436.3199999999997</c:v>
                </c:pt>
                <c:pt idx="14">
                  <c:v>-2292.23</c:v>
                </c:pt>
                <c:pt idx="15">
                  <c:v>-2585.4</c:v>
                </c:pt>
                <c:pt idx="16">
                  <c:v>-1950.44</c:v>
                </c:pt>
                <c:pt idx="17">
                  <c:v>-3041.7199999999993</c:v>
                </c:pt>
                <c:pt idx="18">
                  <c:v>-1375.9700000000003</c:v>
                </c:pt>
                <c:pt idx="19">
                  <c:v>-3057.8199999999997</c:v>
                </c:pt>
                <c:pt idx="20">
                  <c:v>-2382.09</c:v>
                </c:pt>
                <c:pt idx="21">
                  <c:v>-1965.02</c:v>
                </c:pt>
                <c:pt idx="22">
                  <c:v>-2529.54</c:v>
                </c:pt>
                <c:pt idx="23">
                  <c:v>-3463.63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56B-2443-AFDC-100D8DE88696}"/>
            </c:ext>
          </c:extLst>
        </c:ser>
        <c:ser>
          <c:idx val="1"/>
          <c:order val="3"/>
          <c:tx>
            <c:strRef>
              <c:f>ETS_Model!$F$1</c:f>
              <c:strCache>
                <c:ptCount val="1"/>
                <c:pt idx="0">
                  <c:v>net_forecast_ETS (1 yr)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ETS_Model!$A$2:$A$37</c:f>
              <c:numCache>
                <c:formatCode>m/d/yy</c:formatCode>
                <c:ptCount val="36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  <c:pt idx="12">
                  <c:v>45292</c:v>
                </c:pt>
                <c:pt idx="13">
                  <c:v>45323</c:v>
                </c:pt>
                <c:pt idx="14">
                  <c:v>45352</c:v>
                </c:pt>
                <c:pt idx="15">
                  <c:v>45383</c:v>
                </c:pt>
                <c:pt idx="16">
                  <c:v>45413</c:v>
                </c:pt>
                <c:pt idx="17">
                  <c:v>45444</c:v>
                </c:pt>
                <c:pt idx="18">
                  <c:v>45474</c:v>
                </c:pt>
                <c:pt idx="19">
                  <c:v>45505</c:v>
                </c:pt>
                <c:pt idx="20">
                  <c:v>45536</c:v>
                </c:pt>
                <c:pt idx="21">
                  <c:v>45566</c:v>
                </c:pt>
                <c:pt idx="22">
                  <c:v>45597</c:v>
                </c:pt>
                <c:pt idx="23">
                  <c:v>45627</c:v>
                </c:pt>
                <c:pt idx="24">
                  <c:v>45658</c:v>
                </c:pt>
                <c:pt idx="25">
                  <c:v>45689</c:v>
                </c:pt>
                <c:pt idx="26">
                  <c:v>45717</c:v>
                </c:pt>
                <c:pt idx="27">
                  <c:v>45748</c:v>
                </c:pt>
                <c:pt idx="28">
                  <c:v>45778</c:v>
                </c:pt>
                <c:pt idx="29">
                  <c:v>45809</c:v>
                </c:pt>
                <c:pt idx="30">
                  <c:v>45839</c:v>
                </c:pt>
                <c:pt idx="31">
                  <c:v>45870</c:v>
                </c:pt>
                <c:pt idx="32">
                  <c:v>45901</c:v>
                </c:pt>
                <c:pt idx="33">
                  <c:v>45931</c:v>
                </c:pt>
                <c:pt idx="34">
                  <c:v>45962</c:v>
                </c:pt>
                <c:pt idx="35">
                  <c:v>45992</c:v>
                </c:pt>
              </c:numCache>
            </c:numRef>
          </c:cat>
          <c:val>
            <c:numRef>
              <c:f>ETS_Model!$F$2:$F$37</c:f>
              <c:numCache>
                <c:formatCode>General</c:formatCode>
                <c:ptCount val="36"/>
                <c:pt idx="24" formatCode="&quot;$&quot;#,##0.00">
                  <c:v>-1953.6876706069224</c:v>
                </c:pt>
                <c:pt idx="25" formatCode="&quot;$&quot;#,##0.00">
                  <c:v>-2596.1721490221707</c:v>
                </c:pt>
                <c:pt idx="26" formatCode="&quot;$&quot;#,##0.00">
                  <c:v>-2598.2402022690744</c:v>
                </c:pt>
                <c:pt idx="27" formatCode="&quot;$&quot;#,##0.00">
                  <c:v>-3169.6372585451486</c:v>
                </c:pt>
                <c:pt idx="28" formatCode="&quot;$&quot;#,##0.00">
                  <c:v>-2788.0410073357198</c:v>
                </c:pt>
                <c:pt idx="29" formatCode="&quot;$&quot;#,##0.00">
                  <c:v>-3086.2927493811585</c:v>
                </c:pt>
                <c:pt idx="30" formatCode="&quot;$&quot;#,##0.00">
                  <c:v>-2316.8561424520331</c:v>
                </c:pt>
                <c:pt idx="31" formatCode="&quot;$&quot;#,##0.00">
                  <c:v>-2656.2533434178526</c:v>
                </c:pt>
                <c:pt idx="32" formatCode="&quot;$&quot;#,##0.00">
                  <c:v>-2559.9692605319169</c:v>
                </c:pt>
                <c:pt idx="33" formatCode="&quot;$&quot;#,##0.00">
                  <c:v>-3574.7594916351181</c:v>
                </c:pt>
                <c:pt idx="34" formatCode="&quot;$&quot;#,##0.00">
                  <c:v>-3111.9823697814295</c:v>
                </c:pt>
                <c:pt idx="35" formatCode="&quot;$&quot;#,##0.00">
                  <c:v>-3612.1418390795393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56B-2443-AFDC-100D8DE88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chemeClr val="lt1"/>
              </a:soli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65000"/>
                  <a:lumOff val="35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smooth val="0"/>
        <c:axId val="657272207"/>
        <c:axId val="2031572576"/>
      </c:lineChart>
      <c:dateAx>
        <c:axId val="6572722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572576"/>
        <c:crosses val="autoZero"/>
        <c:auto val="1"/>
        <c:lblOffset val="100"/>
        <c:baseTimeUnit val="months"/>
      </c:dateAx>
      <c:valAx>
        <c:axId val="2031572576"/>
        <c:scaling>
          <c:orientation val="minMax"/>
          <c:min val="-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272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Revenue (Historical + ETS</a:t>
            </a:r>
            <a:r>
              <a:rPr lang="en-US" b="1" baseline="0"/>
              <a:t> Forecast vs ETS Seasonality Forecast)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ETS_Model!$B$1</c:f>
              <c:strCache>
                <c:ptCount val="1"/>
                <c:pt idx="0">
                  <c:v>total_revenue</c:v>
                </c:pt>
              </c:strCache>
            </c:strRef>
          </c:tx>
          <c:marker>
            <c:symbol val="none"/>
          </c:marker>
          <c:trendline>
            <c:trendlineType val="linear"/>
            <c:forward val="2"/>
            <c:dispRSqr val="0"/>
            <c:dispEq val="0"/>
          </c:trendline>
          <c:cat>
            <c:numRef>
              <c:f>ETS_Model!$A$2:$A$54</c:f>
              <c:numCache>
                <c:formatCode>m/d/yy</c:formatCode>
                <c:ptCount val="53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  <c:pt idx="12">
                  <c:v>45292</c:v>
                </c:pt>
                <c:pt idx="13">
                  <c:v>45323</c:v>
                </c:pt>
                <c:pt idx="14">
                  <c:v>45352</c:v>
                </c:pt>
                <c:pt idx="15">
                  <c:v>45383</c:v>
                </c:pt>
                <c:pt idx="16">
                  <c:v>45413</c:v>
                </c:pt>
                <c:pt idx="17">
                  <c:v>45444</c:v>
                </c:pt>
                <c:pt idx="18">
                  <c:v>45474</c:v>
                </c:pt>
                <c:pt idx="19">
                  <c:v>45505</c:v>
                </c:pt>
                <c:pt idx="20">
                  <c:v>45536</c:v>
                </c:pt>
                <c:pt idx="21">
                  <c:v>45566</c:v>
                </c:pt>
                <c:pt idx="22">
                  <c:v>45597</c:v>
                </c:pt>
                <c:pt idx="23">
                  <c:v>45627</c:v>
                </c:pt>
                <c:pt idx="24">
                  <c:v>45658</c:v>
                </c:pt>
                <c:pt idx="25">
                  <c:v>45689</c:v>
                </c:pt>
                <c:pt idx="26">
                  <c:v>45717</c:v>
                </c:pt>
                <c:pt idx="27">
                  <c:v>45748</c:v>
                </c:pt>
                <c:pt idx="28">
                  <c:v>45778</c:v>
                </c:pt>
                <c:pt idx="29">
                  <c:v>45809</c:v>
                </c:pt>
                <c:pt idx="30">
                  <c:v>45839</c:v>
                </c:pt>
                <c:pt idx="31">
                  <c:v>45870</c:v>
                </c:pt>
                <c:pt idx="32">
                  <c:v>45901</c:v>
                </c:pt>
                <c:pt idx="33">
                  <c:v>45931</c:v>
                </c:pt>
                <c:pt idx="34">
                  <c:v>45962</c:v>
                </c:pt>
                <c:pt idx="35">
                  <c:v>45992</c:v>
                </c:pt>
              </c:numCache>
            </c:numRef>
          </c:cat>
          <c:val>
            <c:numRef>
              <c:f>ETS_Model!$B$2:$B$54</c:f>
              <c:numCache>
                <c:formatCode>"$"#,##0.00</c:formatCode>
                <c:ptCount val="53"/>
                <c:pt idx="0">
                  <c:v>651.78</c:v>
                </c:pt>
                <c:pt idx="1">
                  <c:v>1143.94</c:v>
                </c:pt>
                <c:pt idx="2">
                  <c:v>1037.0600000000002</c:v>
                </c:pt>
                <c:pt idx="3">
                  <c:v>663.04</c:v>
                </c:pt>
                <c:pt idx="4">
                  <c:v>750.63</c:v>
                </c:pt>
                <c:pt idx="5">
                  <c:v>853.89999999999986</c:v>
                </c:pt>
                <c:pt idx="6">
                  <c:v>753.81</c:v>
                </c:pt>
                <c:pt idx="7">
                  <c:v>1057.8899999999999</c:v>
                </c:pt>
                <c:pt idx="8">
                  <c:v>684.92000000000007</c:v>
                </c:pt>
                <c:pt idx="9">
                  <c:v>956.23000000000013</c:v>
                </c:pt>
                <c:pt idx="10">
                  <c:v>529.72</c:v>
                </c:pt>
                <c:pt idx="11">
                  <c:v>693.17</c:v>
                </c:pt>
                <c:pt idx="12">
                  <c:v>643.44000000000005</c:v>
                </c:pt>
                <c:pt idx="13">
                  <c:v>753.68000000000006</c:v>
                </c:pt>
                <c:pt idx="14">
                  <c:v>767.77</c:v>
                </c:pt>
                <c:pt idx="15">
                  <c:v>1024.5999999999999</c:v>
                </c:pt>
                <c:pt idx="16">
                  <c:v>569.56000000000006</c:v>
                </c:pt>
                <c:pt idx="17">
                  <c:v>1148.2800000000002</c:v>
                </c:pt>
                <c:pt idx="18">
                  <c:v>394.03</c:v>
                </c:pt>
                <c:pt idx="19">
                  <c:v>842.18000000000018</c:v>
                </c:pt>
                <c:pt idx="20">
                  <c:v>857.91</c:v>
                </c:pt>
                <c:pt idx="21">
                  <c:v>944.9799999999999</c:v>
                </c:pt>
                <c:pt idx="22">
                  <c:v>1010.4599999999998</c:v>
                </c:pt>
                <c:pt idx="23">
                  <c:v>610.34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8DD-0343-8833-35353059E4B3}"/>
            </c:ext>
          </c:extLst>
        </c:ser>
        <c:ser>
          <c:idx val="3"/>
          <c:order val="1"/>
          <c:tx>
            <c:strRef>
              <c:f>ETS_Model!$C$1</c:f>
              <c:strCache>
                <c:ptCount val="1"/>
                <c:pt idx="0">
                  <c:v>rev_forecast_ETS (1 yr)</c:v>
                </c:pt>
              </c:strCache>
            </c:strRef>
          </c:tx>
          <c:marker>
            <c:symbol val="none"/>
          </c:marker>
          <c:cat>
            <c:numRef>
              <c:f>ETS_Model!$A$2:$A$54</c:f>
              <c:numCache>
                <c:formatCode>m/d/yy</c:formatCode>
                <c:ptCount val="53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  <c:pt idx="12">
                  <c:v>45292</c:v>
                </c:pt>
                <c:pt idx="13">
                  <c:v>45323</c:v>
                </c:pt>
                <c:pt idx="14">
                  <c:v>45352</c:v>
                </c:pt>
                <c:pt idx="15">
                  <c:v>45383</c:v>
                </c:pt>
                <c:pt idx="16">
                  <c:v>45413</c:v>
                </c:pt>
                <c:pt idx="17">
                  <c:v>45444</c:v>
                </c:pt>
                <c:pt idx="18">
                  <c:v>45474</c:v>
                </c:pt>
                <c:pt idx="19">
                  <c:v>45505</c:v>
                </c:pt>
                <c:pt idx="20">
                  <c:v>45536</c:v>
                </c:pt>
                <c:pt idx="21">
                  <c:v>45566</c:v>
                </c:pt>
                <c:pt idx="22">
                  <c:v>45597</c:v>
                </c:pt>
                <c:pt idx="23">
                  <c:v>45627</c:v>
                </c:pt>
                <c:pt idx="24">
                  <c:v>45658</c:v>
                </c:pt>
                <c:pt idx="25">
                  <c:v>45689</c:v>
                </c:pt>
                <c:pt idx="26">
                  <c:v>45717</c:v>
                </c:pt>
                <c:pt idx="27">
                  <c:v>45748</c:v>
                </c:pt>
                <c:pt idx="28">
                  <c:v>45778</c:v>
                </c:pt>
                <c:pt idx="29">
                  <c:v>45809</c:v>
                </c:pt>
                <c:pt idx="30">
                  <c:v>45839</c:v>
                </c:pt>
                <c:pt idx="31">
                  <c:v>45870</c:v>
                </c:pt>
                <c:pt idx="32">
                  <c:v>45901</c:v>
                </c:pt>
                <c:pt idx="33">
                  <c:v>45931</c:v>
                </c:pt>
                <c:pt idx="34">
                  <c:v>45962</c:v>
                </c:pt>
                <c:pt idx="35">
                  <c:v>45992</c:v>
                </c:pt>
              </c:numCache>
            </c:numRef>
          </c:cat>
          <c:val>
            <c:numRef>
              <c:f>ETS_Model!$C$2:$C$54</c:f>
              <c:numCache>
                <c:formatCode>General</c:formatCode>
                <c:ptCount val="53"/>
                <c:pt idx="24" formatCode="&quot;$&quot;#,##0.00">
                  <c:v>760.80475945137266</c:v>
                </c:pt>
                <c:pt idx="25" formatCode="&quot;$&quot;#,##0.00">
                  <c:v>833.93914092779164</c:v>
                </c:pt>
                <c:pt idx="26" formatCode="&quot;$&quot;#,##0.00">
                  <c:v>732.61342866865937</c:v>
                </c:pt>
                <c:pt idx="27" formatCode="&quot;$&quot;#,##0.00">
                  <c:v>753.1766247386015</c:v>
                </c:pt>
                <c:pt idx="28" formatCode="&quot;$&quot;#,##0.00">
                  <c:v>736.94685565230691</c:v>
                </c:pt>
                <c:pt idx="29" formatCode="&quot;$&quot;#,##0.00">
                  <c:v>897.10167556321232</c:v>
                </c:pt>
                <c:pt idx="30" formatCode="&quot;$&quot;#,##0.00">
                  <c:v>653.98994882032366</c:v>
                </c:pt>
                <c:pt idx="31" formatCode="&quot;$&quot;#,##0.00">
                  <c:v>934.53726537907937</c:v>
                </c:pt>
                <c:pt idx="32" formatCode="&quot;$&quot;#,##0.00">
                  <c:v>816.2521832413662</c:v>
                </c:pt>
                <c:pt idx="33" formatCode="&quot;$&quot;#,##0.00">
                  <c:v>818.00255774075504</c:v>
                </c:pt>
                <c:pt idx="34" formatCode="&quot;$&quot;#,##0.00">
                  <c:v>919.52467151455357</c:v>
                </c:pt>
                <c:pt idx="35" formatCode="&quot;$&quot;#,##0.00">
                  <c:v>914.04075921232686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8DD-0343-8833-35353059E4B3}"/>
            </c:ext>
          </c:extLst>
        </c:ser>
        <c:ser>
          <c:idx val="0"/>
          <c:order val="2"/>
          <c:tx>
            <c:strRef>
              <c:f>ETS_Model!$B$1</c:f>
              <c:strCache>
                <c:ptCount val="1"/>
                <c:pt idx="0">
                  <c:v>total_revenue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ETS_Model!$A$2:$A$54</c:f>
              <c:numCache>
                <c:formatCode>m/d/yy</c:formatCode>
                <c:ptCount val="53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  <c:pt idx="12">
                  <c:v>45292</c:v>
                </c:pt>
                <c:pt idx="13">
                  <c:v>45323</c:v>
                </c:pt>
                <c:pt idx="14">
                  <c:v>45352</c:v>
                </c:pt>
                <c:pt idx="15">
                  <c:v>45383</c:v>
                </c:pt>
                <c:pt idx="16">
                  <c:v>45413</c:v>
                </c:pt>
                <c:pt idx="17">
                  <c:v>45444</c:v>
                </c:pt>
                <c:pt idx="18">
                  <c:v>45474</c:v>
                </c:pt>
                <c:pt idx="19">
                  <c:v>45505</c:v>
                </c:pt>
                <c:pt idx="20">
                  <c:v>45536</c:v>
                </c:pt>
                <c:pt idx="21">
                  <c:v>45566</c:v>
                </c:pt>
                <c:pt idx="22">
                  <c:v>45597</c:v>
                </c:pt>
                <c:pt idx="23">
                  <c:v>45627</c:v>
                </c:pt>
                <c:pt idx="24">
                  <c:v>45658</c:v>
                </c:pt>
                <c:pt idx="25">
                  <c:v>45689</c:v>
                </c:pt>
                <c:pt idx="26">
                  <c:v>45717</c:v>
                </c:pt>
                <c:pt idx="27">
                  <c:v>45748</c:v>
                </c:pt>
                <c:pt idx="28">
                  <c:v>45778</c:v>
                </c:pt>
                <c:pt idx="29">
                  <c:v>45809</c:v>
                </c:pt>
                <c:pt idx="30">
                  <c:v>45839</c:v>
                </c:pt>
                <c:pt idx="31">
                  <c:v>45870</c:v>
                </c:pt>
                <c:pt idx="32">
                  <c:v>45901</c:v>
                </c:pt>
                <c:pt idx="33">
                  <c:v>45931</c:v>
                </c:pt>
                <c:pt idx="34">
                  <c:v>45962</c:v>
                </c:pt>
                <c:pt idx="35">
                  <c:v>45992</c:v>
                </c:pt>
              </c:numCache>
            </c:numRef>
          </c:cat>
          <c:val>
            <c:numRef>
              <c:f>ETS_Model!$B$2:$B$54</c:f>
              <c:numCache>
                <c:formatCode>"$"#,##0.00</c:formatCode>
                <c:ptCount val="53"/>
                <c:pt idx="0">
                  <c:v>651.78</c:v>
                </c:pt>
                <c:pt idx="1">
                  <c:v>1143.94</c:v>
                </c:pt>
                <c:pt idx="2">
                  <c:v>1037.0600000000002</c:v>
                </c:pt>
                <c:pt idx="3">
                  <c:v>663.04</c:v>
                </c:pt>
                <c:pt idx="4">
                  <c:v>750.63</c:v>
                </c:pt>
                <c:pt idx="5">
                  <c:v>853.89999999999986</c:v>
                </c:pt>
                <c:pt idx="6">
                  <c:v>753.81</c:v>
                </c:pt>
                <c:pt idx="7">
                  <c:v>1057.8899999999999</c:v>
                </c:pt>
                <c:pt idx="8">
                  <c:v>684.92000000000007</c:v>
                </c:pt>
                <c:pt idx="9">
                  <c:v>956.23000000000013</c:v>
                </c:pt>
                <c:pt idx="10">
                  <c:v>529.72</c:v>
                </c:pt>
                <c:pt idx="11">
                  <c:v>693.17</c:v>
                </c:pt>
                <c:pt idx="12">
                  <c:v>643.44000000000005</c:v>
                </c:pt>
                <c:pt idx="13">
                  <c:v>753.68000000000006</c:v>
                </c:pt>
                <c:pt idx="14">
                  <c:v>767.77</c:v>
                </c:pt>
                <c:pt idx="15">
                  <c:v>1024.5999999999999</c:v>
                </c:pt>
                <c:pt idx="16">
                  <c:v>569.56000000000006</c:v>
                </c:pt>
                <c:pt idx="17">
                  <c:v>1148.2800000000002</c:v>
                </c:pt>
                <c:pt idx="18">
                  <c:v>394.03</c:v>
                </c:pt>
                <c:pt idx="19">
                  <c:v>842.18000000000018</c:v>
                </c:pt>
                <c:pt idx="20">
                  <c:v>857.91</c:v>
                </c:pt>
                <c:pt idx="21">
                  <c:v>944.9799999999999</c:v>
                </c:pt>
                <c:pt idx="22">
                  <c:v>1010.4599999999998</c:v>
                </c:pt>
                <c:pt idx="23">
                  <c:v>610.34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DD-0343-8833-35353059E4B3}"/>
            </c:ext>
          </c:extLst>
        </c:ser>
        <c:ser>
          <c:idx val="1"/>
          <c:order val="3"/>
          <c:tx>
            <c:strRef>
              <c:f>ETS_Model!$D$1</c:f>
              <c:strCache>
                <c:ptCount val="1"/>
                <c:pt idx="0">
                  <c:v>rev_forecast_seasonality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ETS_Model!$A$2:$A$54</c:f>
              <c:numCache>
                <c:formatCode>m/d/yy</c:formatCode>
                <c:ptCount val="53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  <c:pt idx="12">
                  <c:v>45292</c:v>
                </c:pt>
                <c:pt idx="13">
                  <c:v>45323</c:v>
                </c:pt>
                <c:pt idx="14">
                  <c:v>45352</c:v>
                </c:pt>
                <c:pt idx="15">
                  <c:v>45383</c:v>
                </c:pt>
                <c:pt idx="16">
                  <c:v>45413</c:v>
                </c:pt>
                <c:pt idx="17">
                  <c:v>45444</c:v>
                </c:pt>
                <c:pt idx="18">
                  <c:v>45474</c:v>
                </c:pt>
                <c:pt idx="19">
                  <c:v>45505</c:v>
                </c:pt>
                <c:pt idx="20">
                  <c:v>45536</c:v>
                </c:pt>
                <c:pt idx="21">
                  <c:v>45566</c:v>
                </c:pt>
                <c:pt idx="22">
                  <c:v>45597</c:v>
                </c:pt>
                <c:pt idx="23">
                  <c:v>45627</c:v>
                </c:pt>
                <c:pt idx="24">
                  <c:v>45658</c:v>
                </c:pt>
                <c:pt idx="25">
                  <c:v>45689</c:v>
                </c:pt>
                <c:pt idx="26">
                  <c:v>45717</c:v>
                </c:pt>
                <c:pt idx="27">
                  <c:v>45748</c:v>
                </c:pt>
                <c:pt idx="28">
                  <c:v>45778</c:v>
                </c:pt>
                <c:pt idx="29">
                  <c:v>45809</c:v>
                </c:pt>
                <c:pt idx="30">
                  <c:v>45839</c:v>
                </c:pt>
                <c:pt idx="31">
                  <c:v>45870</c:v>
                </c:pt>
                <c:pt idx="32">
                  <c:v>45901</c:v>
                </c:pt>
                <c:pt idx="33">
                  <c:v>45931</c:v>
                </c:pt>
                <c:pt idx="34">
                  <c:v>45962</c:v>
                </c:pt>
                <c:pt idx="35">
                  <c:v>45992</c:v>
                </c:pt>
              </c:numCache>
            </c:numRef>
          </c:cat>
          <c:val>
            <c:numRef>
              <c:f>ETS_Model!$D$2:$D$54</c:f>
              <c:numCache>
                <c:formatCode>General</c:formatCode>
                <c:ptCount val="53"/>
                <c:pt idx="24" formatCode="&quot;$&quot;#,##0.00">
                  <c:v>565.6451696920941</c:v>
                </c:pt>
                <c:pt idx="25" formatCode="&quot;$&quot;#,##0.00">
                  <c:v>811.21554454427599</c:v>
                </c:pt>
                <c:pt idx="26" formatCode="&quot;$&quot;#,##0.00">
                  <c:v>790.47932295620626</c:v>
                </c:pt>
                <c:pt idx="27" formatCode="&quot;$&quot;#,##0.00">
                  <c:v>920.36472810072121</c:v>
                </c:pt>
                <c:pt idx="28" formatCode="&quot;$&quot;#,##0.00">
                  <c:v>635.25030660616744</c:v>
                </c:pt>
                <c:pt idx="29" formatCode="&quot;$&quot;#,##0.00">
                  <c:v>1213.0783250470095</c:v>
                </c:pt>
                <c:pt idx="30" formatCode="&quot;$&quot;#,##0.00">
                  <c:v>500.80516830595849</c:v>
                </c:pt>
                <c:pt idx="31" formatCode="&quot;$&quot;#,##0.00">
                  <c:v>960.72282885402683</c:v>
                </c:pt>
                <c:pt idx="32" formatCode="&quot;$&quot;#,##0.00">
                  <c:v>816.2521832413662</c:v>
                </c:pt>
                <c:pt idx="33" formatCode="&quot;$&quot;#,##0.00">
                  <c:v>818.00255774075504</c:v>
                </c:pt>
                <c:pt idx="34" formatCode="&quot;$&quot;#,##0.00">
                  <c:v>919.52467151455357</c:v>
                </c:pt>
                <c:pt idx="35" formatCode="&quot;$&quot;#,##0.00">
                  <c:v>914.04075921232686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8DD-0343-8833-35353059E4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7423"/>
        <c:axId val="1659135"/>
      </c:lineChart>
      <c:dateAx>
        <c:axId val="165742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135"/>
        <c:crosses val="autoZero"/>
        <c:auto val="1"/>
        <c:lblOffset val="100"/>
        <c:baseTimeUnit val="months"/>
      </c:dateAx>
      <c:valAx>
        <c:axId val="165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423"/>
        <c:crosses val="autoZero"/>
        <c:crossBetween val="between"/>
      </c:valAx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3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Net Income  (Historical + ETS Forecast vs ETS Seasonality Forecast)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ETS_Model!$E$1</c:f>
              <c:strCache>
                <c:ptCount val="1"/>
                <c:pt idx="0">
                  <c:v>net_income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0"/>
          </c:trendline>
          <c:cat>
            <c:numRef>
              <c:f>ETS_Model!$A$2:$A$54</c:f>
              <c:numCache>
                <c:formatCode>m/d/yy</c:formatCode>
                <c:ptCount val="53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  <c:pt idx="12">
                  <c:v>45292</c:v>
                </c:pt>
                <c:pt idx="13">
                  <c:v>45323</c:v>
                </c:pt>
                <c:pt idx="14">
                  <c:v>45352</c:v>
                </c:pt>
                <c:pt idx="15">
                  <c:v>45383</c:v>
                </c:pt>
                <c:pt idx="16">
                  <c:v>45413</c:v>
                </c:pt>
                <c:pt idx="17">
                  <c:v>45444</c:v>
                </c:pt>
                <c:pt idx="18">
                  <c:v>45474</c:v>
                </c:pt>
                <c:pt idx="19">
                  <c:v>45505</c:v>
                </c:pt>
                <c:pt idx="20">
                  <c:v>45536</c:v>
                </c:pt>
                <c:pt idx="21">
                  <c:v>45566</c:v>
                </c:pt>
                <c:pt idx="22">
                  <c:v>45597</c:v>
                </c:pt>
                <c:pt idx="23">
                  <c:v>45627</c:v>
                </c:pt>
                <c:pt idx="24">
                  <c:v>45658</c:v>
                </c:pt>
                <c:pt idx="25">
                  <c:v>45689</c:v>
                </c:pt>
                <c:pt idx="26">
                  <c:v>45717</c:v>
                </c:pt>
                <c:pt idx="27">
                  <c:v>45748</c:v>
                </c:pt>
                <c:pt idx="28">
                  <c:v>45778</c:v>
                </c:pt>
                <c:pt idx="29">
                  <c:v>45809</c:v>
                </c:pt>
                <c:pt idx="30">
                  <c:v>45839</c:v>
                </c:pt>
                <c:pt idx="31">
                  <c:v>45870</c:v>
                </c:pt>
                <c:pt idx="32">
                  <c:v>45901</c:v>
                </c:pt>
                <c:pt idx="33">
                  <c:v>45931</c:v>
                </c:pt>
                <c:pt idx="34">
                  <c:v>45962</c:v>
                </c:pt>
                <c:pt idx="35">
                  <c:v>45992</c:v>
                </c:pt>
              </c:numCache>
            </c:numRef>
          </c:cat>
          <c:val>
            <c:numRef>
              <c:f>ETS_Model!$E$2:$E$54</c:f>
              <c:numCache>
                <c:formatCode>"$"#,##0.00</c:formatCode>
                <c:ptCount val="53"/>
                <c:pt idx="0">
                  <c:v>-1848.2199999999998</c:v>
                </c:pt>
                <c:pt idx="1">
                  <c:v>-2696.06</c:v>
                </c:pt>
                <c:pt idx="2">
                  <c:v>-2372.94</c:v>
                </c:pt>
                <c:pt idx="3">
                  <c:v>-2096.96</c:v>
                </c:pt>
                <c:pt idx="4">
                  <c:v>-1569.3700000000001</c:v>
                </c:pt>
                <c:pt idx="5">
                  <c:v>-2226.1</c:v>
                </c:pt>
                <c:pt idx="6">
                  <c:v>-2346.19</c:v>
                </c:pt>
                <c:pt idx="7">
                  <c:v>-3816.1500000000005</c:v>
                </c:pt>
                <c:pt idx="8">
                  <c:v>-2025.08</c:v>
                </c:pt>
                <c:pt idx="9">
                  <c:v>-1933.7699999999998</c:v>
                </c:pt>
                <c:pt idx="10">
                  <c:v>-1710.2800000000002</c:v>
                </c:pt>
                <c:pt idx="11">
                  <c:v>-2256.83</c:v>
                </c:pt>
                <c:pt idx="12">
                  <c:v>-1446.56</c:v>
                </c:pt>
                <c:pt idx="13">
                  <c:v>-2436.3199999999997</c:v>
                </c:pt>
                <c:pt idx="14">
                  <c:v>-2292.23</c:v>
                </c:pt>
                <c:pt idx="15">
                  <c:v>-2585.4</c:v>
                </c:pt>
                <c:pt idx="16">
                  <c:v>-1950.44</c:v>
                </c:pt>
                <c:pt idx="17">
                  <c:v>-3041.7199999999993</c:v>
                </c:pt>
                <c:pt idx="18">
                  <c:v>-1375.9700000000003</c:v>
                </c:pt>
                <c:pt idx="19">
                  <c:v>-3057.8199999999997</c:v>
                </c:pt>
                <c:pt idx="20">
                  <c:v>-2382.09</c:v>
                </c:pt>
                <c:pt idx="21">
                  <c:v>-1965.02</c:v>
                </c:pt>
                <c:pt idx="22">
                  <c:v>-2529.54</c:v>
                </c:pt>
                <c:pt idx="23">
                  <c:v>-3463.63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44C-C74D-AA98-0333BC2611C2}"/>
            </c:ext>
          </c:extLst>
        </c:ser>
        <c:ser>
          <c:idx val="3"/>
          <c:order val="1"/>
          <c:tx>
            <c:strRef>
              <c:f>ETS_Model!$F$1</c:f>
              <c:strCache>
                <c:ptCount val="1"/>
                <c:pt idx="0">
                  <c:v>net_forecast_ETS (1 yr)</c:v>
                </c:pt>
              </c:strCache>
            </c:strRef>
          </c:tx>
          <c:marker>
            <c:symbol val="none"/>
          </c:marker>
          <c:cat>
            <c:numRef>
              <c:f>ETS_Model!$A$2:$A$54</c:f>
              <c:numCache>
                <c:formatCode>m/d/yy</c:formatCode>
                <c:ptCount val="53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  <c:pt idx="12">
                  <c:v>45292</c:v>
                </c:pt>
                <c:pt idx="13">
                  <c:v>45323</c:v>
                </c:pt>
                <c:pt idx="14">
                  <c:v>45352</c:v>
                </c:pt>
                <c:pt idx="15">
                  <c:v>45383</c:v>
                </c:pt>
                <c:pt idx="16">
                  <c:v>45413</c:v>
                </c:pt>
                <c:pt idx="17">
                  <c:v>45444</c:v>
                </c:pt>
                <c:pt idx="18">
                  <c:v>45474</c:v>
                </c:pt>
                <c:pt idx="19">
                  <c:v>45505</c:v>
                </c:pt>
                <c:pt idx="20">
                  <c:v>45536</c:v>
                </c:pt>
                <c:pt idx="21">
                  <c:v>45566</c:v>
                </c:pt>
                <c:pt idx="22">
                  <c:v>45597</c:v>
                </c:pt>
                <c:pt idx="23">
                  <c:v>45627</c:v>
                </c:pt>
                <c:pt idx="24">
                  <c:v>45658</c:v>
                </c:pt>
                <c:pt idx="25">
                  <c:v>45689</c:v>
                </c:pt>
                <c:pt idx="26">
                  <c:v>45717</c:v>
                </c:pt>
                <c:pt idx="27">
                  <c:v>45748</c:v>
                </c:pt>
                <c:pt idx="28">
                  <c:v>45778</c:v>
                </c:pt>
                <c:pt idx="29">
                  <c:v>45809</c:v>
                </c:pt>
                <c:pt idx="30">
                  <c:v>45839</c:v>
                </c:pt>
                <c:pt idx="31">
                  <c:v>45870</c:v>
                </c:pt>
                <c:pt idx="32">
                  <c:v>45901</c:v>
                </c:pt>
                <c:pt idx="33">
                  <c:v>45931</c:v>
                </c:pt>
                <c:pt idx="34">
                  <c:v>45962</c:v>
                </c:pt>
                <c:pt idx="35">
                  <c:v>45992</c:v>
                </c:pt>
              </c:numCache>
            </c:numRef>
          </c:cat>
          <c:val>
            <c:numRef>
              <c:f>ETS_Model!$F$2:$F$54</c:f>
              <c:numCache>
                <c:formatCode>General</c:formatCode>
                <c:ptCount val="53"/>
                <c:pt idx="24" formatCode="&quot;$&quot;#,##0.00">
                  <c:v>-1953.6876706069224</c:v>
                </c:pt>
                <c:pt idx="25" formatCode="&quot;$&quot;#,##0.00">
                  <c:v>-2596.1721490221707</c:v>
                </c:pt>
                <c:pt idx="26" formatCode="&quot;$&quot;#,##0.00">
                  <c:v>-2598.2402022690744</c:v>
                </c:pt>
                <c:pt idx="27" formatCode="&quot;$&quot;#,##0.00">
                  <c:v>-3169.6372585451486</c:v>
                </c:pt>
                <c:pt idx="28" formatCode="&quot;$&quot;#,##0.00">
                  <c:v>-2788.0410073357198</c:v>
                </c:pt>
                <c:pt idx="29" formatCode="&quot;$&quot;#,##0.00">
                  <c:v>-3086.2927493811585</c:v>
                </c:pt>
                <c:pt idx="30" formatCode="&quot;$&quot;#,##0.00">
                  <c:v>-2316.8561424520331</c:v>
                </c:pt>
                <c:pt idx="31" formatCode="&quot;$&quot;#,##0.00">
                  <c:v>-2656.2533434178526</c:v>
                </c:pt>
                <c:pt idx="32" formatCode="&quot;$&quot;#,##0.00">
                  <c:v>-2559.9692605319169</c:v>
                </c:pt>
                <c:pt idx="33" formatCode="&quot;$&quot;#,##0.00">
                  <c:v>-3574.7594916351181</c:v>
                </c:pt>
                <c:pt idx="34" formatCode="&quot;$&quot;#,##0.00">
                  <c:v>-3111.9823697814295</c:v>
                </c:pt>
                <c:pt idx="35" formatCode="&quot;$&quot;#,##0.00">
                  <c:v>-3612.1418390795393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44C-C74D-AA98-0333BC2611C2}"/>
            </c:ext>
          </c:extLst>
        </c:ser>
        <c:ser>
          <c:idx val="0"/>
          <c:order val="2"/>
          <c:tx>
            <c:strRef>
              <c:f>ETS_Model!$E$1</c:f>
              <c:strCache>
                <c:ptCount val="1"/>
                <c:pt idx="0">
                  <c:v>net_income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ETS_Model!$A$2:$A$54</c:f>
              <c:numCache>
                <c:formatCode>m/d/yy</c:formatCode>
                <c:ptCount val="53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  <c:pt idx="12">
                  <c:v>45292</c:v>
                </c:pt>
                <c:pt idx="13">
                  <c:v>45323</c:v>
                </c:pt>
                <c:pt idx="14">
                  <c:v>45352</c:v>
                </c:pt>
                <c:pt idx="15">
                  <c:v>45383</c:v>
                </c:pt>
                <c:pt idx="16">
                  <c:v>45413</c:v>
                </c:pt>
                <c:pt idx="17">
                  <c:v>45444</c:v>
                </c:pt>
                <c:pt idx="18">
                  <c:v>45474</c:v>
                </c:pt>
                <c:pt idx="19">
                  <c:v>45505</c:v>
                </c:pt>
                <c:pt idx="20">
                  <c:v>45536</c:v>
                </c:pt>
                <c:pt idx="21">
                  <c:v>45566</c:v>
                </c:pt>
                <c:pt idx="22">
                  <c:v>45597</c:v>
                </c:pt>
                <c:pt idx="23">
                  <c:v>45627</c:v>
                </c:pt>
                <c:pt idx="24">
                  <c:v>45658</c:v>
                </c:pt>
                <c:pt idx="25">
                  <c:v>45689</c:v>
                </c:pt>
                <c:pt idx="26">
                  <c:v>45717</c:v>
                </c:pt>
                <c:pt idx="27">
                  <c:v>45748</c:v>
                </c:pt>
                <c:pt idx="28">
                  <c:v>45778</c:v>
                </c:pt>
                <c:pt idx="29">
                  <c:v>45809</c:v>
                </c:pt>
                <c:pt idx="30">
                  <c:v>45839</c:v>
                </c:pt>
                <c:pt idx="31">
                  <c:v>45870</c:v>
                </c:pt>
                <c:pt idx="32">
                  <c:v>45901</c:v>
                </c:pt>
                <c:pt idx="33">
                  <c:v>45931</c:v>
                </c:pt>
                <c:pt idx="34">
                  <c:v>45962</c:v>
                </c:pt>
                <c:pt idx="35">
                  <c:v>45992</c:v>
                </c:pt>
              </c:numCache>
            </c:numRef>
          </c:cat>
          <c:val>
            <c:numRef>
              <c:f>ETS_Model!$E$2:$E$54</c:f>
              <c:numCache>
                <c:formatCode>"$"#,##0.00</c:formatCode>
                <c:ptCount val="53"/>
                <c:pt idx="0">
                  <c:v>-1848.2199999999998</c:v>
                </c:pt>
                <c:pt idx="1">
                  <c:v>-2696.06</c:v>
                </c:pt>
                <c:pt idx="2">
                  <c:v>-2372.94</c:v>
                </c:pt>
                <c:pt idx="3">
                  <c:v>-2096.96</c:v>
                </c:pt>
                <c:pt idx="4">
                  <c:v>-1569.3700000000001</c:v>
                </c:pt>
                <c:pt idx="5">
                  <c:v>-2226.1</c:v>
                </c:pt>
                <c:pt idx="6">
                  <c:v>-2346.19</c:v>
                </c:pt>
                <c:pt idx="7">
                  <c:v>-3816.1500000000005</c:v>
                </c:pt>
                <c:pt idx="8">
                  <c:v>-2025.08</c:v>
                </c:pt>
                <c:pt idx="9">
                  <c:v>-1933.7699999999998</c:v>
                </c:pt>
                <c:pt idx="10">
                  <c:v>-1710.2800000000002</c:v>
                </c:pt>
                <c:pt idx="11">
                  <c:v>-2256.83</c:v>
                </c:pt>
                <c:pt idx="12">
                  <c:v>-1446.56</c:v>
                </c:pt>
                <c:pt idx="13">
                  <c:v>-2436.3199999999997</c:v>
                </c:pt>
                <c:pt idx="14">
                  <c:v>-2292.23</c:v>
                </c:pt>
                <c:pt idx="15">
                  <c:v>-2585.4</c:v>
                </c:pt>
                <c:pt idx="16">
                  <c:v>-1950.44</c:v>
                </c:pt>
                <c:pt idx="17">
                  <c:v>-3041.7199999999993</c:v>
                </c:pt>
                <c:pt idx="18">
                  <c:v>-1375.9700000000003</c:v>
                </c:pt>
                <c:pt idx="19">
                  <c:v>-3057.8199999999997</c:v>
                </c:pt>
                <c:pt idx="20">
                  <c:v>-2382.09</c:v>
                </c:pt>
                <c:pt idx="21">
                  <c:v>-1965.02</c:v>
                </c:pt>
                <c:pt idx="22">
                  <c:v>-2529.54</c:v>
                </c:pt>
                <c:pt idx="23">
                  <c:v>-3463.63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4C-C74D-AA98-0333BC2611C2}"/>
            </c:ext>
          </c:extLst>
        </c:ser>
        <c:ser>
          <c:idx val="1"/>
          <c:order val="3"/>
          <c:tx>
            <c:strRef>
              <c:f>ETS_Model!$G$1</c:f>
              <c:strCache>
                <c:ptCount val="1"/>
                <c:pt idx="0">
                  <c:v>net_forecast_seasonality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ETS_Model!$A$2:$A$54</c:f>
              <c:numCache>
                <c:formatCode>m/d/yy</c:formatCode>
                <c:ptCount val="53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  <c:pt idx="12">
                  <c:v>45292</c:v>
                </c:pt>
                <c:pt idx="13">
                  <c:v>45323</c:v>
                </c:pt>
                <c:pt idx="14">
                  <c:v>45352</c:v>
                </c:pt>
                <c:pt idx="15">
                  <c:v>45383</c:v>
                </c:pt>
                <c:pt idx="16">
                  <c:v>45413</c:v>
                </c:pt>
                <c:pt idx="17">
                  <c:v>45444</c:v>
                </c:pt>
                <c:pt idx="18">
                  <c:v>45474</c:v>
                </c:pt>
                <c:pt idx="19">
                  <c:v>45505</c:v>
                </c:pt>
                <c:pt idx="20">
                  <c:v>45536</c:v>
                </c:pt>
                <c:pt idx="21">
                  <c:v>45566</c:v>
                </c:pt>
                <c:pt idx="22">
                  <c:v>45597</c:v>
                </c:pt>
                <c:pt idx="23">
                  <c:v>45627</c:v>
                </c:pt>
                <c:pt idx="24">
                  <c:v>45658</c:v>
                </c:pt>
                <c:pt idx="25">
                  <c:v>45689</c:v>
                </c:pt>
                <c:pt idx="26">
                  <c:v>45717</c:v>
                </c:pt>
                <c:pt idx="27">
                  <c:v>45748</c:v>
                </c:pt>
                <c:pt idx="28">
                  <c:v>45778</c:v>
                </c:pt>
                <c:pt idx="29">
                  <c:v>45809</c:v>
                </c:pt>
                <c:pt idx="30">
                  <c:v>45839</c:v>
                </c:pt>
                <c:pt idx="31">
                  <c:v>45870</c:v>
                </c:pt>
                <c:pt idx="32">
                  <c:v>45901</c:v>
                </c:pt>
                <c:pt idx="33">
                  <c:v>45931</c:v>
                </c:pt>
                <c:pt idx="34">
                  <c:v>45962</c:v>
                </c:pt>
                <c:pt idx="35">
                  <c:v>45992</c:v>
                </c:pt>
              </c:numCache>
            </c:numRef>
          </c:cat>
          <c:val>
            <c:numRef>
              <c:f>ETS_Model!$G$2:$G$54</c:f>
              <c:numCache>
                <c:formatCode>General</c:formatCode>
                <c:ptCount val="53"/>
                <c:pt idx="24" formatCode="&quot;$&quot;#,##0.00">
                  <c:v>-1368.4339257489701</c:v>
                </c:pt>
                <c:pt idx="25" formatCode="&quot;$&quot;#,##0.00">
                  <c:v>-2459.5676465012734</c:v>
                </c:pt>
                <c:pt idx="26" formatCode="&quot;$&quot;#,##0.00">
                  <c:v>-2542.6125004445817</c:v>
                </c:pt>
                <c:pt idx="27" formatCode="&quot;$&quot;#,##0.00">
                  <c:v>-2756.9040803964494</c:v>
                </c:pt>
                <c:pt idx="28" formatCode="&quot;$&quot;#,##0.00">
                  <c:v>-2290.7808519190421</c:v>
                </c:pt>
                <c:pt idx="29" formatCode="&quot;$&quot;#,##0.00">
                  <c:v>-3416.6130084023644</c:v>
                </c:pt>
                <c:pt idx="30" formatCode="&quot;$&quot;#,##0.00">
                  <c:v>-1732.7771749200729</c:v>
                </c:pt>
                <c:pt idx="31" formatCode="&quot;$&quot;#,##0.00">
                  <c:v>-3655.013712437154</c:v>
                </c:pt>
                <c:pt idx="32" formatCode="&quot;$&quot;#,##0.00">
                  <c:v>-2749.7301441497075</c:v>
                </c:pt>
                <c:pt idx="33" formatCode="&quot;$&quot;#,##0.00">
                  <c:v>-3108.9563661650141</c:v>
                </c:pt>
                <c:pt idx="34" formatCode="&quot;$&quot;#,##0.00">
                  <c:v>-3406.8470657979406</c:v>
                </c:pt>
                <c:pt idx="35" formatCode="&quot;$&quot;#,##0.00">
                  <c:v>-3612.1418390795393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44C-C74D-AA98-0333BC2611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994351"/>
        <c:axId val="24650319"/>
      </c:lineChart>
      <c:dateAx>
        <c:axId val="24994351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50319"/>
        <c:crosses val="autoZero"/>
        <c:auto val="1"/>
        <c:lblOffset val="100"/>
        <c:baseTimeUnit val="months"/>
      </c:dateAx>
      <c:valAx>
        <c:axId val="2465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94351"/>
        <c:crosses val="autoZero"/>
        <c:crossBetween val="between"/>
      </c:valAx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450849</xdr:colOff>
      <xdr:row>29</xdr:row>
      <xdr:rowOff>63500</xdr:rowOff>
    </xdr:from>
    <xdr:to>
      <xdr:col>11</xdr:col>
      <xdr:colOff>74082</xdr:colOff>
      <xdr:row>53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2D01FF-C423-8B98-3AA3-B39AD683FD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1104900</xdr:colOff>
      <xdr:row>28</xdr:row>
      <xdr:rowOff>76200</xdr:rowOff>
    </xdr:from>
    <xdr:to>
      <xdr:col>7</xdr:col>
      <xdr:colOff>1695450</xdr:colOff>
      <xdr:row>54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12F478-0C88-CE41-BB36-CD7CED90EC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412750</xdr:colOff>
      <xdr:row>0</xdr:row>
      <xdr:rowOff>184150</xdr:rowOff>
    </xdr:from>
    <xdr:to>
      <xdr:col>17</xdr:col>
      <xdr:colOff>800100</xdr:colOff>
      <xdr:row>31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155083-2C7D-0155-5DD8-F8640040F1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476249</xdr:colOff>
      <xdr:row>40</xdr:row>
      <xdr:rowOff>114300</xdr:rowOff>
    </xdr:from>
    <xdr:to>
      <xdr:col>5</xdr:col>
      <xdr:colOff>65616</xdr:colOff>
      <xdr:row>61</xdr:row>
      <xdr:rowOff>50800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AA6391A-7102-DC13-A81D-9EE1A2F015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1200150</xdr:colOff>
      <xdr:row>39</xdr:row>
      <xdr:rowOff>101600</xdr:rowOff>
    </xdr:from>
    <xdr:to>
      <xdr:col>10</xdr:col>
      <xdr:colOff>635000</xdr:colOff>
      <xdr:row>61</xdr:row>
      <xdr:rowOff>25400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9593306-6324-E753-BE98-4CEFA81BE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uel Ramirez" refreshedDate="45951.657862962966" createdVersion="8" refreshedVersion="8" minRefreshableVersion="3" recordCount="600" xr:uid="{D231BABF-3758-564E-B61F-E48512BE6617}">
  <cacheSource type="worksheet">
    <worksheetSource ref="A1:K601" sheet="Raw_Data"/>
  </cacheSource>
  <cacheFields count="14">
    <cacheField name="account_id" numFmtId="0">
      <sharedItems/>
    </cacheField>
    <cacheField name="acquisition_channel" numFmtId="0">
      <sharedItems count="3">
        <s v="Online"/>
        <s v="Mail"/>
        <s v="Partner"/>
      </sharedItems>
    </cacheField>
    <cacheField name="open_date" numFmtId="14">
      <sharedItems containsSemiMixedTypes="0" containsNonDate="0" containsDate="1" containsString="0" minDate="2023-01-02T00:00:00" maxDate="2024-12-31T00:00:00"/>
    </cacheField>
    <cacheField name="month" numFmtId="14">
      <sharedItems containsSemiMixedTypes="0" containsNonDate="0" containsDate="1" containsString="0" minDate="2023-01-01T00:00:00" maxDate="2024-12-02T00:00:00" count="24">
        <d v="2023-07-01T00:00:00"/>
        <d v="2024-04-01T00:00:00"/>
        <d v="2024-01-01T00:00:00"/>
        <d v="2023-05-01T00:00:00"/>
        <d v="2023-10-01T00:00:00"/>
        <d v="2024-10-01T00:00:00"/>
        <d v="2023-11-01T00:00:00"/>
        <d v="2024-02-01T00:00:00"/>
        <d v="2024-07-01T00:00:00"/>
        <d v="2023-02-01T00:00:00"/>
        <d v="2023-03-01T00:00:00"/>
        <d v="2024-11-01T00:00:00"/>
        <d v="2023-04-01T00:00:00"/>
        <d v="2024-12-01T00:00:00"/>
        <d v="2024-06-01T00:00:00"/>
        <d v="2024-03-01T00:00:00"/>
        <d v="2024-05-01T00:00:00"/>
        <d v="2024-08-01T00:00:00"/>
        <d v="2023-01-01T00:00:00"/>
        <d v="2023-08-01T00:00:00"/>
        <d v="2023-12-01T00:00:00"/>
        <d v="2024-09-01T00:00:00"/>
        <d v="2023-09-01T00:00:00"/>
        <d v="2023-06-01T00:00:00"/>
      </sharedItems>
      <fieldGroup par="13"/>
    </cacheField>
    <cacheField name="credit_line" numFmtId="0">
      <sharedItems containsSemiMixedTypes="0" containsString="0" containsNumber="1" containsInteger="1" minValue="1000" maxValue="10000"/>
    </cacheField>
    <cacheField name="balance" numFmtId="0">
      <sharedItems containsSemiMixedTypes="0" containsString="0" containsNumber="1" minValue="363.29" maxValue="5342.38"/>
    </cacheField>
    <cacheField name="revenue" numFmtId="0">
      <sharedItems containsSemiMixedTypes="0" containsString="0" containsNumber="1" minValue="-2.08" maxValue="110.75"/>
    </cacheField>
    <cacheField name="charge_off_amount" numFmtId="0">
      <sharedItems containsSemiMixedTypes="0" containsString="0" containsNumber="1" minValue="0" maxValue="1503.97"/>
    </cacheField>
    <cacheField name="charge_off_flag" numFmtId="0">
      <sharedItems containsSemiMixedTypes="0" containsString="0" containsNumber="1" containsInteger="1" minValue="0" maxValue="1"/>
    </cacheField>
    <cacheField name="days_past_due" numFmtId="0">
      <sharedItems containsSemiMixedTypes="0" containsString="0" containsNumber="1" containsInteger="1" minValue="0" maxValue="90"/>
    </cacheField>
    <cacheField name="acquisition_cost" numFmtId="0">
      <sharedItems containsSemiMixedTypes="0" containsString="0" containsNumber="1" containsInteger="1" minValue="100" maxValue="180"/>
    </cacheField>
    <cacheField name="Months (month)" numFmtId="0" databaseField="0">
      <fieldGroup base="3">
        <rangePr groupBy="months" startDate="2023-01-01T00:00:00" endDate="2024-12-02T00:00:00"/>
        <groupItems count="14">
          <s v="&lt;1/1/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4"/>
        </groupItems>
      </fieldGroup>
    </cacheField>
    <cacheField name="Quarters (month)" numFmtId="0" databaseField="0">
      <fieldGroup base="3">
        <rangePr groupBy="quarters" startDate="2023-01-01T00:00:00" endDate="2024-12-02T00:00:00"/>
        <groupItems count="6">
          <s v="&lt;1/1/23"/>
          <s v="Qtr1"/>
          <s v="Qtr2"/>
          <s v="Qtr3"/>
          <s v="Qtr4"/>
          <s v="&gt;12/2/24"/>
        </groupItems>
      </fieldGroup>
    </cacheField>
    <cacheField name="Years (month)" numFmtId="0" databaseField="0">
      <fieldGroup base="3">
        <rangePr groupBy="years" startDate="2023-01-01T00:00:00" endDate="2024-12-02T00:00:00"/>
        <groupItems count="4">
          <s v="&lt;1/1/23"/>
          <s v="2023"/>
          <s v="2024"/>
          <s v="&gt;12/2/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uel Ramirez" refreshedDate="45951.719442245369" createdVersion="8" refreshedVersion="8" minRefreshableVersion="3" recordCount="72" xr:uid="{3AE40483-A3DF-2A49-AD6E-FE169C7CD9E7}">
  <cacheSource type="worksheet">
    <worksheetSource ref="A1:K73" sheet="Monthly_P&amp;L_Summary"/>
  </cacheSource>
  <cacheFields count="14">
    <cacheField name="month" numFmtId="167">
      <sharedItems containsSemiMixedTypes="0" containsNonDate="0" containsDate="1" containsString="0" minDate="2023-01-01T00:00:00" maxDate="2024-12-02T00:00:00" count="24">
        <d v="2023-01-01T00:00:00"/>
        <d v="2023-02-01T00:00:00"/>
        <d v="2023-03-01T00:00:00"/>
        <d v="2023-04-01T00:00:00"/>
        <d v="2023-05-01T00:00:00"/>
        <d v="2023-06-01T00:00:00"/>
        <d v="2023-07-01T00:00:00"/>
        <d v="2023-08-01T00:00:00"/>
        <d v="2023-09-01T00:00:00"/>
        <d v="2023-10-01T00:00:00"/>
        <d v="2023-11-01T00:00:00"/>
        <d v="2023-12-01T00:00:00"/>
        <d v="2024-01-01T00:00:00"/>
        <d v="2024-02-01T00:00:00"/>
        <d v="2024-03-01T00:00:00"/>
        <d v="2024-04-01T00:00:00"/>
        <d v="2024-05-01T00:00:00"/>
        <d v="2024-06-01T00:00:00"/>
        <d v="2024-07-01T00:00:00"/>
        <d v="2024-08-01T00:00:00"/>
        <d v="2024-09-01T00:00:00"/>
        <d v="2024-10-01T00:00:00"/>
        <d v="2024-11-01T00:00:00"/>
        <d v="2024-12-01T00:00:00"/>
      </sharedItems>
      <fieldGroup par="12"/>
    </cacheField>
    <cacheField name="acquisition_channel" numFmtId="0">
      <sharedItems count="3">
        <s v="Mail"/>
        <s v="Online"/>
        <s v="Partner"/>
      </sharedItems>
    </cacheField>
    <cacheField name="Total_Revenue" numFmtId="0">
      <sharedItems containsSemiMixedTypes="0" containsString="0" containsNumber="1" minValue="0" maxValue="658.4100000000002" count="72">
        <n v="134.6"/>
        <n v="353.64000000000004"/>
        <n v="163.54"/>
        <n v="283.37"/>
        <n v="601.99"/>
        <n v="258.58000000000004"/>
        <n v="292.07"/>
        <n v="525.6"/>
        <n v="219.39000000000001"/>
        <n v="166.48"/>
        <n v="330.29"/>
        <n v="166.26999999999998"/>
        <n v="300.12999999999994"/>
        <n v="385.84000000000003"/>
        <n v="64.66"/>
        <n v="401.51"/>
        <n v="327.71999999999991"/>
        <n v="124.66999999999999"/>
        <n v="269.86999999999995"/>
        <n v="257.83"/>
        <n v="226.11"/>
        <n v="385.58000000000004"/>
        <n v="440.81999999999994"/>
        <n v="231.49"/>
        <n v="316.95000000000005"/>
        <n v="367.97"/>
        <n v="0"/>
        <n v="215.48"/>
        <n v="542.82000000000005"/>
        <n v="197.93000000000004"/>
        <n v="266.07"/>
        <n v="247.52"/>
        <n v="16.13"/>
        <n v="256.82"/>
        <n v="386.24"/>
        <n v="50.11"/>
        <n v="195.67000000000002"/>
        <n v="243.17999999999998"/>
        <n v="204.59"/>
        <n v="202.63000000000002"/>
        <n v="428.98"/>
        <n v="122.07000000000001"/>
        <n v="18.87"/>
        <n v="649.04999999999995"/>
        <n v="99.850000000000009"/>
        <n v="207.56"/>
        <n v="625.59999999999991"/>
        <n v="191.44"/>
        <n v="70.39"/>
        <n v="346.81000000000006"/>
        <n v="152.36000000000001"/>
        <n v="107.92"/>
        <n v="658.4100000000002"/>
        <n v="381.95"/>
        <n v="120.91"/>
        <n v="192.29"/>
        <n v="80.830000000000013"/>
        <n v="167.56000000000003"/>
        <n v="562.35000000000014"/>
        <n v="112.27000000000001"/>
        <n v="495.01"/>
        <n v="178.02999999999997"/>
        <n v="184.87"/>
        <n v="235.79000000000002"/>
        <n v="558.04999999999995"/>
        <n v="151.14000000000001"/>
        <n v="349.66999999999996"/>
        <n v="476.96999999999997"/>
        <n v="183.82"/>
        <n v="256.49"/>
        <n v="231.39000000000001"/>
        <n v="122.46"/>
      </sharedItems>
    </cacheField>
    <cacheField name="total_chargeoffs" numFmtId="0">
      <sharedItems containsSemiMixedTypes="0" containsString="0" containsNumber="1" minValue="0" maxValue="1503.97" count="3">
        <n v="0"/>
        <n v="974.04"/>
        <n v="1503.97"/>
      </sharedItems>
    </cacheField>
    <cacheField name="acquisition_costs" numFmtId="0">
      <sharedItems containsSemiMixedTypes="0" containsString="0" containsNumber="1" containsInteger="1" minValue="0" maxValue="2580" count="57">
        <n v="520"/>
        <n v="1350"/>
        <n v="630"/>
        <n v="1310"/>
        <n v="1530"/>
        <n v="1000"/>
        <n v="1010"/>
        <n v="1700"/>
        <n v="700"/>
        <n v="1620"/>
        <n v="620"/>
        <n v="960"/>
        <n v="1240"/>
        <n v="120"/>
        <n v="1570"/>
        <n v="1100"/>
        <n v="410"/>
        <n v="1070"/>
        <n v="1120"/>
        <n v="910"/>
        <n v="1320"/>
        <n v="1890"/>
        <n v="690"/>
        <n v="1390"/>
        <n v="0"/>
        <n v="370"/>
        <n v="1930"/>
        <n v="590"/>
        <n v="890"/>
        <n v="1200"/>
        <n v="150"/>
        <n v="750"/>
        <n v="1740"/>
        <n v="460"/>
        <n v="830"/>
        <n v="640"/>
        <n v="610"/>
        <n v="2580"/>
        <n v="360"/>
        <n v="670"/>
        <n v="2230"/>
        <n v="710"/>
        <n v="770"/>
        <n v="400"/>
        <n v="2540"/>
        <n v="1250"/>
        <n v="730"/>
        <n v="780"/>
        <n v="2480"/>
        <n v="1590"/>
        <n v="970"/>
        <n v="680"/>
        <n v="340"/>
        <n v="1690"/>
        <n v="880"/>
        <n v="990"/>
        <n v="580"/>
      </sharedItems>
    </cacheField>
    <cacheField name="accounts" numFmtId="0">
      <sharedItems containsSemiMixedTypes="0" containsString="0" containsNumber="1" containsInteger="1" minValue="0" maxValue="20" count="19">
        <n v="4"/>
        <n v="10"/>
        <n v="5"/>
        <n v="13"/>
        <n v="8"/>
        <n v="14"/>
        <n v="6"/>
        <n v="11"/>
        <n v="7"/>
        <n v="2"/>
        <n v="12"/>
        <n v="3"/>
        <n v="15"/>
        <n v="0"/>
        <n v="9"/>
        <n v="1"/>
        <n v="19"/>
        <n v="20"/>
        <n v="16"/>
      </sharedItems>
    </cacheField>
    <cacheField name="active_accounts" numFmtId="0">
      <sharedItems containsSemiMixedTypes="0" containsString="0" containsNumber="1" containsInteger="1" minValue="0" maxValue="20"/>
    </cacheField>
    <cacheField name="dpd_30" numFmtId="0">
      <sharedItems containsSemiMixedTypes="0" containsString="0" containsNumber="1" containsInteger="1" minValue="0" maxValue="3" count="4">
        <n v="0"/>
        <n v="1"/>
        <n v="3"/>
        <n v="2"/>
      </sharedItems>
    </cacheField>
    <cacheField name="net_income" numFmtId="0">
      <sharedItems containsSemiMixedTypes="0" containsString="0" containsNumber="1" minValue="-1961.51" maxValue="0"/>
    </cacheField>
    <cacheField name="delinquency_rate" numFmtId="169">
      <sharedItems containsSemiMixedTypes="0" containsString="0" containsNumber="1" minValue="0" maxValue="0.33333333333333331"/>
    </cacheField>
    <cacheField name="Months (month)" numFmtId="0" databaseField="0">
      <fieldGroup base="0">
        <rangePr groupBy="months" startDate="2023-01-01T00:00:00" endDate="2024-12-02T00:00:00"/>
        <groupItems count="14">
          <s v="&lt;1/1/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4"/>
        </groupItems>
      </fieldGroup>
    </cacheField>
    <cacheField name="Quarters (month)" numFmtId="0" databaseField="0">
      <fieldGroup base="0">
        <rangePr groupBy="quarters" startDate="2023-01-01T00:00:00" endDate="2024-12-02T00:00:00"/>
        <groupItems count="6">
          <s v="&lt;1/1/23"/>
          <s v="Qtr1"/>
          <s v="Qtr2"/>
          <s v="Qtr3"/>
          <s v="Qtr4"/>
          <s v="&gt;12/2/24"/>
        </groupItems>
      </fieldGroup>
    </cacheField>
    <cacheField name="Years (month)" numFmtId="0" databaseField="0">
      <fieldGroup base="0">
        <rangePr groupBy="years" startDate="2023-01-01T00:00:00" endDate="2024-12-02T00:00:00"/>
        <groupItems count="4">
          <s v="&lt;1/1/23"/>
          <s v="2023"/>
          <s v="2024"/>
          <s v="&gt;12/2/24"/>
        </groupItems>
      </fieldGroup>
    </cacheField>
    <cacheField name="deIinquency_rate" numFmtId="0" formula="dpd_30 /accounts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0">
  <r>
    <s v="A100001"/>
    <x v="0"/>
    <d v="2023-07-07T00:00:00"/>
    <x v="0"/>
    <n v="4900"/>
    <n v="723.83"/>
    <n v="19.09"/>
    <n v="0"/>
    <n v="0"/>
    <n v="0"/>
    <n v="130"/>
  </r>
  <r>
    <s v="A100002"/>
    <x v="1"/>
    <d v="2024-04-08T00:00:00"/>
    <x v="1"/>
    <n v="4800"/>
    <n v="916.81"/>
    <n v="37.28"/>
    <n v="0"/>
    <n v="0"/>
    <n v="0"/>
    <n v="150"/>
  </r>
  <r>
    <s v="A100003"/>
    <x v="0"/>
    <d v="2024-01-28T00:00:00"/>
    <x v="2"/>
    <n v="8100"/>
    <n v="872.38"/>
    <n v="22.84"/>
    <n v="0"/>
    <n v="0"/>
    <n v="0"/>
    <n v="180"/>
  </r>
  <r>
    <s v="A100004"/>
    <x v="2"/>
    <d v="2023-05-19T00:00:00"/>
    <x v="3"/>
    <n v="2300"/>
    <n v="600"/>
    <n v="5.28"/>
    <n v="0"/>
    <n v="0"/>
    <n v="0"/>
    <n v="130"/>
  </r>
  <r>
    <s v="A100005"/>
    <x v="2"/>
    <d v="2023-10-26T00:00:00"/>
    <x v="4"/>
    <n v="5700"/>
    <n v="407.63"/>
    <n v="7.75"/>
    <n v="0"/>
    <n v="0"/>
    <n v="0"/>
    <n v="150"/>
  </r>
  <r>
    <s v="A100006"/>
    <x v="0"/>
    <d v="2024-01-06T00:00:00"/>
    <x v="2"/>
    <n v="7400"/>
    <n v="923.47"/>
    <n v="13.28"/>
    <n v="0"/>
    <n v="0"/>
    <n v="0"/>
    <n v="120"/>
  </r>
  <r>
    <s v="A100007"/>
    <x v="1"/>
    <d v="2024-10-31T00:00:00"/>
    <x v="5"/>
    <n v="3200"/>
    <n v="1187.5999999999999"/>
    <n v="21.52"/>
    <n v="0"/>
    <n v="0"/>
    <n v="0"/>
    <n v="150"/>
  </r>
  <r>
    <s v="A100008"/>
    <x v="2"/>
    <d v="2023-07-08T00:00:00"/>
    <x v="0"/>
    <n v="3500"/>
    <n v="918.69"/>
    <n v="16.41"/>
    <n v="0"/>
    <n v="0"/>
    <n v="0"/>
    <n v="150"/>
  </r>
  <r>
    <s v="A100009"/>
    <x v="1"/>
    <d v="2023-11-07T00:00:00"/>
    <x v="6"/>
    <n v="5500"/>
    <n v="1098.83"/>
    <n v="14.45"/>
    <n v="0"/>
    <n v="0"/>
    <n v="0"/>
    <n v="100"/>
  </r>
  <r>
    <s v="A100010"/>
    <x v="0"/>
    <d v="2023-07-08T00:00:00"/>
    <x v="0"/>
    <n v="3200"/>
    <n v="1197.43"/>
    <n v="15.75"/>
    <n v="0"/>
    <n v="0"/>
    <n v="0"/>
    <n v="130"/>
  </r>
  <r>
    <s v="A100011"/>
    <x v="2"/>
    <d v="2024-02-22T00:00:00"/>
    <x v="7"/>
    <n v="7200"/>
    <n v="1928.8"/>
    <n v="28.13"/>
    <n v="0"/>
    <n v="0"/>
    <n v="0"/>
    <n v="120"/>
  </r>
  <r>
    <s v="A100012"/>
    <x v="0"/>
    <d v="2024-07-22T00:00:00"/>
    <x v="8"/>
    <n v="3000"/>
    <n v="2089.21"/>
    <n v="17.079999999999998"/>
    <n v="0"/>
    <n v="0"/>
    <n v="0"/>
    <n v="150"/>
  </r>
  <r>
    <s v="A100013"/>
    <x v="1"/>
    <d v="2024-01-17T00:00:00"/>
    <x v="2"/>
    <n v="9000"/>
    <n v="1324.02"/>
    <n v="21.62"/>
    <n v="0"/>
    <n v="0"/>
    <n v="0"/>
    <n v="150"/>
  </r>
  <r>
    <s v="A100014"/>
    <x v="1"/>
    <d v="2023-02-07T00:00:00"/>
    <x v="9"/>
    <n v="4800"/>
    <n v="1648.02"/>
    <n v="26"/>
    <n v="0"/>
    <n v="0"/>
    <n v="0"/>
    <n v="100"/>
  </r>
  <r>
    <s v="A100015"/>
    <x v="0"/>
    <d v="2023-03-25T00:00:00"/>
    <x v="10"/>
    <n v="8000"/>
    <n v="1635.04"/>
    <n v="33.82"/>
    <n v="0"/>
    <n v="0"/>
    <n v="0"/>
    <n v="130"/>
  </r>
  <r>
    <s v="A100016"/>
    <x v="2"/>
    <d v="2023-11-15T00:00:00"/>
    <x v="6"/>
    <n v="5400"/>
    <n v="2018.37"/>
    <n v="29.75"/>
    <n v="0"/>
    <n v="0"/>
    <n v="0"/>
    <n v="180"/>
  </r>
  <r>
    <s v="A100017"/>
    <x v="0"/>
    <d v="2024-11-16T00:00:00"/>
    <x v="11"/>
    <n v="5600"/>
    <n v="1853.57"/>
    <n v="40.21"/>
    <n v="0"/>
    <n v="0"/>
    <n v="0"/>
    <n v="130"/>
  </r>
  <r>
    <s v="A100018"/>
    <x v="0"/>
    <d v="2024-02-06T00:00:00"/>
    <x v="7"/>
    <n v="8500"/>
    <n v="1789.32"/>
    <n v="36.880000000000003"/>
    <n v="0"/>
    <n v="0"/>
    <n v="0"/>
    <n v="100"/>
  </r>
  <r>
    <s v="A100019"/>
    <x v="0"/>
    <d v="2024-10-03T00:00:00"/>
    <x v="5"/>
    <n v="5500"/>
    <n v="1764.24"/>
    <n v="30.67"/>
    <n v="0"/>
    <n v="0"/>
    <n v="0"/>
    <n v="120"/>
  </r>
  <r>
    <s v="A100020"/>
    <x v="2"/>
    <d v="2023-04-30T00:00:00"/>
    <x v="12"/>
    <n v="9200"/>
    <n v="1688.51"/>
    <n v="34.049999999999997"/>
    <n v="0"/>
    <n v="0"/>
    <n v="0"/>
    <n v="130"/>
  </r>
  <r>
    <s v="A100021"/>
    <x v="2"/>
    <d v="2024-12-12T00:00:00"/>
    <x v="13"/>
    <n v="6900"/>
    <n v="1550.87"/>
    <n v="29.37"/>
    <n v="0"/>
    <n v="0"/>
    <n v="30"/>
    <n v="150"/>
  </r>
  <r>
    <s v="A100022"/>
    <x v="1"/>
    <d v="2023-11-27T00:00:00"/>
    <x v="6"/>
    <n v="9200"/>
    <n v="1651.2"/>
    <n v="39.869999999999997"/>
    <n v="0"/>
    <n v="0"/>
    <n v="0"/>
    <n v="150"/>
  </r>
  <r>
    <s v="A100023"/>
    <x v="1"/>
    <d v="2024-06-16T00:00:00"/>
    <x v="14"/>
    <n v="9800"/>
    <n v="1840.43"/>
    <n v="25.58"/>
    <n v="0"/>
    <n v="0"/>
    <n v="15"/>
    <n v="120"/>
  </r>
  <r>
    <s v="A100024"/>
    <x v="2"/>
    <d v="2024-03-16T00:00:00"/>
    <x v="15"/>
    <n v="2600"/>
    <n v="1700.15"/>
    <n v="30.45"/>
    <n v="0"/>
    <n v="0"/>
    <n v="0"/>
    <n v="100"/>
  </r>
  <r>
    <s v="A100025"/>
    <x v="1"/>
    <d v="2023-07-18T00:00:00"/>
    <x v="0"/>
    <n v="1800"/>
    <n v="1802.82"/>
    <n v="31.84"/>
    <n v="0"/>
    <n v="0"/>
    <n v="0"/>
    <n v="130"/>
  </r>
  <r>
    <s v="A100026"/>
    <x v="1"/>
    <d v="2024-05-13T00:00:00"/>
    <x v="16"/>
    <n v="3200"/>
    <n v="1736"/>
    <n v="25.86"/>
    <n v="0"/>
    <n v="0"/>
    <n v="0"/>
    <n v="150"/>
  </r>
  <r>
    <s v="A100027"/>
    <x v="1"/>
    <d v="2024-08-21T00:00:00"/>
    <x v="17"/>
    <n v="4000"/>
    <n v="1250.58"/>
    <n v="36.15"/>
    <n v="0"/>
    <n v="0"/>
    <n v="15"/>
    <n v="150"/>
  </r>
  <r>
    <s v="A100028"/>
    <x v="1"/>
    <d v="2023-03-13T00:00:00"/>
    <x v="10"/>
    <n v="4700"/>
    <n v="1583.03"/>
    <n v="31.25"/>
    <n v="0"/>
    <n v="0"/>
    <n v="0"/>
    <n v="150"/>
  </r>
  <r>
    <s v="A100029"/>
    <x v="0"/>
    <d v="2023-11-11T00:00:00"/>
    <x v="6"/>
    <n v="4200"/>
    <n v="2336.25"/>
    <n v="70.239999999999995"/>
    <n v="0"/>
    <n v="0"/>
    <n v="0"/>
    <n v="120"/>
  </r>
  <r>
    <s v="A100030"/>
    <x v="0"/>
    <d v="2024-12-14T00:00:00"/>
    <x v="13"/>
    <n v="8900"/>
    <n v="2230.35"/>
    <n v="34.799999999999997"/>
    <n v="0"/>
    <n v="0"/>
    <n v="0"/>
    <n v="130"/>
  </r>
  <r>
    <s v="A100031"/>
    <x v="2"/>
    <d v="2024-11-07T00:00:00"/>
    <x v="11"/>
    <n v="6900"/>
    <n v="2105.58"/>
    <n v="27.39"/>
    <n v="0"/>
    <n v="0"/>
    <n v="0"/>
    <n v="120"/>
  </r>
  <r>
    <s v="A100032"/>
    <x v="2"/>
    <d v="2023-03-22T00:00:00"/>
    <x v="10"/>
    <n v="8100"/>
    <n v="3033.08"/>
    <n v="39.979999999999997"/>
    <n v="0"/>
    <n v="0"/>
    <n v="0"/>
    <n v="100"/>
  </r>
  <r>
    <s v="A100033"/>
    <x v="1"/>
    <d v="2023-02-24T00:00:00"/>
    <x v="9"/>
    <n v="1400"/>
    <n v="2380.8000000000002"/>
    <n v="39.79"/>
    <n v="0"/>
    <n v="0"/>
    <n v="15"/>
    <n v="150"/>
  </r>
  <r>
    <s v="A100034"/>
    <x v="1"/>
    <d v="2023-05-14T00:00:00"/>
    <x v="3"/>
    <n v="7200"/>
    <n v="2189.94"/>
    <n v="34.26"/>
    <n v="0"/>
    <n v="0"/>
    <n v="0"/>
    <n v="150"/>
  </r>
  <r>
    <s v="A100035"/>
    <x v="0"/>
    <d v="2024-02-28T00:00:00"/>
    <x v="7"/>
    <n v="8300"/>
    <n v="2473.2600000000002"/>
    <n v="42.97"/>
    <n v="0"/>
    <n v="0"/>
    <n v="60"/>
    <n v="180"/>
  </r>
  <r>
    <s v="A100036"/>
    <x v="0"/>
    <d v="2023-01-06T00:00:00"/>
    <x v="18"/>
    <n v="5000"/>
    <n v="2334.69"/>
    <n v="31.76"/>
    <n v="0"/>
    <n v="0"/>
    <n v="0"/>
    <n v="150"/>
  </r>
  <r>
    <s v="A100037"/>
    <x v="1"/>
    <d v="2023-05-08T00:00:00"/>
    <x v="3"/>
    <n v="4600"/>
    <n v="2253.19"/>
    <n v="42.31"/>
    <n v="0"/>
    <n v="0"/>
    <n v="0"/>
    <n v="130"/>
  </r>
  <r>
    <s v="A100038"/>
    <x v="0"/>
    <d v="2024-10-29T00:00:00"/>
    <x v="5"/>
    <n v="5500"/>
    <n v="2575.9499999999998"/>
    <n v="37.39"/>
    <n v="0"/>
    <n v="0"/>
    <n v="0"/>
    <n v="150"/>
  </r>
  <r>
    <s v="A100039"/>
    <x v="0"/>
    <d v="2023-02-18T00:00:00"/>
    <x v="9"/>
    <n v="9200"/>
    <n v="2494.98"/>
    <n v="43.86"/>
    <n v="0"/>
    <n v="0"/>
    <n v="0"/>
    <n v="130"/>
  </r>
  <r>
    <s v="A100040"/>
    <x v="0"/>
    <d v="2024-04-20T00:00:00"/>
    <x v="1"/>
    <n v="2500"/>
    <n v="2408.96"/>
    <n v="33.56"/>
    <n v="0"/>
    <n v="0"/>
    <n v="0"/>
    <n v="130"/>
  </r>
  <r>
    <s v="A100041"/>
    <x v="0"/>
    <d v="2023-08-27T00:00:00"/>
    <x v="19"/>
    <n v="1500"/>
    <n v="2229.5100000000002"/>
    <n v="46.41"/>
    <n v="0"/>
    <n v="0"/>
    <n v="0"/>
    <n v="120"/>
  </r>
  <r>
    <s v="A100042"/>
    <x v="0"/>
    <d v="2023-12-06T00:00:00"/>
    <x v="20"/>
    <n v="6100"/>
    <n v="2246.34"/>
    <n v="29.61"/>
    <n v="0"/>
    <n v="0"/>
    <n v="0"/>
    <n v="150"/>
  </r>
  <r>
    <s v="A100043"/>
    <x v="0"/>
    <d v="2023-07-12T00:00:00"/>
    <x v="0"/>
    <n v="8100"/>
    <n v="1952.82"/>
    <n v="37.700000000000003"/>
    <n v="0"/>
    <n v="0"/>
    <n v="0"/>
    <n v="130"/>
  </r>
  <r>
    <s v="A100044"/>
    <x v="0"/>
    <d v="2024-12-09T00:00:00"/>
    <x v="13"/>
    <n v="9800"/>
    <n v="2345.4499999999998"/>
    <n v="36.090000000000003"/>
    <n v="0"/>
    <n v="0"/>
    <n v="0"/>
    <n v="130"/>
  </r>
  <r>
    <s v="A100045"/>
    <x v="0"/>
    <d v="2024-04-03T00:00:00"/>
    <x v="1"/>
    <n v="8700"/>
    <n v="2297.65"/>
    <n v="60.37"/>
    <n v="0"/>
    <n v="0"/>
    <n v="0"/>
    <n v="130"/>
  </r>
  <r>
    <s v="A100046"/>
    <x v="0"/>
    <d v="2023-10-30T00:00:00"/>
    <x v="4"/>
    <n v="5500"/>
    <n v="3082.46"/>
    <n v="46.2"/>
    <n v="0"/>
    <n v="0"/>
    <n v="0"/>
    <n v="100"/>
  </r>
  <r>
    <s v="A100047"/>
    <x v="0"/>
    <d v="2023-05-28T00:00:00"/>
    <x v="3"/>
    <n v="9800"/>
    <n v="2872.26"/>
    <n v="47.82"/>
    <n v="0"/>
    <n v="0"/>
    <n v="0"/>
    <n v="120"/>
  </r>
  <r>
    <s v="A100048"/>
    <x v="0"/>
    <d v="2023-07-09T00:00:00"/>
    <x v="0"/>
    <n v="1700"/>
    <n v="2643.35"/>
    <n v="35.43"/>
    <n v="0"/>
    <n v="0"/>
    <n v="0"/>
    <n v="130"/>
  </r>
  <r>
    <s v="A100049"/>
    <x v="0"/>
    <d v="2024-09-15T00:00:00"/>
    <x v="21"/>
    <n v="5200"/>
    <n v="1889.18"/>
    <n v="32.75"/>
    <n v="0"/>
    <n v="0"/>
    <n v="0"/>
    <n v="120"/>
  </r>
  <r>
    <s v="A100050"/>
    <x v="2"/>
    <d v="2023-07-10T00:00:00"/>
    <x v="0"/>
    <n v="3300"/>
    <n v="1864.9"/>
    <n v="23.26"/>
    <n v="0"/>
    <n v="0"/>
    <n v="0"/>
    <n v="180"/>
  </r>
  <r>
    <s v="A100051"/>
    <x v="0"/>
    <d v="2024-03-21T00:00:00"/>
    <x v="15"/>
    <n v="1400"/>
    <n v="1833.68"/>
    <n v="20.62"/>
    <n v="0"/>
    <n v="0"/>
    <n v="0"/>
    <n v="130"/>
  </r>
  <r>
    <s v="A100052"/>
    <x v="0"/>
    <d v="2023-04-29T00:00:00"/>
    <x v="12"/>
    <n v="2300"/>
    <n v="2200"/>
    <n v="36.67"/>
    <n v="0"/>
    <n v="0"/>
    <n v="0"/>
    <n v="150"/>
  </r>
  <r>
    <s v="A100053"/>
    <x v="1"/>
    <d v="2024-09-18T00:00:00"/>
    <x v="21"/>
    <n v="7400"/>
    <n v="1647.24"/>
    <n v="18.2"/>
    <n v="0"/>
    <n v="0"/>
    <n v="0"/>
    <n v="180"/>
  </r>
  <r>
    <s v="A100054"/>
    <x v="0"/>
    <d v="2024-06-05T00:00:00"/>
    <x v="14"/>
    <n v="1300"/>
    <n v="2022.75"/>
    <n v="60.56"/>
    <n v="0"/>
    <n v="0"/>
    <n v="15"/>
    <n v="150"/>
  </r>
  <r>
    <s v="A100055"/>
    <x v="1"/>
    <d v="2024-09-18T00:00:00"/>
    <x v="21"/>
    <n v="4400"/>
    <n v="1670.75"/>
    <n v="23.33"/>
    <n v="0"/>
    <n v="0"/>
    <n v="0"/>
    <n v="100"/>
  </r>
  <r>
    <s v="A100056"/>
    <x v="0"/>
    <d v="2023-02-28T00:00:00"/>
    <x v="9"/>
    <n v="9100"/>
    <n v="1989.79"/>
    <n v="26.38"/>
    <n v="0"/>
    <n v="0"/>
    <n v="0"/>
    <n v="150"/>
  </r>
  <r>
    <s v="A100057"/>
    <x v="0"/>
    <d v="2023-03-02T00:00:00"/>
    <x v="10"/>
    <n v="1900"/>
    <n v="1562.17"/>
    <n v="21.01"/>
    <n v="0"/>
    <n v="0"/>
    <n v="0"/>
    <n v="130"/>
  </r>
  <r>
    <s v="A100058"/>
    <x v="1"/>
    <d v="2024-02-26T00:00:00"/>
    <x v="7"/>
    <n v="2100"/>
    <n v="1381.58"/>
    <n v="15.25"/>
    <n v="0"/>
    <n v="0"/>
    <n v="0"/>
    <n v="150"/>
  </r>
  <r>
    <s v="A100059"/>
    <x v="2"/>
    <d v="2023-04-18T00:00:00"/>
    <x v="12"/>
    <n v="5700"/>
    <n v="1411.07"/>
    <n v="21.86"/>
    <n v="0"/>
    <n v="0"/>
    <n v="0"/>
    <n v="150"/>
  </r>
  <r>
    <s v="A100060"/>
    <x v="0"/>
    <d v="2023-10-19T00:00:00"/>
    <x v="4"/>
    <n v="1200"/>
    <n v="1619.65"/>
    <n v="36.07"/>
    <n v="0"/>
    <n v="0"/>
    <n v="0"/>
    <n v="100"/>
  </r>
  <r>
    <s v="A100061"/>
    <x v="1"/>
    <d v="2024-01-08T00:00:00"/>
    <x v="2"/>
    <n v="3500"/>
    <n v="1302.8"/>
    <n v="14.17"/>
    <n v="0"/>
    <n v="0"/>
    <n v="0"/>
    <n v="100"/>
  </r>
  <r>
    <s v="A100062"/>
    <x v="0"/>
    <d v="2024-06-18T00:00:00"/>
    <x v="14"/>
    <n v="8500"/>
    <n v="1694.76"/>
    <n v="16.95"/>
    <n v="0"/>
    <n v="0"/>
    <n v="15"/>
    <n v="150"/>
  </r>
  <r>
    <s v="A100063"/>
    <x v="0"/>
    <d v="2023-04-25T00:00:00"/>
    <x v="12"/>
    <n v="6900"/>
    <n v="1335.57"/>
    <n v="13.22"/>
    <n v="0"/>
    <n v="0"/>
    <n v="0"/>
    <n v="120"/>
  </r>
  <r>
    <s v="A100064"/>
    <x v="0"/>
    <d v="2024-08-22T00:00:00"/>
    <x v="17"/>
    <n v="5400"/>
    <n v="1370.8"/>
    <n v="20"/>
    <n v="0"/>
    <n v="0"/>
    <n v="0"/>
    <n v="120"/>
  </r>
  <r>
    <s v="A100065"/>
    <x v="2"/>
    <d v="2024-10-05T00:00:00"/>
    <x v="5"/>
    <n v="1700"/>
    <n v="1597.56"/>
    <n v="20.87"/>
    <n v="0"/>
    <n v="0"/>
    <n v="0"/>
    <n v="120"/>
  </r>
  <r>
    <s v="A100066"/>
    <x v="0"/>
    <d v="2024-02-17T00:00:00"/>
    <x v="7"/>
    <n v="2600"/>
    <n v="1202.6199999999999"/>
    <n v="33.130000000000003"/>
    <n v="0"/>
    <n v="0"/>
    <n v="0"/>
    <n v="120"/>
  </r>
  <r>
    <s v="A100067"/>
    <x v="2"/>
    <d v="2024-11-28T00:00:00"/>
    <x v="11"/>
    <n v="1400"/>
    <n v="1187.17"/>
    <n v="17.05"/>
    <n v="0"/>
    <n v="0"/>
    <n v="15"/>
    <n v="150"/>
  </r>
  <r>
    <s v="A100068"/>
    <x v="2"/>
    <d v="2023-07-22T00:00:00"/>
    <x v="0"/>
    <n v="9200"/>
    <n v="1315.27"/>
    <n v="21.51"/>
    <n v="0"/>
    <n v="0"/>
    <n v="0"/>
    <n v="120"/>
  </r>
  <r>
    <s v="A100069"/>
    <x v="1"/>
    <d v="2023-09-03T00:00:00"/>
    <x v="22"/>
    <n v="4100"/>
    <n v="1340.28"/>
    <n v="15.29"/>
    <n v="0"/>
    <n v="0"/>
    <n v="0"/>
    <n v="180"/>
  </r>
  <r>
    <s v="A100070"/>
    <x v="0"/>
    <d v="2024-03-15T00:00:00"/>
    <x v="15"/>
    <n v="1100"/>
    <n v="1620.27"/>
    <n v="25.66"/>
    <n v="0"/>
    <n v="0"/>
    <n v="0"/>
    <n v="130"/>
  </r>
  <r>
    <s v="A100071"/>
    <x v="1"/>
    <d v="2024-11-20T00:00:00"/>
    <x v="11"/>
    <n v="2600"/>
    <n v="1134.51"/>
    <n v="15.09"/>
    <n v="0"/>
    <n v="0"/>
    <n v="0"/>
    <n v="130"/>
  </r>
  <r>
    <s v="A100072"/>
    <x v="1"/>
    <d v="2023-09-08T00:00:00"/>
    <x v="22"/>
    <n v="5800"/>
    <n v="1481.57"/>
    <n v="17.59"/>
    <n v="0"/>
    <n v="0"/>
    <n v="0"/>
    <n v="150"/>
  </r>
  <r>
    <s v="A100073"/>
    <x v="1"/>
    <d v="2024-07-13T00:00:00"/>
    <x v="8"/>
    <n v="8100"/>
    <n v="1741.04"/>
    <n v="30.84"/>
    <n v="0"/>
    <n v="0"/>
    <n v="15"/>
    <n v="100"/>
  </r>
  <r>
    <s v="A100074"/>
    <x v="0"/>
    <d v="2024-10-04T00:00:00"/>
    <x v="5"/>
    <n v="6000"/>
    <n v="1687.71"/>
    <n v="31.03"/>
    <n v="0"/>
    <n v="0"/>
    <n v="0"/>
    <n v="150"/>
  </r>
  <r>
    <s v="A100075"/>
    <x v="0"/>
    <d v="2024-06-28T00:00:00"/>
    <x v="14"/>
    <n v="2700"/>
    <n v="2097.42"/>
    <n v="27.6"/>
    <n v="0"/>
    <n v="0"/>
    <n v="0"/>
    <n v="120"/>
  </r>
  <r>
    <s v="A100076"/>
    <x v="0"/>
    <d v="2023-06-11T00:00:00"/>
    <x v="23"/>
    <n v="3500"/>
    <n v="2095.2399999999998"/>
    <n v="31.05"/>
    <n v="0"/>
    <n v="0"/>
    <n v="30"/>
    <n v="100"/>
  </r>
  <r>
    <s v="A100077"/>
    <x v="0"/>
    <d v="2023-11-18T00:00:00"/>
    <x v="6"/>
    <n v="3900"/>
    <n v="2105.89"/>
    <n v="35.25"/>
    <n v="0"/>
    <n v="0"/>
    <n v="0"/>
    <n v="150"/>
  </r>
  <r>
    <s v="A100078"/>
    <x v="1"/>
    <d v="2024-07-29T00:00:00"/>
    <x v="8"/>
    <n v="9200"/>
    <n v="1538.51"/>
    <n v="23.89"/>
    <n v="0"/>
    <n v="0"/>
    <n v="0"/>
    <n v="120"/>
  </r>
  <r>
    <s v="A100079"/>
    <x v="0"/>
    <d v="2023-06-17T00:00:00"/>
    <x v="23"/>
    <n v="7800"/>
    <n v="2090.12"/>
    <n v="33.46"/>
    <n v="0"/>
    <n v="0"/>
    <n v="0"/>
    <n v="130"/>
  </r>
  <r>
    <s v="A100080"/>
    <x v="0"/>
    <d v="2024-03-17T00:00:00"/>
    <x v="15"/>
    <n v="5500"/>
    <n v="2231.73"/>
    <n v="36.57"/>
    <n v="0"/>
    <n v="0"/>
    <n v="0"/>
    <n v="150"/>
  </r>
  <r>
    <s v="A100081"/>
    <x v="0"/>
    <d v="2023-03-19T00:00:00"/>
    <x v="10"/>
    <n v="2100"/>
    <n v="1865.85"/>
    <n v="43.24"/>
    <n v="0"/>
    <n v="0"/>
    <n v="0"/>
    <n v="130"/>
  </r>
  <r>
    <s v="A100082"/>
    <x v="1"/>
    <d v="2024-10-26T00:00:00"/>
    <x v="5"/>
    <n v="6500"/>
    <n v="1855.91"/>
    <n v="24.87"/>
    <n v="0"/>
    <n v="0"/>
    <n v="0"/>
    <n v="100"/>
  </r>
  <r>
    <s v="A100083"/>
    <x v="0"/>
    <d v="2024-05-07T00:00:00"/>
    <x v="16"/>
    <n v="1000"/>
    <n v="1732.44"/>
    <n v="33.21"/>
    <n v="0"/>
    <n v="0"/>
    <n v="0"/>
    <n v="150"/>
  </r>
  <r>
    <s v="A100084"/>
    <x v="1"/>
    <d v="2023-07-18T00:00:00"/>
    <x v="0"/>
    <n v="5700"/>
    <n v="2103.87"/>
    <n v="41.67"/>
    <n v="0"/>
    <n v="0"/>
    <n v="0"/>
    <n v="120"/>
  </r>
  <r>
    <s v="A100085"/>
    <x v="0"/>
    <d v="2024-02-28T00:00:00"/>
    <x v="7"/>
    <n v="6100"/>
    <n v="1643.74"/>
    <n v="18.05"/>
    <n v="0"/>
    <n v="0"/>
    <n v="0"/>
    <n v="120"/>
  </r>
  <r>
    <s v="A100086"/>
    <x v="0"/>
    <d v="2024-03-20T00:00:00"/>
    <x v="15"/>
    <n v="1600"/>
    <n v="1779.95"/>
    <n v="49.51"/>
    <n v="0"/>
    <n v="0"/>
    <n v="0"/>
    <n v="150"/>
  </r>
  <r>
    <s v="A100087"/>
    <x v="2"/>
    <d v="2023-04-05T00:00:00"/>
    <x v="12"/>
    <n v="7800"/>
    <n v="3316.75"/>
    <n v="52.6"/>
    <n v="0"/>
    <n v="0"/>
    <n v="0"/>
    <n v="120"/>
  </r>
  <r>
    <s v="A100088"/>
    <x v="2"/>
    <d v="2024-04-08T00:00:00"/>
    <x v="1"/>
    <n v="1900"/>
    <n v="4018.06"/>
    <n v="59.67"/>
    <n v="0"/>
    <n v="0"/>
    <n v="0"/>
    <n v="130"/>
  </r>
  <r>
    <s v="A100089"/>
    <x v="2"/>
    <d v="2024-01-14T00:00:00"/>
    <x v="2"/>
    <n v="4500"/>
    <n v="3141.82"/>
    <n v="50.41"/>
    <n v="0"/>
    <n v="0"/>
    <n v="0"/>
    <n v="150"/>
  </r>
  <r>
    <s v="A100090"/>
    <x v="0"/>
    <d v="2023-12-08T00:00:00"/>
    <x v="20"/>
    <n v="1700"/>
    <n v="3830.17"/>
    <n v="60.25"/>
    <n v="0"/>
    <n v="0"/>
    <n v="0"/>
    <n v="120"/>
  </r>
  <r>
    <s v="A100091"/>
    <x v="0"/>
    <d v="2023-08-09T00:00:00"/>
    <x v="19"/>
    <n v="5800"/>
    <n v="4121.67"/>
    <n v="63.59"/>
    <n v="0"/>
    <n v="0"/>
    <n v="0"/>
    <n v="120"/>
  </r>
  <r>
    <s v="A100092"/>
    <x v="1"/>
    <d v="2024-11-26T00:00:00"/>
    <x v="11"/>
    <n v="7800"/>
    <n v="3802.79"/>
    <n v="57.95"/>
    <n v="0"/>
    <n v="0"/>
    <n v="0"/>
    <n v="150"/>
  </r>
  <r>
    <s v="A100093"/>
    <x v="0"/>
    <d v="2023-06-10T00:00:00"/>
    <x v="23"/>
    <n v="4800"/>
    <n v="3908.38"/>
    <n v="77.14"/>
    <n v="0"/>
    <n v="0"/>
    <n v="0"/>
    <n v="100"/>
  </r>
  <r>
    <s v="A100094"/>
    <x v="1"/>
    <d v="2024-09-11T00:00:00"/>
    <x v="21"/>
    <n v="3100"/>
    <n v="3198.28"/>
    <n v="55.14"/>
    <n v="0"/>
    <n v="0"/>
    <n v="0"/>
    <n v="130"/>
  </r>
  <r>
    <s v="A100095"/>
    <x v="0"/>
    <d v="2024-03-23T00:00:00"/>
    <x v="15"/>
    <n v="8500"/>
    <n v="3097.82"/>
    <n v="41.99"/>
    <n v="0"/>
    <n v="0"/>
    <n v="0"/>
    <n v="180"/>
  </r>
  <r>
    <s v="A100096"/>
    <x v="0"/>
    <d v="2023-08-30T00:00:00"/>
    <x v="19"/>
    <n v="1900"/>
    <n v="1466.38"/>
    <n v="22.97"/>
    <n v="0"/>
    <n v="0"/>
    <n v="0"/>
    <n v="100"/>
  </r>
  <r>
    <s v="A100097"/>
    <x v="1"/>
    <d v="2024-11-23T00:00:00"/>
    <x v="11"/>
    <n v="7100"/>
    <n v="1563.65"/>
    <n v="19.989999999999998"/>
    <n v="0"/>
    <n v="0"/>
    <n v="0"/>
    <n v="100"/>
  </r>
  <r>
    <s v="A100098"/>
    <x v="0"/>
    <d v="2024-06-19T00:00:00"/>
    <x v="14"/>
    <n v="7400"/>
    <n v="1275.97"/>
    <n v="22.94"/>
    <n v="0"/>
    <n v="0"/>
    <n v="0"/>
    <n v="100"/>
  </r>
  <r>
    <s v="A100099"/>
    <x v="0"/>
    <d v="2024-02-11T00:00:00"/>
    <x v="7"/>
    <n v="5600"/>
    <n v="1661.39"/>
    <n v="21.16"/>
    <n v="0"/>
    <n v="0"/>
    <n v="0"/>
    <n v="120"/>
  </r>
  <r>
    <s v="A100100"/>
    <x v="1"/>
    <d v="2023-08-17T00:00:00"/>
    <x v="19"/>
    <n v="2300"/>
    <n v="1721.77"/>
    <n v="29.18"/>
    <n v="0"/>
    <n v="0"/>
    <n v="0"/>
    <n v="120"/>
  </r>
  <r>
    <s v="A100101"/>
    <x v="1"/>
    <d v="2023-08-12T00:00:00"/>
    <x v="19"/>
    <n v="8000"/>
    <n v="2095.4299999999998"/>
    <n v="31.54"/>
    <n v="974.04"/>
    <n v="1"/>
    <n v="90"/>
    <n v="120"/>
  </r>
  <r>
    <s v="A100102"/>
    <x v="0"/>
    <d v="2024-04-18T00:00:00"/>
    <x v="1"/>
    <n v="7200"/>
    <n v="1221.3499999999999"/>
    <n v="10.4"/>
    <n v="0"/>
    <n v="0"/>
    <n v="0"/>
    <n v="120"/>
  </r>
  <r>
    <s v="A100103"/>
    <x v="0"/>
    <d v="2024-11-29T00:00:00"/>
    <x v="11"/>
    <n v="4300"/>
    <n v="1595.03"/>
    <n v="24.66"/>
    <n v="0"/>
    <n v="0"/>
    <n v="0"/>
    <n v="130"/>
  </r>
  <r>
    <s v="A100104"/>
    <x v="2"/>
    <d v="2024-03-16T00:00:00"/>
    <x v="15"/>
    <n v="8300"/>
    <n v="1627.49"/>
    <n v="19.96"/>
    <n v="0"/>
    <n v="0"/>
    <n v="0"/>
    <n v="120"/>
  </r>
  <r>
    <s v="A100105"/>
    <x v="0"/>
    <d v="2023-06-20T00:00:00"/>
    <x v="23"/>
    <n v="8800"/>
    <n v="1630.73"/>
    <n v="24.85"/>
    <n v="0"/>
    <n v="0"/>
    <n v="30"/>
    <n v="130"/>
  </r>
  <r>
    <s v="A100106"/>
    <x v="2"/>
    <d v="2023-01-23T00:00:00"/>
    <x v="18"/>
    <n v="2800"/>
    <n v="2338.19"/>
    <n v="40.58"/>
    <n v="0"/>
    <n v="0"/>
    <n v="0"/>
    <n v="150"/>
  </r>
  <r>
    <s v="A100107"/>
    <x v="2"/>
    <d v="2023-08-06T00:00:00"/>
    <x v="19"/>
    <n v="9100"/>
    <n v="1858.97"/>
    <n v="35.049999999999997"/>
    <n v="0"/>
    <n v="0"/>
    <n v="0"/>
    <n v="100"/>
  </r>
  <r>
    <s v="A100108"/>
    <x v="1"/>
    <d v="2024-04-28T00:00:00"/>
    <x v="1"/>
    <n v="3100"/>
    <n v="2559.4"/>
    <n v="43.22"/>
    <n v="0"/>
    <n v="0"/>
    <n v="0"/>
    <n v="150"/>
  </r>
  <r>
    <s v="A100109"/>
    <x v="0"/>
    <d v="2023-10-28T00:00:00"/>
    <x v="4"/>
    <n v="2700"/>
    <n v="2201.4299999999998"/>
    <n v="50.89"/>
    <n v="0"/>
    <n v="0"/>
    <n v="0"/>
    <n v="130"/>
  </r>
  <r>
    <s v="A100110"/>
    <x v="0"/>
    <d v="2024-10-09T00:00:00"/>
    <x v="5"/>
    <n v="6000"/>
    <n v="2356.63"/>
    <n v="39.61"/>
    <n v="0"/>
    <n v="0"/>
    <n v="0"/>
    <n v="130"/>
  </r>
  <r>
    <s v="A100111"/>
    <x v="2"/>
    <d v="2023-03-20T00:00:00"/>
    <x v="10"/>
    <n v="7600"/>
    <n v="1635.78"/>
    <n v="28.08"/>
    <n v="0"/>
    <n v="0"/>
    <n v="0"/>
    <n v="130"/>
  </r>
  <r>
    <s v="A100112"/>
    <x v="0"/>
    <d v="2024-05-25T00:00:00"/>
    <x v="16"/>
    <n v="6100"/>
    <n v="2001.56"/>
    <n v="34.01"/>
    <n v="0"/>
    <n v="0"/>
    <n v="0"/>
    <n v="180"/>
  </r>
  <r>
    <s v="A100113"/>
    <x v="0"/>
    <d v="2024-05-21T00:00:00"/>
    <x v="16"/>
    <n v="7200"/>
    <n v="2040.51"/>
    <n v="43.1"/>
    <n v="0"/>
    <n v="0"/>
    <n v="0"/>
    <n v="100"/>
  </r>
  <r>
    <s v="A100114"/>
    <x v="2"/>
    <d v="2023-06-13T00:00:00"/>
    <x v="23"/>
    <n v="4600"/>
    <n v="1820.31"/>
    <n v="34.119999999999997"/>
    <n v="0"/>
    <n v="0"/>
    <n v="0"/>
    <n v="100"/>
  </r>
  <r>
    <s v="A100115"/>
    <x v="1"/>
    <d v="2023-08-25T00:00:00"/>
    <x v="19"/>
    <n v="2700"/>
    <n v="2279.2800000000002"/>
    <n v="35.450000000000003"/>
    <n v="0"/>
    <n v="0"/>
    <n v="0"/>
    <n v="120"/>
  </r>
  <r>
    <s v="A100116"/>
    <x v="0"/>
    <d v="2024-08-01T00:00:00"/>
    <x v="17"/>
    <n v="5000"/>
    <n v="1921.35"/>
    <n v="26.55"/>
    <n v="0"/>
    <n v="0"/>
    <n v="0"/>
    <n v="120"/>
  </r>
  <r>
    <s v="A100117"/>
    <x v="1"/>
    <d v="2024-02-26T00:00:00"/>
    <x v="7"/>
    <n v="7400"/>
    <n v="1584.82"/>
    <n v="21.51"/>
    <n v="0"/>
    <n v="0"/>
    <n v="0"/>
    <n v="120"/>
  </r>
  <r>
    <s v="A100118"/>
    <x v="2"/>
    <d v="2024-05-07T00:00:00"/>
    <x v="16"/>
    <n v="4800"/>
    <n v="1388.15"/>
    <n v="26"/>
    <n v="0"/>
    <n v="0"/>
    <n v="0"/>
    <n v="100"/>
  </r>
  <r>
    <s v="A100119"/>
    <x v="1"/>
    <d v="2024-12-30T00:00:00"/>
    <x v="13"/>
    <n v="2400"/>
    <n v="1393.87"/>
    <n v="18.84"/>
    <n v="0"/>
    <n v="0"/>
    <n v="0"/>
    <n v="150"/>
  </r>
  <r>
    <s v="A100120"/>
    <x v="0"/>
    <d v="2023-07-28T00:00:00"/>
    <x v="0"/>
    <n v="5800"/>
    <n v="1215.28"/>
    <n v="13.09"/>
    <n v="0"/>
    <n v="0"/>
    <n v="0"/>
    <n v="120"/>
  </r>
  <r>
    <s v="A100121"/>
    <x v="1"/>
    <d v="2024-08-21T00:00:00"/>
    <x v="17"/>
    <n v="7900"/>
    <n v="1192.1099999999999"/>
    <n v="19.239999999999998"/>
    <n v="0"/>
    <n v="0"/>
    <n v="0"/>
    <n v="130"/>
  </r>
  <r>
    <s v="A100122"/>
    <x v="0"/>
    <d v="2024-11-23T00:00:00"/>
    <x v="11"/>
    <n v="4900"/>
    <n v="1018.96"/>
    <n v="11.82"/>
    <n v="0"/>
    <n v="0"/>
    <n v="0"/>
    <n v="130"/>
  </r>
  <r>
    <s v="A100123"/>
    <x v="0"/>
    <d v="2023-12-24T00:00:00"/>
    <x v="20"/>
    <n v="8300"/>
    <n v="1526.3"/>
    <n v="22.33"/>
    <n v="0"/>
    <n v="0"/>
    <n v="0"/>
    <n v="130"/>
  </r>
  <r>
    <s v="A100124"/>
    <x v="0"/>
    <d v="2024-10-11T00:00:00"/>
    <x v="5"/>
    <n v="6900"/>
    <n v="2086.06"/>
    <n v="29.46"/>
    <n v="0"/>
    <n v="0"/>
    <n v="0"/>
    <n v="150"/>
  </r>
  <r>
    <s v="A100125"/>
    <x v="0"/>
    <d v="2023-12-24T00:00:00"/>
    <x v="20"/>
    <n v="4300"/>
    <n v="2078.91"/>
    <n v="25.31"/>
    <n v="0"/>
    <n v="0"/>
    <n v="30"/>
    <n v="100"/>
  </r>
  <r>
    <s v="A100126"/>
    <x v="2"/>
    <d v="2023-02-10T00:00:00"/>
    <x v="9"/>
    <n v="9900"/>
    <n v="2091.4699999999998"/>
    <n v="27.04"/>
    <n v="0"/>
    <n v="0"/>
    <n v="0"/>
    <n v="120"/>
  </r>
  <r>
    <s v="A100127"/>
    <x v="0"/>
    <d v="2023-05-09T00:00:00"/>
    <x v="3"/>
    <n v="2700"/>
    <n v="1223.46"/>
    <n v="14.8"/>
    <n v="0"/>
    <n v="0"/>
    <n v="0"/>
    <n v="150"/>
  </r>
  <r>
    <s v="A100128"/>
    <x v="0"/>
    <d v="2024-03-25T00:00:00"/>
    <x v="15"/>
    <n v="7800"/>
    <n v="1661.18"/>
    <n v="29.18"/>
    <n v="0"/>
    <n v="0"/>
    <n v="0"/>
    <n v="120"/>
  </r>
  <r>
    <s v="A100129"/>
    <x v="0"/>
    <d v="2023-08-20T00:00:00"/>
    <x v="19"/>
    <n v="6900"/>
    <n v="2002.4"/>
    <n v="20.92"/>
    <n v="0"/>
    <n v="0"/>
    <n v="0"/>
    <n v="120"/>
  </r>
  <r>
    <s v="A100130"/>
    <x v="1"/>
    <d v="2023-11-30T00:00:00"/>
    <x v="6"/>
    <n v="4400"/>
    <n v="1282.24"/>
    <n v="44.71"/>
    <n v="0"/>
    <n v="0"/>
    <n v="0"/>
    <n v="180"/>
  </r>
  <r>
    <s v="A100131"/>
    <x v="1"/>
    <d v="2024-01-31T00:00:00"/>
    <x v="2"/>
    <n v="7900"/>
    <n v="1277.52"/>
    <n v="50.25"/>
    <n v="0"/>
    <n v="0"/>
    <n v="0"/>
    <n v="150"/>
  </r>
  <r>
    <s v="A100132"/>
    <x v="2"/>
    <d v="2024-12-30T00:00:00"/>
    <x v="13"/>
    <n v="6300"/>
    <n v="1677.06"/>
    <n v="29.04"/>
    <n v="1503.97"/>
    <n v="1"/>
    <n v="90"/>
    <n v="100"/>
  </r>
  <r>
    <s v="A100133"/>
    <x v="1"/>
    <d v="2024-09-30T00:00:00"/>
    <x v="21"/>
    <n v="5200"/>
    <n v="1570.99"/>
    <n v="32.35"/>
    <n v="0"/>
    <n v="0"/>
    <n v="0"/>
    <n v="100"/>
  </r>
  <r>
    <s v="A100134"/>
    <x v="1"/>
    <d v="2023-02-10T00:00:00"/>
    <x v="9"/>
    <n v="8200"/>
    <n v="1074.49"/>
    <n v="14.87"/>
    <n v="0"/>
    <n v="0"/>
    <n v="0"/>
    <n v="100"/>
  </r>
  <r>
    <s v="A100135"/>
    <x v="1"/>
    <d v="2023-09-21T00:00:00"/>
    <x v="22"/>
    <n v="3100"/>
    <n v="1518.04"/>
    <n v="24.54"/>
    <n v="0"/>
    <n v="0"/>
    <n v="0"/>
    <n v="120"/>
  </r>
  <r>
    <s v="A100136"/>
    <x v="1"/>
    <d v="2024-11-27T00:00:00"/>
    <x v="11"/>
    <n v="2900"/>
    <n v="1098.3"/>
    <n v="22.9"/>
    <n v="0"/>
    <n v="0"/>
    <n v="0"/>
    <n v="100"/>
  </r>
  <r>
    <s v="A100137"/>
    <x v="2"/>
    <d v="2023-07-20T00:00:00"/>
    <x v="0"/>
    <n v="5600"/>
    <n v="1903.01"/>
    <n v="27.45"/>
    <n v="0"/>
    <n v="0"/>
    <n v="0"/>
    <n v="100"/>
  </r>
  <r>
    <s v="A100138"/>
    <x v="1"/>
    <d v="2023-02-21T00:00:00"/>
    <x v="9"/>
    <n v="5000"/>
    <n v="2011.2"/>
    <n v="26.62"/>
    <n v="0"/>
    <n v="0"/>
    <n v="0"/>
    <n v="150"/>
  </r>
  <r>
    <s v="A100139"/>
    <x v="2"/>
    <d v="2023-08-13T00:00:00"/>
    <x v="19"/>
    <n v="2300"/>
    <n v="2041.93"/>
    <n v="34.130000000000003"/>
    <n v="0"/>
    <n v="0"/>
    <n v="0"/>
    <n v="120"/>
  </r>
  <r>
    <s v="A100140"/>
    <x v="0"/>
    <d v="2023-03-08T00:00:00"/>
    <x v="10"/>
    <n v="3800"/>
    <n v="2122.6999999999998"/>
    <n v="31.96"/>
    <n v="0"/>
    <n v="0"/>
    <n v="0"/>
    <n v="100"/>
  </r>
  <r>
    <s v="A100141"/>
    <x v="0"/>
    <d v="2024-11-10T00:00:00"/>
    <x v="11"/>
    <n v="2000"/>
    <n v="2118.0100000000002"/>
    <n v="36.79"/>
    <n v="0"/>
    <n v="0"/>
    <n v="0"/>
    <n v="100"/>
  </r>
  <r>
    <s v="A100142"/>
    <x v="0"/>
    <d v="2024-07-30T00:00:00"/>
    <x v="8"/>
    <n v="6900"/>
    <n v="1842.03"/>
    <n v="31.54"/>
    <n v="0"/>
    <n v="0"/>
    <n v="0"/>
    <n v="130"/>
  </r>
  <r>
    <s v="A100143"/>
    <x v="0"/>
    <d v="2024-04-01T00:00:00"/>
    <x v="1"/>
    <n v="2900"/>
    <n v="1820.85"/>
    <n v="27.64"/>
    <n v="0"/>
    <n v="0"/>
    <n v="0"/>
    <n v="120"/>
  </r>
  <r>
    <s v="A100144"/>
    <x v="0"/>
    <d v="2024-06-24T00:00:00"/>
    <x v="14"/>
    <n v="9000"/>
    <n v="2174.94"/>
    <n v="47.86"/>
    <n v="0"/>
    <n v="0"/>
    <n v="0"/>
    <n v="100"/>
  </r>
  <r>
    <s v="A100145"/>
    <x v="2"/>
    <d v="2023-01-20T00:00:00"/>
    <x v="18"/>
    <n v="9700"/>
    <n v="1927.02"/>
    <n v="29.18"/>
    <n v="0"/>
    <n v="0"/>
    <n v="0"/>
    <n v="100"/>
  </r>
  <r>
    <s v="A100146"/>
    <x v="0"/>
    <d v="2023-07-25T00:00:00"/>
    <x v="0"/>
    <n v="6000"/>
    <n v="1645.16"/>
    <n v="19.010000000000002"/>
    <n v="0"/>
    <n v="0"/>
    <n v="0"/>
    <n v="150"/>
  </r>
  <r>
    <s v="A100147"/>
    <x v="0"/>
    <d v="2023-05-04T00:00:00"/>
    <x v="3"/>
    <n v="9800"/>
    <n v="2341.9"/>
    <n v="32.4"/>
    <n v="0"/>
    <n v="0"/>
    <n v="0"/>
    <n v="130"/>
  </r>
  <r>
    <s v="A100148"/>
    <x v="0"/>
    <d v="2024-08-14T00:00:00"/>
    <x v="17"/>
    <n v="2200"/>
    <n v="2008.76"/>
    <n v="33.229999999999997"/>
    <n v="0"/>
    <n v="0"/>
    <n v="0"/>
    <n v="100"/>
  </r>
  <r>
    <s v="A100149"/>
    <x v="0"/>
    <d v="2023-02-14T00:00:00"/>
    <x v="9"/>
    <n v="8500"/>
    <n v="2414.37"/>
    <n v="31.83"/>
    <n v="0"/>
    <n v="0"/>
    <n v="0"/>
    <n v="100"/>
  </r>
  <r>
    <s v="A100150"/>
    <x v="1"/>
    <d v="2023-11-28T00:00:00"/>
    <x v="6"/>
    <n v="1500"/>
    <n v="2144.5500000000002"/>
    <n v="27.18"/>
    <n v="0"/>
    <n v="0"/>
    <n v="30"/>
    <n v="130"/>
  </r>
  <r>
    <s v="A100151"/>
    <x v="2"/>
    <d v="2023-10-08T00:00:00"/>
    <x v="4"/>
    <n v="7600"/>
    <n v="1888.82"/>
    <n v="21.8"/>
    <n v="0"/>
    <n v="0"/>
    <n v="0"/>
    <n v="100"/>
  </r>
  <r>
    <s v="A100152"/>
    <x v="0"/>
    <d v="2023-04-01T00:00:00"/>
    <x v="12"/>
    <n v="5300"/>
    <n v="1571.95"/>
    <n v="22.07"/>
    <n v="0"/>
    <n v="0"/>
    <n v="0"/>
    <n v="130"/>
  </r>
  <r>
    <s v="A100153"/>
    <x v="0"/>
    <d v="2024-10-14T00:00:00"/>
    <x v="5"/>
    <n v="2000"/>
    <n v="2639.66"/>
    <n v="54.05"/>
    <n v="0"/>
    <n v="0"/>
    <n v="0"/>
    <n v="120"/>
  </r>
  <r>
    <s v="A100154"/>
    <x v="0"/>
    <d v="2023-05-18T00:00:00"/>
    <x v="3"/>
    <n v="2800"/>
    <n v="2497.58"/>
    <n v="43.26"/>
    <n v="0"/>
    <n v="0"/>
    <n v="0"/>
    <n v="100"/>
  </r>
  <r>
    <s v="A100155"/>
    <x v="0"/>
    <d v="2024-08-28T00:00:00"/>
    <x v="17"/>
    <n v="2000"/>
    <n v="2742.64"/>
    <n v="51.95"/>
    <n v="0"/>
    <n v="0"/>
    <n v="0"/>
    <n v="130"/>
  </r>
  <r>
    <s v="A100156"/>
    <x v="0"/>
    <d v="2023-05-07T00:00:00"/>
    <x v="3"/>
    <n v="7200"/>
    <n v="2587.36"/>
    <n v="45.66"/>
    <n v="0"/>
    <n v="0"/>
    <n v="30"/>
    <n v="100"/>
  </r>
  <r>
    <s v="A100157"/>
    <x v="1"/>
    <d v="2024-02-29T00:00:00"/>
    <x v="7"/>
    <n v="3100"/>
    <n v="2312.71"/>
    <n v="47.61"/>
    <n v="0"/>
    <n v="0"/>
    <n v="0"/>
    <n v="150"/>
  </r>
  <r>
    <s v="A100158"/>
    <x v="0"/>
    <d v="2023-01-08T00:00:00"/>
    <x v="18"/>
    <n v="2000"/>
    <n v="2502.5500000000002"/>
    <n v="42.6"/>
    <n v="0"/>
    <n v="0"/>
    <n v="0"/>
    <n v="120"/>
  </r>
  <r>
    <s v="A100159"/>
    <x v="0"/>
    <d v="2023-09-28T00:00:00"/>
    <x v="22"/>
    <n v="3600"/>
    <n v="2330.4299999999998"/>
    <n v="42.63"/>
    <n v="0"/>
    <n v="0"/>
    <n v="0"/>
    <n v="120"/>
  </r>
  <r>
    <s v="A100160"/>
    <x v="0"/>
    <d v="2024-08-17T00:00:00"/>
    <x v="17"/>
    <n v="1100"/>
    <n v="2201.0300000000002"/>
    <n v="33.22"/>
    <n v="0"/>
    <n v="0"/>
    <n v="0"/>
    <n v="130"/>
  </r>
  <r>
    <s v="A100161"/>
    <x v="1"/>
    <d v="2023-06-16T00:00:00"/>
    <x v="23"/>
    <n v="1500"/>
    <n v="2946.6"/>
    <n v="56.97"/>
    <n v="0"/>
    <n v="0"/>
    <n v="0"/>
    <n v="130"/>
  </r>
  <r>
    <s v="A100162"/>
    <x v="0"/>
    <d v="2024-05-13T00:00:00"/>
    <x v="16"/>
    <n v="6400"/>
    <n v="2537.1999999999998"/>
    <n v="51.44"/>
    <n v="0"/>
    <n v="0"/>
    <n v="0"/>
    <n v="150"/>
  </r>
  <r>
    <s v="A100163"/>
    <x v="1"/>
    <d v="2023-09-12T00:00:00"/>
    <x v="22"/>
    <n v="5700"/>
    <n v="2489.25"/>
    <n v="45.56"/>
    <n v="0"/>
    <n v="0"/>
    <n v="0"/>
    <n v="130"/>
  </r>
  <r>
    <s v="A100164"/>
    <x v="0"/>
    <d v="2024-08-21T00:00:00"/>
    <x v="17"/>
    <n v="3700"/>
    <n v="2418.06"/>
    <n v="43.65"/>
    <n v="0"/>
    <n v="0"/>
    <n v="0"/>
    <n v="130"/>
  </r>
  <r>
    <s v="A100165"/>
    <x v="0"/>
    <d v="2024-09-25T00:00:00"/>
    <x v="21"/>
    <n v="3800"/>
    <n v="2722.18"/>
    <n v="50.63"/>
    <n v="0"/>
    <n v="0"/>
    <n v="0"/>
    <n v="150"/>
  </r>
  <r>
    <s v="A100166"/>
    <x v="1"/>
    <d v="2023-03-12T00:00:00"/>
    <x v="10"/>
    <n v="7700"/>
    <n v="1782.02"/>
    <n v="20.239999999999998"/>
    <n v="0"/>
    <n v="0"/>
    <n v="0"/>
    <n v="120"/>
  </r>
  <r>
    <s v="A100167"/>
    <x v="1"/>
    <d v="2023-03-22T00:00:00"/>
    <x v="10"/>
    <n v="5000"/>
    <n v="1993.08"/>
    <n v="28.58"/>
    <n v="0"/>
    <n v="0"/>
    <n v="15"/>
    <n v="150"/>
  </r>
  <r>
    <s v="A100168"/>
    <x v="0"/>
    <d v="2024-03-12T00:00:00"/>
    <x v="15"/>
    <n v="1400"/>
    <n v="1168.75"/>
    <n v="20.03"/>
    <n v="0"/>
    <n v="0"/>
    <n v="30"/>
    <n v="130"/>
  </r>
  <r>
    <s v="A100169"/>
    <x v="0"/>
    <d v="2024-08-01T00:00:00"/>
    <x v="17"/>
    <n v="1800"/>
    <n v="1611.03"/>
    <n v="21.52"/>
    <n v="0"/>
    <n v="0"/>
    <n v="0"/>
    <n v="150"/>
  </r>
  <r>
    <s v="A100170"/>
    <x v="0"/>
    <d v="2024-03-12T00:00:00"/>
    <x v="15"/>
    <n v="9200"/>
    <n v="1719.19"/>
    <n v="22.97"/>
    <n v="0"/>
    <n v="0"/>
    <n v="0"/>
    <n v="120"/>
  </r>
  <r>
    <s v="A100171"/>
    <x v="1"/>
    <d v="2023-09-27T00:00:00"/>
    <x v="22"/>
    <n v="3700"/>
    <n v="4551.17"/>
    <n v="85.36"/>
    <n v="0"/>
    <n v="0"/>
    <n v="0"/>
    <n v="120"/>
  </r>
  <r>
    <s v="A100172"/>
    <x v="0"/>
    <d v="2024-02-16T00:00:00"/>
    <x v="7"/>
    <n v="2400"/>
    <n v="4084.95"/>
    <n v="75.08"/>
    <n v="0"/>
    <n v="0"/>
    <n v="0"/>
    <n v="180"/>
  </r>
  <r>
    <s v="A100173"/>
    <x v="2"/>
    <d v="2024-10-07T00:00:00"/>
    <x v="5"/>
    <n v="6900"/>
    <n v="3769.19"/>
    <n v="68.45"/>
    <n v="0"/>
    <n v="0"/>
    <n v="0"/>
    <n v="120"/>
  </r>
  <r>
    <s v="A100174"/>
    <x v="1"/>
    <d v="2023-05-17T00:00:00"/>
    <x v="3"/>
    <n v="8400"/>
    <n v="4836.22"/>
    <n v="90.85"/>
    <n v="0"/>
    <n v="0"/>
    <n v="0"/>
    <n v="180"/>
  </r>
  <r>
    <s v="A100175"/>
    <x v="1"/>
    <d v="2024-11-03T00:00:00"/>
    <x v="11"/>
    <n v="2600"/>
    <n v="4548.63"/>
    <n v="83.88"/>
    <n v="0"/>
    <n v="0"/>
    <n v="0"/>
    <n v="120"/>
  </r>
  <r>
    <s v="A100176"/>
    <x v="1"/>
    <d v="2024-09-19T00:00:00"/>
    <x v="21"/>
    <n v="7000"/>
    <n v="5342.38"/>
    <n v="95.06"/>
    <n v="0"/>
    <n v="0"/>
    <n v="15"/>
    <n v="130"/>
  </r>
  <r>
    <s v="A100177"/>
    <x v="0"/>
    <d v="2023-02-15T00:00:00"/>
    <x v="9"/>
    <n v="5000"/>
    <n v="4813.9399999999996"/>
    <n v="89.38"/>
    <n v="0"/>
    <n v="0"/>
    <n v="0"/>
    <n v="100"/>
  </r>
  <r>
    <s v="A100178"/>
    <x v="1"/>
    <d v="2023-03-05T00:00:00"/>
    <x v="10"/>
    <n v="3400"/>
    <n v="4300"/>
    <n v="79.739999999999995"/>
    <n v="0"/>
    <n v="0"/>
    <n v="0"/>
    <n v="120"/>
  </r>
  <r>
    <s v="A100179"/>
    <x v="2"/>
    <d v="2024-06-14T00:00:00"/>
    <x v="14"/>
    <n v="8500"/>
    <n v="4933.74"/>
    <n v="110.75"/>
    <n v="0"/>
    <n v="0"/>
    <n v="0"/>
    <n v="180"/>
  </r>
  <r>
    <s v="A100180"/>
    <x v="1"/>
    <d v="2023-08-17T00:00:00"/>
    <x v="19"/>
    <n v="2800"/>
    <n v="4424.9799999999996"/>
    <n v="82.72"/>
    <n v="0"/>
    <n v="0"/>
    <n v="0"/>
    <n v="100"/>
  </r>
  <r>
    <s v="A100181"/>
    <x v="2"/>
    <d v="2024-09-01T00:00:00"/>
    <x v="21"/>
    <n v="6100"/>
    <n v="3509.9"/>
    <n v="61.07"/>
    <n v="0"/>
    <n v="0"/>
    <n v="0"/>
    <n v="130"/>
  </r>
  <r>
    <s v="A100182"/>
    <x v="0"/>
    <d v="2023-05-09T00:00:00"/>
    <x v="3"/>
    <n v="8000"/>
    <n v="4863.2"/>
    <n v="86.17"/>
    <n v="0"/>
    <n v="0"/>
    <n v="60"/>
    <n v="100"/>
  </r>
  <r>
    <s v="A100183"/>
    <x v="1"/>
    <d v="2023-08-08T00:00:00"/>
    <x v="19"/>
    <n v="2000"/>
    <n v="4492.58"/>
    <n v="84.15"/>
    <n v="0"/>
    <n v="0"/>
    <n v="0"/>
    <n v="130"/>
  </r>
  <r>
    <s v="A100184"/>
    <x v="0"/>
    <d v="2024-11-22T00:00:00"/>
    <x v="11"/>
    <n v="2400"/>
    <n v="4032.28"/>
    <n v="65.27"/>
    <n v="0"/>
    <n v="0"/>
    <n v="0"/>
    <n v="120"/>
  </r>
  <r>
    <s v="A100185"/>
    <x v="1"/>
    <d v="2023-08-10T00:00:00"/>
    <x v="19"/>
    <n v="8200"/>
    <n v="1032.3800000000001"/>
    <n v="14.54"/>
    <n v="0"/>
    <n v="0"/>
    <n v="0"/>
    <n v="120"/>
  </r>
  <r>
    <s v="A100186"/>
    <x v="0"/>
    <d v="2024-05-21T00:00:00"/>
    <x v="16"/>
    <n v="9700"/>
    <n v="1164.25"/>
    <n v="11.2"/>
    <n v="0"/>
    <n v="0"/>
    <n v="0"/>
    <n v="150"/>
  </r>
  <r>
    <s v="A100187"/>
    <x v="0"/>
    <d v="2024-08-24T00:00:00"/>
    <x v="17"/>
    <n v="9200"/>
    <n v="1098.02"/>
    <n v="3.45"/>
    <n v="0"/>
    <n v="0"/>
    <n v="0"/>
    <n v="150"/>
  </r>
  <r>
    <s v="A100188"/>
    <x v="1"/>
    <d v="2023-05-02T00:00:00"/>
    <x v="3"/>
    <n v="2000"/>
    <n v="1086.7"/>
    <n v="19.7"/>
    <n v="0"/>
    <n v="0"/>
    <n v="0"/>
    <n v="150"/>
  </r>
  <r>
    <s v="A100189"/>
    <x v="2"/>
    <d v="2023-11-27T00:00:00"/>
    <x v="6"/>
    <n v="4200"/>
    <n v="1243.57"/>
    <n v="16.13"/>
    <n v="0"/>
    <n v="0"/>
    <n v="0"/>
    <n v="150"/>
  </r>
  <r>
    <s v="A100190"/>
    <x v="2"/>
    <d v="2024-05-16T00:00:00"/>
    <x v="16"/>
    <n v="8200"/>
    <n v="1053.8699999999999"/>
    <n v="25.76"/>
    <n v="0"/>
    <n v="0"/>
    <n v="60"/>
    <n v="120"/>
  </r>
  <r>
    <s v="A100191"/>
    <x v="0"/>
    <d v="2024-04-28T00:00:00"/>
    <x v="1"/>
    <n v="3200"/>
    <n v="1066.05"/>
    <n v="19.39"/>
    <n v="0"/>
    <n v="0"/>
    <n v="0"/>
    <n v="150"/>
  </r>
  <r>
    <s v="A100192"/>
    <x v="0"/>
    <d v="2023-10-18T00:00:00"/>
    <x v="4"/>
    <n v="2600"/>
    <n v="877.44"/>
    <n v="19.13"/>
    <n v="0"/>
    <n v="0"/>
    <n v="0"/>
    <n v="100"/>
  </r>
  <r>
    <s v="A100193"/>
    <x v="2"/>
    <d v="2024-12-09T00:00:00"/>
    <x v="13"/>
    <n v="1900"/>
    <n v="886.64"/>
    <n v="10.31"/>
    <n v="0"/>
    <n v="0"/>
    <n v="0"/>
    <n v="130"/>
  </r>
  <r>
    <s v="A100194"/>
    <x v="1"/>
    <d v="2023-06-18T00:00:00"/>
    <x v="23"/>
    <n v="8100"/>
    <n v="2423.96"/>
    <n v="44.22"/>
    <n v="0"/>
    <n v="0"/>
    <n v="0"/>
    <n v="120"/>
  </r>
  <r>
    <s v="A100195"/>
    <x v="2"/>
    <d v="2024-12-29T00:00:00"/>
    <x v="13"/>
    <n v="2700"/>
    <n v="2043.43"/>
    <n v="42.15"/>
    <n v="0"/>
    <n v="0"/>
    <n v="0"/>
    <n v="100"/>
  </r>
  <r>
    <s v="A100196"/>
    <x v="0"/>
    <d v="2024-03-22T00:00:00"/>
    <x v="15"/>
    <n v="3300"/>
    <n v="2470.4699999999998"/>
    <n v="38.619999999999997"/>
    <n v="0"/>
    <n v="0"/>
    <n v="60"/>
    <n v="120"/>
  </r>
  <r>
    <s v="A100197"/>
    <x v="0"/>
    <d v="2024-07-14T00:00:00"/>
    <x v="8"/>
    <n v="9800"/>
    <n v="2082.9499999999998"/>
    <n v="29.35"/>
    <n v="0"/>
    <n v="0"/>
    <n v="0"/>
    <n v="100"/>
  </r>
  <r>
    <s v="A100198"/>
    <x v="1"/>
    <d v="2023-12-07T00:00:00"/>
    <x v="20"/>
    <n v="5900"/>
    <n v="2080.5300000000002"/>
    <n v="41.96"/>
    <n v="0"/>
    <n v="0"/>
    <n v="0"/>
    <n v="120"/>
  </r>
  <r>
    <s v="A100199"/>
    <x v="0"/>
    <d v="2023-03-10T00:00:00"/>
    <x v="10"/>
    <n v="8000"/>
    <n v="1964.68"/>
    <n v="31.74"/>
    <n v="0"/>
    <n v="0"/>
    <n v="0"/>
    <n v="120"/>
  </r>
  <r>
    <s v="A100200"/>
    <x v="1"/>
    <d v="2023-11-16T00:00:00"/>
    <x v="6"/>
    <n v="2100"/>
    <n v="1745.79"/>
    <n v="28.65"/>
    <n v="0"/>
    <n v="0"/>
    <n v="0"/>
    <n v="180"/>
  </r>
  <r>
    <s v="A100201"/>
    <x v="0"/>
    <d v="2024-05-18T00:00:00"/>
    <x v="16"/>
    <n v="8900"/>
    <n v="2209.7399999999998"/>
    <n v="31.53"/>
    <n v="0"/>
    <n v="0"/>
    <n v="0"/>
    <n v="130"/>
  </r>
  <r>
    <s v="A100202"/>
    <x v="2"/>
    <d v="2023-03-17T00:00:00"/>
    <x v="10"/>
    <n v="1200"/>
    <n v="2551.7199999999998"/>
    <n v="38.33"/>
    <n v="0"/>
    <n v="0"/>
    <n v="0"/>
    <n v="120"/>
  </r>
  <r>
    <s v="A100203"/>
    <x v="1"/>
    <d v="2023-01-02T00:00:00"/>
    <x v="18"/>
    <n v="4000"/>
    <n v="1866.44"/>
    <n v="27.76"/>
    <n v="0"/>
    <n v="0"/>
    <n v="30"/>
    <n v="120"/>
  </r>
  <r>
    <s v="A100204"/>
    <x v="1"/>
    <d v="2023-04-16T00:00:00"/>
    <x v="12"/>
    <n v="3000"/>
    <n v="2112.0100000000002"/>
    <n v="32.83"/>
    <n v="0"/>
    <n v="0"/>
    <n v="0"/>
    <n v="150"/>
  </r>
  <r>
    <s v="A100205"/>
    <x v="0"/>
    <d v="2023-04-21T00:00:00"/>
    <x v="12"/>
    <n v="7100"/>
    <n v="1865.98"/>
    <n v="28"/>
    <n v="0"/>
    <n v="0"/>
    <n v="15"/>
    <n v="180"/>
  </r>
  <r>
    <s v="A100206"/>
    <x v="2"/>
    <d v="2024-01-09T00:00:00"/>
    <x v="2"/>
    <n v="4300"/>
    <n v="1716.21"/>
    <n v="29.15"/>
    <n v="0"/>
    <n v="0"/>
    <n v="0"/>
    <n v="120"/>
  </r>
  <r>
    <s v="A100207"/>
    <x v="0"/>
    <d v="2023-03-13T00:00:00"/>
    <x v="10"/>
    <n v="3700"/>
    <n v="1710.07"/>
    <n v="27.36"/>
    <n v="0"/>
    <n v="0"/>
    <n v="0"/>
    <n v="120"/>
  </r>
  <r>
    <s v="A100208"/>
    <x v="0"/>
    <d v="2024-03-24T00:00:00"/>
    <x v="15"/>
    <n v="4500"/>
    <n v="2024.93"/>
    <n v="34.29"/>
    <n v="0"/>
    <n v="0"/>
    <n v="0"/>
    <n v="180"/>
  </r>
  <r>
    <s v="A100209"/>
    <x v="0"/>
    <d v="2023-08-17T00:00:00"/>
    <x v="19"/>
    <n v="3500"/>
    <n v="2051.11"/>
    <n v="30.99"/>
    <n v="0"/>
    <n v="0"/>
    <n v="0"/>
    <n v="150"/>
  </r>
  <r>
    <s v="A100210"/>
    <x v="0"/>
    <d v="2024-06-06T00:00:00"/>
    <x v="14"/>
    <n v="1000"/>
    <n v="2244.4899999999998"/>
    <n v="48.42"/>
    <n v="0"/>
    <n v="0"/>
    <n v="60"/>
    <n v="100"/>
  </r>
  <r>
    <s v="A100211"/>
    <x v="0"/>
    <d v="2024-12-19T00:00:00"/>
    <x v="13"/>
    <n v="9900"/>
    <n v="1710.18"/>
    <n v="38.35"/>
    <n v="0"/>
    <n v="0"/>
    <n v="0"/>
    <n v="120"/>
  </r>
  <r>
    <s v="A100212"/>
    <x v="0"/>
    <d v="2023-12-01T00:00:00"/>
    <x v="20"/>
    <n v="3000"/>
    <n v="1976.3"/>
    <n v="31.43"/>
    <n v="0"/>
    <n v="0"/>
    <n v="0"/>
    <n v="120"/>
  </r>
  <r>
    <s v="A100213"/>
    <x v="0"/>
    <d v="2023-02-25T00:00:00"/>
    <x v="9"/>
    <n v="5100"/>
    <n v="1955.33"/>
    <n v="35.630000000000003"/>
    <n v="0"/>
    <n v="0"/>
    <n v="0"/>
    <n v="100"/>
  </r>
  <r>
    <s v="A100214"/>
    <x v="1"/>
    <d v="2024-09-09T00:00:00"/>
    <x v="21"/>
    <n v="9400"/>
    <n v="2201.39"/>
    <n v="40.61"/>
    <n v="0"/>
    <n v="0"/>
    <n v="0"/>
    <n v="130"/>
  </r>
  <r>
    <s v="A100215"/>
    <x v="0"/>
    <d v="2023-09-28T00:00:00"/>
    <x v="22"/>
    <n v="4400"/>
    <n v="3255.52"/>
    <n v="43.09"/>
    <n v="0"/>
    <n v="0"/>
    <n v="0"/>
    <n v="120"/>
  </r>
  <r>
    <s v="A100216"/>
    <x v="1"/>
    <d v="2023-07-26T00:00:00"/>
    <x v="0"/>
    <n v="2100"/>
    <n v="3424.09"/>
    <n v="52.72"/>
    <n v="0"/>
    <n v="0"/>
    <n v="0"/>
    <n v="180"/>
  </r>
  <r>
    <s v="A100217"/>
    <x v="0"/>
    <d v="2024-03-11T00:00:00"/>
    <x v="15"/>
    <n v="2200"/>
    <n v="3249.23"/>
    <n v="50.44"/>
    <n v="0"/>
    <n v="0"/>
    <n v="0"/>
    <n v="130"/>
  </r>
  <r>
    <s v="A100218"/>
    <x v="0"/>
    <d v="2024-08-23T00:00:00"/>
    <x v="17"/>
    <n v="5900"/>
    <n v="2903.42"/>
    <n v="43.33"/>
    <n v="0"/>
    <n v="0"/>
    <n v="0"/>
    <n v="180"/>
  </r>
  <r>
    <s v="A100219"/>
    <x v="2"/>
    <d v="2023-10-19T00:00:00"/>
    <x v="4"/>
    <n v="7300"/>
    <n v="3606.38"/>
    <n v="52.43"/>
    <n v="0"/>
    <n v="0"/>
    <n v="60"/>
    <n v="100"/>
  </r>
  <r>
    <s v="A100220"/>
    <x v="2"/>
    <d v="2024-01-22T00:00:00"/>
    <x v="2"/>
    <n v="4200"/>
    <n v="3037.12"/>
    <n v="44.69"/>
    <n v="0"/>
    <n v="0"/>
    <n v="30"/>
    <n v="120"/>
  </r>
  <r>
    <s v="A100221"/>
    <x v="0"/>
    <d v="2023-09-20T00:00:00"/>
    <x v="22"/>
    <n v="3300"/>
    <n v="2813.3"/>
    <n v="34.17"/>
    <n v="0"/>
    <n v="0"/>
    <n v="0"/>
    <n v="130"/>
  </r>
  <r>
    <s v="A100222"/>
    <x v="2"/>
    <d v="2023-03-09T00:00:00"/>
    <x v="10"/>
    <n v="1800"/>
    <n v="843.31"/>
    <n v="7.78"/>
    <n v="0"/>
    <n v="0"/>
    <n v="0"/>
    <n v="130"/>
  </r>
  <r>
    <s v="A100223"/>
    <x v="1"/>
    <d v="2023-04-30T00:00:00"/>
    <x v="12"/>
    <n v="4000"/>
    <n v="477.87"/>
    <n v="11.01"/>
    <n v="0"/>
    <n v="0"/>
    <n v="0"/>
    <n v="120"/>
  </r>
  <r>
    <s v="A100224"/>
    <x v="1"/>
    <d v="2024-07-18T00:00:00"/>
    <x v="8"/>
    <n v="7500"/>
    <n v="726.98"/>
    <n v="12.56"/>
    <n v="0"/>
    <n v="0"/>
    <n v="0"/>
    <n v="180"/>
  </r>
  <r>
    <s v="A100225"/>
    <x v="0"/>
    <d v="2023-12-23T00:00:00"/>
    <x v="20"/>
    <n v="4000"/>
    <n v="417.06"/>
    <n v="-0.62"/>
    <n v="0"/>
    <n v="0"/>
    <n v="0"/>
    <n v="120"/>
  </r>
  <r>
    <s v="A100226"/>
    <x v="0"/>
    <d v="2024-06-06T00:00:00"/>
    <x v="14"/>
    <n v="6900"/>
    <n v="747.23"/>
    <n v="9.11"/>
    <n v="0"/>
    <n v="0"/>
    <n v="15"/>
    <n v="130"/>
  </r>
  <r>
    <s v="A100227"/>
    <x v="0"/>
    <d v="2024-08-08T00:00:00"/>
    <x v="17"/>
    <n v="10000"/>
    <n v="1003.97"/>
    <n v="9.2899999999999991"/>
    <n v="0"/>
    <n v="0"/>
    <n v="0"/>
    <n v="120"/>
  </r>
  <r>
    <s v="A100228"/>
    <x v="1"/>
    <d v="2023-09-13T00:00:00"/>
    <x v="22"/>
    <n v="3200"/>
    <n v="1147.1099999999999"/>
    <n v="23.92"/>
    <n v="0"/>
    <n v="0"/>
    <n v="0"/>
    <n v="120"/>
  </r>
  <r>
    <s v="A100229"/>
    <x v="1"/>
    <d v="2023-12-15T00:00:00"/>
    <x v="20"/>
    <n v="4600"/>
    <n v="1243.74"/>
    <n v="26.8"/>
    <n v="0"/>
    <n v="0"/>
    <n v="30"/>
    <n v="100"/>
  </r>
  <r>
    <s v="A100230"/>
    <x v="2"/>
    <d v="2024-04-15T00:00:00"/>
    <x v="1"/>
    <n v="8300"/>
    <n v="1337.53"/>
    <n v="20.49"/>
    <n v="0"/>
    <n v="0"/>
    <n v="0"/>
    <n v="150"/>
  </r>
  <r>
    <s v="A100231"/>
    <x v="1"/>
    <d v="2023-03-29T00:00:00"/>
    <x v="10"/>
    <n v="5200"/>
    <n v="1331.67"/>
    <n v="42.27"/>
    <n v="0"/>
    <n v="0"/>
    <n v="0"/>
    <n v="130"/>
  </r>
  <r>
    <s v="A100232"/>
    <x v="0"/>
    <d v="2024-02-20T00:00:00"/>
    <x v="7"/>
    <n v="2800"/>
    <n v="1264.21"/>
    <n v="37.08"/>
    <n v="0"/>
    <n v="0"/>
    <n v="0"/>
    <n v="120"/>
  </r>
  <r>
    <s v="A100233"/>
    <x v="1"/>
    <d v="2023-01-11T00:00:00"/>
    <x v="18"/>
    <n v="2500"/>
    <n v="1221.2"/>
    <n v="21.35"/>
    <n v="0"/>
    <n v="0"/>
    <n v="0"/>
    <n v="120"/>
  </r>
  <r>
    <s v="A100234"/>
    <x v="0"/>
    <d v="2024-08-08T00:00:00"/>
    <x v="17"/>
    <n v="4800"/>
    <n v="1227.51"/>
    <n v="38.56"/>
    <n v="0"/>
    <n v="0"/>
    <n v="0"/>
    <n v="130"/>
  </r>
  <r>
    <s v="A100235"/>
    <x v="0"/>
    <d v="2024-04-07T00:00:00"/>
    <x v="1"/>
    <n v="5900"/>
    <n v="1163.3"/>
    <n v="18.54"/>
    <n v="0"/>
    <n v="0"/>
    <n v="0"/>
    <n v="100"/>
  </r>
  <r>
    <s v="A100236"/>
    <x v="0"/>
    <d v="2024-11-30T00:00:00"/>
    <x v="11"/>
    <n v="2800"/>
    <n v="686.44"/>
    <n v="8.2100000000000009"/>
    <n v="0"/>
    <n v="0"/>
    <n v="0"/>
    <n v="100"/>
  </r>
  <r>
    <s v="A100237"/>
    <x v="0"/>
    <d v="2023-10-14T00:00:00"/>
    <x v="4"/>
    <n v="1300"/>
    <n v="937.23"/>
    <n v="7.83"/>
    <n v="0"/>
    <n v="0"/>
    <n v="0"/>
    <n v="100"/>
  </r>
  <r>
    <s v="A100238"/>
    <x v="2"/>
    <d v="2024-11-15T00:00:00"/>
    <x v="11"/>
    <n v="6000"/>
    <n v="1007.21"/>
    <n v="11.56"/>
    <n v="0"/>
    <n v="0"/>
    <n v="0"/>
    <n v="120"/>
  </r>
  <r>
    <s v="A100239"/>
    <x v="0"/>
    <d v="2023-10-07T00:00:00"/>
    <x v="4"/>
    <n v="4400"/>
    <n v="823.58"/>
    <n v="5.47"/>
    <n v="0"/>
    <n v="0"/>
    <n v="0"/>
    <n v="180"/>
  </r>
  <r>
    <s v="A100240"/>
    <x v="2"/>
    <d v="2024-05-26T00:00:00"/>
    <x v="16"/>
    <n v="4300"/>
    <n v="935.47"/>
    <n v="6.1"/>
    <n v="0"/>
    <n v="0"/>
    <n v="0"/>
    <n v="130"/>
  </r>
  <r>
    <s v="A100241"/>
    <x v="1"/>
    <d v="2023-08-30T00:00:00"/>
    <x v="19"/>
    <n v="3800"/>
    <n v="739.6"/>
    <n v="-2.08"/>
    <n v="0"/>
    <n v="0"/>
    <n v="15"/>
    <n v="130"/>
  </r>
  <r>
    <s v="A100242"/>
    <x v="1"/>
    <d v="2023-03-05T00:00:00"/>
    <x v="10"/>
    <n v="8600"/>
    <n v="1016.93"/>
    <n v="10.63"/>
    <n v="0"/>
    <n v="0"/>
    <n v="0"/>
    <n v="100"/>
  </r>
  <r>
    <s v="A100243"/>
    <x v="0"/>
    <d v="2023-11-24T00:00:00"/>
    <x v="6"/>
    <n v="9300"/>
    <n v="1043.56"/>
    <n v="19.95"/>
    <n v="0"/>
    <n v="0"/>
    <n v="0"/>
    <n v="130"/>
  </r>
  <r>
    <s v="A100244"/>
    <x v="1"/>
    <d v="2023-06-21T00:00:00"/>
    <x v="23"/>
    <n v="6300"/>
    <n v="954.11"/>
    <n v="27.42"/>
    <n v="0"/>
    <n v="0"/>
    <n v="0"/>
    <n v="130"/>
  </r>
  <r>
    <s v="A100245"/>
    <x v="0"/>
    <d v="2023-10-25T00:00:00"/>
    <x v="4"/>
    <n v="7600"/>
    <n v="835.6"/>
    <n v="15.42"/>
    <n v="0"/>
    <n v="0"/>
    <n v="0"/>
    <n v="150"/>
  </r>
  <r>
    <s v="A100246"/>
    <x v="1"/>
    <d v="2023-06-09T00:00:00"/>
    <x v="23"/>
    <n v="9800"/>
    <n v="750.95"/>
    <n v="9.89"/>
    <n v="0"/>
    <n v="0"/>
    <n v="0"/>
    <n v="150"/>
  </r>
  <r>
    <s v="A100247"/>
    <x v="0"/>
    <d v="2024-11-09T00:00:00"/>
    <x v="11"/>
    <n v="9400"/>
    <n v="757.98"/>
    <n v="11.92"/>
    <n v="0"/>
    <n v="0"/>
    <n v="0"/>
    <n v="100"/>
  </r>
  <r>
    <s v="A100248"/>
    <x v="2"/>
    <d v="2024-11-08T00:00:00"/>
    <x v="11"/>
    <n v="6200"/>
    <n v="699.06"/>
    <n v="21.71"/>
    <n v="0"/>
    <n v="0"/>
    <n v="0"/>
    <n v="150"/>
  </r>
  <r>
    <s v="A100249"/>
    <x v="2"/>
    <d v="2024-06-12T00:00:00"/>
    <x v="14"/>
    <n v="4900"/>
    <n v="864.64"/>
    <n v="18.87"/>
    <n v="0"/>
    <n v="0"/>
    <n v="0"/>
    <n v="180"/>
  </r>
  <r>
    <s v="A100250"/>
    <x v="1"/>
    <d v="2024-04-12T00:00:00"/>
    <x v="1"/>
    <n v="1400"/>
    <n v="832.8"/>
    <n v="29.22"/>
    <n v="0"/>
    <n v="0"/>
    <n v="0"/>
    <n v="150"/>
  </r>
  <r>
    <s v="A100251"/>
    <x v="0"/>
    <d v="2024-01-19T00:00:00"/>
    <x v="2"/>
    <n v="1400"/>
    <n v="619.77"/>
    <n v="14.31"/>
    <n v="0"/>
    <n v="0"/>
    <n v="30"/>
    <n v="120"/>
  </r>
  <r>
    <s v="A100252"/>
    <x v="0"/>
    <d v="2023-12-31T00:00:00"/>
    <x v="20"/>
    <n v="9200"/>
    <n v="873.87"/>
    <n v="14.64"/>
    <n v="0"/>
    <n v="0"/>
    <n v="0"/>
    <n v="100"/>
  </r>
  <r>
    <s v="A100253"/>
    <x v="1"/>
    <d v="2024-08-13T00:00:00"/>
    <x v="17"/>
    <n v="8000"/>
    <n v="826.16"/>
    <n v="9.5"/>
    <n v="0"/>
    <n v="0"/>
    <n v="0"/>
    <n v="120"/>
  </r>
  <r>
    <s v="A100254"/>
    <x v="0"/>
    <d v="2024-04-15T00:00:00"/>
    <x v="1"/>
    <n v="2600"/>
    <n v="960.54"/>
    <n v="27.42"/>
    <n v="0"/>
    <n v="0"/>
    <n v="0"/>
    <n v="120"/>
  </r>
  <r>
    <s v="A100255"/>
    <x v="1"/>
    <d v="2023-08-15T00:00:00"/>
    <x v="19"/>
    <n v="2600"/>
    <n v="586.97"/>
    <n v="15.34"/>
    <n v="0"/>
    <n v="0"/>
    <n v="0"/>
    <n v="130"/>
  </r>
  <r>
    <s v="A100256"/>
    <x v="1"/>
    <d v="2024-09-13T00:00:00"/>
    <x v="21"/>
    <n v="7000"/>
    <n v="973.4"/>
    <n v="12.81"/>
    <n v="0"/>
    <n v="0"/>
    <n v="0"/>
    <n v="120"/>
  </r>
  <r>
    <s v="A100257"/>
    <x v="0"/>
    <d v="2023-11-11T00:00:00"/>
    <x v="6"/>
    <n v="2000"/>
    <n v="983.8"/>
    <n v="11.48"/>
    <n v="0"/>
    <n v="0"/>
    <n v="0"/>
    <n v="130"/>
  </r>
  <r>
    <s v="A100258"/>
    <x v="0"/>
    <d v="2023-08-31T00:00:00"/>
    <x v="19"/>
    <n v="2300"/>
    <n v="868.77"/>
    <n v="17.329999999999998"/>
    <n v="0"/>
    <n v="0"/>
    <n v="0"/>
    <n v="120"/>
  </r>
  <r>
    <s v="A100259"/>
    <x v="0"/>
    <d v="2023-09-22T00:00:00"/>
    <x v="22"/>
    <n v="4200"/>
    <n v="1544.54"/>
    <n v="28.29"/>
    <n v="0"/>
    <n v="0"/>
    <n v="0"/>
    <n v="120"/>
  </r>
  <r>
    <s v="A100260"/>
    <x v="2"/>
    <d v="2024-06-18T00:00:00"/>
    <x v="14"/>
    <n v="4300"/>
    <n v="1565.35"/>
    <n v="23.11"/>
    <n v="0"/>
    <n v="0"/>
    <n v="0"/>
    <n v="120"/>
  </r>
  <r>
    <s v="A100261"/>
    <x v="2"/>
    <d v="2023-04-22T00:00:00"/>
    <x v="12"/>
    <n v="7300"/>
    <n v="1695.93"/>
    <n v="34.090000000000003"/>
    <n v="0"/>
    <n v="0"/>
    <n v="0"/>
    <n v="100"/>
  </r>
  <r>
    <s v="A100262"/>
    <x v="2"/>
    <d v="2024-03-31T00:00:00"/>
    <x v="15"/>
    <n v="1900"/>
    <n v="2545.36"/>
    <n v="48.09"/>
    <n v="0"/>
    <n v="0"/>
    <n v="0"/>
    <n v="120"/>
  </r>
  <r>
    <s v="A100263"/>
    <x v="1"/>
    <d v="2023-04-03T00:00:00"/>
    <x v="12"/>
    <n v="4700"/>
    <n v="2983.47"/>
    <n v="55.48"/>
    <n v="0"/>
    <n v="0"/>
    <n v="0"/>
    <n v="130"/>
  </r>
  <r>
    <s v="A100264"/>
    <x v="2"/>
    <d v="2024-05-03T00:00:00"/>
    <x v="16"/>
    <n v="8600"/>
    <n v="2657.7"/>
    <n v="56"/>
    <n v="0"/>
    <n v="0"/>
    <n v="0"/>
    <n v="150"/>
  </r>
  <r>
    <s v="A100265"/>
    <x v="1"/>
    <d v="2024-09-22T00:00:00"/>
    <x v="21"/>
    <n v="2100"/>
    <n v="3402.24"/>
    <n v="55.36"/>
    <n v="0"/>
    <n v="0"/>
    <n v="60"/>
    <n v="150"/>
  </r>
  <r>
    <s v="A100266"/>
    <x v="1"/>
    <d v="2023-02-17T00:00:00"/>
    <x v="9"/>
    <n v="4400"/>
    <n v="2728.94"/>
    <n v="61.22"/>
    <n v="0"/>
    <n v="0"/>
    <n v="0"/>
    <n v="100"/>
  </r>
  <r>
    <s v="A100267"/>
    <x v="0"/>
    <d v="2024-04-26T00:00:00"/>
    <x v="1"/>
    <n v="6800"/>
    <n v="2547.34"/>
    <n v="51.42"/>
    <n v="0"/>
    <n v="0"/>
    <n v="0"/>
    <n v="180"/>
  </r>
  <r>
    <s v="A100268"/>
    <x v="0"/>
    <d v="2023-09-05T00:00:00"/>
    <x v="22"/>
    <n v="4200"/>
    <n v="2358.8200000000002"/>
    <n v="34.82"/>
    <n v="0"/>
    <n v="0"/>
    <n v="0"/>
    <n v="150"/>
  </r>
  <r>
    <s v="A100269"/>
    <x v="0"/>
    <d v="2023-04-15T00:00:00"/>
    <x v="12"/>
    <n v="5200"/>
    <n v="2218.56"/>
    <n v="41.77"/>
    <n v="0"/>
    <n v="0"/>
    <n v="0"/>
    <n v="180"/>
  </r>
  <r>
    <s v="A100270"/>
    <x v="1"/>
    <d v="2023-06-20T00:00:00"/>
    <x v="23"/>
    <n v="2000"/>
    <n v="1505.22"/>
    <n v="30.22"/>
    <n v="0"/>
    <n v="0"/>
    <n v="0"/>
    <n v="100"/>
  </r>
  <r>
    <s v="A100271"/>
    <x v="2"/>
    <d v="2024-11-26T00:00:00"/>
    <x v="11"/>
    <n v="8100"/>
    <n v="2435.7399999999998"/>
    <n v="38.549999999999997"/>
    <n v="0"/>
    <n v="0"/>
    <n v="30"/>
    <n v="100"/>
  </r>
  <r>
    <s v="A100272"/>
    <x v="0"/>
    <d v="2024-04-03T00:00:00"/>
    <x v="1"/>
    <n v="9000"/>
    <n v="2641.44"/>
    <n v="52.6"/>
    <n v="0"/>
    <n v="0"/>
    <n v="0"/>
    <n v="100"/>
  </r>
  <r>
    <s v="A100273"/>
    <x v="0"/>
    <d v="2024-05-30T00:00:00"/>
    <x v="16"/>
    <n v="1300"/>
    <n v="2615.04"/>
    <n v="49.89"/>
    <n v="0"/>
    <n v="0"/>
    <n v="0"/>
    <n v="130"/>
  </r>
  <r>
    <s v="A100274"/>
    <x v="0"/>
    <d v="2023-11-08T00:00:00"/>
    <x v="6"/>
    <n v="8500"/>
    <n v="1951.47"/>
    <n v="42.9"/>
    <n v="0"/>
    <n v="0"/>
    <n v="0"/>
    <n v="150"/>
  </r>
  <r>
    <s v="A100275"/>
    <x v="1"/>
    <d v="2024-07-15T00:00:00"/>
    <x v="8"/>
    <n v="5600"/>
    <n v="2461.27"/>
    <n v="31.66"/>
    <n v="0"/>
    <n v="0"/>
    <n v="0"/>
    <n v="130"/>
  </r>
  <r>
    <s v="A100276"/>
    <x v="1"/>
    <d v="2023-05-19T00:00:00"/>
    <x v="3"/>
    <n v="6500"/>
    <n v="2093.75"/>
    <n v="46.46"/>
    <n v="0"/>
    <n v="0"/>
    <n v="0"/>
    <n v="100"/>
  </r>
  <r>
    <s v="A100277"/>
    <x v="2"/>
    <d v="2024-04-25T00:00:00"/>
    <x v="1"/>
    <n v="2300"/>
    <n v="2622.74"/>
    <n v="61.65"/>
    <n v="0"/>
    <n v="0"/>
    <n v="15"/>
    <n v="150"/>
  </r>
  <r>
    <s v="A100278"/>
    <x v="0"/>
    <d v="2023-09-07T00:00:00"/>
    <x v="22"/>
    <n v="6000"/>
    <n v="1885.41"/>
    <n v="37.090000000000003"/>
    <n v="0"/>
    <n v="0"/>
    <n v="0"/>
    <n v="150"/>
  </r>
  <r>
    <s v="A100279"/>
    <x v="0"/>
    <d v="2024-08-19T00:00:00"/>
    <x v="17"/>
    <n v="3600"/>
    <n v="1831.8"/>
    <n v="34.24"/>
    <n v="0"/>
    <n v="0"/>
    <n v="60"/>
    <n v="120"/>
  </r>
  <r>
    <s v="A100280"/>
    <x v="1"/>
    <d v="2023-11-26T00:00:00"/>
    <x v="6"/>
    <n v="8400"/>
    <n v="2696.6"/>
    <n v="70.62"/>
    <n v="0"/>
    <n v="0"/>
    <n v="0"/>
    <n v="150"/>
  </r>
  <r>
    <s v="A100281"/>
    <x v="1"/>
    <d v="2024-09-24T00:00:00"/>
    <x v="21"/>
    <n v="5800"/>
    <n v="2608.35"/>
    <n v="46.06"/>
    <n v="0"/>
    <n v="0"/>
    <n v="0"/>
    <n v="120"/>
  </r>
  <r>
    <s v="A100282"/>
    <x v="0"/>
    <d v="2024-09-17T00:00:00"/>
    <x v="21"/>
    <n v="3800"/>
    <n v="2378.4899999999998"/>
    <n v="40.5"/>
    <n v="0"/>
    <n v="0"/>
    <n v="0"/>
    <n v="120"/>
  </r>
  <r>
    <s v="A100283"/>
    <x v="0"/>
    <d v="2023-07-14T00:00:00"/>
    <x v="0"/>
    <n v="4700"/>
    <n v="2730.97"/>
    <n v="46.26"/>
    <n v="0"/>
    <n v="0"/>
    <n v="0"/>
    <n v="120"/>
  </r>
  <r>
    <s v="A100284"/>
    <x v="0"/>
    <d v="2023-04-09T00:00:00"/>
    <x v="12"/>
    <n v="2800"/>
    <n v="2744.55"/>
    <n v="51.06"/>
    <n v="0"/>
    <n v="0"/>
    <n v="0"/>
    <n v="100"/>
  </r>
  <r>
    <s v="A100285"/>
    <x v="0"/>
    <d v="2023-04-08T00:00:00"/>
    <x v="12"/>
    <n v="3000"/>
    <n v="2362.2199999999998"/>
    <n v="41.77"/>
    <n v="0"/>
    <n v="0"/>
    <n v="0"/>
    <n v="130"/>
  </r>
  <r>
    <s v="A100286"/>
    <x v="0"/>
    <d v="2023-02-27T00:00:00"/>
    <x v="9"/>
    <n v="5800"/>
    <n v="2541.7199999999998"/>
    <n v="45.84"/>
    <n v="0"/>
    <n v="0"/>
    <n v="0"/>
    <n v="100"/>
  </r>
  <r>
    <s v="A100287"/>
    <x v="0"/>
    <d v="2024-02-28T00:00:00"/>
    <x v="7"/>
    <n v="1500"/>
    <n v="1020.09"/>
    <n v="12.63"/>
    <n v="0"/>
    <n v="0"/>
    <n v="0"/>
    <n v="130"/>
  </r>
  <r>
    <s v="A100288"/>
    <x v="0"/>
    <d v="2024-06-08T00:00:00"/>
    <x v="14"/>
    <n v="7800"/>
    <n v="1025.1400000000001"/>
    <n v="19.32"/>
    <n v="0"/>
    <n v="0"/>
    <n v="0"/>
    <n v="180"/>
  </r>
  <r>
    <s v="A100289"/>
    <x v="0"/>
    <d v="2023-01-08T00:00:00"/>
    <x v="18"/>
    <n v="9700"/>
    <n v="920.61"/>
    <n v="42.56"/>
    <n v="0"/>
    <n v="0"/>
    <n v="0"/>
    <n v="130"/>
  </r>
  <r>
    <s v="A100290"/>
    <x v="1"/>
    <d v="2023-09-15T00:00:00"/>
    <x v="22"/>
    <n v="2500"/>
    <n v="1104.4100000000001"/>
    <n v="18.36"/>
    <n v="0"/>
    <n v="0"/>
    <n v="0"/>
    <n v="120"/>
  </r>
  <r>
    <s v="A100291"/>
    <x v="0"/>
    <d v="2024-09-26T00:00:00"/>
    <x v="21"/>
    <n v="8200"/>
    <n v="1276.27"/>
    <n v="31.62"/>
    <n v="0"/>
    <n v="0"/>
    <n v="0"/>
    <n v="150"/>
  </r>
  <r>
    <s v="A100292"/>
    <x v="0"/>
    <d v="2023-09-19T00:00:00"/>
    <x v="22"/>
    <n v="8700"/>
    <n v="1236.6500000000001"/>
    <n v="22.74"/>
    <n v="0"/>
    <n v="0"/>
    <n v="0"/>
    <n v="100"/>
  </r>
  <r>
    <s v="A100293"/>
    <x v="0"/>
    <d v="2024-08-21T00:00:00"/>
    <x v="17"/>
    <n v="7100"/>
    <n v="1252.0999999999999"/>
    <n v="22.38"/>
    <n v="0"/>
    <n v="0"/>
    <n v="0"/>
    <n v="180"/>
  </r>
  <r>
    <s v="A100294"/>
    <x v="2"/>
    <d v="2024-06-12T00:00:00"/>
    <x v="14"/>
    <n v="7800"/>
    <n v="1484.11"/>
    <n v="16.489999999999998"/>
    <n v="0"/>
    <n v="0"/>
    <n v="0"/>
    <n v="120"/>
  </r>
  <r>
    <s v="A100295"/>
    <x v="1"/>
    <d v="2023-07-25T00:00:00"/>
    <x v="0"/>
    <n v="3900"/>
    <n v="1397.34"/>
    <n v="31.34"/>
    <n v="0"/>
    <n v="0"/>
    <n v="0"/>
    <n v="120"/>
  </r>
  <r>
    <s v="A100296"/>
    <x v="2"/>
    <d v="2023-07-18T00:00:00"/>
    <x v="0"/>
    <n v="7100"/>
    <n v="913.4"/>
    <n v="17.12"/>
    <n v="0"/>
    <n v="0"/>
    <n v="0"/>
    <n v="130"/>
  </r>
  <r>
    <s v="A100297"/>
    <x v="2"/>
    <d v="2024-08-11T00:00:00"/>
    <x v="17"/>
    <n v="5400"/>
    <n v="682.37"/>
    <n v="9.3800000000000008"/>
    <n v="0"/>
    <n v="0"/>
    <n v="0"/>
    <n v="120"/>
  </r>
  <r>
    <s v="A100298"/>
    <x v="0"/>
    <d v="2024-04-03T00:00:00"/>
    <x v="1"/>
    <n v="7700"/>
    <n v="1083.9100000000001"/>
    <n v="31.31"/>
    <n v="0"/>
    <n v="0"/>
    <n v="30"/>
    <n v="100"/>
  </r>
  <r>
    <s v="A100299"/>
    <x v="0"/>
    <d v="2023-08-22T00:00:00"/>
    <x v="19"/>
    <n v="7700"/>
    <n v="1276.1199999999999"/>
    <n v="19.63"/>
    <n v="0"/>
    <n v="0"/>
    <n v="0"/>
    <n v="120"/>
  </r>
  <r>
    <s v="A100300"/>
    <x v="1"/>
    <d v="2024-06-12T00:00:00"/>
    <x v="14"/>
    <n v="9400"/>
    <n v="1343.04"/>
    <n v="26.46"/>
    <n v="0"/>
    <n v="0"/>
    <n v="0"/>
    <n v="180"/>
  </r>
  <r>
    <s v="A100301"/>
    <x v="1"/>
    <d v="2023-02-24T00:00:00"/>
    <x v="9"/>
    <n v="6100"/>
    <n v="1368.51"/>
    <n v="31.57"/>
    <n v="0"/>
    <n v="0"/>
    <n v="0"/>
    <n v="120"/>
  </r>
  <r>
    <s v="A100302"/>
    <x v="0"/>
    <d v="2024-06-14T00:00:00"/>
    <x v="14"/>
    <n v="7900"/>
    <n v="1476.47"/>
    <n v="15.92"/>
    <n v="0"/>
    <n v="0"/>
    <n v="0"/>
    <n v="130"/>
  </r>
  <r>
    <s v="A100303"/>
    <x v="1"/>
    <d v="2024-05-02T00:00:00"/>
    <x v="16"/>
    <n v="5100"/>
    <n v="1144.07"/>
    <n v="29.22"/>
    <n v="0"/>
    <n v="0"/>
    <n v="0"/>
    <n v="120"/>
  </r>
  <r>
    <s v="A100304"/>
    <x v="1"/>
    <d v="2023-09-28T00:00:00"/>
    <x v="22"/>
    <n v="2900"/>
    <n v="1604.44"/>
    <n v="28.47"/>
    <n v="0"/>
    <n v="0"/>
    <n v="0"/>
    <n v="100"/>
  </r>
  <r>
    <s v="A100305"/>
    <x v="1"/>
    <d v="2024-02-02T00:00:00"/>
    <x v="7"/>
    <n v="9000"/>
    <n v="1943.79"/>
    <n v="30.55"/>
    <n v="0"/>
    <n v="0"/>
    <n v="15"/>
    <n v="150"/>
  </r>
  <r>
    <s v="A100306"/>
    <x v="0"/>
    <d v="2023-08-06T00:00:00"/>
    <x v="19"/>
    <n v="8400"/>
    <n v="1227.07"/>
    <n v="24.02"/>
    <n v="0"/>
    <n v="0"/>
    <n v="0"/>
    <n v="100"/>
  </r>
  <r>
    <s v="A100307"/>
    <x v="0"/>
    <d v="2023-06-04T00:00:00"/>
    <x v="23"/>
    <n v="4900"/>
    <n v="1401.61"/>
    <n v="16.04"/>
    <n v="0"/>
    <n v="0"/>
    <n v="0"/>
    <n v="100"/>
  </r>
  <r>
    <s v="A100308"/>
    <x v="0"/>
    <d v="2023-07-28T00:00:00"/>
    <x v="0"/>
    <n v="3000"/>
    <n v="1311.18"/>
    <n v="14.19"/>
    <n v="0"/>
    <n v="0"/>
    <n v="0"/>
    <n v="130"/>
  </r>
  <r>
    <s v="A100309"/>
    <x v="0"/>
    <d v="2024-06-28T00:00:00"/>
    <x v="14"/>
    <n v="6700"/>
    <n v="1758.13"/>
    <n v="29.76"/>
    <n v="0"/>
    <n v="0"/>
    <n v="0"/>
    <n v="120"/>
  </r>
  <r>
    <s v="A100310"/>
    <x v="0"/>
    <d v="2024-10-21T00:00:00"/>
    <x v="5"/>
    <n v="9200"/>
    <n v="1551.67"/>
    <n v="19.21"/>
    <n v="0"/>
    <n v="0"/>
    <n v="0"/>
    <n v="120"/>
  </r>
  <r>
    <s v="A100311"/>
    <x v="0"/>
    <d v="2023-12-13T00:00:00"/>
    <x v="20"/>
    <n v="5200"/>
    <n v="1110.48"/>
    <n v="16.75"/>
    <n v="0"/>
    <n v="0"/>
    <n v="60"/>
    <n v="180"/>
  </r>
  <r>
    <s v="A100312"/>
    <x v="0"/>
    <d v="2023-03-15T00:00:00"/>
    <x v="10"/>
    <n v="1000"/>
    <n v="1625.22"/>
    <n v="21.89"/>
    <n v="0"/>
    <n v="0"/>
    <n v="0"/>
    <n v="120"/>
  </r>
  <r>
    <s v="A100313"/>
    <x v="1"/>
    <d v="2024-07-18T00:00:00"/>
    <x v="8"/>
    <n v="4300"/>
    <n v="1375.95"/>
    <n v="21.96"/>
    <n v="0"/>
    <n v="0"/>
    <n v="0"/>
    <n v="100"/>
  </r>
  <r>
    <s v="A100314"/>
    <x v="0"/>
    <d v="2023-11-25T00:00:00"/>
    <x v="6"/>
    <n v="8500"/>
    <n v="1684.31"/>
    <n v="30.8"/>
    <n v="0"/>
    <n v="0"/>
    <n v="0"/>
    <n v="150"/>
  </r>
  <r>
    <s v="A100315"/>
    <x v="0"/>
    <d v="2024-11-01T00:00:00"/>
    <x v="11"/>
    <n v="2300"/>
    <n v="1964.2"/>
    <n v="32.43"/>
    <n v="0"/>
    <n v="0"/>
    <n v="0"/>
    <n v="100"/>
  </r>
  <r>
    <s v="A100316"/>
    <x v="2"/>
    <d v="2023-12-05T00:00:00"/>
    <x v="20"/>
    <n v="7600"/>
    <n v="1833.68"/>
    <n v="18.079999999999998"/>
    <n v="0"/>
    <n v="0"/>
    <n v="0"/>
    <n v="130"/>
  </r>
  <r>
    <s v="A100317"/>
    <x v="2"/>
    <d v="2023-02-24T00:00:00"/>
    <x v="9"/>
    <n v="5700"/>
    <n v="2100.66"/>
    <n v="22.26"/>
    <n v="0"/>
    <n v="0"/>
    <n v="0"/>
    <n v="100"/>
  </r>
  <r>
    <s v="A100318"/>
    <x v="0"/>
    <d v="2023-09-04T00:00:00"/>
    <x v="22"/>
    <n v="2900"/>
    <n v="2183.08"/>
    <n v="27.7"/>
    <n v="0"/>
    <n v="0"/>
    <n v="0"/>
    <n v="130"/>
  </r>
  <r>
    <s v="A100319"/>
    <x v="0"/>
    <d v="2024-01-05T00:00:00"/>
    <x v="2"/>
    <n v="9900"/>
    <n v="2734.71"/>
    <n v="45.07"/>
    <n v="0"/>
    <n v="0"/>
    <n v="0"/>
    <n v="100"/>
  </r>
  <r>
    <s v="A100320"/>
    <x v="2"/>
    <d v="2024-06-13T00:00:00"/>
    <x v="14"/>
    <n v="1300"/>
    <n v="2304.7199999999998"/>
    <n v="37.1"/>
    <n v="0"/>
    <n v="0"/>
    <n v="0"/>
    <n v="100"/>
  </r>
  <r>
    <s v="A100321"/>
    <x v="2"/>
    <d v="2023-02-13T00:00:00"/>
    <x v="9"/>
    <n v="1300"/>
    <n v="2199.04"/>
    <n v="29.59"/>
    <n v="0"/>
    <n v="0"/>
    <n v="0"/>
    <n v="130"/>
  </r>
  <r>
    <s v="A100322"/>
    <x v="0"/>
    <d v="2024-06-16T00:00:00"/>
    <x v="14"/>
    <n v="9900"/>
    <n v="1608.72"/>
    <n v="27.04"/>
    <n v="0"/>
    <n v="0"/>
    <n v="60"/>
    <n v="120"/>
  </r>
  <r>
    <s v="A100323"/>
    <x v="0"/>
    <d v="2024-06-24T00:00:00"/>
    <x v="14"/>
    <n v="7400"/>
    <n v="2080.33"/>
    <n v="33.46"/>
    <n v="0"/>
    <n v="0"/>
    <n v="0"/>
    <n v="130"/>
  </r>
  <r>
    <s v="A100324"/>
    <x v="1"/>
    <d v="2024-01-11T00:00:00"/>
    <x v="2"/>
    <n v="9800"/>
    <n v="1624.96"/>
    <n v="29.79"/>
    <n v="0"/>
    <n v="0"/>
    <n v="0"/>
    <n v="120"/>
  </r>
  <r>
    <s v="A100325"/>
    <x v="0"/>
    <d v="2023-03-25T00:00:00"/>
    <x v="10"/>
    <n v="9000"/>
    <n v="1585.08"/>
    <n v="20.86"/>
    <n v="0"/>
    <n v="0"/>
    <n v="0"/>
    <n v="100"/>
  </r>
  <r>
    <s v="A100326"/>
    <x v="0"/>
    <d v="2024-06-18T00:00:00"/>
    <x v="14"/>
    <n v="9400"/>
    <n v="2194.8200000000002"/>
    <n v="30.67"/>
    <n v="0"/>
    <n v="0"/>
    <n v="0"/>
    <n v="150"/>
  </r>
  <r>
    <s v="A100327"/>
    <x v="2"/>
    <d v="2024-07-07T00:00:00"/>
    <x v="8"/>
    <n v="4500"/>
    <n v="1295"/>
    <n v="22.92"/>
    <n v="0"/>
    <n v="0"/>
    <n v="0"/>
    <n v="130"/>
  </r>
  <r>
    <s v="A100328"/>
    <x v="0"/>
    <d v="2024-12-09T00:00:00"/>
    <x v="13"/>
    <n v="2600"/>
    <n v="1180.75"/>
    <n v="13.92"/>
    <n v="0"/>
    <n v="0"/>
    <n v="0"/>
    <n v="120"/>
  </r>
  <r>
    <s v="A100329"/>
    <x v="0"/>
    <d v="2023-07-13T00:00:00"/>
    <x v="0"/>
    <n v="4800"/>
    <n v="1397.68"/>
    <n v="28.64"/>
    <n v="0"/>
    <n v="0"/>
    <n v="0"/>
    <n v="120"/>
  </r>
  <r>
    <s v="A100330"/>
    <x v="2"/>
    <d v="2024-08-16T00:00:00"/>
    <x v="17"/>
    <n v="6800"/>
    <n v="1244.29"/>
    <n v="10.61"/>
    <n v="0"/>
    <n v="0"/>
    <n v="0"/>
    <n v="130"/>
  </r>
  <r>
    <s v="A100331"/>
    <x v="1"/>
    <d v="2024-04-04T00:00:00"/>
    <x v="1"/>
    <n v="7800"/>
    <n v="1351.32"/>
    <n v="14.81"/>
    <n v="0"/>
    <n v="0"/>
    <n v="0"/>
    <n v="120"/>
  </r>
  <r>
    <s v="A100332"/>
    <x v="0"/>
    <d v="2024-07-29T00:00:00"/>
    <x v="8"/>
    <n v="1800"/>
    <n v="1481.55"/>
    <n v="20.440000000000001"/>
    <n v="0"/>
    <n v="0"/>
    <n v="0"/>
    <n v="120"/>
  </r>
  <r>
    <s v="A100333"/>
    <x v="1"/>
    <d v="2023-03-18T00:00:00"/>
    <x v="10"/>
    <n v="4000"/>
    <n v="1306.9000000000001"/>
    <n v="33.979999999999997"/>
    <n v="0"/>
    <n v="0"/>
    <n v="0"/>
    <n v="120"/>
  </r>
  <r>
    <s v="A100334"/>
    <x v="2"/>
    <d v="2024-09-10T00:00:00"/>
    <x v="21"/>
    <n v="7900"/>
    <n v="1503.48"/>
    <n v="23.36"/>
    <n v="0"/>
    <n v="0"/>
    <n v="60"/>
    <n v="120"/>
  </r>
  <r>
    <s v="A100335"/>
    <x v="0"/>
    <d v="2024-11-21T00:00:00"/>
    <x v="11"/>
    <n v="5000"/>
    <n v="1983.44"/>
    <n v="36.6"/>
    <n v="0"/>
    <n v="0"/>
    <n v="0"/>
    <n v="150"/>
  </r>
  <r>
    <s v="A100336"/>
    <x v="0"/>
    <d v="2024-10-19T00:00:00"/>
    <x v="5"/>
    <n v="4000"/>
    <n v="2497.6999999999998"/>
    <n v="45.6"/>
    <n v="0"/>
    <n v="0"/>
    <n v="0"/>
    <n v="100"/>
  </r>
  <r>
    <s v="A100337"/>
    <x v="1"/>
    <d v="2023-09-23T00:00:00"/>
    <x v="22"/>
    <n v="4400"/>
    <n v="2043.8"/>
    <n v="29.5"/>
    <n v="0"/>
    <n v="0"/>
    <n v="0"/>
    <n v="180"/>
  </r>
  <r>
    <s v="A100338"/>
    <x v="1"/>
    <d v="2024-12-13T00:00:00"/>
    <x v="13"/>
    <n v="8200"/>
    <n v="2482.92"/>
    <n v="48.99"/>
    <n v="0"/>
    <n v="0"/>
    <n v="0"/>
    <n v="130"/>
  </r>
  <r>
    <s v="A100339"/>
    <x v="1"/>
    <d v="2023-12-21T00:00:00"/>
    <x v="20"/>
    <n v="5800"/>
    <n v="1538.73"/>
    <n v="30.62"/>
    <n v="0"/>
    <n v="0"/>
    <n v="0"/>
    <n v="130"/>
  </r>
  <r>
    <s v="A100340"/>
    <x v="2"/>
    <d v="2024-04-14T00:00:00"/>
    <x v="1"/>
    <n v="4700"/>
    <n v="2034.12"/>
    <n v="37.25"/>
    <n v="0"/>
    <n v="0"/>
    <n v="0"/>
    <n v="180"/>
  </r>
  <r>
    <s v="A100341"/>
    <x v="0"/>
    <d v="2023-12-05T00:00:00"/>
    <x v="20"/>
    <n v="9100"/>
    <n v="2079.96"/>
    <n v="54.68"/>
    <n v="0"/>
    <n v="0"/>
    <n v="0"/>
    <n v="180"/>
  </r>
  <r>
    <s v="A100342"/>
    <x v="0"/>
    <d v="2023-07-19T00:00:00"/>
    <x v="0"/>
    <n v="2600"/>
    <n v="2451.86"/>
    <n v="33.200000000000003"/>
    <n v="0"/>
    <n v="0"/>
    <n v="0"/>
    <n v="120"/>
  </r>
  <r>
    <s v="A100343"/>
    <x v="1"/>
    <d v="2023-08-25T00:00:00"/>
    <x v="19"/>
    <n v="8600"/>
    <n v="1896.2"/>
    <n v="35.92"/>
    <n v="0"/>
    <n v="0"/>
    <n v="15"/>
    <n v="100"/>
  </r>
  <r>
    <s v="A100344"/>
    <x v="0"/>
    <d v="2023-09-15T00:00:00"/>
    <x v="22"/>
    <n v="5600"/>
    <n v="1830.42"/>
    <n v="32.82"/>
    <n v="0"/>
    <n v="0"/>
    <n v="0"/>
    <n v="100"/>
  </r>
  <r>
    <s v="A100345"/>
    <x v="0"/>
    <d v="2024-01-15T00:00:00"/>
    <x v="2"/>
    <n v="6200"/>
    <n v="1751.38"/>
    <n v="23.72"/>
    <n v="0"/>
    <n v="0"/>
    <n v="0"/>
    <n v="120"/>
  </r>
  <r>
    <s v="A100346"/>
    <x v="0"/>
    <d v="2023-04-22T00:00:00"/>
    <x v="12"/>
    <n v="2500"/>
    <n v="1581.88"/>
    <n v="23.6"/>
    <n v="0"/>
    <n v="0"/>
    <n v="30"/>
    <n v="150"/>
  </r>
  <r>
    <s v="A100347"/>
    <x v="2"/>
    <d v="2023-01-05T00:00:00"/>
    <x v="18"/>
    <n v="2400"/>
    <n v="1368.99"/>
    <n v="16.47"/>
    <n v="0"/>
    <n v="0"/>
    <n v="0"/>
    <n v="100"/>
  </r>
  <r>
    <s v="A100348"/>
    <x v="0"/>
    <d v="2024-04-13T00:00:00"/>
    <x v="1"/>
    <n v="10000"/>
    <n v="1671.24"/>
    <n v="21.49"/>
    <n v="0"/>
    <n v="0"/>
    <n v="0"/>
    <n v="130"/>
  </r>
  <r>
    <s v="A100349"/>
    <x v="0"/>
    <d v="2024-04-23T00:00:00"/>
    <x v="1"/>
    <n v="3100"/>
    <n v="1368.66"/>
    <n v="18.989999999999998"/>
    <n v="0"/>
    <n v="0"/>
    <n v="0"/>
    <n v="100"/>
  </r>
  <r>
    <s v="A100350"/>
    <x v="1"/>
    <d v="2024-09-03T00:00:00"/>
    <x v="21"/>
    <n v="1700"/>
    <n v="1685.98"/>
    <n v="22.77"/>
    <n v="0"/>
    <n v="0"/>
    <n v="0"/>
    <n v="130"/>
  </r>
  <r>
    <s v="A100351"/>
    <x v="0"/>
    <d v="2024-02-15T00:00:00"/>
    <x v="7"/>
    <n v="7400"/>
    <n v="1722.71"/>
    <n v="28.44"/>
    <n v="0"/>
    <n v="0"/>
    <n v="0"/>
    <n v="130"/>
  </r>
  <r>
    <s v="A100352"/>
    <x v="2"/>
    <d v="2024-02-11T00:00:00"/>
    <x v="7"/>
    <n v="7900"/>
    <n v="1442.57"/>
    <n v="18.47"/>
    <n v="0"/>
    <n v="0"/>
    <n v="0"/>
    <n v="150"/>
  </r>
  <r>
    <s v="A100353"/>
    <x v="1"/>
    <d v="2024-10-16T00:00:00"/>
    <x v="5"/>
    <n v="9500"/>
    <n v="1312.57"/>
    <n v="11"/>
    <n v="0"/>
    <n v="0"/>
    <n v="0"/>
    <n v="130"/>
  </r>
  <r>
    <s v="A100354"/>
    <x v="0"/>
    <d v="2024-09-06T00:00:00"/>
    <x v="21"/>
    <n v="7900"/>
    <n v="1810.33"/>
    <n v="24.26"/>
    <n v="0"/>
    <n v="0"/>
    <n v="0"/>
    <n v="120"/>
  </r>
  <r>
    <s v="A100355"/>
    <x v="1"/>
    <d v="2023-02-27T00:00:00"/>
    <x v="9"/>
    <n v="1400"/>
    <n v="1325.28"/>
    <n v="18.05"/>
    <n v="0"/>
    <n v="0"/>
    <n v="15"/>
    <n v="150"/>
  </r>
  <r>
    <s v="A100356"/>
    <x v="2"/>
    <d v="2024-01-26T00:00:00"/>
    <x v="2"/>
    <n v="9900"/>
    <n v="3080.78"/>
    <n v="51.55"/>
    <n v="0"/>
    <n v="0"/>
    <n v="0"/>
    <n v="120"/>
  </r>
  <r>
    <s v="A100357"/>
    <x v="1"/>
    <d v="2023-10-17T00:00:00"/>
    <x v="4"/>
    <n v="1800"/>
    <n v="4052.05"/>
    <n v="102.25"/>
    <n v="0"/>
    <n v="0"/>
    <n v="15"/>
    <n v="120"/>
  </r>
  <r>
    <s v="A100358"/>
    <x v="0"/>
    <d v="2023-10-14T00:00:00"/>
    <x v="4"/>
    <n v="4000"/>
    <n v="4282.87"/>
    <n v="69.42"/>
    <n v="0"/>
    <n v="0"/>
    <n v="0"/>
    <n v="130"/>
  </r>
  <r>
    <s v="A100359"/>
    <x v="0"/>
    <d v="2024-04-10T00:00:00"/>
    <x v="1"/>
    <n v="7600"/>
    <n v="2925.23"/>
    <n v="53.58"/>
    <n v="0"/>
    <n v="0"/>
    <n v="0"/>
    <n v="130"/>
  </r>
  <r>
    <s v="A100360"/>
    <x v="2"/>
    <d v="2024-06-13T00:00:00"/>
    <x v="14"/>
    <n v="5000"/>
    <n v="2681.7"/>
    <n v="47.01"/>
    <n v="0"/>
    <n v="0"/>
    <n v="0"/>
    <n v="100"/>
  </r>
  <r>
    <s v="A100361"/>
    <x v="0"/>
    <d v="2024-05-02T00:00:00"/>
    <x v="16"/>
    <n v="4100"/>
    <n v="2963.89"/>
    <n v="41.72"/>
    <n v="0"/>
    <n v="0"/>
    <n v="0"/>
    <n v="100"/>
  </r>
  <r>
    <s v="A100362"/>
    <x v="0"/>
    <d v="2023-09-22T00:00:00"/>
    <x v="22"/>
    <n v="6200"/>
    <n v="2370.9699999999998"/>
    <n v="29.47"/>
    <n v="0"/>
    <n v="0"/>
    <n v="0"/>
    <n v="150"/>
  </r>
  <r>
    <s v="A100363"/>
    <x v="2"/>
    <d v="2024-08-13T00:00:00"/>
    <x v="17"/>
    <n v="3200"/>
    <n v="2222.23"/>
    <n v="41.45"/>
    <n v="0"/>
    <n v="0"/>
    <n v="30"/>
    <n v="120"/>
  </r>
  <r>
    <s v="A100364"/>
    <x v="0"/>
    <d v="2024-10-08T00:00:00"/>
    <x v="5"/>
    <n v="9100"/>
    <n v="3083.66"/>
    <n v="46.64"/>
    <n v="0"/>
    <n v="0"/>
    <n v="0"/>
    <n v="100"/>
  </r>
  <r>
    <s v="A100365"/>
    <x v="0"/>
    <d v="2024-04-22T00:00:00"/>
    <x v="1"/>
    <n v="9500"/>
    <n v="2376.2399999999998"/>
    <n v="32.6"/>
    <n v="0"/>
    <n v="0"/>
    <n v="0"/>
    <n v="120"/>
  </r>
  <r>
    <s v="A100366"/>
    <x v="1"/>
    <d v="2023-11-17T00:00:00"/>
    <x v="6"/>
    <n v="6700"/>
    <n v="3704.02"/>
    <n v="72.650000000000006"/>
    <n v="0"/>
    <n v="0"/>
    <n v="0"/>
    <n v="130"/>
  </r>
  <r>
    <s v="A100367"/>
    <x v="0"/>
    <d v="2023-01-09T00:00:00"/>
    <x v="18"/>
    <n v="3200"/>
    <n v="3876.04"/>
    <n v="71.7"/>
    <n v="0"/>
    <n v="0"/>
    <n v="0"/>
    <n v="100"/>
  </r>
  <r>
    <s v="A100368"/>
    <x v="0"/>
    <d v="2023-10-08T00:00:00"/>
    <x v="4"/>
    <n v="3400"/>
    <n v="4019.26"/>
    <n v="74.23"/>
    <n v="0"/>
    <n v="0"/>
    <n v="0"/>
    <n v="150"/>
  </r>
  <r>
    <s v="A100369"/>
    <x v="0"/>
    <d v="2024-10-03T00:00:00"/>
    <x v="5"/>
    <n v="4700"/>
    <n v="3754.9"/>
    <n v="59.63"/>
    <n v="0"/>
    <n v="0"/>
    <n v="0"/>
    <n v="130"/>
  </r>
  <r>
    <s v="A100370"/>
    <x v="0"/>
    <d v="2024-12-08T00:00:00"/>
    <x v="13"/>
    <n v="3900"/>
    <n v="3939.44"/>
    <n v="69.739999999999995"/>
    <n v="0"/>
    <n v="0"/>
    <n v="30"/>
    <n v="120"/>
  </r>
  <r>
    <s v="A100371"/>
    <x v="0"/>
    <d v="2023-02-09T00:00:00"/>
    <x v="9"/>
    <n v="4700"/>
    <n v="3723.14"/>
    <n v="67.45"/>
    <n v="0"/>
    <n v="0"/>
    <n v="15"/>
    <n v="150"/>
  </r>
  <r>
    <s v="A100372"/>
    <x v="0"/>
    <d v="2023-05-28T00:00:00"/>
    <x v="3"/>
    <n v="1300"/>
    <n v="1714.9"/>
    <n v="24.52"/>
    <n v="0"/>
    <n v="0"/>
    <n v="0"/>
    <n v="120"/>
  </r>
  <r>
    <s v="A100373"/>
    <x v="2"/>
    <d v="2024-10-12T00:00:00"/>
    <x v="5"/>
    <n v="9000"/>
    <n v="1769.05"/>
    <n v="30.45"/>
    <n v="0"/>
    <n v="0"/>
    <n v="15"/>
    <n v="100"/>
  </r>
  <r>
    <s v="A100374"/>
    <x v="0"/>
    <d v="2023-01-18T00:00:00"/>
    <x v="18"/>
    <n v="7900"/>
    <n v="1872.16"/>
    <n v="18.559999999999999"/>
    <n v="0"/>
    <n v="0"/>
    <n v="0"/>
    <n v="150"/>
  </r>
  <r>
    <s v="A100375"/>
    <x v="1"/>
    <d v="2024-02-02T00:00:00"/>
    <x v="7"/>
    <n v="3500"/>
    <n v="2081.52"/>
    <n v="32.36"/>
    <n v="0"/>
    <n v="0"/>
    <n v="60"/>
    <n v="120"/>
  </r>
  <r>
    <s v="A100376"/>
    <x v="2"/>
    <d v="2023-12-14T00:00:00"/>
    <x v="20"/>
    <n v="4800"/>
    <n v="1652.43"/>
    <n v="12.75"/>
    <n v="0"/>
    <n v="0"/>
    <n v="0"/>
    <n v="180"/>
  </r>
  <r>
    <s v="A100377"/>
    <x v="1"/>
    <d v="2023-03-08T00:00:00"/>
    <x v="10"/>
    <n v="3600"/>
    <n v="1564.95"/>
    <n v="45.38"/>
    <n v="0"/>
    <n v="0"/>
    <n v="0"/>
    <n v="120"/>
  </r>
  <r>
    <s v="A100378"/>
    <x v="0"/>
    <d v="2024-08-27T00:00:00"/>
    <x v="17"/>
    <n v="7100"/>
    <n v="1258.42"/>
    <n v="17.59"/>
    <n v="0"/>
    <n v="0"/>
    <n v="0"/>
    <n v="130"/>
  </r>
  <r>
    <s v="A100379"/>
    <x v="0"/>
    <d v="2024-01-18T00:00:00"/>
    <x v="2"/>
    <n v="8400"/>
    <n v="2073.6799999999998"/>
    <n v="27.28"/>
    <n v="0"/>
    <n v="0"/>
    <n v="0"/>
    <n v="120"/>
  </r>
  <r>
    <s v="A100380"/>
    <x v="2"/>
    <d v="2024-07-04T00:00:00"/>
    <x v="8"/>
    <n v="3000"/>
    <n v="1629.08"/>
    <n v="31.09"/>
    <n v="0"/>
    <n v="0"/>
    <n v="0"/>
    <n v="130"/>
  </r>
  <r>
    <s v="A100381"/>
    <x v="1"/>
    <d v="2023-05-31T00:00:00"/>
    <x v="3"/>
    <n v="8100"/>
    <n v="3420.74"/>
    <n v="52.71"/>
    <n v="0"/>
    <n v="0"/>
    <n v="0"/>
    <n v="120"/>
  </r>
  <r>
    <s v="A100382"/>
    <x v="1"/>
    <d v="2024-08-13T00:00:00"/>
    <x v="17"/>
    <n v="2600"/>
    <n v="2210.46"/>
    <n v="36.520000000000003"/>
    <n v="0"/>
    <n v="0"/>
    <n v="0"/>
    <n v="180"/>
  </r>
  <r>
    <s v="A100383"/>
    <x v="0"/>
    <d v="2024-04-15T00:00:00"/>
    <x v="1"/>
    <n v="8700"/>
    <n v="3621.43"/>
    <n v="53.95"/>
    <n v="0"/>
    <n v="0"/>
    <n v="30"/>
    <n v="130"/>
  </r>
  <r>
    <s v="A100384"/>
    <x v="1"/>
    <d v="2023-12-10T00:00:00"/>
    <x v="20"/>
    <n v="3300"/>
    <n v="2982.83"/>
    <n v="53.19"/>
    <n v="0"/>
    <n v="0"/>
    <n v="0"/>
    <n v="180"/>
  </r>
  <r>
    <s v="A100385"/>
    <x v="1"/>
    <d v="2023-06-17T00:00:00"/>
    <x v="23"/>
    <n v="1600"/>
    <n v="3635.73"/>
    <n v="59.59"/>
    <n v="0"/>
    <n v="0"/>
    <n v="0"/>
    <n v="180"/>
  </r>
  <r>
    <s v="A100386"/>
    <x v="2"/>
    <d v="2023-06-10T00:00:00"/>
    <x v="23"/>
    <n v="7600"/>
    <n v="3470.24"/>
    <n v="49.48"/>
    <n v="0"/>
    <n v="0"/>
    <n v="60"/>
    <n v="130"/>
  </r>
  <r>
    <s v="A100387"/>
    <x v="0"/>
    <d v="2024-02-25T00:00:00"/>
    <x v="7"/>
    <n v="4200"/>
    <n v="3514.03"/>
    <n v="47.82"/>
    <n v="0"/>
    <n v="0"/>
    <n v="0"/>
    <n v="150"/>
  </r>
  <r>
    <s v="A100388"/>
    <x v="0"/>
    <d v="2024-03-19T00:00:00"/>
    <x v="15"/>
    <n v="9700"/>
    <n v="659.52"/>
    <n v="8.9600000000000009"/>
    <n v="0"/>
    <n v="0"/>
    <n v="0"/>
    <n v="130"/>
  </r>
  <r>
    <s v="A100389"/>
    <x v="0"/>
    <d v="2023-01-29T00:00:00"/>
    <x v="18"/>
    <n v="8800"/>
    <n v="683.62"/>
    <n v="3.99"/>
    <n v="0"/>
    <n v="0"/>
    <n v="0"/>
    <n v="120"/>
  </r>
  <r>
    <s v="A100390"/>
    <x v="0"/>
    <d v="2024-09-24T00:00:00"/>
    <x v="21"/>
    <n v="10000"/>
    <n v="363.29"/>
    <n v="-2.0499999999999998"/>
    <n v="0"/>
    <n v="0"/>
    <n v="0"/>
    <n v="100"/>
  </r>
  <r>
    <s v="A100391"/>
    <x v="2"/>
    <d v="2023-08-29T00:00:00"/>
    <x v="19"/>
    <n v="3300"/>
    <n v="705.83"/>
    <n v="9.83"/>
    <n v="0"/>
    <n v="0"/>
    <n v="0"/>
    <n v="130"/>
  </r>
  <r>
    <s v="A100392"/>
    <x v="0"/>
    <d v="2024-10-26T00:00:00"/>
    <x v="5"/>
    <n v="9600"/>
    <n v="589.55999999999995"/>
    <n v="8.2100000000000009"/>
    <n v="0"/>
    <n v="0"/>
    <n v="0"/>
    <n v="120"/>
  </r>
  <r>
    <s v="A100393"/>
    <x v="1"/>
    <d v="2023-02-11T00:00:00"/>
    <x v="9"/>
    <n v="5500"/>
    <n v="755.4"/>
    <n v="17.82"/>
    <n v="0"/>
    <n v="0"/>
    <n v="0"/>
    <n v="130"/>
  </r>
  <r>
    <s v="A100394"/>
    <x v="1"/>
    <d v="2023-02-13T00:00:00"/>
    <x v="9"/>
    <n v="3600"/>
    <n v="644.33000000000004"/>
    <n v="13.69"/>
    <n v="0"/>
    <n v="0"/>
    <n v="0"/>
    <n v="130"/>
  </r>
  <r>
    <s v="A100395"/>
    <x v="0"/>
    <d v="2023-08-12T00:00:00"/>
    <x v="19"/>
    <n v="2100"/>
    <n v="2117.63"/>
    <n v="33.35"/>
    <n v="0"/>
    <n v="0"/>
    <n v="0"/>
    <n v="150"/>
  </r>
  <r>
    <s v="A100396"/>
    <x v="0"/>
    <d v="2023-01-08T00:00:00"/>
    <x v="18"/>
    <n v="5800"/>
    <n v="1673.04"/>
    <n v="29.59"/>
    <n v="0"/>
    <n v="0"/>
    <n v="15"/>
    <n v="180"/>
  </r>
  <r>
    <s v="A100397"/>
    <x v="0"/>
    <d v="2024-07-04T00:00:00"/>
    <x v="8"/>
    <n v="1700"/>
    <n v="2018.74"/>
    <n v="39.32"/>
    <n v="0"/>
    <n v="0"/>
    <n v="0"/>
    <n v="130"/>
  </r>
  <r>
    <s v="A100398"/>
    <x v="0"/>
    <d v="2023-12-18T00:00:00"/>
    <x v="20"/>
    <n v="9500"/>
    <n v="1947.84"/>
    <n v="31.58"/>
    <n v="0"/>
    <n v="0"/>
    <n v="30"/>
    <n v="100"/>
  </r>
  <r>
    <s v="A100399"/>
    <x v="0"/>
    <d v="2023-08-05T00:00:00"/>
    <x v="19"/>
    <n v="1400"/>
    <n v="1766.72"/>
    <n v="30.72"/>
    <n v="0"/>
    <n v="0"/>
    <n v="0"/>
    <n v="120"/>
  </r>
  <r>
    <s v="A100400"/>
    <x v="2"/>
    <d v="2024-11-26T00:00:00"/>
    <x v="11"/>
    <n v="8600"/>
    <n v="1949.46"/>
    <n v="26.29"/>
    <n v="0"/>
    <n v="0"/>
    <n v="0"/>
    <n v="120"/>
  </r>
  <r>
    <s v="A100401"/>
    <x v="2"/>
    <d v="2024-11-13T00:00:00"/>
    <x v="11"/>
    <n v="9200"/>
    <n v="1989.4"/>
    <n v="35.880000000000003"/>
    <n v="0"/>
    <n v="0"/>
    <n v="0"/>
    <n v="150"/>
  </r>
  <r>
    <s v="A100402"/>
    <x v="0"/>
    <d v="2024-03-26T00:00:00"/>
    <x v="15"/>
    <n v="3500"/>
    <n v="2199.6"/>
    <n v="35.86"/>
    <n v="0"/>
    <n v="0"/>
    <n v="30"/>
    <n v="130"/>
  </r>
  <r>
    <s v="A100403"/>
    <x v="2"/>
    <d v="2023-02-25T00:00:00"/>
    <x v="9"/>
    <n v="2900"/>
    <n v="1526.72"/>
    <n v="25.43"/>
    <n v="0"/>
    <n v="0"/>
    <n v="0"/>
    <n v="100"/>
  </r>
  <r>
    <s v="A100404"/>
    <x v="1"/>
    <d v="2023-10-05T00:00:00"/>
    <x v="4"/>
    <n v="3800"/>
    <n v="2905.92"/>
    <n v="51.75"/>
    <n v="0"/>
    <n v="0"/>
    <n v="0"/>
    <n v="100"/>
  </r>
  <r>
    <s v="A100405"/>
    <x v="0"/>
    <d v="2024-02-05T00:00:00"/>
    <x v="7"/>
    <n v="6500"/>
    <n v="2629.55"/>
    <n v="46.69"/>
    <n v="0"/>
    <n v="0"/>
    <n v="0"/>
    <n v="120"/>
  </r>
  <r>
    <s v="A100406"/>
    <x v="0"/>
    <d v="2024-04-12T00:00:00"/>
    <x v="1"/>
    <n v="1800"/>
    <n v="2710.73"/>
    <n v="48.89"/>
    <n v="0"/>
    <n v="0"/>
    <n v="0"/>
    <n v="100"/>
  </r>
  <r>
    <s v="A100407"/>
    <x v="1"/>
    <d v="2024-09-02T00:00:00"/>
    <x v="21"/>
    <n v="8900"/>
    <n v="2593.33"/>
    <n v="47.46"/>
    <n v="0"/>
    <n v="0"/>
    <n v="30"/>
    <n v="100"/>
  </r>
  <r>
    <s v="A100408"/>
    <x v="0"/>
    <d v="2024-10-15T00:00:00"/>
    <x v="5"/>
    <n v="9400"/>
    <n v="3098.98"/>
    <n v="62.54"/>
    <n v="0"/>
    <n v="0"/>
    <n v="0"/>
    <n v="100"/>
  </r>
  <r>
    <s v="A100409"/>
    <x v="0"/>
    <d v="2023-08-17T00:00:00"/>
    <x v="19"/>
    <n v="5800"/>
    <n v="2570.04"/>
    <n v="43.99"/>
    <n v="0"/>
    <n v="0"/>
    <n v="0"/>
    <n v="100"/>
  </r>
  <r>
    <s v="A100410"/>
    <x v="1"/>
    <d v="2024-01-10T00:00:00"/>
    <x v="2"/>
    <n v="5900"/>
    <n v="2813.86"/>
    <n v="47.06"/>
    <n v="0"/>
    <n v="0"/>
    <n v="60"/>
    <n v="130"/>
  </r>
  <r>
    <s v="A100411"/>
    <x v="0"/>
    <d v="2024-07-29T00:00:00"/>
    <x v="8"/>
    <n v="5100"/>
    <n v="2557.2600000000002"/>
    <n v="50.92"/>
    <n v="0"/>
    <n v="0"/>
    <n v="0"/>
    <n v="100"/>
  </r>
  <r>
    <s v="A100412"/>
    <x v="2"/>
    <d v="2023-08-30T00:00:00"/>
    <x v="19"/>
    <n v="8200"/>
    <n v="2348.6"/>
    <n v="40.76"/>
    <n v="0"/>
    <n v="0"/>
    <n v="0"/>
    <n v="100"/>
  </r>
  <r>
    <s v="A100413"/>
    <x v="0"/>
    <d v="2023-10-07T00:00:00"/>
    <x v="4"/>
    <n v="2000"/>
    <n v="2208.21"/>
    <n v="47.4"/>
    <n v="0"/>
    <n v="0"/>
    <n v="0"/>
    <n v="120"/>
  </r>
  <r>
    <s v="A100414"/>
    <x v="0"/>
    <d v="2024-06-03T00:00:00"/>
    <x v="14"/>
    <n v="7400"/>
    <n v="2913.67"/>
    <n v="54.93"/>
    <n v="0"/>
    <n v="0"/>
    <n v="0"/>
    <n v="130"/>
  </r>
  <r>
    <s v="A100415"/>
    <x v="0"/>
    <d v="2024-10-21T00:00:00"/>
    <x v="5"/>
    <n v="8400"/>
    <n v="2615.65"/>
    <n v="46.17"/>
    <n v="0"/>
    <n v="0"/>
    <n v="0"/>
    <n v="150"/>
  </r>
  <r>
    <s v="A100416"/>
    <x v="0"/>
    <d v="2023-03-15T00:00:00"/>
    <x v="10"/>
    <n v="9800"/>
    <n v="2632.85"/>
    <n v="47.62"/>
    <n v="0"/>
    <n v="0"/>
    <n v="0"/>
    <n v="120"/>
  </r>
  <r>
    <s v="A100417"/>
    <x v="2"/>
    <d v="2023-03-27T00:00:00"/>
    <x v="10"/>
    <n v="7100"/>
    <n v="3879.28"/>
    <n v="74.31"/>
    <n v="0"/>
    <n v="0"/>
    <n v="0"/>
    <n v="120"/>
  </r>
  <r>
    <s v="A100418"/>
    <x v="0"/>
    <d v="2024-03-09T00:00:00"/>
    <x v="15"/>
    <n v="8700"/>
    <n v="3220.66"/>
    <n v="55.29"/>
    <n v="0"/>
    <n v="0"/>
    <n v="0"/>
    <n v="180"/>
  </r>
  <r>
    <s v="A100419"/>
    <x v="0"/>
    <d v="2023-01-17T00:00:00"/>
    <x v="18"/>
    <n v="2300"/>
    <n v="3817.69"/>
    <n v="61.19"/>
    <n v="0"/>
    <n v="0"/>
    <n v="0"/>
    <n v="130"/>
  </r>
  <r>
    <s v="A100420"/>
    <x v="0"/>
    <d v="2024-10-10T00:00:00"/>
    <x v="5"/>
    <n v="9300"/>
    <n v="3792.12"/>
    <n v="54.13"/>
    <n v="0"/>
    <n v="0"/>
    <n v="0"/>
    <n v="150"/>
  </r>
  <r>
    <s v="A100421"/>
    <x v="1"/>
    <d v="2023-06-12T00:00:00"/>
    <x v="23"/>
    <n v="9700"/>
    <n v="2870.33"/>
    <n v="52.47"/>
    <n v="0"/>
    <n v="0"/>
    <n v="0"/>
    <n v="120"/>
  </r>
  <r>
    <s v="A100422"/>
    <x v="1"/>
    <d v="2024-04-29T00:00:00"/>
    <x v="1"/>
    <n v="4600"/>
    <n v="3573.52"/>
    <n v="48.07"/>
    <n v="0"/>
    <n v="0"/>
    <n v="0"/>
    <n v="120"/>
  </r>
  <r>
    <s v="A100423"/>
    <x v="1"/>
    <d v="2024-04-13T00:00:00"/>
    <x v="1"/>
    <n v="1900"/>
    <n v="3440.71"/>
    <n v="72.239999999999995"/>
    <n v="0"/>
    <n v="0"/>
    <n v="0"/>
    <n v="130"/>
  </r>
  <r>
    <s v="A100424"/>
    <x v="0"/>
    <d v="2024-03-22T00:00:00"/>
    <x v="15"/>
    <n v="5800"/>
    <n v="2643.4"/>
    <n v="33.159999999999997"/>
    <n v="0"/>
    <n v="0"/>
    <n v="0"/>
    <n v="100"/>
  </r>
  <r>
    <s v="A100425"/>
    <x v="2"/>
    <d v="2023-07-04T00:00:00"/>
    <x v="0"/>
    <n v="6100"/>
    <n v="3162.77"/>
    <n v="42.8"/>
    <n v="0"/>
    <n v="0"/>
    <n v="0"/>
    <n v="120"/>
  </r>
  <r>
    <s v="A100426"/>
    <x v="1"/>
    <d v="2024-10-17T00:00:00"/>
    <x v="5"/>
    <n v="8000"/>
    <n v="3535.52"/>
    <n v="51.68"/>
    <n v="0"/>
    <n v="0"/>
    <n v="0"/>
    <n v="100"/>
  </r>
  <r>
    <s v="A100427"/>
    <x v="0"/>
    <d v="2024-04-18T00:00:00"/>
    <x v="1"/>
    <n v="3100"/>
    <n v="3096.89"/>
    <n v="42.01"/>
    <n v="0"/>
    <n v="0"/>
    <n v="0"/>
    <n v="130"/>
  </r>
  <r>
    <s v="A100428"/>
    <x v="0"/>
    <d v="2023-12-21T00:00:00"/>
    <x v="20"/>
    <n v="5300"/>
    <n v="3190.04"/>
    <n v="48.99"/>
    <n v="0"/>
    <n v="0"/>
    <n v="0"/>
    <n v="130"/>
  </r>
  <r>
    <s v="A100429"/>
    <x v="0"/>
    <d v="2023-02-04T00:00:00"/>
    <x v="9"/>
    <n v="2000"/>
    <n v="2918.23"/>
    <n v="38.619999999999997"/>
    <n v="0"/>
    <n v="0"/>
    <n v="0"/>
    <n v="100"/>
  </r>
  <r>
    <s v="A100430"/>
    <x v="2"/>
    <d v="2024-06-21T00:00:00"/>
    <x v="14"/>
    <n v="2700"/>
    <n v="2922.21"/>
    <n v="38.229999999999997"/>
    <n v="0"/>
    <n v="0"/>
    <n v="0"/>
    <n v="130"/>
  </r>
  <r>
    <s v="A100431"/>
    <x v="2"/>
    <d v="2023-02-05T00:00:00"/>
    <x v="9"/>
    <n v="2100"/>
    <n v="2440.96"/>
    <n v="61.05"/>
    <n v="0"/>
    <n v="0"/>
    <n v="0"/>
    <n v="150"/>
  </r>
  <r>
    <s v="A100432"/>
    <x v="1"/>
    <d v="2024-11-17T00:00:00"/>
    <x v="11"/>
    <n v="8000"/>
    <n v="2844.34"/>
    <n v="48.82"/>
    <n v="0"/>
    <n v="0"/>
    <n v="0"/>
    <n v="150"/>
  </r>
  <r>
    <s v="A100433"/>
    <x v="0"/>
    <d v="2024-05-17T00:00:00"/>
    <x v="16"/>
    <n v="1200"/>
    <n v="2486.46"/>
    <n v="32.97"/>
    <n v="0"/>
    <n v="0"/>
    <n v="0"/>
    <n v="150"/>
  </r>
  <r>
    <s v="A100434"/>
    <x v="2"/>
    <d v="2024-02-13T00:00:00"/>
    <x v="7"/>
    <n v="6800"/>
    <n v="2609.5300000000002"/>
    <n v="39.450000000000003"/>
    <n v="0"/>
    <n v="0"/>
    <n v="0"/>
    <n v="150"/>
  </r>
  <r>
    <s v="A100435"/>
    <x v="0"/>
    <d v="2023-01-28T00:00:00"/>
    <x v="18"/>
    <n v="5500"/>
    <n v="1863.94"/>
    <n v="26.82"/>
    <n v="0"/>
    <n v="0"/>
    <n v="0"/>
    <n v="150"/>
  </r>
  <r>
    <s v="A100436"/>
    <x v="1"/>
    <d v="2024-10-30T00:00:00"/>
    <x v="5"/>
    <n v="9100"/>
    <n v="2325.0700000000002"/>
    <n v="34.880000000000003"/>
    <n v="0"/>
    <n v="0"/>
    <n v="0"/>
    <n v="120"/>
  </r>
  <r>
    <s v="A100437"/>
    <x v="0"/>
    <d v="2023-11-06T00:00:00"/>
    <x v="6"/>
    <n v="7200"/>
    <n v="1504.35"/>
    <n v="20.49"/>
    <n v="0"/>
    <n v="0"/>
    <n v="30"/>
    <n v="120"/>
  </r>
  <r>
    <s v="A100438"/>
    <x v="0"/>
    <d v="2023-06-02T00:00:00"/>
    <x v="23"/>
    <n v="5800"/>
    <n v="2037.26"/>
    <n v="34.229999999999997"/>
    <n v="0"/>
    <n v="0"/>
    <n v="0"/>
    <n v="100"/>
  </r>
  <r>
    <s v="A100439"/>
    <x v="0"/>
    <d v="2023-10-12T00:00:00"/>
    <x v="4"/>
    <n v="7900"/>
    <n v="2175.79"/>
    <n v="37.11"/>
    <n v="0"/>
    <n v="0"/>
    <n v="0"/>
    <n v="120"/>
  </r>
  <r>
    <s v="A100440"/>
    <x v="0"/>
    <d v="2023-05-28T00:00:00"/>
    <x v="3"/>
    <n v="3900"/>
    <n v="2353.88"/>
    <n v="30.57"/>
    <n v="0"/>
    <n v="0"/>
    <n v="0"/>
    <n v="120"/>
  </r>
  <r>
    <s v="A100441"/>
    <x v="0"/>
    <d v="2023-04-03T00:00:00"/>
    <x v="12"/>
    <n v="7900"/>
    <n v="2019.94"/>
    <n v="27.13"/>
    <n v="0"/>
    <n v="0"/>
    <n v="0"/>
    <n v="150"/>
  </r>
  <r>
    <s v="A100442"/>
    <x v="1"/>
    <d v="2023-09-26T00:00:00"/>
    <x v="22"/>
    <n v="4500"/>
    <n v="1767.43"/>
    <n v="28.36"/>
    <n v="0"/>
    <n v="0"/>
    <n v="0"/>
    <n v="100"/>
  </r>
  <r>
    <s v="A100443"/>
    <x v="1"/>
    <d v="2024-12-17T00:00:00"/>
    <x v="13"/>
    <n v="6200"/>
    <n v="1578.14"/>
    <n v="23.5"/>
    <n v="0"/>
    <n v="0"/>
    <n v="0"/>
    <n v="150"/>
  </r>
  <r>
    <s v="A100444"/>
    <x v="0"/>
    <d v="2024-11-05T00:00:00"/>
    <x v="11"/>
    <n v="3800"/>
    <n v="1989.73"/>
    <n v="27.69"/>
    <n v="0"/>
    <n v="0"/>
    <n v="0"/>
    <n v="130"/>
  </r>
  <r>
    <s v="A100445"/>
    <x v="2"/>
    <d v="2024-01-07T00:00:00"/>
    <x v="2"/>
    <n v="4600"/>
    <n v="1798.19"/>
    <n v="28.79"/>
    <n v="0"/>
    <n v="0"/>
    <n v="0"/>
    <n v="130"/>
  </r>
  <r>
    <s v="A100446"/>
    <x v="1"/>
    <d v="2024-05-31T00:00:00"/>
    <x v="16"/>
    <n v="7000"/>
    <n v="1708.76"/>
    <n v="21.47"/>
    <n v="0"/>
    <n v="0"/>
    <n v="0"/>
    <n v="120"/>
  </r>
  <r>
    <s v="A100447"/>
    <x v="1"/>
    <d v="2023-02-25T00:00:00"/>
    <x v="9"/>
    <n v="5100"/>
    <n v="1933.67"/>
    <n v="33.74"/>
    <n v="0"/>
    <n v="0"/>
    <n v="0"/>
    <n v="180"/>
  </r>
  <r>
    <s v="A100448"/>
    <x v="0"/>
    <d v="2023-03-18T00:00:00"/>
    <x v="10"/>
    <n v="6300"/>
    <n v="1790.09"/>
    <n v="33.18"/>
    <n v="0"/>
    <n v="0"/>
    <n v="0"/>
    <n v="120"/>
  </r>
  <r>
    <s v="A100449"/>
    <x v="0"/>
    <d v="2024-04-15T00:00:00"/>
    <x v="1"/>
    <n v="5100"/>
    <n v="2474.16"/>
    <n v="36.799999999999997"/>
    <n v="0"/>
    <n v="0"/>
    <n v="0"/>
    <n v="150"/>
  </r>
  <r>
    <s v="A100450"/>
    <x v="1"/>
    <d v="2023-12-14T00:00:00"/>
    <x v="20"/>
    <n v="6400"/>
    <n v="2031.16"/>
    <n v="37.770000000000003"/>
    <n v="0"/>
    <n v="0"/>
    <n v="0"/>
    <n v="120"/>
  </r>
  <r>
    <s v="A100451"/>
    <x v="1"/>
    <d v="2024-11-14T00:00:00"/>
    <x v="11"/>
    <n v="7100"/>
    <n v="1634.03"/>
    <n v="24.58"/>
    <n v="0"/>
    <n v="0"/>
    <n v="30"/>
    <n v="100"/>
  </r>
  <r>
    <s v="A100452"/>
    <x v="0"/>
    <d v="2024-08-06T00:00:00"/>
    <x v="17"/>
    <n v="5500"/>
    <n v="1384.22"/>
    <n v="15.88"/>
    <n v="0"/>
    <n v="0"/>
    <n v="0"/>
    <n v="100"/>
  </r>
  <r>
    <s v="A100453"/>
    <x v="0"/>
    <d v="2023-05-06T00:00:00"/>
    <x v="3"/>
    <n v="3800"/>
    <n v="2287.7399999999998"/>
    <n v="27.86"/>
    <n v="0"/>
    <n v="0"/>
    <n v="0"/>
    <n v="150"/>
  </r>
  <r>
    <s v="A100454"/>
    <x v="0"/>
    <d v="2024-02-26T00:00:00"/>
    <x v="7"/>
    <n v="6000"/>
    <n v="1833.26"/>
    <n v="34.6"/>
    <n v="0"/>
    <n v="0"/>
    <n v="0"/>
    <n v="100"/>
  </r>
  <r>
    <s v="A100455"/>
    <x v="0"/>
    <d v="2023-06-01T00:00:00"/>
    <x v="23"/>
    <n v="4100"/>
    <n v="1832.81"/>
    <n v="24.97"/>
    <n v="0"/>
    <n v="0"/>
    <n v="0"/>
    <n v="100"/>
  </r>
  <r>
    <s v="A100456"/>
    <x v="2"/>
    <d v="2024-12-20T00:00:00"/>
    <x v="13"/>
    <n v="1000"/>
    <n v="1604.7"/>
    <n v="8.8000000000000007"/>
    <n v="0"/>
    <n v="0"/>
    <n v="0"/>
    <n v="120"/>
  </r>
  <r>
    <s v="A100457"/>
    <x v="2"/>
    <d v="2023-03-16T00:00:00"/>
    <x v="10"/>
    <n v="4300"/>
    <n v="2511.8200000000002"/>
    <n v="30.91"/>
    <n v="0"/>
    <n v="0"/>
    <n v="0"/>
    <n v="100"/>
  </r>
  <r>
    <s v="A100458"/>
    <x v="1"/>
    <d v="2024-08-21T00:00:00"/>
    <x v="17"/>
    <n v="8800"/>
    <n v="3760.38"/>
    <n v="73.260000000000005"/>
    <n v="0"/>
    <n v="0"/>
    <n v="0"/>
    <n v="150"/>
  </r>
  <r>
    <s v="A100459"/>
    <x v="0"/>
    <d v="2024-08-28T00:00:00"/>
    <x v="17"/>
    <n v="1900"/>
    <n v="2876.77"/>
    <n v="58.79"/>
    <n v="0"/>
    <n v="0"/>
    <n v="0"/>
    <n v="150"/>
  </r>
  <r>
    <s v="A100460"/>
    <x v="0"/>
    <d v="2024-04-24T00:00:00"/>
    <x v="1"/>
    <n v="7800"/>
    <n v="3690.24"/>
    <n v="61.81"/>
    <n v="0"/>
    <n v="0"/>
    <n v="0"/>
    <n v="120"/>
  </r>
  <r>
    <s v="A100461"/>
    <x v="2"/>
    <d v="2023-10-31T00:00:00"/>
    <x v="4"/>
    <n v="1400"/>
    <n v="3971.12"/>
    <n v="75.81"/>
    <n v="0"/>
    <n v="0"/>
    <n v="0"/>
    <n v="150"/>
  </r>
  <r>
    <s v="A100462"/>
    <x v="0"/>
    <d v="2024-11-24T00:00:00"/>
    <x v="11"/>
    <n v="6400"/>
    <n v="4078.44"/>
    <n v="77.23"/>
    <n v="0"/>
    <n v="0"/>
    <n v="0"/>
    <n v="130"/>
  </r>
  <r>
    <s v="A100463"/>
    <x v="0"/>
    <d v="2023-03-27T00:00:00"/>
    <x v="10"/>
    <n v="9000"/>
    <n v="3400.86"/>
    <n v="79.61"/>
    <n v="0"/>
    <n v="0"/>
    <n v="0"/>
    <n v="150"/>
  </r>
  <r>
    <s v="A100464"/>
    <x v="0"/>
    <d v="2023-02-11T00:00:00"/>
    <x v="9"/>
    <n v="1100"/>
    <n v="4111.68"/>
    <n v="74.2"/>
    <n v="0"/>
    <n v="0"/>
    <n v="0"/>
    <n v="150"/>
  </r>
  <r>
    <s v="A100465"/>
    <x v="1"/>
    <d v="2023-04-10T00:00:00"/>
    <x v="12"/>
    <n v="3600"/>
    <n v="3478.18"/>
    <n v="67.16"/>
    <n v="0"/>
    <n v="0"/>
    <n v="15"/>
    <n v="120"/>
  </r>
  <r>
    <s v="A100466"/>
    <x v="0"/>
    <d v="2023-01-25T00:00:00"/>
    <x v="18"/>
    <n v="7100"/>
    <n v="1845.63"/>
    <n v="24.87"/>
    <n v="0"/>
    <n v="0"/>
    <n v="0"/>
    <n v="120"/>
  </r>
  <r>
    <s v="A100467"/>
    <x v="0"/>
    <d v="2024-08-28T00:00:00"/>
    <x v="17"/>
    <n v="2000"/>
    <n v="1640.76"/>
    <n v="29.76"/>
    <n v="0"/>
    <n v="0"/>
    <n v="0"/>
    <n v="120"/>
  </r>
  <r>
    <s v="A100468"/>
    <x v="1"/>
    <d v="2023-06-29T00:00:00"/>
    <x v="23"/>
    <n v="7300"/>
    <n v="1903.93"/>
    <n v="21.93"/>
    <n v="0"/>
    <n v="0"/>
    <n v="0"/>
    <n v="150"/>
  </r>
  <r>
    <s v="A100469"/>
    <x v="0"/>
    <d v="2023-10-20T00:00:00"/>
    <x v="4"/>
    <n v="9000"/>
    <n v="1855.31"/>
    <n v="32.409999999999997"/>
    <n v="0"/>
    <n v="0"/>
    <n v="30"/>
    <n v="100"/>
  </r>
  <r>
    <s v="A100470"/>
    <x v="2"/>
    <d v="2024-06-22T00:00:00"/>
    <x v="14"/>
    <n v="7200"/>
    <n v="2703.15"/>
    <n v="50.24"/>
    <n v="0"/>
    <n v="0"/>
    <n v="0"/>
    <n v="100"/>
  </r>
  <r>
    <s v="A100471"/>
    <x v="0"/>
    <d v="2024-12-13T00:00:00"/>
    <x v="13"/>
    <n v="5100"/>
    <n v="2855.22"/>
    <n v="52.3"/>
    <n v="0"/>
    <n v="0"/>
    <n v="0"/>
    <n v="180"/>
  </r>
  <r>
    <s v="A100472"/>
    <x v="2"/>
    <d v="2023-07-30T00:00:00"/>
    <x v="0"/>
    <n v="2200"/>
    <n v="4007.72"/>
    <n v="73.42"/>
    <n v="0"/>
    <n v="0"/>
    <n v="0"/>
    <n v="130"/>
  </r>
  <r>
    <s v="A100473"/>
    <x v="0"/>
    <d v="2024-06-30T00:00:00"/>
    <x v="14"/>
    <n v="7300"/>
    <n v="3280.37"/>
    <n v="58.22"/>
    <n v="0"/>
    <n v="0"/>
    <n v="0"/>
    <n v="120"/>
  </r>
  <r>
    <s v="A100474"/>
    <x v="1"/>
    <d v="2024-12-03T00:00:00"/>
    <x v="13"/>
    <n v="6600"/>
    <n v="3532.84"/>
    <n v="57.5"/>
    <n v="0"/>
    <n v="0"/>
    <n v="0"/>
    <n v="100"/>
  </r>
  <r>
    <s v="A100475"/>
    <x v="1"/>
    <d v="2023-12-09T00:00:00"/>
    <x v="20"/>
    <n v="4000"/>
    <n v="3511.22"/>
    <n v="66.48"/>
    <n v="0"/>
    <n v="0"/>
    <n v="0"/>
    <n v="100"/>
  </r>
  <r>
    <s v="A100476"/>
    <x v="0"/>
    <d v="2023-03-17T00:00:00"/>
    <x v="10"/>
    <n v="6000"/>
    <n v="3819.67"/>
    <n v="62.43"/>
    <n v="0"/>
    <n v="0"/>
    <n v="0"/>
    <n v="120"/>
  </r>
  <r>
    <s v="A100477"/>
    <x v="1"/>
    <d v="2023-07-26T00:00:00"/>
    <x v="0"/>
    <n v="2600"/>
    <n v="2480.4699999999998"/>
    <n v="42.73"/>
    <n v="0"/>
    <n v="0"/>
    <n v="0"/>
    <n v="120"/>
  </r>
  <r>
    <s v="A100478"/>
    <x v="0"/>
    <d v="2024-03-08T00:00:00"/>
    <x v="15"/>
    <n v="8200"/>
    <n v="3262"/>
    <n v="56.72"/>
    <n v="0"/>
    <n v="0"/>
    <n v="60"/>
    <n v="120"/>
  </r>
  <r>
    <s v="A100479"/>
    <x v="0"/>
    <d v="2023-10-18T00:00:00"/>
    <x v="4"/>
    <n v="5900"/>
    <n v="3500.48"/>
    <n v="52.01"/>
    <n v="0"/>
    <n v="0"/>
    <n v="0"/>
    <n v="150"/>
  </r>
  <r>
    <s v="A100480"/>
    <x v="1"/>
    <d v="2024-10-30T00:00:00"/>
    <x v="5"/>
    <n v="8200"/>
    <n v="3523.67"/>
    <n v="50.28"/>
    <n v="0"/>
    <n v="0"/>
    <n v="0"/>
    <n v="130"/>
  </r>
  <r>
    <s v="A100481"/>
    <x v="0"/>
    <d v="2024-01-01T00:00:00"/>
    <x v="2"/>
    <n v="7100"/>
    <n v="3406.15"/>
    <n v="47.64"/>
    <n v="0"/>
    <n v="0"/>
    <n v="0"/>
    <n v="120"/>
  </r>
  <r>
    <s v="A100482"/>
    <x v="2"/>
    <d v="2023-02-03T00:00:00"/>
    <x v="9"/>
    <n v="6800"/>
    <n v="3587.02"/>
    <n v="46.27"/>
    <n v="0"/>
    <n v="0"/>
    <n v="30"/>
    <n v="130"/>
  </r>
  <r>
    <s v="A100483"/>
    <x v="0"/>
    <d v="2024-01-16T00:00:00"/>
    <x v="2"/>
    <n v="6700"/>
    <n v="4186.03"/>
    <n v="55.23"/>
    <n v="0"/>
    <n v="0"/>
    <n v="0"/>
    <n v="120"/>
  </r>
  <r>
    <s v="A100484"/>
    <x v="1"/>
    <d v="2023-07-20T00:00:00"/>
    <x v="0"/>
    <n v="9500"/>
    <n v="3554.09"/>
    <n v="34.479999999999997"/>
    <n v="0"/>
    <n v="0"/>
    <n v="0"/>
    <n v="100"/>
  </r>
  <r>
    <s v="A100485"/>
    <x v="2"/>
    <d v="2024-10-02T00:00:00"/>
    <x v="5"/>
    <n v="5600"/>
    <n v="3926.8"/>
    <n v="52.24"/>
    <n v="0"/>
    <n v="0"/>
    <n v="0"/>
    <n v="120"/>
  </r>
  <r>
    <s v="A100486"/>
    <x v="0"/>
    <d v="2023-09-23T00:00:00"/>
    <x v="22"/>
    <n v="4100"/>
    <n v="2618.69"/>
    <n v="35.15"/>
    <n v="0"/>
    <n v="0"/>
    <n v="0"/>
    <n v="120"/>
  </r>
  <r>
    <s v="A100487"/>
    <x v="0"/>
    <d v="2024-11-11T00:00:00"/>
    <x v="11"/>
    <n v="7500"/>
    <n v="3640.31"/>
    <n v="44.39"/>
    <n v="0"/>
    <n v="0"/>
    <n v="0"/>
    <n v="130"/>
  </r>
  <r>
    <s v="A100488"/>
    <x v="1"/>
    <d v="2024-02-29T00:00:00"/>
    <x v="7"/>
    <n v="1000"/>
    <n v="2732.6"/>
    <n v="39.520000000000003"/>
    <n v="0"/>
    <n v="0"/>
    <n v="0"/>
    <n v="150"/>
  </r>
  <r>
    <s v="A100489"/>
    <x v="0"/>
    <d v="2023-02-08T00:00:00"/>
    <x v="9"/>
    <n v="2700"/>
    <n v="2686.61"/>
    <n v="40.270000000000003"/>
    <n v="0"/>
    <n v="0"/>
    <n v="15"/>
    <n v="100"/>
  </r>
  <r>
    <s v="A100490"/>
    <x v="2"/>
    <d v="2023-08-30T00:00:00"/>
    <x v="19"/>
    <n v="8000"/>
    <n v="3088.61"/>
    <n v="39.270000000000003"/>
    <n v="0"/>
    <n v="0"/>
    <n v="0"/>
    <n v="120"/>
  </r>
  <r>
    <s v="A100491"/>
    <x v="2"/>
    <d v="2024-05-18T00:00:00"/>
    <x v="16"/>
    <n v="10000"/>
    <n v="1457.29"/>
    <n v="9.73"/>
    <n v="0"/>
    <n v="0"/>
    <n v="60"/>
    <n v="120"/>
  </r>
  <r>
    <s v="A100492"/>
    <x v="0"/>
    <d v="2023-08-03T00:00:00"/>
    <x v="19"/>
    <n v="8000"/>
    <n v="1174.0999999999999"/>
    <n v="15.98"/>
    <n v="0"/>
    <n v="0"/>
    <n v="0"/>
    <n v="150"/>
  </r>
  <r>
    <s v="A100493"/>
    <x v="0"/>
    <d v="2023-04-13T00:00:00"/>
    <x v="12"/>
    <n v="4500"/>
    <n v="1870.25"/>
    <n v="22.35"/>
    <n v="0"/>
    <n v="0"/>
    <n v="0"/>
    <n v="180"/>
  </r>
  <r>
    <s v="A100494"/>
    <x v="1"/>
    <d v="2024-08-14T00:00:00"/>
    <x v="17"/>
    <n v="7800"/>
    <n v="1960.72"/>
    <n v="27.64"/>
    <n v="0"/>
    <n v="0"/>
    <n v="0"/>
    <n v="100"/>
  </r>
  <r>
    <s v="A100495"/>
    <x v="0"/>
    <d v="2024-02-04T00:00:00"/>
    <x v="7"/>
    <n v="8400"/>
    <n v="1747.05"/>
    <n v="30.79"/>
    <n v="0"/>
    <n v="0"/>
    <n v="0"/>
    <n v="130"/>
  </r>
  <r>
    <s v="A100496"/>
    <x v="2"/>
    <d v="2023-01-02T00:00:00"/>
    <x v="18"/>
    <n v="3600"/>
    <n v="1487.44"/>
    <n v="12.26"/>
    <n v="0"/>
    <n v="0"/>
    <n v="0"/>
    <n v="150"/>
  </r>
  <r>
    <s v="A100497"/>
    <x v="0"/>
    <d v="2024-11-04T00:00:00"/>
    <x v="11"/>
    <n v="5100"/>
    <n v="1677.24"/>
    <n v="21.37"/>
    <n v="0"/>
    <n v="0"/>
    <n v="0"/>
    <n v="150"/>
  </r>
  <r>
    <s v="A100498"/>
    <x v="0"/>
    <d v="2023-03-19T00:00:00"/>
    <x v="10"/>
    <n v="8400"/>
    <n v="1772.97"/>
    <n v="21.32"/>
    <n v="0"/>
    <n v="0"/>
    <n v="0"/>
    <n v="120"/>
  </r>
  <r>
    <s v="A100499"/>
    <x v="1"/>
    <d v="2023-06-07T00:00:00"/>
    <x v="23"/>
    <n v="3700"/>
    <n v="923.14"/>
    <n v="22.59"/>
    <n v="0"/>
    <n v="0"/>
    <n v="0"/>
    <n v="100"/>
  </r>
  <r>
    <s v="A100500"/>
    <x v="1"/>
    <d v="2023-06-05T00:00:00"/>
    <x v="23"/>
    <n v="4200"/>
    <n v="1159.1099999999999"/>
    <n v="21"/>
    <n v="0"/>
    <n v="0"/>
    <n v="0"/>
    <n v="120"/>
  </r>
  <r>
    <s v="A100501"/>
    <x v="0"/>
    <d v="2023-08-03T00:00:00"/>
    <x v="19"/>
    <n v="4100"/>
    <n v="1184.58"/>
    <n v="21.44"/>
    <n v="0"/>
    <n v="0"/>
    <n v="0"/>
    <n v="150"/>
  </r>
  <r>
    <s v="A100502"/>
    <x v="0"/>
    <d v="2024-11-28T00:00:00"/>
    <x v="11"/>
    <n v="9600"/>
    <n v="963.25"/>
    <n v="19.579999999999998"/>
    <n v="0"/>
    <n v="0"/>
    <n v="0"/>
    <n v="120"/>
  </r>
  <r>
    <s v="A100503"/>
    <x v="0"/>
    <d v="2023-10-13T00:00:00"/>
    <x v="4"/>
    <n v="9400"/>
    <n v="1417.7"/>
    <n v="15.78"/>
    <n v="0"/>
    <n v="0"/>
    <n v="0"/>
    <n v="150"/>
  </r>
  <r>
    <s v="A100504"/>
    <x v="0"/>
    <d v="2024-12-29T00:00:00"/>
    <x v="13"/>
    <n v="5300"/>
    <n v="1242.6099999999999"/>
    <n v="9.4700000000000006"/>
    <n v="0"/>
    <n v="0"/>
    <n v="0"/>
    <n v="180"/>
  </r>
  <r>
    <s v="A100505"/>
    <x v="0"/>
    <d v="2024-02-27T00:00:00"/>
    <x v="7"/>
    <n v="7100"/>
    <n v="1088.9000000000001"/>
    <n v="21.75"/>
    <n v="0"/>
    <n v="0"/>
    <n v="0"/>
    <n v="100"/>
  </r>
  <r>
    <s v="A100506"/>
    <x v="0"/>
    <d v="2023-11-22T00:00:00"/>
    <x v="6"/>
    <n v="4600"/>
    <n v="1412.7"/>
    <n v="21.85"/>
    <n v="0"/>
    <n v="0"/>
    <n v="0"/>
    <n v="120"/>
  </r>
  <r>
    <s v="A100507"/>
    <x v="1"/>
    <d v="2024-12-07T00:00:00"/>
    <x v="13"/>
    <n v="4900"/>
    <n v="1359.34"/>
    <n v="25.45"/>
    <n v="0"/>
    <n v="0"/>
    <n v="0"/>
    <n v="100"/>
  </r>
  <r>
    <s v="A100508"/>
    <x v="1"/>
    <d v="2024-03-05T00:00:00"/>
    <x v="15"/>
    <n v="8800"/>
    <n v="1063.29"/>
    <n v="18.87"/>
    <n v="0"/>
    <n v="0"/>
    <n v="0"/>
    <n v="120"/>
  </r>
  <r>
    <s v="A100509"/>
    <x v="2"/>
    <d v="2024-11-29T00:00:00"/>
    <x v="11"/>
    <n v="8000"/>
    <n v="931.55"/>
    <n v="10.66"/>
    <n v="0"/>
    <n v="0"/>
    <n v="0"/>
    <n v="120"/>
  </r>
  <r>
    <s v="A100510"/>
    <x v="0"/>
    <d v="2023-04-25T00:00:00"/>
    <x v="12"/>
    <n v="2300"/>
    <n v="1066.31"/>
    <n v="22.65"/>
    <n v="0"/>
    <n v="0"/>
    <n v="0"/>
    <n v="150"/>
  </r>
  <r>
    <s v="A100511"/>
    <x v="0"/>
    <d v="2024-07-13T00:00:00"/>
    <x v="8"/>
    <n v="6500"/>
    <n v="1094.07"/>
    <n v="20.72"/>
    <n v="0"/>
    <n v="0"/>
    <n v="0"/>
    <n v="150"/>
  </r>
  <r>
    <s v="A100512"/>
    <x v="0"/>
    <d v="2024-10-11T00:00:00"/>
    <x v="5"/>
    <n v="5700"/>
    <n v="1243.03"/>
    <n v="22.42"/>
    <n v="0"/>
    <n v="0"/>
    <n v="0"/>
    <n v="100"/>
  </r>
  <r>
    <s v="A100513"/>
    <x v="2"/>
    <d v="2024-06-23T00:00:00"/>
    <x v="14"/>
    <n v="9800"/>
    <n v="1922.7"/>
    <n v="28.34"/>
    <n v="0"/>
    <n v="0"/>
    <n v="0"/>
    <n v="100"/>
  </r>
  <r>
    <s v="A100514"/>
    <x v="0"/>
    <d v="2024-12-16T00:00:00"/>
    <x v="13"/>
    <n v="1200"/>
    <n v="1856.35"/>
    <n v="24.27"/>
    <n v="0"/>
    <n v="0"/>
    <n v="0"/>
    <n v="150"/>
  </r>
  <r>
    <s v="A100515"/>
    <x v="1"/>
    <d v="2024-01-20T00:00:00"/>
    <x v="2"/>
    <n v="3200"/>
    <n v="2131.91"/>
    <n v="54.4"/>
    <n v="0"/>
    <n v="0"/>
    <n v="0"/>
    <n v="120"/>
  </r>
  <r>
    <s v="A100516"/>
    <x v="0"/>
    <d v="2023-02-13T00:00:00"/>
    <x v="9"/>
    <n v="8400"/>
    <n v="2253.5500000000002"/>
    <n v="56.21"/>
    <n v="0"/>
    <n v="0"/>
    <n v="0"/>
    <n v="120"/>
  </r>
  <r>
    <s v="A100517"/>
    <x v="0"/>
    <d v="2024-03-08T00:00:00"/>
    <x v="15"/>
    <n v="7000"/>
    <n v="2780.71"/>
    <n v="42.8"/>
    <n v="0"/>
    <n v="0"/>
    <n v="60"/>
    <n v="180"/>
  </r>
  <r>
    <s v="A100518"/>
    <x v="1"/>
    <d v="2023-06-10T00:00:00"/>
    <x v="23"/>
    <n v="7100"/>
    <n v="2240.4299999999998"/>
    <n v="28.29"/>
    <n v="0"/>
    <n v="0"/>
    <n v="0"/>
    <n v="120"/>
  </r>
  <r>
    <s v="A100519"/>
    <x v="0"/>
    <d v="2023-06-13T00:00:00"/>
    <x v="23"/>
    <n v="7600"/>
    <n v="2562.2800000000002"/>
    <n v="33.619999999999997"/>
    <n v="0"/>
    <n v="0"/>
    <n v="30"/>
    <n v="100"/>
  </r>
  <r>
    <s v="A100520"/>
    <x v="2"/>
    <d v="2023-04-25T00:00:00"/>
    <x v="12"/>
    <n v="1700"/>
    <n v="2000.73"/>
    <n v="23.67"/>
    <n v="0"/>
    <n v="0"/>
    <n v="0"/>
    <n v="120"/>
  </r>
  <r>
    <s v="A100521"/>
    <x v="0"/>
    <d v="2023-12-01T00:00:00"/>
    <x v="20"/>
    <n v="6900"/>
    <n v="1623.04"/>
    <n v="24.53"/>
    <n v="0"/>
    <n v="0"/>
    <n v="0"/>
    <n v="130"/>
  </r>
  <r>
    <s v="A100522"/>
    <x v="0"/>
    <d v="2023-03-18T00:00:00"/>
    <x v="10"/>
    <n v="10000"/>
    <n v="2183.7199999999998"/>
    <n v="49.56"/>
    <n v="0"/>
    <n v="0"/>
    <n v="15"/>
    <n v="120"/>
  </r>
  <r>
    <s v="A100523"/>
    <x v="0"/>
    <d v="2023-06-23T00:00:00"/>
    <x v="23"/>
    <n v="10000"/>
    <n v="1884.92"/>
    <n v="30.33"/>
    <n v="0"/>
    <n v="0"/>
    <n v="0"/>
    <n v="120"/>
  </r>
  <r>
    <s v="A100524"/>
    <x v="0"/>
    <d v="2024-08-28T00:00:00"/>
    <x v="17"/>
    <n v="5800"/>
    <n v="2406.3200000000002"/>
    <n v="33.76"/>
    <n v="0"/>
    <n v="0"/>
    <n v="0"/>
    <n v="120"/>
  </r>
  <r>
    <s v="A100525"/>
    <x v="1"/>
    <d v="2024-09-22T00:00:00"/>
    <x v="21"/>
    <n v="9800"/>
    <n v="1689.84"/>
    <n v="27.25"/>
    <n v="0"/>
    <n v="0"/>
    <n v="0"/>
    <n v="180"/>
  </r>
  <r>
    <s v="A100526"/>
    <x v="1"/>
    <d v="2024-10-19T00:00:00"/>
    <x v="5"/>
    <n v="3700"/>
    <n v="2063.73"/>
    <n v="31.59"/>
    <n v="0"/>
    <n v="0"/>
    <n v="0"/>
    <n v="120"/>
  </r>
  <r>
    <s v="A100527"/>
    <x v="2"/>
    <d v="2024-03-09T00:00:00"/>
    <x v="15"/>
    <n v="3700"/>
    <n v="1989.19"/>
    <n v="31.8"/>
    <n v="0"/>
    <n v="0"/>
    <n v="0"/>
    <n v="120"/>
  </r>
  <r>
    <s v="A100528"/>
    <x v="0"/>
    <d v="2024-09-06T00:00:00"/>
    <x v="21"/>
    <n v="8600"/>
    <n v="1042.05"/>
    <n v="16.34"/>
    <n v="0"/>
    <n v="0"/>
    <n v="0"/>
    <n v="180"/>
  </r>
  <r>
    <s v="A100529"/>
    <x v="2"/>
    <d v="2023-10-09T00:00:00"/>
    <x v="4"/>
    <n v="8800"/>
    <n v="1866.31"/>
    <n v="21.36"/>
    <n v="0"/>
    <n v="0"/>
    <n v="0"/>
    <n v="120"/>
  </r>
  <r>
    <s v="A100530"/>
    <x v="0"/>
    <d v="2024-02-24T00:00:00"/>
    <x v="7"/>
    <n v="5300"/>
    <n v="1251.9100000000001"/>
    <n v="21.76"/>
    <n v="0"/>
    <n v="0"/>
    <n v="0"/>
    <n v="100"/>
  </r>
  <r>
    <s v="A100531"/>
    <x v="2"/>
    <d v="2023-02-25T00:00:00"/>
    <x v="9"/>
    <n v="6000"/>
    <n v="1021.76"/>
    <n v="22.08"/>
    <n v="0"/>
    <n v="0"/>
    <n v="60"/>
    <n v="120"/>
  </r>
  <r>
    <s v="A100532"/>
    <x v="1"/>
    <d v="2024-05-29T00:00:00"/>
    <x v="16"/>
    <n v="6000"/>
    <n v="1380.09"/>
    <n v="19.7"/>
    <n v="0"/>
    <n v="0"/>
    <n v="30"/>
    <n v="120"/>
  </r>
  <r>
    <s v="A100533"/>
    <x v="0"/>
    <d v="2023-08-05T00:00:00"/>
    <x v="19"/>
    <n v="4000"/>
    <n v="1252.94"/>
    <n v="26.59"/>
    <n v="0"/>
    <n v="0"/>
    <n v="0"/>
    <n v="150"/>
  </r>
  <r>
    <s v="A100534"/>
    <x v="2"/>
    <d v="2024-06-06T00:00:00"/>
    <x v="14"/>
    <n v="8600"/>
    <n v="868.16"/>
    <n v="11.81"/>
    <n v="0"/>
    <n v="0"/>
    <n v="0"/>
    <n v="120"/>
  </r>
  <r>
    <s v="A100535"/>
    <x v="0"/>
    <d v="2023-02-20T00:00:00"/>
    <x v="9"/>
    <n v="5000"/>
    <n v="789.37"/>
    <n v="16.63"/>
    <n v="0"/>
    <n v="0"/>
    <n v="0"/>
    <n v="130"/>
  </r>
  <r>
    <s v="A100536"/>
    <x v="1"/>
    <d v="2023-01-11T00:00:00"/>
    <x v="18"/>
    <n v="8400"/>
    <n v="1253.5899999999999"/>
    <n v="15.13"/>
    <n v="0"/>
    <n v="0"/>
    <n v="0"/>
    <n v="100"/>
  </r>
  <r>
    <s v="A100537"/>
    <x v="0"/>
    <d v="2023-08-18T00:00:00"/>
    <x v="19"/>
    <n v="6600"/>
    <n v="1562.77"/>
    <n v="22.89"/>
    <n v="0"/>
    <n v="0"/>
    <n v="60"/>
    <n v="120"/>
  </r>
  <r>
    <s v="A100538"/>
    <x v="2"/>
    <d v="2023-12-18T00:00:00"/>
    <x v="20"/>
    <n v="5500"/>
    <n v="1078.8399999999999"/>
    <n v="19.28"/>
    <n v="0"/>
    <n v="0"/>
    <n v="0"/>
    <n v="150"/>
  </r>
  <r>
    <s v="A100539"/>
    <x v="1"/>
    <d v="2023-08-11T00:00:00"/>
    <x v="19"/>
    <n v="6000"/>
    <n v="1506.37"/>
    <n v="24.54"/>
    <n v="0"/>
    <n v="0"/>
    <n v="0"/>
    <n v="100"/>
  </r>
  <r>
    <s v="A100540"/>
    <x v="0"/>
    <d v="2024-09-04T00:00:00"/>
    <x v="21"/>
    <n v="6900"/>
    <n v="1086.55"/>
    <n v="16.73"/>
    <n v="0"/>
    <n v="0"/>
    <n v="0"/>
    <n v="150"/>
  </r>
  <r>
    <s v="A100541"/>
    <x v="2"/>
    <d v="2023-05-25T00:00:00"/>
    <x v="3"/>
    <n v="7100"/>
    <n v="2260.5100000000002"/>
    <n v="64.66"/>
    <n v="0"/>
    <n v="0"/>
    <n v="0"/>
    <n v="120"/>
  </r>
  <r>
    <s v="A100542"/>
    <x v="0"/>
    <d v="2024-10-06T00:00:00"/>
    <x v="5"/>
    <n v="6400"/>
    <n v="2655.74"/>
    <n v="39.35"/>
    <n v="0"/>
    <n v="0"/>
    <n v="0"/>
    <n v="120"/>
  </r>
  <r>
    <s v="A100543"/>
    <x v="2"/>
    <d v="2024-09-18T00:00:00"/>
    <x v="21"/>
    <n v="3100"/>
    <n v="2212.3000000000002"/>
    <n v="40.729999999999997"/>
    <n v="0"/>
    <n v="0"/>
    <n v="0"/>
    <n v="180"/>
  </r>
  <r>
    <s v="A100544"/>
    <x v="0"/>
    <d v="2023-12-01T00:00:00"/>
    <x v="20"/>
    <n v="3300"/>
    <n v="1804.62"/>
    <n v="26.76"/>
    <n v="0"/>
    <n v="0"/>
    <n v="0"/>
    <n v="180"/>
  </r>
  <r>
    <s v="A100545"/>
    <x v="1"/>
    <d v="2023-08-31T00:00:00"/>
    <x v="19"/>
    <n v="2100"/>
    <n v="1958.08"/>
    <n v="34.28"/>
    <n v="0"/>
    <n v="0"/>
    <n v="0"/>
    <n v="150"/>
  </r>
  <r>
    <s v="A100546"/>
    <x v="2"/>
    <d v="2024-08-30T00:00:00"/>
    <x v="17"/>
    <n v="5300"/>
    <n v="2289.4699999999998"/>
    <n v="28.8"/>
    <n v="0"/>
    <n v="0"/>
    <n v="0"/>
    <n v="150"/>
  </r>
  <r>
    <s v="A100547"/>
    <x v="0"/>
    <d v="2023-11-14T00:00:00"/>
    <x v="6"/>
    <n v="9900"/>
    <n v="2253.27"/>
    <n v="38.479999999999997"/>
    <n v="0"/>
    <n v="0"/>
    <n v="0"/>
    <n v="150"/>
  </r>
  <r>
    <s v="A100548"/>
    <x v="2"/>
    <d v="2024-02-23T00:00:00"/>
    <x v="7"/>
    <n v="2900"/>
    <n v="2170.5"/>
    <n v="36.229999999999997"/>
    <n v="0"/>
    <n v="0"/>
    <n v="60"/>
    <n v="130"/>
  </r>
  <r>
    <s v="A100549"/>
    <x v="2"/>
    <d v="2024-08-25T00:00:00"/>
    <x v="17"/>
    <n v="7000"/>
    <n v="1592.3"/>
    <n v="22.03"/>
    <n v="0"/>
    <n v="0"/>
    <n v="0"/>
    <n v="120"/>
  </r>
  <r>
    <s v="A100550"/>
    <x v="0"/>
    <d v="2024-03-22T00:00:00"/>
    <x v="15"/>
    <n v="8900"/>
    <n v="1944.58"/>
    <n v="21.31"/>
    <n v="0"/>
    <n v="0"/>
    <n v="0"/>
    <n v="100"/>
  </r>
  <r>
    <s v="A100551"/>
    <x v="0"/>
    <d v="2024-08-23T00:00:00"/>
    <x v="17"/>
    <n v="5800"/>
    <n v="2071.3000000000002"/>
    <n v="25.2"/>
    <n v="0"/>
    <n v="0"/>
    <n v="0"/>
    <n v="100"/>
  </r>
  <r>
    <s v="A100552"/>
    <x v="0"/>
    <d v="2023-05-23T00:00:00"/>
    <x v="3"/>
    <n v="5300"/>
    <n v="2041.77"/>
    <n v="32.78"/>
    <n v="0"/>
    <n v="0"/>
    <n v="0"/>
    <n v="150"/>
  </r>
  <r>
    <s v="A100553"/>
    <x v="1"/>
    <d v="2024-09-26T00:00:00"/>
    <x v="21"/>
    <n v="7500"/>
    <n v="1857.52"/>
    <n v="35.06"/>
    <n v="0"/>
    <n v="0"/>
    <n v="0"/>
    <n v="120"/>
  </r>
  <r>
    <s v="A100554"/>
    <x v="2"/>
    <d v="2023-10-18T00:00:00"/>
    <x v="4"/>
    <n v="4600"/>
    <n v="1475.53"/>
    <n v="26.53"/>
    <n v="0"/>
    <n v="0"/>
    <n v="0"/>
    <n v="120"/>
  </r>
  <r>
    <s v="A100555"/>
    <x v="1"/>
    <d v="2024-06-25T00:00:00"/>
    <x v="14"/>
    <n v="2800"/>
    <n v="2172.77"/>
    <n v="40.49"/>
    <n v="0"/>
    <n v="0"/>
    <n v="0"/>
    <n v="120"/>
  </r>
  <r>
    <s v="A100556"/>
    <x v="1"/>
    <d v="2023-06-11T00:00:00"/>
    <x v="23"/>
    <n v="8600"/>
    <n v="1929.61"/>
    <n v="26.92"/>
    <n v="0"/>
    <n v="0"/>
    <n v="0"/>
    <n v="150"/>
  </r>
  <r>
    <s v="A100557"/>
    <x v="1"/>
    <d v="2024-08-03T00:00:00"/>
    <x v="17"/>
    <n v="6500"/>
    <n v="793.54"/>
    <n v="1.4"/>
    <n v="0"/>
    <n v="0"/>
    <n v="0"/>
    <n v="100"/>
  </r>
  <r>
    <s v="A100558"/>
    <x v="1"/>
    <d v="2023-05-10T00:00:00"/>
    <x v="3"/>
    <n v="1400"/>
    <n v="663.97"/>
    <n v="13.84"/>
    <n v="0"/>
    <n v="0"/>
    <n v="0"/>
    <n v="130"/>
  </r>
  <r>
    <s v="A100559"/>
    <x v="1"/>
    <d v="2023-07-27T00:00:00"/>
    <x v="0"/>
    <n v="8000"/>
    <n v="949.85"/>
    <n v="20.76"/>
    <n v="0"/>
    <n v="0"/>
    <n v="0"/>
    <n v="180"/>
  </r>
  <r>
    <s v="A100560"/>
    <x v="0"/>
    <d v="2024-05-02T00:00:00"/>
    <x v="16"/>
    <n v="2500"/>
    <n v="651.17999999999995"/>
    <n v="17.739999999999998"/>
    <n v="0"/>
    <n v="0"/>
    <n v="0"/>
    <n v="150"/>
  </r>
  <r>
    <s v="A100561"/>
    <x v="0"/>
    <d v="2024-06-18T00:00:00"/>
    <x v="14"/>
    <n v="9200"/>
    <n v="863.86"/>
    <n v="8.1"/>
    <n v="0"/>
    <n v="0"/>
    <n v="0"/>
    <n v="150"/>
  </r>
  <r>
    <s v="A100562"/>
    <x v="2"/>
    <d v="2024-04-15T00:00:00"/>
    <x v="1"/>
    <n v="6500"/>
    <n v="934.82"/>
    <n v="12.38"/>
    <n v="0"/>
    <n v="0"/>
    <n v="0"/>
    <n v="100"/>
  </r>
  <r>
    <s v="A100563"/>
    <x v="1"/>
    <d v="2024-12-28T00:00:00"/>
    <x v="13"/>
    <n v="3500"/>
    <n v="767.92"/>
    <n v="10.3"/>
    <n v="0"/>
    <n v="0"/>
    <n v="0"/>
    <n v="100"/>
  </r>
  <r>
    <s v="A100564"/>
    <x v="0"/>
    <d v="2023-10-02T00:00:00"/>
    <x v="4"/>
    <n v="5400"/>
    <n v="822.13"/>
    <n v="33.450000000000003"/>
    <n v="0"/>
    <n v="0"/>
    <n v="0"/>
    <n v="150"/>
  </r>
  <r>
    <s v="A100565"/>
    <x v="1"/>
    <d v="2024-12-23T00:00:00"/>
    <x v="13"/>
    <n v="4700"/>
    <n v="1126"/>
    <n v="18.649999999999999"/>
    <n v="0"/>
    <n v="0"/>
    <n v="0"/>
    <n v="150"/>
  </r>
  <r>
    <s v="A100566"/>
    <x v="1"/>
    <d v="2023-07-30T00:00:00"/>
    <x v="0"/>
    <n v="1900"/>
    <n v="763.47"/>
    <n v="14.33"/>
    <n v="0"/>
    <n v="0"/>
    <n v="60"/>
    <n v="120"/>
  </r>
  <r>
    <s v="A100567"/>
    <x v="0"/>
    <d v="2023-07-16T00:00:00"/>
    <x v="0"/>
    <n v="4900"/>
    <n v="2168.23"/>
    <n v="30.31"/>
    <n v="0"/>
    <n v="0"/>
    <n v="30"/>
    <n v="100"/>
  </r>
  <r>
    <s v="A100568"/>
    <x v="2"/>
    <d v="2024-11-15T00:00:00"/>
    <x v="11"/>
    <n v="1900"/>
    <n v="2340.04"/>
    <n v="39.17"/>
    <n v="0"/>
    <n v="0"/>
    <n v="0"/>
    <n v="120"/>
  </r>
  <r>
    <s v="A100569"/>
    <x v="1"/>
    <d v="2024-12-20T00:00:00"/>
    <x v="13"/>
    <n v="4700"/>
    <n v="3000.88"/>
    <n v="53.26"/>
    <n v="0"/>
    <n v="0"/>
    <n v="0"/>
    <n v="120"/>
  </r>
  <r>
    <s v="A100570"/>
    <x v="2"/>
    <d v="2024-05-01T00:00:00"/>
    <x v="16"/>
    <n v="10000"/>
    <n v="2297.15"/>
    <n v="28.77"/>
    <n v="0"/>
    <n v="0"/>
    <n v="0"/>
    <n v="150"/>
  </r>
  <r>
    <s v="A100571"/>
    <x v="1"/>
    <d v="2024-06-27T00:00:00"/>
    <x v="14"/>
    <n v="6000"/>
    <n v="2266.61"/>
    <n v="40.97"/>
    <n v="0"/>
    <n v="0"/>
    <n v="0"/>
    <n v="100"/>
  </r>
  <r>
    <s v="A100572"/>
    <x v="2"/>
    <d v="2023-02-17T00:00:00"/>
    <x v="9"/>
    <n v="3800"/>
    <n v="2230.86"/>
    <n v="24.86"/>
    <n v="0"/>
    <n v="0"/>
    <n v="0"/>
    <n v="150"/>
  </r>
  <r>
    <s v="A100573"/>
    <x v="1"/>
    <d v="2024-10-27T00:00:00"/>
    <x v="5"/>
    <n v="9600"/>
    <n v="2254.5100000000002"/>
    <n v="31.49"/>
    <n v="0"/>
    <n v="0"/>
    <n v="0"/>
    <n v="130"/>
  </r>
  <r>
    <s v="A100574"/>
    <x v="0"/>
    <d v="2023-02-04T00:00:00"/>
    <x v="9"/>
    <n v="6300"/>
    <n v="2017.91"/>
    <n v="35.69"/>
    <n v="0"/>
    <n v="0"/>
    <n v="30"/>
    <n v="100"/>
  </r>
  <r>
    <s v="A100575"/>
    <x v="2"/>
    <d v="2024-07-20T00:00:00"/>
    <x v="8"/>
    <n v="9400"/>
    <n v="1707.08"/>
    <n v="26.82"/>
    <n v="0"/>
    <n v="0"/>
    <n v="0"/>
    <n v="150"/>
  </r>
  <r>
    <s v="A100576"/>
    <x v="1"/>
    <d v="2024-02-19T00:00:00"/>
    <x v="7"/>
    <n v="7500"/>
    <n v="1482.23"/>
    <n v="15.83"/>
    <n v="0"/>
    <n v="0"/>
    <n v="0"/>
    <n v="120"/>
  </r>
  <r>
    <s v="A100577"/>
    <x v="0"/>
    <d v="2023-06-01T00:00:00"/>
    <x v="23"/>
    <n v="9600"/>
    <n v="1532.94"/>
    <n v="22.03"/>
    <n v="0"/>
    <n v="0"/>
    <n v="0"/>
    <n v="120"/>
  </r>
  <r>
    <s v="A100578"/>
    <x v="0"/>
    <d v="2024-06-12T00:00:00"/>
    <x v="14"/>
    <n v="7300"/>
    <n v="1214.8800000000001"/>
    <n v="20.63"/>
    <n v="0"/>
    <n v="0"/>
    <n v="0"/>
    <n v="130"/>
  </r>
  <r>
    <s v="A100579"/>
    <x v="1"/>
    <d v="2023-11-23T00:00:00"/>
    <x v="6"/>
    <n v="2800"/>
    <n v="1584"/>
    <n v="22.26"/>
    <n v="0"/>
    <n v="0"/>
    <n v="0"/>
    <n v="120"/>
  </r>
  <r>
    <s v="A100580"/>
    <x v="0"/>
    <d v="2024-03-16T00:00:00"/>
    <x v="15"/>
    <n v="2800"/>
    <n v="1377.67"/>
    <n v="25.07"/>
    <n v="0"/>
    <n v="0"/>
    <n v="0"/>
    <n v="100"/>
  </r>
  <r>
    <s v="A100581"/>
    <x v="2"/>
    <d v="2024-02-23T00:00:00"/>
    <x v="7"/>
    <n v="8600"/>
    <n v="1489.17"/>
    <n v="27.92"/>
    <n v="0"/>
    <n v="0"/>
    <n v="0"/>
    <n v="180"/>
  </r>
  <r>
    <s v="A100582"/>
    <x v="2"/>
    <d v="2023-07-05T00:00:00"/>
    <x v="0"/>
    <n v="4200"/>
    <n v="1436.22"/>
    <n v="20.55"/>
    <n v="0"/>
    <n v="0"/>
    <n v="0"/>
    <n v="130"/>
  </r>
  <r>
    <s v="A100583"/>
    <x v="2"/>
    <d v="2024-09-30T00:00:00"/>
    <x v="21"/>
    <n v="4700"/>
    <n v="1524.96"/>
    <n v="21.69"/>
    <n v="0"/>
    <n v="0"/>
    <n v="0"/>
    <n v="130"/>
  </r>
  <r>
    <s v="A100584"/>
    <x v="0"/>
    <d v="2024-06-20T00:00:00"/>
    <x v="14"/>
    <n v="7300"/>
    <n v="1592.81"/>
    <n v="16.34"/>
    <n v="0"/>
    <n v="0"/>
    <n v="15"/>
    <n v="100"/>
  </r>
  <r>
    <s v="A100585"/>
    <x v="2"/>
    <d v="2023-01-29T00:00:00"/>
    <x v="18"/>
    <n v="4600"/>
    <n v="4228.88"/>
    <n v="65.05"/>
    <n v="0"/>
    <n v="0"/>
    <n v="0"/>
    <n v="130"/>
  </r>
  <r>
    <s v="A100586"/>
    <x v="0"/>
    <d v="2024-11-23T00:00:00"/>
    <x v="11"/>
    <n v="8000"/>
    <n v="4234.1499999999996"/>
    <n v="59.01"/>
    <n v="0"/>
    <n v="0"/>
    <n v="30"/>
    <n v="100"/>
  </r>
  <r>
    <s v="A100587"/>
    <x v="0"/>
    <d v="2024-06-11T00:00:00"/>
    <x v="14"/>
    <n v="3500"/>
    <n v="4076.65"/>
    <n v="63.59"/>
    <n v="0"/>
    <n v="0"/>
    <n v="0"/>
    <n v="100"/>
  </r>
  <r>
    <s v="A100588"/>
    <x v="1"/>
    <d v="2024-11-11T00:00:00"/>
    <x v="11"/>
    <n v="9000"/>
    <n v="5139.33"/>
    <n v="76.459999999999994"/>
    <n v="0"/>
    <n v="0"/>
    <n v="0"/>
    <n v="120"/>
  </r>
  <r>
    <s v="A100589"/>
    <x v="2"/>
    <d v="2023-08-28T00:00:00"/>
    <x v="19"/>
    <n v="5600"/>
    <n v="5052.8999999999996"/>
    <n v="72.45"/>
    <n v="0"/>
    <n v="0"/>
    <n v="0"/>
    <n v="120"/>
  </r>
  <r>
    <s v="A100590"/>
    <x v="1"/>
    <d v="2023-01-09T00:00:00"/>
    <x v="18"/>
    <n v="4600"/>
    <n v="4603.62"/>
    <n v="70.36"/>
    <n v="0"/>
    <n v="0"/>
    <n v="0"/>
    <n v="180"/>
  </r>
  <r>
    <s v="A100591"/>
    <x v="1"/>
    <d v="2023-10-20T00:00:00"/>
    <x v="4"/>
    <n v="4100"/>
    <n v="3642.15"/>
    <n v="61.48"/>
    <n v="0"/>
    <n v="0"/>
    <n v="0"/>
    <n v="150"/>
  </r>
  <r>
    <s v="A100592"/>
    <x v="0"/>
    <d v="2023-11-06T00:00:00"/>
    <x v="6"/>
    <n v="5400"/>
    <n v="1910.94"/>
    <n v="26.32"/>
    <n v="0"/>
    <n v="0"/>
    <n v="0"/>
    <n v="100"/>
  </r>
  <r>
    <s v="A100593"/>
    <x v="2"/>
    <d v="2024-12-26T00:00:00"/>
    <x v="13"/>
    <n v="4900"/>
    <n v="2020.71"/>
    <n v="32.159999999999997"/>
    <n v="0"/>
    <n v="0"/>
    <n v="0"/>
    <n v="130"/>
  </r>
  <r>
    <s v="A100594"/>
    <x v="0"/>
    <d v="2024-04-14T00:00:00"/>
    <x v="1"/>
    <n v="4500"/>
    <n v="1790.66"/>
    <n v="16.760000000000002"/>
    <n v="0"/>
    <n v="0"/>
    <n v="0"/>
    <n v="130"/>
  </r>
  <r>
    <s v="A100595"/>
    <x v="0"/>
    <d v="2024-06-19T00:00:00"/>
    <x v="14"/>
    <n v="6500"/>
    <n v="3023.67"/>
    <n v="46.99"/>
    <n v="0"/>
    <n v="0"/>
    <n v="0"/>
    <n v="130"/>
  </r>
  <r>
    <s v="A100596"/>
    <x v="2"/>
    <d v="2023-06-07T00:00:00"/>
    <x v="23"/>
    <n v="5900"/>
    <n v="2430.11"/>
    <n v="41.07"/>
    <n v="0"/>
    <n v="0"/>
    <n v="0"/>
    <n v="180"/>
  </r>
  <r>
    <s v="A100597"/>
    <x v="1"/>
    <d v="2024-09-12T00:00:00"/>
    <x v="21"/>
    <n v="7700"/>
    <n v="1760.65"/>
    <n v="25.08"/>
    <n v="0"/>
    <n v="0"/>
    <n v="0"/>
    <n v="180"/>
  </r>
  <r>
    <s v="A100598"/>
    <x v="0"/>
    <d v="2024-12-02T00:00:00"/>
    <x v="13"/>
    <n v="4900"/>
    <n v="1442.09"/>
    <n v="23.34"/>
    <n v="0"/>
    <n v="0"/>
    <n v="0"/>
    <n v="120"/>
  </r>
  <r>
    <s v="A100599"/>
    <x v="2"/>
    <d v="2024-09-19T00:00:00"/>
    <x v="21"/>
    <n v="3700"/>
    <n v="2270.87"/>
    <n v="38.020000000000003"/>
    <n v="0"/>
    <n v="0"/>
    <n v="0"/>
    <n v="120"/>
  </r>
  <r>
    <s v="A100600"/>
    <x v="0"/>
    <d v="2024-01-02T00:00:00"/>
    <x v="2"/>
    <n v="6500"/>
    <n v="1630.81"/>
    <n v="29.93"/>
    <n v="0"/>
    <n v="0"/>
    <n v="0"/>
    <n v="1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x v="0"/>
    <x v="0"/>
    <x v="0"/>
    <x v="0"/>
    <x v="0"/>
    <n v="4"/>
    <x v="0"/>
    <n v="-385.4"/>
    <n v="0"/>
  </r>
  <r>
    <x v="0"/>
    <x v="1"/>
    <x v="1"/>
    <x v="0"/>
    <x v="1"/>
    <x v="1"/>
    <n v="10"/>
    <x v="0"/>
    <n v="-996.3599999999999"/>
    <n v="0"/>
  </r>
  <r>
    <x v="0"/>
    <x v="2"/>
    <x v="2"/>
    <x v="0"/>
    <x v="2"/>
    <x v="2"/>
    <n v="5"/>
    <x v="0"/>
    <n v="-466.46000000000004"/>
    <n v="0"/>
  </r>
  <r>
    <x v="1"/>
    <x v="0"/>
    <x v="3"/>
    <x v="0"/>
    <x v="3"/>
    <x v="1"/>
    <n v="10"/>
    <x v="0"/>
    <n v="-1026.6300000000001"/>
    <n v="0"/>
  </r>
  <r>
    <x v="1"/>
    <x v="1"/>
    <x v="4"/>
    <x v="0"/>
    <x v="4"/>
    <x v="3"/>
    <n v="13"/>
    <x v="0"/>
    <n v="-928.01"/>
    <n v="0"/>
  </r>
  <r>
    <x v="1"/>
    <x v="2"/>
    <x v="5"/>
    <x v="0"/>
    <x v="5"/>
    <x v="4"/>
    <n v="8"/>
    <x v="1"/>
    <n v="-741.42"/>
    <n v="0.125"/>
  </r>
  <r>
    <x v="2"/>
    <x v="0"/>
    <x v="6"/>
    <x v="0"/>
    <x v="6"/>
    <x v="4"/>
    <n v="8"/>
    <x v="0"/>
    <n v="-717.93000000000006"/>
    <n v="0"/>
  </r>
  <r>
    <x v="2"/>
    <x v="1"/>
    <x v="7"/>
    <x v="0"/>
    <x v="7"/>
    <x v="5"/>
    <n v="14"/>
    <x v="0"/>
    <n v="-1174.4000000000001"/>
    <n v="0"/>
  </r>
  <r>
    <x v="2"/>
    <x v="2"/>
    <x v="8"/>
    <x v="0"/>
    <x v="8"/>
    <x v="6"/>
    <n v="6"/>
    <x v="0"/>
    <n v="-480.61"/>
    <n v="0"/>
  </r>
  <r>
    <x v="3"/>
    <x v="0"/>
    <x v="9"/>
    <x v="0"/>
    <x v="0"/>
    <x v="0"/>
    <n v="4"/>
    <x v="0"/>
    <n v="-353.52"/>
    <n v="0"/>
  </r>
  <r>
    <x v="3"/>
    <x v="1"/>
    <x v="10"/>
    <x v="0"/>
    <x v="9"/>
    <x v="7"/>
    <n v="11"/>
    <x v="0"/>
    <n v="-1289.71"/>
    <n v="0"/>
  </r>
  <r>
    <x v="3"/>
    <x v="2"/>
    <x v="11"/>
    <x v="0"/>
    <x v="10"/>
    <x v="2"/>
    <n v="5"/>
    <x v="0"/>
    <n v="-453.73"/>
    <n v="0"/>
  </r>
  <r>
    <x v="4"/>
    <x v="0"/>
    <x v="12"/>
    <x v="0"/>
    <x v="11"/>
    <x v="8"/>
    <n v="7"/>
    <x v="0"/>
    <n v="-659.87000000000012"/>
    <n v="0"/>
  </r>
  <r>
    <x v="4"/>
    <x v="1"/>
    <x v="13"/>
    <x v="0"/>
    <x v="12"/>
    <x v="1"/>
    <n v="10"/>
    <x v="1"/>
    <n v="-854.16"/>
    <n v="0.1"/>
  </r>
  <r>
    <x v="4"/>
    <x v="2"/>
    <x v="14"/>
    <x v="0"/>
    <x v="13"/>
    <x v="9"/>
    <n v="2"/>
    <x v="0"/>
    <n v="-55.34"/>
    <n v="0"/>
  </r>
  <r>
    <x v="5"/>
    <x v="0"/>
    <x v="15"/>
    <x v="0"/>
    <x v="14"/>
    <x v="10"/>
    <n v="12"/>
    <x v="0"/>
    <n v="-1168.49"/>
    <n v="0"/>
  </r>
  <r>
    <x v="5"/>
    <x v="1"/>
    <x v="16"/>
    <x v="0"/>
    <x v="15"/>
    <x v="1"/>
    <n v="10"/>
    <x v="0"/>
    <n v="-772.28000000000009"/>
    <n v="0"/>
  </r>
  <r>
    <x v="5"/>
    <x v="2"/>
    <x v="17"/>
    <x v="0"/>
    <x v="16"/>
    <x v="11"/>
    <n v="3"/>
    <x v="1"/>
    <n v="-285.33000000000004"/>
    <n v="0.33333333333333331"/>
  </r>
  <r>
    <x v="6"/>
    <x v="0"/>
    <x v="18"/>
    <x v="0"/>
    <x v="17"/>
    <x v="4"/>
    <n v="8"/>
    <x v="1"/>
    <n v="-800.13000000000011"/>
    <n v="0.125"/>
  </r>
  <r>
    <x v="6"/>
    <x v="1"/>
    <x v="19"/>
    <x v="0"/>
    <x v="18"/>
    <x v="7"/>
    <n v="11"/>
    <x v="0"/>
    <n v="-862.17000000000007"/>
    <n v="0"/>
  </r>
  <r>
    <x v="6"/>
    <x v="2"/>
    <x v="20"/>
    <x v="0"/>
    <x v="19"/>
    <x v="4"/>
    <n v="8"/>
    <x v="0"/>
    <n v="-683.89"/>
    <n v="0"/>
  </r>
  <r>
    <x v="7"/>
    <x v="0"/>
    <x v="21"/>
    <x v="1"/>
    <x v="20"/>
    <x v="7"/>
    <n v="11"/>
    <x v="1"/>
    <n v="-1908.46"/>
    <n v="9.0909090909090912E-2"/>
  </r>
  <r>
    <x v="7"/>
    <x v="1"/>
    <x v="22"/>
    <x v="0"/>
    <x v="21"/>
    <x v="12"/>
    <n v="15"/>
    <x v="1"/>
    <n v="-1449.18"/>
    <n v="6.6666666666666666E-2"/>
  </r>
  <r>
    <x v="7"/>
    <x v="2"/>
    <x v="23"/>
    <x v="0"/>
    <x v="22"/>
    <x v="6"/>
    <n v="6"/>
    <x v="0"/>
    <n v="-458.51"/>
    <n v="0"/>
  </r>
  <r>
    <x v="8"/>
    <x v="0"/>
    <x v="24"/>
    <x v="0"/>
    <x v="20"/>
    <x v="1"/>
    <n v="10"/>
    <x v="0"/>
    <n v="-1003.05"/>
    <n v="0"/>
  </r>
  <r>
    <x v="8"/>
    <x v="1"/>
    <x v="25"/>
    <x v="0"/>
    <x v="23"/>
    <x v="7"/>
    <n v="11"/>
    <x v="0"/>
    <n v="-1022.03"/>
    <n v="0"/>
  </r>
  <r>
    <x v="8"/>
    <x v="2"/>
    <x v="26"/>
    <x v="0"/>
    <x v="24"/>
    <x v="13"/>
    <n v="0"/>
    <x v="0"/>
    <n v="0"/>
    <n v="0"/>
  </r>
  <r>
    <x v="9"/>
    <x v="0"/>
    <x v="27"/>
    <x v="0"/>
    <x v="25"/>
    <x v="11"/>
    <n v="3"/>
    <x v="0"/>
    <n v="-154.52000000000001"/>
    <n v="0"/>
  </r>
  <r>
    <x v="9"/>
    <x v="1"/>
    <x v="28"/>
    <x v="0"/>
    <x v="26"/>
    <x v="12"/>
    <n v="15"/>
    <x v="0"/>
    <n v="-1387.1799999999998"/>
    <n v="0"/>
  </r>
  <r>
    <x v="9"/>
    <x v="2"/>
    <x v="29"/>
    <x v="0"/>
    <x v="27"/>
    <x v="6"/>
    <n v="6"/>
    <x v="1"/>
    <n v="-392.06999999999994"/>
    <n v="0.16666666666666666"/>
  </r>
  <r>
    <x v="10"/>
    <x v="0"/>
    <x v="30"/>
    <x v="0"/>
    <x v="28"/>
    <x v="4"/>
    <n v="8"/>
    <x v="0"/>
    <n v="-623.93000000000006"/>
    <n v="0"/>
  </r>
  <r>
    <x v="10"/>
    <x v="1"/>
    <x v="31"/>
    <x v="0"/>
    <x v="29"/>
    <x v="1"/>
    <n v="10"/>
    <x v="0"/>
    <n v="-952.48"/>
    <n v="0"/>
  </r>
  <r>
    <x v="10"/>
    <x v="2"/>
    <x v="32"/>
    <x v="0"/>
    <x v="30"/>
    <x v="9"/>
    <n v="2"/>
    <x v="0"/>
    <n v="-133.87"/>
    <n v="0"/>
  </r>
  <r>
    <x v="11"/>
    <x v="0"/>
    <x v="33"/>
    <x v="0"/>
    <x v="31"/>
    <x v="6"/>
    <n v="6"/>
    <x v="0"/>
    <n v="-493.18"/>
    <n v="0"/>
  </r>
  <r>
    <x v="11"/>
    <x v="1"/>
    <x v="34"/>
    <x v="0"/>
    <x v="32"/>
    <x v="3"/>
    <n v="13"/>
    <x v="1"/>
    <n v="-1353.76"/>
    <n v="7.6923076923076927E-2"/>
  </r>
  <r>
    <x v="11"/>
    <x v="2"/>
    <x v="35"/>
    <x v="0"/>
    <x v="33"/>
    <x v="11"/>
    <n v="3"/>
    <x v="0"/>
    <n v="-409.89"/>
    <n v="0"/>
  </r>
  <r>
    <x v="12"/>
    <x v="0"/>
    <x v="36"/>
    <x v="0"/>
    <x v="10"/>
    <x v="6"/>
    <n v="6"/>
    <x v="1"/>
    <n v="-424.33"/>
    <n v="0.16666666666666666"/>
  </r>
  <r>
    <x v="12"/>
    <x v="1"/>
    <x v="37"/>
    <x v="0"/>
    <x v="34"/>
    <x v="14"/>
    <n v="9"/>
    <x v="0"/>
    <n v="-586.82000000000005"/>
    <n v="0"/>
  </r>
  <r>
    <x v="12"/>
    <x v="2"/>
    <x v="38"/>
    <x v="0"/>
    <x v="35"/>
    <x v="2"/>
    <n v="5"/>
    <x v="0"/>
    <n v="-435.40999999999997"/>
    <n v="0"/>
  </r>
  <r>
    <x v="13"/>
    <x v="0"/>
    <x v="39"/>
    <x v="0"/>
    <x v="11"/>
    <x v="8"/>
    <n v="7"/>
    <x v="1"/>
    <n v="-757.37"/>
    <n v="0.14285714285714285"/>
  </r>
  <r>
    <x v="13"/>
    <x v="1"/>
    <x v="40"/>
    <x v="0"/>
    <x v="9"/>
    <x v="12"/>
    <n v="15"/>
    <x v="1"/>
    <n v="-1191.02"/>
    <n v="6.6666666666666666E-2"/>
  </r>
  <r>
    <x v="13"/>
    <x v="2"/>
    <x v="41"/>
    <x v="0"/>
    <x v="36"/>
    <x v="2"/>
    <n v="5"/>
    <x v="1"/>
    <n v="-487.93"/>
    <n v="0.2"/>
  </r>
  <r>
    <x v="14"/>
    <x v="0"/>
    <x v="42"/>
    <x v="0"/>
    <x v="13"/>
    <x v="15"/>
    <n v="1"/>
    <x v="0"/>
    <n v="-101.13"/>
    <n v="0"/>
  </r>
  <r>
    <x v="14"/>
    <x v="1"/>
    <x v="43"/>
    <x v="0"/>
    <x v="37"/>
    <x v="16"/>
    <n v="19"/>
    <x v="2"/>
    <n v="-1930.95"/>
    <n v="0.15789473684210525"/>
  </r>
  <r>
    <x v="14"/>
    <x v="2"/>
    <x v="44"/>
    <x v="0"/>
    <x v="38"/>
    <x v="0"/>
    <n v="4"/>
    <x v="0"/>
    <n v="-260.14999999999998"/>
    <n v="0"/>
  </r>
  <r>
    <x v="15"/>
    <x v="0"/>
    <x v="45"/>
    <x v="0"/>
    <x v="39"/>
    <x v="6"/>
    <n v="6"/>
    <x v="0"/>
    <n v="-462.44"/>
    <n v="0"/>
  </r>
  <r>
    <x v="15"/>
    <x v="1"/>
    <x v="46"/>
    <x v="0"/>
    <x v="40"/>
    <x v="17"/>
    <n v="20"/>
    <x v="0"/>
    <n v="-1604.4"/>
    <n v="0"/>
  </r>
  <r>
    <x v="15"/>
    <x v="2"/>
    <x v="47"/>
    <x v="0"/>
    <x v="41"/>
    <x v="2"/>
    <n v="5"/>
    <x v="0"/>
    <n v="-518.55999999999995"/>
    <n v="0"/>
  </r>
  <r>
    <x v="16"/>
    <x v="0"/>
    <x v="48"/>
    <x v="0"/>
    <x v="38"/>
    <x v="0"/>
    <n v="4"/>
    <x v="0"/>
    <n v="-289.61"/>
    <n v="0"/>
  </r>
  <r>
    <x v="16"/>
    <x v="1"/>
    <x v="49"/>
    <x v="0"/>
    <x v="23"/>
    <x v="1"/>
    <n v="10"/>
    <x v="0"/>
    <n v="-1043.19"/>
    <n v="0"/>
  </r>
  <r>
    <x v="16"/>
    <x v="2"/>
    <x v="50"/>
    <x v="0"/>
    <x v="42"/>
    <x v="6"/>
    <n v="6"/>
    <x v="3"/>
    <n v="-617.64"/>
    <n v="0.33333333333333331"/>
  </r>
  <r>
    <x v="17"/>
    <x v="0"/>
    <x v="51"/>
    <x v="0"/>
    <x v="43"/>
    <x v="0"/>
    <n v="4"/>
    <x v="0"/>
    <n v="-292.08"/>
    <n v="0"/>
  </r>
  <r>
    <x v="17"/>
    <x v="1"/>
    <x v="52"/>
    <x v="0"/>
    <x v="44"/>
    <x v="17"/>
    <n v="20"/>
    <x v="3"/>
    <n v="-1881.5899999999997"/>
    <n v="0.1"/>
  </r>
  <r>
    <x v="17"/>
    <x v="2"/>
    <x v="53"/>
    <x v="0"/>
    <x v="45"/>
    <x v="1"/>
    <n v="10"/>
    <x v="0"/>
    <n v="-868.05"/>
    <n v="0"/>
  </r>
  <r>
    <x v="18"/>
    <x v="0"/>
    <x v="54"/>
    <x v="0"/>
    <x v="2"/>
    <x v="2"/>
    <n v="5"/>
    <x v="0"/>
    <n v="-509.09000000000003"/>
    <n v="0"/>
  </r>
  <r>
    <x v="18"/>
    <x v="1"/>
    <x v="55"/>
    <x v="0"/>
    <x v="46"/>
    <x v="8"/>
    <n v="7"/>
    <x v="0"/>
    <n v="-537.71"/>
    <n v="0"/>
  </r>
  <r>
    <x v="18"/>
    <x v="2"/>
    <x v="56"/>
    <x v="0"/>
    <x v="16"/>
    <x v="11"/>
    <n v="3"/>
    <x v="0"/>
    <n v="-329.16999999999996"/>
    <n v="0"/>
  </r>
  <r>
    <x v="19"/>
    <x v="0"/>
    <x v="57"/>
    <x v="0"/>
    <x v="47"/>
    <x v="8"/>
    <n v="7"/>
    <x v="0"/>
    <n v="-612.43999999999994"/>
    <n v="0"/>
  </r>
  <r>
    <x v="19"/>
    <x v="1"/>
    <x v="58"/>
    <x v="0"/>
    <x v="48"/>
    <x v="16"/>
    <n v="19"/>
    <x v="1"/>
    <n v="-1917.6499999999999"/>
    <n v="5.2631578947368418E-2"/>
  </r>
  <r>
    <x v="19"/>
    <x v="2"/>
    <x v="59"/>
    <x v="0"/>
    <x v="35"/>
    <x v="2"/>
    <n v="5"/>
    <x v="0"/>
    <n v="-527.73"/>
    <n v="0"/>
  </r>
  <r>
    <x v="20"/>
    <x v="0"/>
    <x v="60"/>
    <x v="0"/>
    <x v="49"/>
    <x v="5"/>
    <n v="14"/>
    <x v="1"/>
    <n v="-1094.99"/>
    <n v="7.1428571428571425E-2"/>
  </r>
  <r>
    <x v="20"/>
    <x v="1"/>
    <x v="61"/>
    <x v="0"/>
    <x v="50"/>
    <x v="4"/>
    <n v="8"/>
    <x v="0"/>
    <n v="-791.97"/>
    <n v="0"/>
  </r>
  <r>
    <x v="20"/>
    <x v="2"/>
    <x v="62"/>
    <x v="0"/>
    <x v="51"/>
    <x v="2"/>
    <n v="5"/>
    <x v="1"/>
    <n v="-495.13"/>
    <n v="0.2"/>
  </r>
  <r>
    <x v="21"/>
    <x v="0"/>
    <x v="63"/>
    <x v="0"/>
    <x v="34"/>
    <x v="4"/>
    <n v="8"/>
    <x v="0"/>
    <n v="-594.21"/>
    <n v="0"/>
  </r>
  <r>
    <x v="21"/>
    <x v="1"/>
    <x v="64"/>
    <x v="0"/>
    <x v="32"/>
    <x v="18"/>
    <n v="16"/>
    <x v="0"/>
    <n v="-1181.95"/>
    <n v="0"/>
  </r>
  <r>
    <x v="21"/>
    <x v="2"/>
    <x v="65"/>
    <x v="0"/>
    <x v="52"/>
    <x v="0"/>
    <n v="4"/>
    <x v="0"/>
    <n v="-188.85999999999999"/>
    <n v="0"/>
  </r>
  <r>
    <x v="22"/>
    <x v="0"/>
    <x v="66"/>
    <x v="0"/>
    <x v="50"/>
    <x v="4"/>
    <n v="8"/>
    <x v="0"/>
    <n v="-620.33000000000004"/>
    <n v="0"/>
  </r>
  <r>
    <x v="22"/>
    <x v="1"/>
    <x v="67"/>
    <x v="0"/>
    <x v="53"/>
    <x v="12"/>
    <n v="15"/>
    <x v="0"/>
    <n v="-1213.03"/>
    <n v="0"/>
  </r>
  <r>
    <x v="22"/>
    <x v="2"/>
    <x v="68"/>
    <x v="0"/>
    <x v="54"/>
    <x v="14"/>
    <n v="9"/>
    <x v="0"/>
    <n v="-696.18000000000006"/>
    <n v="0"/>
  </r>
  <r>
    <x v="23"/>
    <x v="0"/>
    <x v="69"/>
    <x v="0"/>
    <x v="5"/>
    <x v="4"/>
    <n v="8"/>
    <x v="0"/>
    <n v="-743.51"/>
    <n v="0"/>
  </r>
  <r>
    <x v="23"/>
    <x v="1"/>
    <x v="70"/>
    <x v="0"/>
    <x v="55"/>
    <x v="14"/>
    <n v="9"/>
    <x v="0"/>
    <n v="-758.61"/>
    <n v="0"/>
  </r>
  <r>
    <x v="23"/>
    <x v="2"/>
    <x v="71"/>
    <x v="2"/>
    <x v="56"/>
    <x v="6"/>
    <n v="6"/>
    <x v="1"/>
    <n v="-1961.51"/>
    <n v="0.1666666666666666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B31BA2-B9E1-5A45-BD5E-65E8182D5000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3:R29" firstHeaderRow="1" firstDataRow="2" firstDataCol="1" rowPageCount="1" colPageCount="1"/>
  <pivotFields count="14">
    <pivotField dataField="1" showAll="0"/>
    <pivotField axis="axisCol" multipleItemSelectionAllowed="1" showAll="0">
      <items count="4">
        <item x="1"/>
        <item x="0"/>
        <item x="2"/>
        <item t="default"/>
      </items>
    </pivotField>
    <pivotField numFmtId="14" showAll="0"/>
    <pivotField axis="axisRow" numFmtId="14" showAll="0">
      <items count="25">
        <item x="18"/>
        <item x="9"/>
        <item x="10"/>
        <item x="12"/>
        <item x="3"/>
        <item x="23"/>
        <item x="0"/>
        <item x="19"/>
        <item x="22"/>
        <item x="4"/>
        <item x="6"/>
        <item x="20"/>
        <item x="2"/>
        <item x="7"/>
        <item x="15"/>
        <item x="1"/>
        <item x="16"/>
        <item x="14"/>
        <item x="8"/>
        <item x="17"/>
        <item x="21"/>
        <item x="5"/>
        <item x="11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5">
        <item sd="0" x="0"/>
        <item sd="0" x="1"/>
        <item sd="0" x="2"/>
        <item sd="0" x="3"/>
        <item t="default"/>
      </items>
    </pivotField>
  </pivotFields>
  <rowFields count="1">
    <field x="3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pageFields count="1">
    <pageField fld="13" hier="-1"/>
  </pageFields>
  <dataFields count="1">
    <dataField name="Count of account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32BEFE-6704-2443-9015-76913D7FD194}" name="PivotTable4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28" firstHeaderRow="0" firstDataRow="1" firstDataCol="1" rowPageCount="1" colPageCount="1"/>
  <pivotFields count="14">
    <pivotField axis="axisRow" numFmtId="167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Page" showAll="0">
      <items count="4">
        <item x="0"/>
        <item x="1"/>
        <item x="2"/>
        <item t="default"/>
      </items>
    </pivotField>
    <pivotField dataField="1" showAll="0">
      <items count="73">
        <item x="26"/>
        <item x="32"/>
        <item x="42"/>
        <item x="35"/>
        <item x="14"/>
        <item x="48"/>
        <item x="56"/>
        <item x="44"/>
        <item x="51"/>
        <item x="59"/>
        <item x="54"/>
        <item x="41"/>
        <item x="71"/>
        <item x="17"/>
        <item x="0"/>
        <item x="65"/>
        <item x="50"/>
        <item x="2"/>
        <item x="11"/>
        <item x="9"/>
        <item x="57"/>
        <item x="61"/>
        <item x="68"/>
        <item x="62"/>
        <item x="47"/>
        <item x="55"/>
        <item x="36"/>
        <item x="29"/>
        <item x="39"/>
        <item x="38"/>
        <item x="45"/>
        <item x="27"/>
        <item x="8"/>
        <item x="20"/>
        <item x="70"/>
        <item x="23"/>
        <item x="63"/>
        <item x="37"/>
        <item x="31"/>
        <item x="69"/>
        <item x="33"/>
        <item x="19"/>
        <item x="5"/>
        <item x="30"/>
        <item x="18"/>
        <item x="3"/>
        <item x="6"/>
        <item x="12"/>
        <item x="24"/>
        <item x="16"/>
        <item x="10"/>
        <item x="49"/>
        <item x="66"/>
        <item x="1"/>
        <item x="25"/>
        <item x="53"/>
        <item x="21"/>
        <item x="13"/>
        <item x="34"/>
        <item x="15"/>
        <item x="40"/>
        <item x="22"/>
        <item x="67"/>
        <item x="60"/>
        <item x="7"/>
        <item x="28"/>
        <item x="64"/>
        <item x="58"/>
        <item x="4"/>
        <item x="46"/>
        <item x="43"/>
        <item x="52"/>
        <item t="default"/>
      </items>
    </pivotField>
    <pivotField dataField="1" showAll="0">
      <items count="4">
        <item x="0"/>
        <item x="1"/>
        <item x="2"/>
        <item t="default"/>
      </items>
    </pivotField>
    <pivotField dataField="1" showAll="0">
      <items count="58">
        <item x="24"/>
        <item x="13"/>
        <item x="30"/>
        <item x="52"/>
        <item x="38"/>
        <item x="25"/>
        <item x="43"/>
        <item x="16"/>
        <item x="33"/>
        <item x="0"/>
        <item x="56"/>
        <item x="27"/>
        <item x="36"/>
        <item x="10"/>
        <item x="2"/>
        <item x="35"/>
        <item x="39"/>
        <item x="51"/>
        <item x="22"/>
        <item x="8"/>
        <item x="41"/>
        <item x="46"/>
        <item x="31"/>
        <item x="42"/>
        <item x="47"/>
        <item x="34"/>
        <item x="54"/>
        <item x="28"/>
        <item x="19"/>
        <item x="11"/>
        <item x="50"/>
        <item x="55"/>
        <item x="5"/>
        <item x="6"/>
        <item x="17"/>
        <item x="15"/>
        <item x="18"/>
        <item x="29"/>
        <item x="12"/>
        <item x="45"/>
        <item x="3"/>
        <item x="20"/>
        <item x="1"/>
        <item x="23"/>
        <item x="4"/>
        <item x="14"/>
        <item x="49"/>
        <item x="9"/>
        <item x="53"/>
        <item x="7"/>
        <item x="32"/>
        <item x="21"/>
        <item x="26"/>
        <item x="40"/>
        <item x="48"/>
        <item x="44"/>
        <item x="37"/>
        <item t="default"/>
      </items>
    </pivotField>
    <pivotField showAll="0">
      <items count="20">
        <item x="13"/>
        <item x="15"/>
        <item x="9"/>
        <item x="11"/>
        <item x="0"/>
        <item x="2"/>
        <item x="6"/>
        <item x="8"/>
        <item x="4"/>
        <item x="14"/>
        <item x="1"/>
        <item x="7"/>
        <item x="10"/>
        <item x="3"/>
        <item x="5"/>
        <item x="12"/>
        <item x="18"/>
        <item x="16"/>
        <item x="17"/>
        <item t="default"/>
      </items>
    </pivotField>
    <pivotField dataField="1" showAll="0"/>
    <pivotField dataField="1" showAll="0">
      <items count="5">
        <item x="0"/>
        <item x="1"/>
        <item x="3"/>
        <item x="2"/>
        <item t="default"/>
      </items>
    </pivotField>
    <pivotField dataField="1" showAll="0"/>
    <pivotField numFmtId="169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  <pivotField dataField="1" dragToRow="0" dragToCol="0" dragToPage="0" showAll="0" defaultSubtota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1">
    <pageField fld="1" hier="-1"/>
  </pageFields>
  <dataFields count="7">
    <dataField name="Sum of Total_Revenue" fld="2" baseField="0" baseItem="0" numFmtId="171"/>
    <dataField name="Sum of total_chargeoffs" fld="3" baseField="0" baseItem="0" numFmtId="171"/>
    <dataField name="Sum of acquisition_costs" fld="4" baseField="0" baseItem="0" numFmtId="172"/>
    <dataField name="Sum of net_income" fld="8" baseField="0" baseItem="0" numFmtId="171"/>
    <dataField name="Sum of active_accounts" fld="6" baseField="0" baseItem="0"/>
    <dataField name="Sum of dpd_30" fld="7" baseField="0" baseItem="0"/>
    <dataField name="Monthly deIinquency_rate" fld="13" baseField="0" baseItem="0" numFmtId="169"/>
  </dataFields>
  <formats count="12">
    <format dxfId="431">
      <pivotArea type="all" dataOnly="0" outline="0" fieldPosition="0"/>
    </format>
    <format dxfId="430">
      <pivotArea dataOnly="0" labelOnly="1" grandRow="1" outline="0" fieldPosition="0"/>
    </format>
    <format dxfId="429">
      <pivotArea type="all" dataOnly="0" outline="0" fieldPosition="0"/>
    </format>
    <format dxfId="428">
      <pivotArea dataOnly="0" labelOnly="1" grandRow="1" outline="0" fieldPosition="0"/>
    </format>
    <format dxfId="427">
      <pivotArea outline="0" collapsedLevelsAreSubtotals="1" fieldPosition="0"/>
    </format>
    <format dxfId="426">
      <pivotArea outline="0" collapsedLevelsAreSubtotals="1" fieldPosition="0"/>
    </format>
    <format dxfId="425">
      <pivotArea field="0" type="button" dataOnly="0" labelOnly="1" outline="0" axis="axisRow" fieldPosition="0"/>
    </format>
    <format dxfId="424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423">
      <pivotArea field="0" type="button" dataOnly="0" labelOnly="1" outline="0" axis="axisRow" fieldPosition="0"/>
    </format>
    <format dxfId="422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421">
      <pivotArea dataOnly="0" labelOnly="1" fieldPosition="0">
        <references count="1">
          <reference field="0" count="0"/>
        </references>
      </pivotArea>
    </format>
    <format dxfId="420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CF67-6133-4E42-9368-5582303232A0}">
  <dimension ref="A1:K601"/>
  <sheetViews>
    <sheetView tabSelected="1" workbookViewId="0">
      <selection activeCell="L1" sqref="L1:L1048576"/>
    </sheetView>
  </sheetViews>
  <sheetFormatPr baseColWidth="10" defaultRowHeight="16" x14ac:dyDescent="0.2"/>
  <cols>
    <col min="1" max="1" width="19.1640625" style="4" customWidth="1"/>
    <col min="2" max="2" width="23.83203125" style="4" customWidth="1"/>
    <col min="3" max="3" width="19.6640625" style="4" customWidth="1"/>
    <col min="4" max="4" width="27.1640625" style="5" customWidth="1"/>
    <col min="5" max="5" width="20.5" style="4" customWidth="1"/>
    <col min="6" max="7" width="16.83203125" style="4" customWidth="1"/>
    <col min="8" max="8" width="24" style="4" customWidth="1"/>
    <col min="9" max="9" width="18.33203125" style="4" customWidth="1"/>
    <col min="10" max="10" width="16.1640625" style="12" customWidth="1"/>
    <col min="11" max="11" width="26.83203125" style="4" customWidth="1"/>
  </cols>
  <sheetData>
    <row r="1" spans="1:11" ht="22" customHeight="1" x14ac:dyDescent="0.2">
      <c r="A1" s="2" t="s">
        <v>0</v>
      </c>
      <c r="B1" s="2" t="s">
        <v>1</v>
      </c>
      <c r="C1" s="2" t="s">
        <v>2</v>
      </c>
      <c r="D1" s="3" t="s">
        <v>7</v>
      </c>
      <c r="E1" s="2" t="s">
        <v>3</v>
      </c>
      <c r="F1" s="2" t="s">
        <v>4</v>
      </c>
      <c r="G1" s="2" t="s">
        <v>5</v>
      </c>
      <c r="H1" s="2" t="s">
        <v>612</v>
      </c>
      <c r="I1" s="2" t="s">
        <v>613</v>
      </c>
      <c r="J1" s="11" t="s">
        <v>6</v>
      </c>
      <c r="K1" s="2" t="s">
        <v>8</v>
      </c>
    </row>
    <row r="2" spans="1:11" x14ac:dyDescent="0.2">
      <c r="A2" s="4" t="s">
        <v>9</v>
      </c>
      <c r="B2" s="4" t="s">
        <v>10</v>
      </c>
      <c r="C2" s="5">
        <v>45114</v>
      </c>
      <c r="D2" s="5">
        <v>45108</v>
      </c>
      <c r="E2" s="4">
        <v>4900</v>
      </c>
      <c r="F2" s="4">
        <v>723.83</v>
      </c>
      <c r="G2" s="4">
        <v>19.09</v>
      </c>
      <c r="H2" s="4">
        <v>0</v>
      </c>
      <c r="I2" s="4">
        <v>0</v>
      </c>
      <c r="J2" s="12">
        <v>0</v>
      </c>
      <c r="K2" s="4">
        <v>130</v>
      </c>
    </row>
    <row r="3" spans="1:11" x14ac:dyDescent="0.2">
      <c r="A3" s="4" t="s">
        <v>11</v>
      </c>
      <c r="B3" s="4" t="s">
        <v>12</v>
      </c>
      <c r="C3" s="5">
        <v>45390</v>
      </c>
      <c r="D3" s="5">
        <v>45383</v>
      </c>
      <c r="E3" s="4">
        <v>4800</v>
      </c>
      <c r="F3" s="4">
        <v>916.81</v>
      </c>
      <c r="G3" s="4">
        <v>37.28</v>
      </c>
      <c r="H3" s="4">
        <v>0</v>
      </c>
      <c r="I3" s="4">
        <v>0</v>
      </c>
      <c r="J3" s="12">
        <v>0</v>
      </c>
      <c r="K3" s="4">
        <v>150</v>
      </c>
    </row>
    <row r="4" spans="1:11" x14ac:dyDescent="0.2">
      <c r="A4" s="4" t="s">
        <v>13</v>
      </c>
      <c r="B4" s="4" t="s">
        <v>10</v>
      </c>
      <c r="C4" s="5">
        <v>45319</v>
      </c>
      <c r="D4" s="5">
        <v>45292</v>
      </c>
      <c r="E4" s="4">
        <v>8100</v>
      </c>
      <c r="F4" s="4">
        <v>872.38</v>
      </c>
      <c r="G4" s="4">
        <v>22.84</v>
      </c>
      <c r="H4" s="4">
        <v>0</v>
      </c>
      <c r="I4" s="4">
        <v>0</v>
      </c>
      <c r="J4" s="12">
        <v>0</v>
      </c>
      <c r="K4" s="4">
        <v>180</v>
      </c>
    </row>
    <row r="5" spans="1:11" x14ac:dyDescent="0.2">
      <c r="A5" s="4" t="s">
        <v>14</v>
      </c>
      <c r="B5" s="4" t="s">
        <v>15</v>
      </c>
      <c r="C5" s="5">
        <v>45065</v>
      </c>
      <c r="D5" s="5">
        <v>45047</v>
      </c>
      <c r="E5" s="4">
        <v>2300</v>
      </c>
      <c r="F5" s="4">
        <v>600</v>
      </c>
      <c r="G5" s="4">
        <v>5.28</v>
      </c>
      <c r="H5" s="4">
        <v>0</v>
      </c>
      <c r="I5" s="4">
        <v>0</v>
      </c>
      <c r="J5" s="12">
        <v>0</v>
      </c>
      <c r="K5" s="4">
        <v>130</v>
      </c>
    </row>
    <row r="6" spans="1:11" x14ac:dyDescent="0.2">
      <c r="A6" s="4" t="s">
        <v>16</v>
      </c>
      <c r="B6" s="4" t="s">
        <v>15</v>
      </c>
      <c r="C6" s="5">
        <v>45225</v>
      </c>
      <c r="D6" s="5">
        <v>45200</v>
      </c>
      <c r="E6" s="4">
        <v>5700</v>
      </c>
      <c r="F6" s="4">
        <v>407.63</v>
      </c>
      <c r="G6" s="4">
        <v>7.75</v>
      </c>
      <c r="H6" s="4">
        <v>0</v>
      </c>
      <c r="I6" s="4">
        <v>0</v>
      </c>
      <c r="J6" s="12">
        <v>0</v>
      </c>
      <c r="K6" s="4">
        <v>150</v>
      </c>
    </row>
    <row r="7" spans="1:11" x14ac:dyDescent="0.2">
      <c r="A7" s="4" t="s">
        <v>17</v>
      </c>
      <c r="B7" s="4" t="s">
        <v>10</v>
      </c>
      <c r="C7" s="5">
        <v>45297</v>
      </c>
      <c r="D7" s="5">
        <v>45292</v>
      </c>
      <c r="E7" s="4">
        <v>7400</v>
      </c>
      <c r="F7" s="4">
        <v>923.47</v>
      </c>
      <c r="G7" s="4">
        <v>13.28</v>
      </c>
      <c r="H7" s="4">
        <v>0</v>
      </c>
      <c r="I7" s="4">
        <v>0</v>
      </c>
      <c r="J7" s="12">
        <v>0</v>
      </c>
      <c r="K7" s="4">
        <v>120</v>
      </c>
    </row>
    <row r="8" spans="1:11" x14ac:dyDescent="0.2">
      <c r="A8" s="4" t="s">
        <v>18</v>
      </c>
      <c r="B8" s="4" t="s">
        <v>12</v>
      </c>
      <c r="C8" s="5">
        <v>45596</v>
      </c>
      <c r="D8" s="5">
        <v>45566</v>
      </c>
      <c r="E8" s="4">
        <v>3200</v>
      </c>
      <c r="F8" s="4">
        <v>1187.5999999999999</v>
      </c>
      <c r="G8" s="4">
        <v>21.52</v>
      </c>
      <c r="H8" s="4">
        <v>0</v>
      </c>
      <c r="I8" s="4">
        <v>0</v>
      </c>
      <c r="J8" s="12">
        <v>0</v>
      </c>
      <c r="K8" s="4">
        <v>150</v>
      </c>
    </row>
    <row r="9" spans="1:11" x14ac:dyDescent="0.2">
      <c r="A9" s="4" t="s">
        <v>19</v>
      </c>
      <c r="B9" s="4" t="s">
        <v>15</v>
      </c>
      <c r="C9" s="5">
        <v>45115</v>
      </c>
      <c r="D9" s="5">
        <v>45108</v>
      </c>
      <c r="E9" s="4">
        <v>3500</v>
      </c>
      <c r="F9" s="4">
        <v>918.69</v>
      </c>
      <c r="G9" s="4">
        <v>16.41</v>
      </c>
      <c r="H9" s="4">
        <v>0</v>
      </c>
      <c r="I9" s="4">
        <v>0</v>
      </c>
      <c r="J9" s="12">
        <v>0</v>
      </c>
      <c r="K9" s="4">
        <v>150</v>
      </c>
    </row>
    <row r="10" spans="1:11" x14ac:dyDescent="0.2">
      <c r="A10" s="4" t="s">
        <v>20</v>
      </c>
      <c r="B10" s="4" t="s">
        <v>12</v>
      </c>
      <c r="C10" s="5">
        <v>45237</v>
      </c>
      <c r="D10" s="5">
        <v>45231</v>
      </c>
      <c r="E10" s="4">
        <v>5500</v>
      </c>
      <c r="F10" s="4">
        <v>1098.83</v>
      </c>
      <c r="G10" s="4">
        <v>14.45</v>
      </c>
      <c r="H10" s="4">
        <v>0</v>
      </c>
      <c r="I10" s="4">
        <v>0</v>
      </c>
      <c r="J10" s="12">
        <v>0</v>
      </c>
      <c r="K10" s="4">
        <v>100</v>
      </c>
    </row>
    <row r="11" spans="1:11" x14ac:dyDescent="0.2">
      <c r="A11" s="4" t="s">
        <v>21</v>
      </c>
      <c r="B11" s="4" t="s">
        <v>10</v>
      </c>
      <c r="C11" s="5">
        <v>45115</v>
      </c>
      <c r="D11" s="5">
        <v>45108</v>
      </c>
      <c r="E11" s="4">
        <v>3200</v>
      </c>
      <c r="F11" s="4">
        <v>1197.43</v>
      </c>
      <c r="G11" s="4">
        <v>15.75</v>
      </c>
      <c r="H11" s="4">
        <v>0</v>
      </c>
      <c r="I11" s="4">
        <v>0</v>
      </c>
      <c r="J11" s="12">
        <v>0</v>
      </c>
      <c r="K11" s="4">
        <v>130</v>
      </c>
    </row>
    <row r="12" spans="1:11" x14ac:dyDescent="0.2">
      <c r="A12" s="4" t="s">
        <v>22</v>
      </c>
      <c r="B12" s="4" t="s">
        <v>15</v>
      </c>
      <c r="C12" s="5">
        <v>45344</v>
      </c>
      <c r="D12" s="5">
        <v>45323</v>
      </c>
      <c r="E12" s="4">
        <v>7200</v>
      </c>
      <c r="F12" s="4">
        <v>1928.8</v>
      </c>
      <c r="G12" s="4">
        <v>28.13</v>
      </c>
      <c r="H12" s="4">
        <v>0</v>
      </c>
      <c r="I12" s="4">
        <v>0</v>
      </c>
      <c r="J12" s="12">
        <v>0</v>
      </c>
      <c r="K12" s="4">
        <v>120</v>
      </c>
    </row>
    <row r="13" spans="1:11" x14ac:dyDescent="0.2">
      <c r="A13" s="4" t="s">
        <v>23</v>
      </c>
      <c r="B13" s="4" t="s">
        <v>10</v>
      </c>
      <c r="C13" s="5">
        <v>45495</v>
      </c>
      <c r="D13" s="5">
        <v>45474</v>
      </c>
      <c r="E13" s="4">
        <v>3000</v>
      </c>
      <c r="F13" s="4">
        <v>2089.21</v>
      </c>
      <c r="G13" s="4">
        <v>17.079999999999998</v>
      </c>
      <c r="H13" s="4">
        <v>0</v>
      </c>
      <c r="I13" s="4">
        <v>0</v>
      </c>
      <c r="J13" s="12">
        <v>0</v>
      </c>
      <c r="K13" s="4">
        <v>150</v>
      </c>
    </row>
    <row r="14" spans="1:11" x14ac:dyDescent="0.2">
      <c r="A14" s="4" t="s">
        <v>24</v>
      </c>
      <c r="B14" s="4" t="s">
        <v>12</v>
      </c>
      <c r="C14" s="5">
        <v>45308</v>
      </c>
      <c r="D14" s="5">
        <v>45292</v>
      </c>
      <c r="E14" s="4">
        <v>9000</v>
      </c>
      <c r="F14" s="4">
        <v>1324.02</v>
      </c>
      <c r="G14" s="4">
        <v>21.62</v>
      </c>
      <c r="H14" s="4">
        <v>0</v>
      </c>
      <c r="I14" s="4">
        <v>0</v>
      </c>
      <c r="J14" s="12">
        <v>0</v>
      </c>
      <c r="K14" s="4">
        <v>150</v>
      </c>
    </row>
    <row r="15" spans="1:11" x14ac:dyDescent="0.2">
      <c r="A15" s="4" t="s">
        <v>25</v>
      </c>
      <c r="B15" s="4" t="s">
        <v>12</v>
      </c>
      <c r="C15" s="5">
        <v>44964</v>
      </c>
      <c r="D15" s="5">
        <v>44958</v>
      </c>
      <c r="E15" s="4">
        <v>4800</v>
      </c>
      <c r="F15" s="4">
        <v>1648.02</v>
      </c>
      <c r="G15" s="4">
        <v>26</v>
      </c>
      <c r="H15" s="4">
        <v>0</v>
      </c>
      <c r="I15" s="4">
        <v>0</v>
      </c>
      <c r="J15" s="12">
        <v>0</v>
      </c>
      <c r="K15" s="4">
        <v>100</v>
      </c>
    </row>
    <row r="16" spans="1:11" x14ac:dyDescent="0.2">
      <c r="A16" s="4" t="s">
        <v>26</v>
      </c>
      <c r="B16" s="4" t="s">
        <v>10</v>
      </c>
      <c r="C16" s="5">
        <v>45010</v>
      </c>
      <c r="D16" s="5">
        <v>44986</v>
      </c>
      <c r="E16" s="4">
        <v>8000</v>
      </c>
      <c r="F16" s="4">
        <v>1635.04</v>
      </c>
      <c r="G16" s="4">
        <v>33.82</v>
      </c>
      <c r="H16" s="4">
        <v>0</v>
      </c>
      <c r="I16" s="4">
        <v>0</v>
      </c>
      <c r="J16" s="12">
        <v>0</v>
      </c>
      <c r="K16" s="4">
        <v>130</v>
      </c>
    </row>
    <row r="17" spans="1:11" x14ac:dyDescent="0.2">
      <c r="A17" s="4" t="s">
        <v>27</v>
      </c>
      <c r="B17" s="4" t="s">
        <v>15</v>
      </c>
      <c r="C17" s="5">
        <v>45245</v>
      </c>
      <c r="D17" s="5">
        <v>45231</v>
      </c>
      <c r="E17" s="4">
        <v>5400</v>
      </c>
      <c r="F17" s="4">
        <v>2018.37</v>
      </c>
      <c r="G17" s="4">
        <v>29.75</v>
      </c>
      <c r="H17" s="4">
        <v>0</v>
      </c>
      <c r="I17" s="4">
        <v>0</v>
      </c>
      <c r="J17" s="12">
        <v>0</v>
      </c>
      <c r="K17" s="4">
        <v>180</v>
      </c>
    </row>
    <row r="18" spans="1:11" x14ac:dyDescent="0.2">
      <c r="A18" s="4" t="s">
        <v>28</v>
      </c>
      <c r="B18" s="4" t="s">
        <v>10</v>
      </c>
      <c r="C18" s="5">
        <v>45612</v>
      </c>
      <c r="D18" s="5">
        <v>45597</v>
      </c>
      <c r="E18" s="4">
        <v>5600</v>
      </c>
      <c r="F18" s="4">
        <v>1853.57</v>
      </c>
      <c r="G18" s="4">
        <v>40.21</v>
      </c>
      <c r="H18" s="4">
        <v>0</v>
      </c>
      <c r="I18" s="4">
        <v>0</v>
      </c>
      <c r="J18" s="12">
        <v>0</v>
      </c>
      <c r="K18" s="4">
        <v>130</v>
      </c>
    </row>
    <row r="19" spans="1:11" x14ac:dyDescent="0.2">
      <c r="A19" s="4" t="s">
        <v>29</v>
      </c>
      <c r="B19" s="4" t="s">
        <v>10</v>
      </c>
      <c r="C19" s="5">
        <v>45328</v>
      </c>
      <c r="D19" s="5">
        <v>45323</v>
      </c>
      <c r="E19" s="4">
        <v>8500</v>
      </c>
      <c r="F19" s="4">
        <v>1789.32</v>
      </c>
      <c r="G19" s="4">
        <v>36.880000000000003</v>
      </c>
      <c r="H19" s="4">
        <v>0</v>
      </c>
      <c r="I19" s="4">
        <v>0</v>
      </c>
      <c r="J19" s="12">
        <v>0</v>
      </c>
      <c r="K19" s="4">
        <v>100</v>
      </c>
    </row>
    <row r="20" spans="1:11" x14ac:dyDescent="0.2">
      <c r="A20" s="4" t="s">
        <v>30</v>
      </c>
      <c r="B20" s="4" t="s">
        <v>10</v>
      </c>
      <c r="C20" s="5">
        <v>45568</v>
      </c>
      <c r="D20" s="5">
        <v>45566</v>
      </c>
      <c r="E20" s="4">
        <v>5500</v>
      </c>
      <c r="F20" s="4">
        <v>1764.24</v>
      </c>
      <c r="G20" s="4">
        <v>30.67</v>
      </c>
      <c r="H20" s="4">
        <v>0</v>
      </c>
      <c r="I20" s="4">
        <v>0</v>
      </c>
      <c r="J20" s="12">
        <v>0</v>
      </c>
      <c r="K20" s="4">
        <v>120</v>
      </c>
    </row>
    <row r="21" spans="1:11" x14ac:dyDescent="0.2">
      <c r="A21" s="4" t="s">
        <v>31</v>
      </c>
      <c r="B21" s="4" t="s">
        <v>15</v>
      </c>
      <c r="C21" s="5">
        <v>45046</v>
      </c>
      <c r="D21" s="5">
        <v>45017</v>
      </c>
      <c r="E21" s="4">
        <v>9200</v>
      </c>
      <c r="F21" s="4">
        <v>1688.51</v>
      </c>
      <c r="G21" s="4">
        <v>34.049999999999997</v>
      </c>
      <c r="H21" s="4">
        <v>0</v>
      </c>
      <c r="I21" s="4">
        <v>0</v>
      </c>
      <c r="J21" s="12">
        <v>0</v>
      </c>
      <c r="K21" s="4">
        <v>130</v>
      </c>
    </row>
    <row r="22" spans="1:11" x14ac:dyDescent="0.2">
      <c r="A22" s="4" t="s">
        <v>32</v>
      </c>
      <c r="B22" s="4" t="s">
        <v>15</v>
      </c>
      <c r="C22" s="5">
        <v>45638</v>
      </c>
      <c r="D22" s="5">
        <v>45627</v>
      </c>
      <c r="E22" s="4">
        <v>6900</v>
      </c>
      <c r="F22" s="4">
        <v>1550.87</v>
      </c>
      <c r="G22" s="4">
        <v>29.37</v>
      </c>
      <c r="H22" s="4">
        <v>0</v>
      </c>
      <c r="I22" s="4">
        <v>0</v>
      </c>
      <c r="J22" s="12">
        <v>30</v>
      </c>
      <c r="K22" s="4">
        <v>150</v>
      </c>
    </row>
    <row r="23" spans="1:11" x14ac:dyDescent="0.2">
      <c r="A23" s="4" t="s">
        <v>33</v>
      </c>
      <c r="B23" s="4" t="s">
        <v>12</v>
      </c>
      <c r="C23" s="5">
        <v>45257</v>
      </c>
      <c r="D23" s="5">
        <v>45231</v>
      </c>
      <c r="E23" s="4">
        <v>9200</v>
      </c>
      <c r="F23" s="4">
        <v>1651.2</v>
      </c>
      <c r="G23" s="4">
        <v>39.869999999999997</v>
      </c>
      <c r="H23" s="4">
        <v>0</v>
      </c>
      <c r="I23" s="4">
        <v>0</v>
      </c>
      <c r="J23" s="12">
        <v>0</v>
      </c>
      <c r="K23" s="4">
        <v>150</v>
      </c>
    </row>
    <row r="24" spans="1:11" x14ac:dyDescent="0.2">
      <c r="A24" s="4" t="s">
        <v>34</v>
      </c>
      <c r="B24" s="4" t="s">
        <v>12</v>
      </c>
      <c r="C24" s="5">
        <v>45459</v>
      </c>
      <c r="D24" s="5">
        <v>45444</v>
      </c>
      <c r="E24" s="4">
        <v>9800</v>
      </c>
      <c r="F24" s="4">
        <v>1840.43</v>
      </c>
      <c r="G24" s="4">
        <v>25.58</v>
      </c>
      <c r="H24" s="4">
        <v>0</v>
      </c>
      <c r="I24" s="4">
        <v>0</v>
      </c>
      <c r="J24" s="12">
        <v>15</v>
      </c>
      <c r="K24" s="4">
        <v>120</v>
      </c>
    </row>
    <row r="25" spans="1:11" x14ac:dyDescent="0.2">
      <c r="A25" s="4" t="s">
        <v>35</v>
      </c>
      <c r="B25" s="4" t="s">
        <v>15</v>
      </c>
      <c r="C25" s="5">
        <v>45367</v>
      </c>
      <c r="D25" s="5">
        <v>45352</v>
      </c>
      <c r="E25" s="4">
        <v>2600</v>
      </c>
      <c r="F25" s="4">
        <v>1700.15</v>
      </c>
      <c r="G25" s="4">
        <v>30.45</v>
      </c>
      <c r="H25" s="4">
        <v>0</v>
      </c>
      <c r="I25" s="4">
        <v>0</v>
      </c>
      <c r="J25" s="12">
        <v>0</v>
      </c>
      <c r="K25" s="4">
        <v>100</v>
      </c>
    </row>
    <row r="26" spans="1:11" x14ac:dyDescent="0.2">
      <c r="A26" s="4" t="s">
        <v>36</v>
      </c>
      <c r="B26" s="4" t="s">
        <v>12</v>
      </c>
      <c r="C26" s="5">
        <v>45125</v>
      </c>
      <c r="D26" s="5">
        <v>45108</v>
      </c>
      <c r="E26" s="4">
        <v>1800</v>
      </c>
      <c r="F26" s="4">
        <v>1802.82</v>
      </c>
      <c r="G26" s="4">
        <v>31.84</v>
      </c>
      <c r="H26" s="4">
        <v>0</v>
      </c>
      <c r="I26" s="4">
        <v>0</v>
      </c>
      <c r="J26" s="12">
        <v>0</v>
      </c>
      <c r="K26" s="4">
        <v>130</v>
      </c>
    </row>
    <row r="27" spans="1:11" x14ac:dyDescent="0.2">
      <c r="A27" s="4" t="s">
        <v>37</v>
      </c>
      <c r="B27" s="4" t="s">
        <v>12</v>
      </c>
      <c r="C27" s="5">
        <v>45425</v>
      </c>
      <c r="D27" s="5">
        <v>45413</v>
      </c>
      <c r="E27" s="4">
        <v>3200</v>
      </c>
      <c r="F27" s="4">
        <v>1736</v>
      </c>
      <c r="G27" s="4">
        <v>25.86</v>
      </c>
      <c r="H27" s="4">
        <v>0</v>
      </c>
      <c r="I27" s="4">
        <v>0</v>
      </c>
      <c r="J27" s="12">
        <v>0</v>
      </c>
      <c r="K27" s="4">
        <v>150</v>
      </c>
    </row>
    <row r="28" spans="1:11" x14ac:dyDescent="0.2">
      <c r="A28" s="4" t="s">
        <v>38</v>
      </c>
      <c r="B28" s="4" t="s">
        <v>12</v>
      </c>
      <c r="C28" s="5">
        <v>45525</v>
      </c>
      <c r="D28" s="5">
        <v>45505</v>
      </c>
      <c r="E28" s="4">
        <v>4000</v>
      </c>
      <c r="F28" s="4">
        <v>1250.58</v>
      </c>
      <c r="G28" s="4">
        <v>36.15</v>
      </c>
      <c r="H28" s="4">
        <v>0</v>
      </c>
      <c r="I28" s="4">
        <v>0</v>
      </c>
      <c r="J28" s="12">
        <v>15</v>
      </c>
      <c r="K28" s="4">
        <v>150</v>
      </c>
    </row>
    <row r="29" spans="1:11" x14ac:dyDescent="0.2">
      <c r="A29" s="4" t="s">
        <v>39</v>
      </c>
      <c r="B29" s="4" t="s">
        <v>12</v>
      </c>
      <c r="C29" s="5">
        <v>44998</v>
      </c>
      <c r="D29" s="5">
        <v>44986</v>
      </c>
      <c r="E29" s="4">
        <v>4700</v>
      </c>
      <c r="F29" s="4">
        <v>1583.03</v>
      </c>
      <c r="G29" s="4">
        <v>31.25</v>
      </c>
      <c r="H29" s="4">
        <v>0</v>
      </c>
      <c r="I29" s="4">
        <v>0</v>
      </c>
      <c r="J29" s="12">
        <v>0</v>
      </c>
      <c r="K29" s="4">
        <v>150</v>
      </c>
    </row>
    <row r="30" spans="1:11" x14ac:dyDescent="0.2">
      <c r="A30" s="4" t="s">
        <v>40</v>
      </c>
      <c r="B30" s="4" t="s">
        <v>10</v>
      </c>
      <c r="C30" s="5">
        <v>45241</v>
      </c>
      <c r="D30" s="5">
        <v>45231</v>
      </c>
      <c r="E30" s="4">
        <v>4200</v>
      </c>
      <c r="F30" s="4">
        <v>2336.25</v>
      </c>
      <c r="G30" s="4">
        <v>70.239999999999995</v>
      </c>
      <c r="H30" s="4">
        <v>0</v>
      </c>
      <c r="I30" s="4">
        <v>0</v>
      </c>
      <c r="J30" s="12">
        <v>0</v>
      </c>
      <c r="K30" s="4">
        <v>120</v>
      </c>
    </row>
    <row r="31" spans="1:11" x14ac:dyDescent="0.2">
      <c r="A31" s="4" t="s">
        <v>41</v>
      </c>
      <c r="B31" s="4" t="s">
        <v>10</v>
      </c>
      <c r="C31" s="5">
        <v>45640</v>
      </c>
      <c r="D31" s="5">
        <v>45627</v>
      </c>
      <c r="E31" s="4">
        <v>8900</v>
      </c>
      <c r="F31" s="4">
        <v>2230.35</v>
      </c>
      <c r="G31" s="4">
        <v>34.799999999999997</v>
      </c>
      <c r="H31" s="4">
        <v>0</v>
      </c>
      <c r="I31" s="4">
        <v>0</v>
      </c>
      <c r="J31" s="12">
        <v>0</v>
      </c>
      <c r="K31" s="4">
        <v>130</v>
      </c>
    </row>
    <row r="32" spans="1:11" x14ac:dyDescent="0.2">
      <c r="A32" s="4" t="s">
        <v>42</v>
      </c>
      <c r="B32" s="4" t="s">
        <v>15</v>
      </c>
      <c r="C32" s="5">
        <v>45603</v>
      </c>
      <c r="D32" s="5">
        <v>45597</v>
      </c>
      <c r="E32" s="4">
        <v>6900</v>
      </c>
      <c r="F32" s="4">
        <v>2105.58</v>
      </c>
      <c r="G32" s="4">
        <v>27.39</v>
      </c>
      <c r="H32" s="4">
        <v>0</v>
      </c>
      <c r="I32" s="4">
        <v>0</v>
      </c>
      <c r="J32" s="12">
        <v>0</v>
      </c>
      <c r="K32" s="4">
        <v>120</v>
      </c>
    </row>
    <row r="33" spans="1:11" x14ac:dyDescent="0.2">
      <c r="A33" s="4" t="s">
        <v>43</v>
      </c>
      <c r="B33" s="4" t="s">
        <v>15</v>
      </c>
      <c r="C33" s="5">
        <v>45007</v>
      </c>
      <c r="D33" s="5">
        <v>44986</v>
      </c>
      <c r="E33" s="4">
        <v>8100</v>
      </c>
      <c r="F33" s="4">
        <v>3033.08</v>
      </c>
      <c r="G33" s="4">
        <v>39.979999999999997</v>
      </c>
      <c r="H33" s="4">
        <v>0</v>
      </c>
      <c r="I33" s="4">
        <v>0</v>
      </c>
      <c r="J33" s="12">
        <v>0</v>
      </c>
      <c r="K33" s="4">
        <v>100</v>
      </c>
    </row>
    <row r="34" spans="1:11" x14ac:dyDescent="0.2">
      <c r="A34" s="4" t="s">
        <v>44</v>
      </c>
      <c r="B34" s="4" t="s">
        <v>12</v>
      </c>
      <c r="C34" s="5">
        <v>44981</v>
      </c>
      <c r="D34" s="5">
        <v>44958</v>
      </c>
      <c r="E34" s="4">
        <v>1400</v>
      </c>
      <c r="F34" s="4">
        <v>2380.8000000000002</v>
      </c>
      <c r="G34" s="4">
        <v>39.79</v>
      </c>
      <c r="H34" s="4">
        <v>0</v>
      </c>
      <c r="I34" s="4">
        <v>0</v>
      </c>
      <c r="J34" s="12">
        <v>15</v>
      </c>
      <c r="K34" s="4">
        <v>150</v>
      </c>
    </row>
    <row r="35" spans="1:11" x14ac:dyDescent="0.2">
      <c r="A35" s="4" t="s">
        <v>45</v>
      </c>
      <c r="B35" s="4" t="s">
        <v>12</v>
      </c>
      <c r="C35" s="5">
        <v>45060</v>
      </c>
      <c r="D35" s="5">
        <v>45047</v>
      </c>
      <c r="E35" s="4">
        <v>7200</v>
      </c>
      <c r="F35" s="4">
        <v>2189.94</v>
      </c>
      <c r="G35" s="4">
        <v>34.26</v>
      </c>
      <c r="H35" s="4">
        <v>0</v>
      </c>
      <c r="I35" s="4">
        <v>0</v>
      </c>
      <c r="J35" s="12">
        <v>0</v>
      </c>
      <c r="K35" s="4">
        <v>150</v>
      </c>
    </row>
    <row r="36" spans="1:11" x14ac:dyDescent="0.2">
      <c r="A36" s="4" t="s">
        <v>46</v>
      </c>
      <c r="B36" s="4" t="s">
        <v>10</v>
      </c>
      <c r="C36" s="5">
        <v>45350</v>
      </c>
      <c r="D36" s="5">
        <v>45323</v>
      </c>
      <c r="E36" s="4">
        <v>8300</v>
      </c>
      <c r="F36" s="4">
        <v>2473.2600000000002</v>
      </c>
      <c r="G36" s="4">
        <v>42.97</v>
      </c>
      <c r="H36" s="4">
        <v>0</v>
      </c>
      <c r="I36" s="4">
        <v>0</v>
      </c>
      <c r="J36" s="12">
        <v>60</v>
      </c>
      <c r="K36" s="4">
        <v>180</v>
      </c>
    </row>
    <row r="37" spans="1:11" x14ac:dyDescent="0.2">
      <c r="A37" s="4" t="s">
        <v>47</v>
      </c>
      <c r="B37" s="4" t="s">
        <v>10</v>
      </c>
      <c r="C37" s="5">
        <v>44932</v>
      </c>
      <c r="D37" s="5">
        <v>44927</v>
      </c>
      <c r="E37" s="4">
        <v>5000</v>
      </c>
      <c r="F37" s="4">
        <v>2334.69</v>
      </c>
      <c r="G37" s="4">
        <v>31.76</v>
      </c>
      <c r="H37" s="4">
        <v>0</v>
      </c>
      <c r="I37" s="4">
        <v>0</v>
      </c>
      <c r="J37" s="12">
        <v>0</v>
      </c>
      <c r="K37" s="4">
        <v>150</v>
      </c>
    </row>
    <row r="38" spans="1:11" x14ac:dyDescent="0.2">
      <c r="A38" s="4" t="s">
        <v>48</v>
      </c>
      <c r="B38" s="4" t="s">
        <v>12</v>
      </c>
      <c r="C38" s="5">
        <v>45054</v>
      </c>
      <c r="D38" s="5">
        <v>45047</v>
      </c>
      <c r="E38" s="4">
        <v>4600</v>
      </c>
      <c r="F38" s="4">
        <v>2253.19</v>
      </c>
      <c r="G38" s="4">
        <v>42.31</v>
      </c>
      <c r="H38" s="4">
        <v>0</v>
      </c>
      <c r="I38" s="4">
        <v>0</v>
      </c>
      <c r="J38" s="12">
        <v>0</v>
      </c>
      <c r="K38" s="4">
        <v>130</v>
      </c>
    </row>
    <row r="39" spans="1:11" x14ac:dyDescent="0.2">
      <c r="A39" s="4" t="s">
        <v>49</v>
      </c>
      <c r="B39" s="4" t="s">
        <v>10</v>
      </c>
      <c r="C39" s="5">
        <v>45594</v>
      </c>
      <c r="D39" s="5">
        <v>45566</v>
      </c>
      <c r="E39" s="4">
        <v>5500</v>
      </c>
      <c r="F39" s="4">
        <v>2575.9499999999998</v>
      </c>
      <c r="G39" s="4">
        <v>37.39</v>
      </c>
      <c r="H39" s="4">
        <v>0</v>
      </c>
      <c r="I39" s="4">
        <v>0</v>
      </c>
      <c r="J39" s="12">
        <v>0</v>
      </c>
      <c r="K39" s="4">
        <v>150</v>
      </c>
    </row>
    <row r="40" spans="1:11" x14ac:dyDescent="0.2">
      <c r="A40" s="4" t="s">
        <v>50</v>
      </c>
      <c r="B40" s="4" t="s">
        <v>10</v>
      </c>
      <c r="C40" s="5">
        <v>44975</v>
      </c>
      <c r="D40" s="5">
        <v>44958</v>
      </c>
      <c r="E40" s="4">
        <v>9200</v>
      </c>
      <c r="F40" s="4">
        <v>2494.98</v>
      </c>
      <c r="G40" s="4">
        <v>43.86</v>
      </c>
      <c r="H40" s="4">
        <v>0</v>
      </c>
      <c r="I40" s="4">
        <v>0</v>
      </c>
      <c r="J40" s="12">
        <v>0</v>
      </c>
      <c r="K40" s="4">
        <v>130</v>
      </c>
    </row>
    <row r="41" spans="1:11" x14ac:dyDescent="0.2">
      <c r="A41" s="4" t="s">
        <v>51</v>
      </c>
      <c r="B41" s="4" t="s">
        <v>10</v>
      </c>
      <c r="C41" s="5">
        <v>45402</v>
      </c>
      <c r="D41" s="5">
        <v>45383</v>
      </c>
      <c r="E41" s="4">
        <v>2500</v>
      </c>
      <c r="F41" s="4">
        <v>2408.96</v>
      </c>
      <c r="G41" s="4">
        <v>33.56</v>
      </c>
      <c r="H41" s="4">
        <v>0</v>
      </c>
      <c r="I41" s="4">
        <v>0</v>
      </c>
      <c r="J41" s="12">
        <v>0</v>
      </c>
      <c r="K41" s="4">
        <v>130</v>
      </c>
    </row>
    <row r="42" spans="1:11" x14ac:dyDescent="0.2">
      <c r="A42" s="4" t="s">
        <v>52</v>
      </c>
      <c r="B42" s="4" t="s">
        <v>10</v>
      </c>
      <c r="C42" s="5">
        <v>45165</v>
      </c>
      <c r="D42" s="5">
        <v>45139</v>
      </c>
      <c r="E42" s="4">
        <v>1500</v>
      </c>
      <c r="F42" s="4">
        <v>2229.5100000000002</v>
      </c>
      <c r="G42" s="4">
        <v>46.41</v>
      </c>
      <c r="H42" s="4">
        <v>0</v>
      </c>
      <c r="I42" s="4">
        <v>0</v>
      </c>
      <c r="J42" s="12">
        <v>0</v>
      </c>
      <c r="K42" s="4">
        <v>120</v>
      </c>
    </row>
    <row r="43" spans="1:11" x14ac:dyDescent="0.2">
      <c r="A43" s="4" t="s">
        <v>53</v>
      </c>
      <c r="B43" s="4" t="s">
        <v>10</v>
      </c>
      <c r="C43" s="5">
        <v>45266</v>
      </c>
      <c r="D43" s="5">
        <v>45261</v>
      </c>
      <c r="E43" s="4">
        <v>6100</v>
      </c>
      <c r="F43" s="4">
        <v>2246.34</v>
      </c>
      <c r="G43" s="4">
        <v>29.61</v>
      </c>
      <c r="H43" s="4">
        <v>0</v>
      </c>
      <c r="I43" s="4">
        <v>0</v>
      </c>
      <c r="J43" s="12">
        <v>0</v>
      </c>
      <c r="K43" s="4">
        <v>150</v>
      </c>
    </row>
    <row r="44" spans="1:11" x14ac:dyDescent="0.2">
      <c r="A44" s="4" t="s">
        <v>54</v>
      </c>
      <c r="B44" s="4" t="s">
        <v>10</v>
      </c>
      <c r="C44" s="5">
        <v>45119</v>
      </c>
      <c r="D44" s="5">
        <v>45108</v>
      </c>
      <c r="E44" s="4">
        <v>8100</v>
      </c>
      <c r="F44" s="4">
        <v>1952.82</v>
      </c>
      <c r="G44" s="4">
        <v>37.700000000000003</v>
      </c>
      <c r="H44" s="4">
        <v>0</v>
      </c>
      <c r="I44" s="4">
        <v>0</v>
      </c>
      <c r="J44" s="12">
        <v>0</v>
      </c>
      <c r="K44" s="4">
        <v>130</v>
      </c>
    </row>
    <row r="45" spans="1:11" x14ac:dyDescent="0.2">
      <c r="A45" s="4" t="s">
        <v>55</v>
      </c>
      <c r="B45" s="4" t="s">
        <v>10</v>
      </c>
      <c r="C45" s="5">
        <v>45635</v>
      </c>
      <c r="D45" s="5">
        <v>45627</v>
      </c>
      <c r="E45" s="4">
        <v>9800</v>
      </c>
      <c r="F45" s="4">
        <v>2345.4499999999998</v>
      </c>
      <c r="G45" s="4">
        <v>36.090000000000003</v>
      </c>
      <c r="H45" s="4">
        <v>0</v>
      </c>
      <c r="I45" s="4">
        <v>0</v>
      </c>
      <c r="J45" s="12">
        <v>0</v>
      </c>
      <c r="K45" s="4">
        <v>130</v>
      </c>
    </row>
    <row r="46" spans="1:11" x14ac:dyDescent="0.2">
      <c r="A46" s="4" t="s">
        <v>56</v>
      </c>
      <c r="B46" s="4" t="s">
        <v>10</v>
      </c>
      <c r="C46" s="5">
        <v>45385</v>
      </c>
      <c r="D46" s="5">
        <v>45383</v>
      </c>
      <c r="E46" s="4">
        <v>8700</v>
      </c>
      <c r="F46" s="4">
        <v>2297.65</v>
      </c>
      <c r="G46" s="4">
        <v>60.37</v>
      </c>
      <c r="H46" s="4">
        <v>0</v>
      </c>
      <c r="I46" s="4">
        <v>0</v>
      </c>
      <c r="J46" s="12">
        <v>0</v>
      </c>
      <c r="K46" s="4">
        <v>130</v>
      </c>
    </row>
    <row r="47" spans="1:11" x14ac:dyDescent="0.2">
      <c r="A47" s="4" t="s">
        <v>57</v>
      </c>
      <c r="B47" s="4" t="s">
        <v>10</v>
      </c>
      <c r="C47" s="5">
        <v>45229</v>
      </c>
      <c r="D47" s="5">
        <v>45200</v>
      </c>
      <c r="E47" s="4">
        <v>5500</v>
      </c>
      <c r="F47" s="4">
        <v>3082.46</v>
      </c>
      <c r="G47" s="4">
        <v>46.2</v>
      </c>
      <c r="H47" s="4">
        <v>0</v>
      </c>
      <c r="I47" s="4">
        <v>0</v>
      </c>
      <c r="J47" s="12">
        <v>0</v>
      </c>
      <c r="K47" s="4">
        <v>100</v>
      </c>
    </row>
    <row r="48" spans="1:11" x14ac:dyDescent="0.2">
      <c r="A48" s="4" t="s">
        <v>58</v>
      </c>
      <c r="B48" s="4" t="s">
        <v>10</v>
      </c>
      <c r="C48" s="5">
        <v>45074</v>
      </c>
      <c r="D48" s="5">
        <v>45047</v>
      </c>
      <c r="E48" s="4">
        <v>9800</v>
      </c>
      <c r="F48" s="4">
        <v>2872.26</v>
      </c>
      <c r="G48" s="4">
        <v>47.82</v>
      </c>
      <c r="H48" s="4">
        <v>0</v>
      </c>
      <c r="I48" s="4">
        <v>0</v>
      </c>
      <c r="J48" s="12">
        <v>0</v>
      </c>
      <c r="K48" s="4">
        <v>120</v>
      </c>
    </row>
    <row r="49" spans="1:11" x14ac:dyDescent="0.2">
      <c r="A49" s="4" t="s">
        <v>59</v>
      </c>
      <c r="B49" s="4" t="s">
        <v>10</v>
      </c>
      <c r="C49" s="5">
        <v>45116</v>
      </c>
      <c r="D49" s="5">
        <v>45108</v>
      </c>
      <c r="E49" s="4">
        <v>1700</v>
      </c>
      <c r="F49" s="4">
        <v>2643.35</v>
      </c>
      <c r="G49" s="4">
        <v>35.43</v>
      </c>
      <c r="H49" s="4">
        <v>0</v>
      </c>
      <c r="I49" s="4">
        <v>0</v>
      </c>
      <c r="J49" s="12">
        <v>0</v>
      </c>
      <c r="K49" s="4">
        <v>130</v>
      </c>
    </row>
    <row r="50" spans="1:11" x14ac:dyDescent="0.2">
      <c r="A50" s="4" t="s">
        <v>60</v>
      </c>
      <c r="B50" s="4" t="s">
        <v>10</v>
      </c>
      <c r="C50" s="5">
        <v>45550</v>
      </c>
      <c r="D50" s="5">
        <v>45536</v>
      </c>
      <c r="E50" s="4">
        <v>5200</v>
      </c>
      <c r="F50" s="4">
        <v>1889.18</v>
      </c>
      <c r="G50" s="4">
        <v>32.75</v>
      </c>
      <c r="H50" s="4">
        <v>0</v>
      </c>
      <c r="I50" s="4">
        <v>0</v>
      </c>
      <c r="J50" s="12">
        <v>0</v>
      </c>
      <c r="K50" s="4">
        <v>120</v>
      </c>
    </row>
    <row r="51" spans="1:11" x14ac:dyDescent="0.2">
      <c r="A51" s="4" t="s">
        <v>61</v>
      </c>
      <c r="B51" s="4" t="s">
        <v>15</v>
      </c>
      <c r="C51" s="5">
        <v>45117</v>
      </c>
      <c r="D51" s="5">
        <v>45108</v>
      </c>
      <c r="E51" s="4">
        <v>3300</v>
      </c>
      <c r="F51" s="4">
        <v>1864.9</v>
      </c>
      <c r="G51" s="4">
        <v>23.26</v>
      </c>
      <c r="H51" s="4">
        <v>0</v>
      </c>
      <c r="I51" s="4">
        <v>0</v>
      </c>
      <c r="J51" s="12">
        <v>0</v>
      </c>
      <c r="K51" s="4">
        <v>180</v>
      </c>
    </row>
    <row r="52" spans="1:11" x14ac:dyDescent="0.2">
      <c r="A52" s="4" t="s">
        <v>62</v>
      </c>
      <c r="B52" s="4" t="s">
        <v>10</v>
      </c>
      <c r="C52" s="5">
        <v>45372</v>
      </c>
      <c r="D52" s="5">
        <v>45352</v>
      </c>
      <c r="E52" s="4">
        <v>1400</v>
      </c>
      <c r="F52" s="4">
        <v>1833.68</v>
      </c>
      <c r="G52" s="4">
        <v>20.62</v>
      </c>
      <c r="H52" s="4">
        <v>0</v>
      </c>
      <c r="I52" s="4">
        <v>0</v>
      </c>
      <c r="J52" s="12">
        <v>0</v>
      </c>
      <c r="K52" s="4">
        <v>130</v>
      </c>
    </row>
    <row r="53" spans="1:11" x14ac:dyDescent="0.2">
      <c r="A53" s="4" t="s">
        <v>63</v>
      </c>
      <c r="B53" s="4" t="s">
        <v>10</v>
      </c>
      <c r="C53" s="5">
        <v>45045</v>
      </c>
      <c r="D53" s="5">
        <v>45017</v>
      </c>
      <c r="E53" s="4">
        <v>2300</v>
      </c>
      <c r="F53" s="4">
        <v>2200</v>
      </c>
      <c r="G53" s="4">
        <v>36.67</v>
      </c>
      <c r="H53" s="4">
        <v>0</v>
      </c>
      <c r="I53" s="4">
        <v>0</v>
      </c>
      <c r="J53" s="12">
        <v>0</v>
      </c>
      <c r="K53" s="4">
        <v>150</v>
      </c>
    </row>
    <row r="54" spans="1:11" x14ac:dyDescent="0.2">
      <c r="A54" s="4" t="s">
        <v>64</v>
      </c>
      <c r="B54" s="4" t="s">
        <v>12</v>
      </c>
      <c r="C54" s="5">
        <v>45553</v>
      </c>
      <c r="D54" s="5">
        <v>45536</v>
      </c>
      <c r="E54" s="4">
        <v>7400</v>
      </c>
      <c r="F54" s="4">
        <v>1647.24</v>
      </c>
      <c r="G54" s="4">
        <v>18.2</v>
      </c>
      <c r="H54" s="4">
        <v>0</v>
      </c>
      <c r="I54" s="4">
        <v>0</v>
      </c>
      <c r="J54" s="12">
        <v>0</v>
      </c>
      <c r="K54" s="4">
        <v>180</v>
      </c>
    </row>
    <row r="55" spans="1:11" x14ac:dyDescent="0.2">
      <c r="A55" s="4" t="s">
        <v>65</v>
      </c>
      <c r="B55" s="4" t="s">
        <v>10</v>
      </c>
      <c r="C55" s="5">
        <v>45448</v>
      </c>
      <c r="D55" s="5">
        <v>45444</v>
      </c>
      <c r="E55" s="4">
        <v>1300</v>
      </c>
      <c r="F55" s="4">
        <v>2022.75</v>
      </c>
      <c r="G55" s="4">
        <v>60.56</v>
      </c>
      <c r="H55" s="4">
        <v>0</v>
      </c>
      <c r="I55" s="4">
        <v>0</v>
      </c>
      <c r="J55" s="12">
        <v>15</v>
      </c>
      <c r="K55" s="4">
        <v>150</v>
      </c>
    </row>
    <row r="56" spans="1:11" x14ac:dyDescent="0.2">
      <c r="A56" s="4" t="s">
        <v>66</v>
      </c>
      <c r="B56" s="4" t="s">
        <v>12</v>
      </c>
      <c r="C56" s="5">
        <v>45553</v>
      </c>
      <c r="D56" s="5">
        <v>45536</v>
      </c>
      <c r="E56" s="4">
        <v>4400</v>
      </c>
      <c r="F56" s="4">
        <v>1670.75</v>
      </c>
      <c r="G56" s="4">
        <v>23.33</v>
      </c>
      <c r="H56" s="4">
        <v>0</v>
      </c>
      <c r="I56" s="4">
        <v>0</v>
      </c>
      <c r="J56" s="12">
        <v>0</v>
      </c>
      <c r="K56" s="4">
        <v>100</v>
      </c>
    </row>
    <row r="57" spans="1:11" x14ac:dyDescent="0.2">
      <c r="A57" s="4" t="s">
        <v>67</v>
      </c>
      <c r="B57" s="4" t="s">
        <v>10</v>
      </c>
      <c r="C57" s="5">
        <v>44985</v>
      </c>
      <c r="D57" s="5">
        <v>44958</v>
      </c>
      <c r="E57" s="4">
        <v>9100</v>
      </c>
      <c r="F57" s="4">
        <v>1989.79</v>
      </c>
      <c r="G57" s="4">
        <v>26.38</v>
      </c>
      <c r="H57" s="4">
        <v>0</v>
      </c>
      <c r="I57" s="4">
        <v>0</v>
      </c>
      <c r="J57" s="12">
        <v>0</v>
      </c>
      <c r="K57" s="4">
        <v>150</v>
      </c>
    </row>
    <row r="58" spans="1:11" x14ac:dyDescent="0.2">
      <c r="A58" s="4" t="s">
        <v>68</v>
      </c>
      <c r="B58" s="4" t="s">
        <v>10</v>
      </c>
      <c r="C58" s="5">
        <v>44987</v>
      </c>
      <c r="D58" s="5">
        <v>44986</v>
      </c>
      <c r="E58" s="4">
        <v>1900</v>
      </c>
      <c r="F58" s="4">
        <v>1562.17</v>
      </c>
      <c r="G58" s="4">
        <v>21.01</v>
      </c>
      <c r="H58" s="4">
        <v>0</v>
      </c>
      <c r="I58" s="4">
        <v>0</v>
      </c>
      <c r="J58" s="12">
        <v>0</v>
      </c>
      <c r="K58" s="4">
        <v>130</v>
      </c>
    </row>
    <row r="59" spans="1:11" x14ac:dyDescent="0.2">
      <c r="A59" s="4" t="s">
        <v>69</v>
      </c>
      <c r="B59" s="4" t="s">
        <v>12</v>
      </c>
      <c r="C59" s="5">
        <v>45348</v>
      </c>
      <c r="D59" s="5">
        <v>45323</v>
      </c>
      <c r="E59" s="4">
        <v>2100</v>
      </c>
      <c r="F59" s="4">
        <v>1381.58</v>
      </c>
      <c r="G59" s="4">
        <v>15.25</v>
      </c>
      <c r="H59" s="4">
        <v>0</v>
      </c>
      <c r="I59" s="4">
        <v>0</v>
      </c>
      <c r="J59" s="12">
        <v>0</v>
      </c>
      <c r="K59" s="4">
        <v>150</v>
      </c>
    </row>
    <row r="60" spans="1:11" x14ac:dyDescent="0.2">
      <c r="A60" s="4" t="s">
        <v>70</v>
      </c>
      <c r="B60" s="4" t="s">
        <v>15</v>
      </c>
      <c r="C60" s="5">
        <v>45034</v>
      </c>
      <c r="D60" s="5">
        <v>45017</v>
      </c>
      <c r="E60" s="4">
        <v>5700</v>
      </c>
      <c r="F60" s="4">
        <v>1411.07</v>
      </c>
      <c r="G60" s="4">
        <v>21.86</v>
      </c>
      <c r="H60" s="4">
        <v>0</v>
      </c>
      <c r="I60" s="4">
        <v>0</v>
      </c>
      <c r="J60" s="12">
        <v>0</v>
      </c>
      <c r="K60" s="4">
        <v>150</v>
      </c>
    </row>
    <row r="61" spans="1:11" x14ac:dyDescent="0.2">
      <c r="A61" s="4" t="s">
        <v>71</v>
      </c>
      <c r="B61" s="4" t="s">
        <v>10</v>
      </c>
      <c r="C61" s="5">
        <v>45218</v>
      </c>
      <c r="D61" s="5">
        <v>45200</v>
      </c>
      <c r="E61" s="4">
        <v>1200</v>
      </c>
      <c r="F61" s="4">
        <v>1619.65</v>
      </c>
      <c r="G61" s="4">
        <v>36.07</v>
      </c>
      <c r="H61" s="4">
        <v>0</v>
      </c>
      <c r="I61" s="4">
        <v>0</v>
      </c>
      <c r="J61" s="12">
        <v>0</v>
      </c>
      <c r="K61" s="4">
        <v>100</v>
      </c>
    </row>
    <row r="62" spans="1:11" x14ac:dyDescent="0.2">
      <c r="A62" s="4" t="s">
        <v>72</v>
      </c>
      <c r="B62" s="4" t="s">
        <v>12</v>
      </c>
      <c r="C62" s="5">
        <v>45299</v>
      </c>
      <c r="D62" s="5">
        <v>45292</v>
      </c>
      <c r="E62" s="4">
        <v>3500</v>
      </c>
      <c r="F62" s="4">
        <v>1302.8</v>
      </c>
      <c r="G62" s="4">
        <v>14.17</v>
      </c>
      <c r="H62" s="4">
        <v>0</v>
      </c>
      <c r="I62" s="4">
        <v>0</v>
      </c>
      <c r="J62" s="12">
        <v>0</v>
      </c>
      <c r="K62" s="4">
        <v>100</v>
      </c>
    </row>
    <row r="63" spans="1:11" x14ac:dyDescent="0.2">
      <c r="A63" s="4" t="s">
        <v>73</v>
      </c>
      <c r="B63" s="4" t="s">
        <v>10</v>
      </c>
      <c r="C63" s="5">
        <v>45461</v>
      </c>
      <c r="D63" s="5">
        <v>45444</v>
      </c>
      <c r="E63" s="4">
        <v>8500</v>
      </c>
      <c r="F63" s="4">
        <v>1694.76</v>
      </c>
      <c r="G63" s="4">
        <v>16.95</v>
      </c>
      <c r="H63" s="4">
        <v>0</v>
      </c>
      <c r="I63" s="4">
        <v>0</v>
      </c>
      <c r="J63" s="12">
        <v>15</v>
      </c>
      <c r="K63" s="4">
        <v>150</v>
      </c>
    </row>
    <row r="64" spans="1:11" x14ac:dyDescent="0.2">
      <c r="A64" s="4" t="s">
        <v>74</v>
      </c>
      <c r="B64" s="4" t="s">
        <v>10</v>
      </c>
      <c r="C64" s="5">
        <v>45041</v>
      </c>
      <c r="D64" s="5">
        <v>45017</v>
      </c>
      <c r="E64" s="4">
        <v>6900</v>
      </c>
      <c r="F64" s="4">
        <v>1335.57</v>
      </c>
      <c r="G64" s="4">
        <v>13.22</v>
      </c>
      <c r="H64" s="4">
        <v>0</v>
      </c>
      <c r="I64" s="4">
        <v>0</v>
      </c>
      <c r="J64" s="12">
        <v>0</v>
      </c>
      <c r="K64" s="4">
        <v>120</v>
      </c>
    </row>
    <row r="65" spans="1:11" x14ac:dyDescent="0.2">
      <c r="A65" s="4" t="s">
        <v>75</v>
      </c>
      <c r="B65" s="4" t="s">
        <v>10</v>
      </c>
      <c r="C65" s="5">
        <v>45526</v>
      </c>
      <c r="D65" s="5">
        <v>45505</v>
      </c>
      <c r="E65" s="4">
        <v>5400</v>
      </c>
      <c r="F65" s="4">
        <v>1370.8</v>
      </c>
      <c r="G65" s="4">
        <v>20</v>
      </c>
      <c r="H65" s="4">
        <v>0</v>
      </c>
      <c r="I65" s="4">
        <v>0</v>
      </c>
      <c r="J65" s="12">
        <v>0</v>
      </c>
      <c r="K65" s="4">
        <v>120</v>
      </c>
    </row>
    <row r="66" spans="1:11" x14ac:dyDescent="0.2">
      <c r="A66" s="4" t="s">
        <v>76</v>
      </c>
      <c r="B66" s="4" t="s">
        <v>15</v>
      </c>
      <c r="C66" s="5">
        <v>45570</v>
      </c>
      <c r="D66" s="5">
        <v>45566</v>
      </c>
      <c r="E66" s="4">
        <v>1700</v>
      </c>
      <c r="F66" s="4">
        <v>1597.56</v>
      </c>
      <c r="G66" s="4">
        <v>20.87</v>
      </c>
      <c r="H66" s="4">
        <v>0</v>
      </c>
      <c r="I66" s="4">
        <v>0</v>
      </c>
      <c r="J66" s="12">
        <v>0</v>
      </c>
      <c r="K66" s="4">
        <v>120</v>
      </c>
    </row>
    <row r="67" spans="1:11" x14ac:dyDescent="0.2">
      <c r="A67" s="4" t="s">
        <v>77</v>
      </c>
      <c r="B67" s="4" t="s">
        <v>10</v>
      </c>
      <c r="C67" s="5">
        <v>45339</v>
      </c>
      <c r="D67" s="5">
        <v>45323</v>
      </c>
      <c r="E67" s="4">
        <v>2600</v>
      </c>
      <c r="F67" s="4">
        <v>1202.6199999999999</v>
      </c>
      <c r="G67" s="4">
        <v>33.130000000000003</v>
      </c>
      <c r="H67" s="4">
        <v>0</v>
      </c>
      <c r="I67" s="4">
        <v>0</v>
      </c>
      <c r="J67" s="12">
        <v>0</v>
      </c>
      <c r="K67" s="4">
        <v>120</v>
      </c>
    </row>
    <row r="68" spans="1:11" x14ac:dyDescent="0.2">
      <c r="A68" s="4" t="s">
        <v>78</v>
      </c>
      <c r="B68" s="4" t="s">
        <v>15</v>
      </c>
      <c r="C68" s="5">
        <v>45624</v>
      </c>
      <c r="D68" s="5">
        <v>45597</v>
      </c>
      <c r="E68" s="4">
        <v>1400</v>
      </c>
      <c r="F68" s="4">
        <v>1187.17</v>
      </c>
      <c r="G68" s="4">
        <v>17.05</v>
      </c>
      <c r="H68" s="4">
        <v>0</v>
      </c>
      <c r="I68" s="4">
        <v>0</v>
      </c>
      <c r="J68" s="12">
        <v>15</v>
      </c>
      <c r="K68" s="4">
        <v>150</v>
      </c>
    </row>
    <row r="69" spans="1:11" x14ac:dyDescent="0.2">
      <c r="A69" s="4" t="s">
        <v>79</v>
      </c>
      <c r="B69" s="4" t="s">
        <v>15</v>
      </c>
      <c r="C69" s="5">
        <v>45129</v>
      </c>
      <c r="D69" s="5">
        <v>45108</v>
      </c>
      <c r="E69" s="4">
        <v>9200</v>
      </c>
      <c r="F69" s="4">
        <v>1315.27</v>
      </c>
      <c r="G69" s="4">
        <v>21.51</v>
      </c>
      <c r="H69" s="4">
        <v>0</v>
      </c>
      <c r="I69" s="4">
        <v>0</v>
      </c>
      <c r="J69" s="12">
        <v>0</v>
      </c>
      <c r="K69" s="4">
        <v>120</v>
      </c>
    </row>
    <row r="70" spans="1:11" x14ac:dyDescent="0.2">
      <c r="A70" s="4" t="s">
        <v>80</v>
      </c>
      <c r="B70" s="4" t="s">
        <v>12</v>
      </c>
      <c r="C70" s="5">
        <v>45172</v>
      </c>
      <c r="D70" s="5">
        <v>45170</v>
      </c>
      <c r="E70" s="4">
        <v>4100</v>
      </c>
      <c r="F70" s="4">
        <v>1340.28</v>
      </c>
      <c r="G70" s="4">
        <v>15.29</v>
      </c>
      <c r="H70" s="4">
        <v>0</v>
      </c>
      <c r="I70" s="4">
        <v>0</v>
      </c>
      <c r="J70" s="12">
        <v>0</v>
      </c>
      <c r="K70" s="4">
        <v>180</v>
      </c>
    </row>
    <row r="71" spans="1:11" x14ac:dyDescent="0.2">
      <c r="A71" s="4" t="s">
        <v>81</v>
      </c>
      <c r="B71" s="4" t="s">
        <v>10</v>
      </c>
      <c r="C71" s="5">
        <v>45366</v>
      </c>
      <c r="D71" s="5">
        <v>45352</v>
      </c>
      <c r="E71" s="4">
        <v>1100</v>
      </c>
      <c r="F71" s="4">
        <v>1620.27</v>
      </c>
      <c r="G71" s="4">
        <v>25.66</v>
      </c>
      <c r="H71" s="4">
        <v>0</v>
      </c>
      <c r="I71" s="4">
        <v>0</v>
      </c>
      <c r="J71" s="12">
        <v>0</v>
      </c>
      <c r="K71" s="4">
        <v>130</v>
      </c>
    </row>
    <row r="72" spans="1:11" x14ac:dyDescent="0.2">
      <c r="A72" s="4" t="s">
        <v>82</v>
      </c>
      <c r="B72" s="4" t="s">
        <v>12</v>
      </c>
      <c r="C72" s="5">
        <v>45616</v>
      </c>
      <c r="D72" s="5">
        <v>45597</v>
      </c>
      <c r="E72" s="4">
        <v>2600</v>
      </c>
      <c r="F72" s="4">
        <v>1134.51</v>
      </c>
      <c r="G72" s="4">
        <v>15.09</v>
      </c>
      <c r="H72" s="4">
        <v>0</v>
      </c>
      <c r="I72" s="4">
        <v>0</v>
      </c>
      <c r="J72" s="12">
        <v>0</v>
      </c>
      <c r="K72" s="4">
        <v>130</v>
      </c>
    </row>
    <row r="73" spans="1:11" x14ac:dyDescent="0.2">
      <c r="A73" s="4" t="s">
        <v>83</v>
      </c>
      <c r="B73" s="4" t="s">
        <v>12</v>
      </c>
      <c r="C73" s="5">
        <v>45177</v>
      </c>
      <c r="D73" s="5">
        <v>45170</v>
      </c>
      <c r="E73" s="4">
        <v>5800</v>
      </c>
      <c r="F73" s="4">
        <v>1481.57</v>
      </c>
      <c r="G73" s="4">
        <v>17.59</v>
      </c>
      <c r="H73" s="4">
        <v>0</v>
      </c>
      <c r="I73" s="4">
        <v>0</v>
      </c>
      <c r="J73" s="12">
        <v>0</v>
      </c>
      <c r="K73" s="4">
        <v>150</v>
      </c>
    </row>
    <row r="74" spans="1:11" x14ac:dyDescent="0.2">
      <c r="A74" s="4" t="s">
        <v>84</v>
      </c>
      <c r="B74" s="4" t="s">
        <v>12</v>
      </c>
      <c r="C74" s="5">
        <v>45486</v>
      </c>
      <c r="D74" s="5">
        <v>45474</v>
      </c>
      <c r="E74" s="4">
        <v>8100</v>
      </c>
      <c r="F74" s="4">
        <v>1741.04</v>
      </c>
      <c r="G74" s="4">
        <v>30.84</v>
      </c>
      <c r="H74" s="4">
        <v>0</v>
      </c>
      <c r="I74" s="4">
        <v>0</v>
      </c>
      <c r="J74" s="12">
        <v>15</v>
      </c>
      <c r="K74" s="4">
        <v>100</v>
      </c>
    </row>
    <row r="75" spans="1:11" x14ac:dyDescent="0.2">
      <c r="A75" s="4" t="s">
        <v>85</v>
      </c>
      <c r="B75" s="4" t="s">
        <v>10</v>
      </c>
      <c r="C75" s="5">
        <v>45569</v>
      </c>
      <c r="D75" s="5">
        <v>45566</v>
      </c>
      <c r="E75" s="4">
        <v>6000</v>
      </c>
      <c r="F75" s="4">
        <v>1687.71</v>
      </c>
      <c r="G75" s="4">
        <v>31.03</v>
      </c>
      <c r="H75" s="4">
        <v>0</v>
      </c>
      <c r="I75" s="4">
        <v>0</v>
      </c>
      <c r="J75" s="12">
        <v>0</v>
      </c>
      <c r="K75" s="4">
        <v>150</v>
      </c>
    </row>
    <row r="76" spans="1:11" x14ac:dyDescent="0.2">
      <c r="A76" s="4" t="s">
        <v>86</v>
      </c>
      <c r="B76" s="4" t="s">
        <v>10</v>
      </c>
      <c r="C76" s="5">
        <v>45471</v>
      </c>
      <c r="D76" s="5">
        <v>45444</v>
      </c>
      <c r="E76" s="4">
        <v>2700</v>
      </c>
      <c r="F76" s="4">
        <v>2097.42</v>
      </c>
      <c r="G76" s="4">
        <v>27.6</v>
      </c>
      <c r="H76" s="4">
        <v>0</v>
      </c>
      <c r="I76" s="4">
        <v>0</v>
      </c>
      <c r="J76" s="12">
        <v>0</v>
      </c>
      <c r="K76" s="4">
        <v>120</v>
      </c>
    </row>
    <row r="77" spans="1:11" x14ac:dyDescent="0.2">
      <c r="A77" s="4" t="s">
        <v>87</v>
      </c>
      <c r="B77" s="4" t="s">
        <v>10</v>
      </c>
      <c r="C77" s="5">
        <v>45088</v>
      </c>
      <c r="D77" s="5">
        <v>45078</v>
      </c>
      <c r="E77" s="4">
        <v>3500</v>
      </c>
      <c r="F77" s="4">
        <v>2095.2399999999998</v>
      </c>
      <c r="G77" s="4">
        <v>31.05</v>
      </c>
      <c r="H77" s="4">
        <v>0</v>
      </c>
      <c r="I77" s="4">
        <v>0</v>
      </c>
      <c r="J77" s="12">
        <v>30</v>
      </c>
      <c r="K77" s="4">
        <v>100</v>
      </c>
    </row>
    <row r="78" spans="1:11" x14ac:dyDescent="0.2">
      <c r="A78" s="4" t="s">
        <v>88</v>
      </c>
      <c r="B78" s="4" t="s">
        <v>10</v>
      </c>
      <c r="C78" s="5">
        <v>45248</v>
      </c>
      <c r="D78" s="5">
        <v>45231</v>
      </c>
      <c r="E78" s="4">
        <v>3900</v>
      </c>
      <c r="F78" s="4">
        <v>2105.89</v>
      </c>
      <c r="G78" s="4">
        <v>35.25</v>
      </c>
      <c r="H78" s="4">
        <v>0</v>
      </c>
      <c r="I78" s="4">
        <v>0</v>
      </c>
      <c r="J78" s="12">
        <v>0</v>
      </c>
      <c r="K78" s="4">
        <v>150</v>
      </c>
    </row>
    <row r="79" spans="1:11" x14ac:dyDescent="0.2">
      <c r="A79" s="4" t="s">
        <v>89</v>
      </c>
      <c r="B79" s="4" t="s">
        <v>12</v>
      </c>
      <c r="C79" s="5">
        <v>45502</v>
      </c>
      <c r="D79" s="5">
        <v>45474</v>
      </c>
      <c r="E79" s="4">
        <v>9200</v>
      </c>
      <c r="F79" s="4">
        <v>1538.51</v>
      </c>
      <c r="G79" s="4">
        <v>23.89</v>
      </c>
      <c r="H79" s="4">
        <v>0</v>
      </c>
      <c r="I79" s="4">
        <v>0</v>
      </c>
      <c r="J79" s="12">
        <v>0</v>
      </c>
      <c r="K79" s="4">
        <v>120</v>
      </c>
    </row>
    <row r="80" spans="1:11" x14ac:dyDescent="0.2">
      <c r="A80" s="4" t="s">
        <v>90</v>
      </c>
      <c r="B80" s="4" t="s">
        <v>10</v>
      </c>
      <c r="C80" s="5">
        <v>45094</v>
      </c>
      <c r="D80" s="5">
        <v>45078</v>
      </c>
      <c r="E80" s="4">
        <v>7800</v>
      </c>
      <c r="F80" s="4">
        <v>2090.12</v>
      </c>
      <c r="G80" s="4">
        <v>33.46</v>
      </c>
      <c r="H80" s="4">
        <v>0</v>
      </c>
      <c r="I80" s="4">
        <v>0</v>
      </c>
      <c r="J80" s="12">
        <v>0</v>
      </c>
      <c r="K80" s="4">
        <v>130</v>
      </c>
    </row>
    <row r="81" spans="1:11" x14ac:dyDescent="0.2">
      <c r="A81" s="4" t="s">
        <v>91</v>
      </c>
      <c r="B81" s="4" t="s">
        <v>10</v>
      </c>
      <c r="C81" s="5">
        <v>45368</v>
      </c>
      <c r="D81" s="5">
        <v>45352</v>
      </c>
      <c r="E81" s="4">
        <v>5500</v>
      </c>
      <c r="F81" s="4">
        <v>2231.73</v>
      </c>
      <c r="G81" s="4">
        <v>36.57</v>
      </c>
      <c r="H81" s="4">
        <v>0</v>
      </c>
      <c r="I81" s="4">
        <v>0</v>
      </c>
      <c r="J81" s="12">
        <v>0</v>
      </c>
      <c r="K81" s="4">
        <v>150</v>
      </c>
    </row>
    <row r="82" spans="1:11" x14ac:dyDescent="0.2">
      <c r="A82" s="4" t="s">
        <v>92</v>
      </c>
      <c r="B82" s="4" t="s">
        <v>10</v>
      </c>
      <c r="C82" s="5">
        <v>45004</v>
      </c>
      <c r="D82" s="5">
        <v>44986</v>
      </c>
      <c r="E82" s="4">
        <v>2100</v>
      </c>
      <c r="F82" s="4">
        <v>1865.85</v>
      </c>
      <c r="G82" s="4">
        <v>43.24</v>
      </c>
      <c r="H82" s="4">
        <v>0</v>
      </c>
      <c r="I82" s="4">
        <v>0</v>
      </c>
      <c r="J82" s="12">
        <v>0</v>
      </c>
      <c r="K82" s="4">
        <v>130</v>
      </c>
    </row>
    <row r="83" spans="1:11" x14ac:dyDescent="0.2">
      <c r="A83" s="4" t="s">
        <v>93</v>
      </c>
      <c r="B83" s="4" t="s">
        <v>12</v>
      </c>
      <c r="C83" s="5">
        <v>45591</v>
      </c>
      <c r="D83" s="5">
        <v>45566</v>
      </c>
      <c r="E83" s="4">
        <v>6500</v>
      </c>
      <c r="F83" s="4">
        <v>1855.91</v>
      </c>
      <c r="G83" s="4">
        <v>24.87</v>
      </c>
      <c r="H83" s="4">
        <v>0</v>
      </c>
      <c r="I83" s="4">
        <v>0</v>
      </c>
      <c r="J83" s="12">
        <v>0</v>
      </c>
      <c r="K83" s="4">
        <v>100</v>
      </c>
    </row>
    <row r="84" spans="1:11" x14ac:dyDescent="0.2">
      <c r="A84" s="4" t="s">
        <v>94</v>
      </c>
      <c r="B84" s="4" t="s">
        <v>10</v>
      </c>
      <c r="C84" s="5">
        <v>45419</v>
      </c>
      <c r="D84" s="5">
        <v>45413</v>
      </c>
      <c r="E84" s="4">
        <v>1000</v>
      </c>
      <c r="F84" s="4">
        <v>1732.44</v>
      </c>
      <c r="G84" s="4">
        <v>33.21</v>
      </c>
      <c r="H84" s="4">
        <v>0</v>
      </c>
      <c r="I84" s="4">
        <v>0</v>
      </c>
      <c r="J84" s="12">
        <v>0</v>
      </c>
      <c r="K84" s="4">
        <v>150</v>
      </c>
    </row>
    <row r="85" spans="1:11" x14ac:dyDescent="0.2">
      <c r="A85" s="4" t="s">
        <v>95</v>
      </c>
      <c r="B85" s="4" t="s">
        <v>12</v>
      </c>
      <c r="C85" s="5">
        <v>45125</v>
      </c>
      <c r="D85" s="5">
        <v>45108</v>
      </c>
      <c r="E85" s="4">
        <v>5700</v>
      </c>
      <c r="F85" s="4">
        <v>2103.87</v>
      </c>
      <c r="G85" s="4">
        <v>41.67</v>
      </c>
      <c r="H85" s="4">
        <v>0</v>
      </c>
      <c r="I85" s="4">
        <v>0</v>
      </c>
      <c r="J85" s="12">
        <v>0</v>
      </c>
      <c r="K85" s="4">
        <v>120</v>
      </c>
    </row>
    <row r="86" spans="1:11" x14ac:dyDescent="0.2">
      <c r="A86" s="4" t="s">
        <v>96</v>
      </c>
      <c r="B86" s="4" t="s">
        <v>10</v>
      </c>
      <c r="C86" s="5">
        <v>45350</v>
      </c>
      <c r="D86" s="5">
        <v>45323</v>
      </c>
      <c r="E86" s="4">
        <v>6100</v>
      </c>
      <c r="F86" s="4">
        <v>1643.74</v>
      </c>
      <c r="G86" s="4">
        <v>18.05</v>
      </c>
      <c r="H86" s="4">
        <v>0</v>
      </c>
      <c r="I86" s="4">
        <v>0</v>
      </c>
      <c r="J86" s="12">
        <v>0</v>
      </c>
      <c r="K86" s="4">
        <v>120</v>
      </c>
    </row>
    <row r="87" spans="1:11" x14ac:dyDescent="0.2">
      <c r="A87" s="4" t="s">
        <v>97</v>
      </c>
      <c r="B87" s="4" t="s">
        <v>10</v>
      </c>
      <c r="C87" s="5">
        <v>45371</v>
      </c>
      <c r="D87" s="5">
        <v>45352</v>
      </c>
      <c r="E87" s="4">
        <v>1600</v>
      </c>
      <c r="F87" s="4">
        <v>1779.95</v>
      </c>
      <c r="G87" s="4">
        <v>49.51</v>
      </c>
      <c r="H87" s="4">
        <v>0</v>
      </c>
      <c r="I87" s="4">
        <v>0</v>
      </c>
      <c r="J87" s="12">
        <v>0</v>
      </c>
      <c r="K87" s="4">
        <v>150</v>
      </c>
    </row>
    <row r="88" spans="1:11" x14ac:dyDescent="0.2">
      <c r="A88" s="4" t="s">
        <v>98</v>
      </c>
      <c r="B88" s="4" t="s">
        <v>15</v>
      </c>
      <c r="C88" s="5">
        <v>45021</v>
      </c>
      <c r="D88" s="5">
        <v>45017</v>
      </c>
      <c r="E88" s="4">
        <v>7800</v>
      </c>
      <c r="F88" s="4">
        <v>3316.75</v>
      </c>
      <c r="G88" s="4">
        <v>52.6</v>
      </c>
      <c r="H88" s="4">
        <v>0</v>
      </c>
      <c r="I88" s="4">
        <v>0</v>
      </c>
      <c r="J88" s="12">
        <v>0</v>
      </c>
      <c r="K88" s="4">
        <v>120</v>
      </c>
    </row>
    <row r="89" spans="1:11" x14ac:dyDescent="0.2">
      <c r="A89" s="4" t="s">
        <v>99</v>
      </c>
      <c r="B89" s="4" t="s">
        <v>15</v>
      </c>
      <c r="C89" s="5">
        <v>45390</v>
      </c>
      <c r="D89" s="5">
        <v>45383</v>
      </c>
      <c r="E89" s="4">
        <v>1900</v>
      </c>
      <c r="F89" s="4">
        <v>4018.06</v>
      </c>
      <c r="G89" s="4">
        <v>59.67</v>
      </c>
      <c r="H89" s="4">
        <v>0</v>
      </c>
      <c r="I89" s="4">
        <v>0</v>
      </c>
      <c r="J89" s="12">
        <v>0</v>
      </c>
      <c r="K89" s="4">
        <v>130</v>
      </c>
    </row>
    <row r="90" spans="1:11" x14ac:dyDescent="0.2">
      <c r="A90" s="4" t="s">
        <v>100</v>
      </c>
      <c r="B90" s="4" t="s">
        <v>15</v>
      </c>
      <c r="C90" s="5">
        <v>45305</v>
      </c>
      <c r="D90" s="5">
        <v>45292</v>
      </c>
      <c r="E90" s="4">
        <v>4500</v>
      </c>
      <c r="F90" s="4">
        <v>3141.82</v>
      </c>
      <c r="G90" s="4">
        <v>50.41</v>
      </c>
      <c r="H90" s="4">
        <v>0</v>
      </c>
      <c r="I90" s="4">
        <v>0</v>
      </c>
      <c r="J90" s="12">
        <v>0</v>
      </c>
      <c r="K90" s="4">
        <v>150</v>
      </c>
    </row>
    <row r="91" spans="1:11" x14ac:dyDescent="0.2">
      <c r="A91" s="4" t="s">
        <v>101</v>
      </c>
      <c r="B91" s="4" t="s">
        <v>10</v>
      </c>
      <c r="C91" s="5">
        <v>45268</v>
      </c>
      <c r="D91" s="5">
        <v>45261</v>
      </c>
      <c r="E91" s="4">
        <v>1700</v>
      </c>
      <c r="F91" s="4">
        <v>3830.17</v>
      </c>
      <c r="G91" s="4">
        <v>60.25</v>
      </c>
      <c r="H91" s="4">
        <v>0</v>
      </c>
      <c r="I91" s="4">
        <v>0</v>
      </c>
      <c r="J91" s="12">
        <v>0</v>
      </c>
      <c r="K91" s="4">
        <v>120</v>
      </c>
    </row>
    <row r="92" spans="1:11" x14ac:dyDescent="0.2">
      <c r="A92" s="4" t="s">
        <v>102</v>
      </c>
      <c r="B92" s="4" t="s">
        <v>10</v>
      </c>
      <c r="C92" s="5">
        <v>45147</v>
      </c>
      <c r="D92" s="5">
        <v>45139</v>
      </c>
      <c r="E92" s="4">
        <v>5800</v>
      </c>
      <c r="F92" s="4">
        <v>4121.67</v>
      </c>
      <c r="G92" s="4">
        <v>63.59</v>
      </c>
      <c r="H92" s="4">
        <v>0</v>
      </c>
      <c r="I92" s="4">
        <v>0</v>
      </c>
      <c r="J92" s="12">
        <v>0</v>
      </c>
      <c r="K92" s="4">
        <v>120</v>
      </c>
    </row>
    <row r="93" spans="1:11" x14ac:dyDescent="0.2">
      <c r="A93" s="4" t="s">
        <v>103</v>
      </c>
      <c r="B93" s="4" t="s">
        <v>12</v>
      </c>
      <c r="C93" s="5">
        <v>45622</v>
      </c>
      <c r="D93" s="5">
        <v>45597</v>
      </c>
      <c r="E93" s="4">
        <v>7800</v>
      </c>
      <c r="F93" s="4">
        <v>3802.79</v>
      </c>
      <c r="G93" s="4">
        <v>57.95</v>
      </c>
      <c r="H93" s="4">
        <v>0</v>
      </c>
      <c r="I93" s="4">
        <v>0</v>
      </c>
      <c r="J93" s="12">
        <v>0</v>
      </c>
      <c r="K93" s="4">
        <v>150</v>
      </c>
    </row>
    <row r="94" spans="1:11" x14ac:dyDescent="0.2">
      <c r="A94" s="4" t="s">
        <v>104</v>
      </c>
      <c r="B94" s="4" t="s">
        <v>10</v>
      </c>
      <c r="C94" s="5">
        <v>45087</v>
      </c>
      <c r="D94" s="5">
        <v>45078</v>
      </c>
      <c r="E94" s="4">
        <v>4800</v>
      </c>
      <c r="F94" s="4">
        <v>3908.38</v>
      </c>
      <c r="G94" s="4">
        <v>77.14</v>
      </c>
      <c r="H94" s="4">
        <v>0</v>
      </c>
      <c r="I94" s="4">
        <v>0</v>
      </c>
      <c r="J94" s="12">
        <v>0</v>
      </c>
      <c r="K94" s="4">
        <v>100</v>
      </c>
    </row>
    <row r="95" spans="1:11" x14ac:dyDescent="0.2">
      <c r="A95" s="4" t="s">
        <v>105</v>
      </c>
      <c r="B95" s="4" t="s">
        <v>12</v>
      </c>
      <c r="C95" s="5">
        <v>45546</v>
      </c>
      <c r="D95" s="5">
        <v>45536</v>
      </c>
      <c r="E95" s="4">
        <v>3100</v>
      </c>
      <c r="F95" s="4">
        <v>3198.28</v>
      </c>
      <c r="G95" s="4">
        <v>55.14</v>
      </c>
      <c r="H95" s="4">
        <v>0</v>
      </c>
      <c r="I95" s="4">
        <v>0</v>
      </c>
      <c r="J95" s="12">
        <v>0</v>
      </c>
      <c r="K95" s="4">
        <v>130</v>
      </c>
    </row>
    <row r="96" spans="1:11" x14ac:dyDescent="0.2">
      <c r="A96" s="4" t="s">
        <v>106</v>
      </c>
      <c r="B96" s="4" t="s">
        <v>10</v>
      </c>
      <c r="C96" s="5">
        <v>45374</v>
      </c>
      <c r="D96" s="5">
        <v>45352</v>
      </c>
      <c r="E96" s="4">
        <v>8500</v>
      </c>
      <c r="F96" s="4">
        <v>3097.82</v>
      </c>
      <c r="G96" s="4">
        <v>41.99</v>
      </c>
      <c r="H96" s="4">
        <v>0</v>
      </c>
      <c r="I96" s="4">
        <v>0</v>
      </c>
      <c r="J96" s="12">
        <v>0</v>
      </c>
      <c r="K96" s="4">
        <v>180</v>
      </c>
    </row>
    <row r="97" spans="1:11" x14ac:dyDescent="0.2">
      <c r="A97" s="4" t="s">
        <v>107</v>
      </c>
      <c r="B97" s="4" t="s">
        <v>10</v>
      </c>
      <c r="C97" s="5">
        <v>45168</v>
      </c>
      <c r="D97" s="5">
        <v>45139</v>
      </c>
      <c r="E97" s="4">
        <v>1900</v>
      </c>
      <c r="F97" s="4">
        <v>1466.38</v>
      </c>
      <c r="G97" s="4">
        <v>22.97</v>
      </c>
      <c r="H97" s="4">
        <v>0</v>
      </c>
      <c r="I97" s="4">
        <v>0</v>
      </c>
      <c r="J97" s="12">
        <v>0</v>
      </c>
      <c r="K97" s="4">
        <v>100</v>
      </c>
    </row>
    <row r="98" spans="1:11" x14ac:dyDescent="0.2">
      <c r="A98" s="4" t="s">
        <v>108</v>
      </c>
      <c r="B98" s="4" t="s">
        <v>12</v>
      </c>
      <c r="C98" s="5">
        <v>45619</v>
      </c>
      <c r="D98" s="5">
        <v>45597</v>
      </c>
      <c r="E98" s="4">
        <v>7100</v>
      </c>
      <c r="F98" s="4">
        <v>1563.65</v>
      </c>
      <c r="G98" s="4">
        <v>19.989999999999998</v>
      </c>
      <c r="H98" s="4">
        <v>0</v>
      </c>
      <c r="I98" s="4">
        <v>0</v>
      </c>
      <c r="J98" s="12">
        <v>0</v>
      </c>
      <c r="K98" s="4">
        <v>100</v>
      </c>
    </row>
    <row r="99" spans="1:11" x14ac:dyDescent="0.2">
      <c r="A99" s="4" t="s">
        <v>109</v>
      </c>
      <c r="B99" s="4" t="s">
        <v>10</v>
      </c>
      <c r="C99" s="5">
        <v>45462</v>
      </c>
      <c r="D99" s="5">
        <v>45444</v>
      </c>
      <c r="E99" s="4">
        <v>7400</v>
      </c>
      <c r="F99" s="4">
        <v>1275.97</v>
      </c>
      <c r="G99" s="4">
        <v>22.94</v>
      </c>
      <c r="H99" s="4">
        <v>0</v>
      </c>
      <c r="I99" s="4">
        <v>0</v>
      </c>
      <c r="J99" s="12">
        <v>0</v>
      </c>
      <c r="K99" s="4">
        <v>100</v>
      </c>
    </row>
    <row r="100" spans="1:11" x14ac:dyDescent="0.2">
      <c r="A100" s="4" t="s">
        <v>110</v>
      </c>
      <c r="B100" s="4" t="s">
        <v>10</v>
      </c>
      <c r="C100" s="5">
        <v>45333</v>
      </c>
      <c r="D100" s="5">
        <v>45323</v>
      </c>
      <c r="E100" s="4">
        <v>5600</v>
      </c>
      <c r="F100" s="4">
        <v>1661.39</v>
      </c>
      <c r="G100" s="4">
        <v>21.16</v>
      </c>
      <c r="H100" s="4">
        <v>0</v>
      </c>
      <c r="I100" s="4">
        <v>0</v>
      </c>
      <c r="J100" s="12">
        <v>0</v>
      </c>
      <c r="K100" s="4">
        <v>120</v>
      </c>
    </row>
    <row r="101" spans="1:11" x14ac:dyDescent="0.2">
      <c r="A101" s="4" t="s">
        <v>111</v>
      </c>
      <c r="B101" s="4" t="s">
        <v>12</v>
      </c>
      <c r="C101" s="5">
        <v>45155</v>
      </c>
      <c r="D101" s="5">
        <v>45139</v>
      </c>
      <c r="E101" s="4">
        <v>2300</v>
      </c>
      <c r="F101" s="4">
        <v>1721.77</v>
      </c>
      <c r="G101" s="4">
        <v>29.18</v>
      </c>
      <c r="H101" s="4">
        <v>0</v>
      </c>
      <c r="I101" s="4">
        <v>0</v>
      </c>
      <c r="J101" s="12">
        <v>0</v>
      </c>
      <c r="K101" s="4">
        <v>120</v>
      </c>
    </row>
    <row r="102" spans="1:11" x14ac:dyDescent="0.2">
      <c r="A102" s="4" t="s">
        <v>112</v>
      </c>
      <c r="B102" s="4" t="s">
        <v>12</v>
      </c>
      <c r="C102" s="5">
        <v>45150</v>
      </c>
      <c r="D102" s="5">
        <v>45139</v>
      </c>
      <c r="E102" s="4">
        <v>8000</v>
      </c>
      <c r="F102" s="4">
        <v>2095.4299999999998</v>
      </c>
      <c r="G102" s="4">
        <v>31.54</v>
      </c>
      <c r="H102" s="4">
        <v>974.04</v>
      </c>
      <c r="I102" s="4">
        <v>1</v>
      </c>
      <c r="J102" s="12">
        <v>90</v>
      </c>
      <c r="K102" s="4">
        <v>120</v>
      </c>
    </row>
    <row r="103" spans="1:11" x14ac:dyDescent="0.2">
      <c r="A103" s="4" t="s">
        <v>113</v>
      </c>
      <c r="B103" s="4" t="s">
        <v>10</v>
      </c>
      <c r="C103" s="5">
        <v>45400</v>
      </c>
      <c r="D103" s="5">
        <v>45383</v>
      </c>
      <c r="E103" s="4">
        <v>7200</v>
      </c>
      <c r="F103" s="4">
        <v>1221.3499999999999</v>
      </c>
      <c r="G103" s="4">
        <v>10.4</v>
      </c>
      <c r="H103" s="4">
        <v>0</v>
      </c>
      <c r="I103" s="4">
        <v>0</v>
      </c>
      <c r="J103" s="12">
        <v>0</v>
      </c>
      <c r="K103" s="4">
        <v>120</v>
      </c>
    </row>
    <row r="104" spans="1:11" x14ac:dyDescent="0.2">
      <c r="A104" s="4" t="s">
        <v>114</v>
      </c>
      <c r="B104" s="4" t="s">
        <v>10</v>
      </c>
      <c r="C104" s="5">
        <v>45625</v>
      </c>
      <c r="D104" s="5">
        <v>45597</v>
      </c>
      <c r="E104" s="4">
        <v>4300</v>
      </c>
      <c r="F104" s="4">
        <v>1595.03</v>
      </c>
      <c r="G104" s="4">
        <v>24.66</v>
      </c>
      <c r="H104" s="4">
        <v>0</v>
      </c>
      <c r="I104" s="4">
        <v>0</v>
      </c>
      <c r="J104" s="12">
        <v>0</v>
      </c>
      <c r="K104" s="4">
        <v>130</v>
      </c>
    </row>
    <row r="105" spans="1:11" x14ac:dyDescent="0.2">
      <c r="A105" s="4" t="s">
        <v>115</v>
      </c>
      <c r="B105" s="4" t="s">
        <v>15</v>
      </c>
      <c r="C105" s="5">
        <v>45367</v>
      </c>
      <c r="D105" s="5">
        <v>45352</v>
      </c>
      <c r="E105" s="4">
        <v>8300</v>
      </c>
      <c r="F105" s="4">
        <v>1627.49</v>
      </c>
      <c r="G105" s="4">
        <v>19.96</v>
      </c>
      <c r="H105" s="4">
        <v>0</v>
      </c>
      <c r="I105" s="4">
        <v>0</v>
      </c>
      <c r="J105" s="12">
        <v>0</v>
      </c>
      <c r="K105" s="4">
        <v>120</v>
      </c>
    </row>
    <row r="106" spans="1:11" x14ac:dyDescent="0.2">
      <c r="A106" s="4" t="s">
        <v>116</v>
      </c>
      <c r="B106" s="4" t="s">
        <v>10</v>
      </c>
      <c r="C106" s="5">
        <v>45097</v>
      </c>
      <c r="D106" s="5">
        <v>45078</v>
      </c>
      <c r="E106" s="4">
        <v>8800</v>
      </c>
      <c r="F106" s="4">
        <v>1630.73</v>
      </c>
      <c r="G106" s="4">
        <v>24.85</v>
      </c>
      <c r="H106" s="4">
        <v>0</v>
      </c>
      <c r="I106" s="4">
        <v>0</v>
      </c>
      <c r="J106" s="12">
        <v>30</v>
      </c>
      <c r="K106" s="4">
        <v>130</v>
      </c>
    </row>
    <row r="107" spans="1:11" x14ac:dyDescent="0.2">
      <c r="A107" s="4" t="s">
        <v>117</v>
      </c>
      <c r="B107" s="4" t="s">
        <v>15</v>
      </c>
      <c r="C107" s="5">
        <v>44949</v>
      </c>
      <c r="D107" s="5">
        <v>44927</v>
      </c>
      <c r="E107" s="4">
        <v>2800</v>
      </c>
      <c r="F107" s="4">
        <v>2338.19</v>
      </c>
      <c r="G107" s="4">
        <v>40.58</v>
      </c>
      <c r="H107" s="4">
        <v>0</v>
      </c>
      <c r="I107" s="4">
        <v>0</v>
      </c>
      <c r="J107" s="12">
        <v>0</v>
      </c>
      <c r="K107" s="4">
        <v>150</v>
      </c>
    </row>
    <row r="108" spans="1:11" x14ac:dyDescent="0.2">
      <c r="A108" s="4" t="s">
        <v>118</v>
      </c>
      <c r="B108" s="4" t="s">
        <v>15</v>
      </c>
      <c r="C108" s="5">
        <v>45144</v>
      </c>
      <c r="D108" s="5">
        <v>45139</v>
      </c>
      <c r="E108" s="4">
        <v>9100</v>
      </c>
      <c r="F108" s="4">
        <v>1858.97</v>
      </c>
      <c r="G108" s="4">
        <v>35.049999999999997</v>
      </c>
      <c r="H108" s="4">
        <v>0</v>
      </c>
      <c r="I108" s="4">
        <v>0</v>
      </c>
      <c r="J108" s="12">
        <v>0</v>
      </c>
      <c r="K108" s="4">
        <v>100</v>
      </c>
    </row>
    <row r="109" spans="1:11" x14ac:dyDescent="0.2">
      <c r="A109" s="4" t="s">
        <v>119</v>
      </c>
      <c r="B109" s="4" t="s">
        <v>12</v>
      </c>
      <c r="C109" s="5">
        <v>45410</v>
      </c>
      <c r="D109" s="5">
        <v>45383</v>
      </c>
      <c r="E109" s="4">
        <v>3100</v>
      </c>
      <c r="F109" s="4">
        <v>2559.4</v>
      </c>
      <c r="G109" s="4">
        <v>43.22</v>
      </c>
      <c r="H109" s="4">
        <v>0</v>
      </c>
      <c r="I109" s="4">
        <v>0</v>
      </c>
      <c r="J109" s="12">
        <v>0</v>
      </c>
      <c r="K109" s="4">
        <v>150</v>
      </c>
    </row>
    <row r="110" spans="1:11" x14ac:dyDescent="0.2">
      <c r="A110" s="4" t="s">
        <v>120</v>
      </c>
      <c r="B110" s="4" t="s">
        <v>10</v>
      </c>
      <c r="C110" s="5">
        <v>45227</v>
      </c>
      <c r="D110" s="5">
        <v>45200</v>
      </c>
      <c r="E110" s="4">
        <v>2700</v>
      </c>
      <c r="F110" s="4">
        <v>2201.4299999999998</v>
      </c>
      <c r="G110" s="4">
        <v>50.89</v>
      </c>
      <c r="H110" s="4">
        <v>0</v>
      </c>
      <c r="I110" s="4">
        <v>0</v>
      </c>
      <c r="J110" s="12">
        <v>0</v>
      </c>
      <c r="K110" s="4">
        <v>130</v>
      </c>
    </row>
    <row r="111" spans="1:11" x14ac:dyDescent="0.2">
      <c r="A111" s="4" t="s">
        <v>121</v>
      </c>
      <c r="B111" s="4" t="s">
        <v>10</v>
      </c>
      <c r="C111" s="5">
        <v>45574</v>
      </c>
      <c r="D111" s="5">
        <v>45566</v>
      </c>
      <c r="E111" s="4">
        <v>6000</v>
      </c>
      <c r="F111" s="4">
        <v>2356.63</v>
      </c>
      <c r="G111" s="4">
        <v>39.61</v>
      </c>
      <c r="H111" s="4">
        <v>0</v>
      </c>
      <c r="I111" s="4">
        <v>0</v>
      </c>
      <c r="J111" s="12">
        <v>0</v>
      </c>
      <c r="K111" s="4">
        <v>130</v>
      </c>
    </row>
    <row r="112" spans="1:11" x14ac:dyDescent="0.2">
      <c r="A112" s="4" t="s">
        <v>122</v>
      </c>
      <c r="B112" s="4" t="s">
        <v>15</v>
      </c>
      <c r="C112" s="5">
        <v>45005</v>
      </c>
      <c r="D112" s="5">
        <v>44986</v>
      </c>
      <c r="E112" s="4">
        <v>7600</v>
      </c>
      <c r="F112" s="4">
        <v>1635.78</v>
      </c>
      <c r="G112" s="4">
        <v>28.08</v>
      </c>
      <c r="H112" s="4">
        <v>0</v>
      </c>
      <c r="I112" s="4">
        <v>0</v>
      </c>
      <c r="J112" s="12">
        <v>0</v>
      </c>
      <c r="K112" s="4">
        <v>130</v>
      </c>
    </row>
    <row r="113" spans="1:11" x14ac:dyDescent="0.2">
      <c r="A113" s="4" t="s">
        <v>123</v>
      </c>
      <c r="B113" s="4" t="s">
        <v>10</v>
      </c>
      <c r="C113" s="5">
        <v>45437</v>
      </c>
      <c r="D113" s="5">
        <v>45413</v>
      </c>
      <c r="E113" s="4">
        <v>6100</v>
      </c>
      <c r="F113" s="4">
        <v>2001.56</v>
      </c>
      <c r="G113" s="4">
        <v>34.01</v>
      </c>
      <c r="H113" s="4">
        <v>0</v>
      </c>
      <c r="I113" s="4">
        <v>0</v>
      </c>
      <c r="J113" s="12">
        <v>0</v>
      </c>
      <c r="K113" s="4">
        <v>180</v>
      </c>
    </row>
    <row r="114" spans="1:11" x14ac:dyDescent="0.2">
      <c r="A114" s="4" t="s">
        <v>124</v>
      </c>
      <c r="B114" s="4" t="s">
        <v>10</v>
      </c>
      <c r="C114" s="5">
        <v>45433</v>
      </c>
      <c r="D114" s="5">
        <v>45413</v>
      </c>
      <c r="E114" s="4">
        <v>7200</v>
      </c>
      <c r="F114" s="4">
        <v>2040.51</v>
      </c>
      <c r="G114" s="4">
        <v>43.1</v>
      </c>
      <c r="H114" s="4">
        <v>0</v>
      </c>
      <c r="I114" s="4">
        <v>0</v>
      </c>
      <c r="J114" s="12">
        <v>0</v>
      </c>
      <c r="K114" s="4">
        <v>100</v>
      </c>
    </row>
    <row r="115" spans="1:11" x14ac:dyDescent="0.2">
      <c r="A115" s="4" t="s">
        <v>125</v>
      </c>
      <c r="B115" s="4" t="s">
        <v>15</v>
      </c>
      <c r="C115" s="5">
        <v>45090</v>
      </c>
      <c r="D115" s="5">
        <v>45078</v>
      </c>
      <c r="E115" s="4">
        <v>4600</v>
      </c>
      <c r="F115" s="4">
        <v>1820.31</v>
      </c>
      <c r="G115" s="4">
        <v>34.119999999999997</v>
      </c>
      <c r="H115" s="4">
        <v>0</v>
      </c>
      <c r="I115" s="4">
        <v>0</v>
      </c>
      <c r="J115" s="12">
        <v>0</v>
      </c>
      <c r="K115" s="4">
        <v>100</v>
      </c>
    </row>
    <row r="116" spans="1:11" x14ac:dyDescent="0.2">
      <c r="A116" s="4" t="s">
        <v>126</v>
      </c>
      <c r="B116" s="4" t="s">
        <v>12</v>
      </c>
      <c r="C116" s="5">
        <v>45163</v>
      </c>
      <c r="D116" s="5">
        <v>45139</v>
      </c>
      <c r="E116" s="4">
        <v>2700</v>
      </c>
      <c r="F116" s="4">
        <v>2279.2800000000002</v>
      </c>
      <c r="G116" s="4">
        <v>35.450000000000003</v>
      </c>
      <c r="H116" s="4">
        <v>0</v>
      </c>
      <c r="I116" s="4">
        <v>0</v>
      </c>
      <c r="J116" s="12">
        <v>0</v>
      </c>
      <c r="K116" s="4">
        <v>120</v>
      </c>
    </row>
    <row r="117" spans="1:11" x14ac:dyDescent="0.2">
      <c r="A117" s="4" t="s">
        <v>127</v>
      </c>
      <c r="B117" s="4" t="s">
        <v>10</v>
      </c>
      <c r="C117" s="5">
        <v>45505</v>
      </c>
      <c r="D117" s="5">
        <v>45505</v>
      </c>
      <c r="E117" s="4">
        <v>5000</v>
      </c>
      <c r="F117" s="4">
        <v>1921.35</v>
      </c>
      <c r="G117" s="4">
        <v>26.55</v>
      </c>
      <c r="H117" s="4">
        <v>0</v>
      </c>
      <c r="I117" s="4">
        <v>0</v>
      </c>
      <c r="J117" s="12">
        <v>0</v>
      </c>
      <c r="K117" s="4">
        <v>120</v>
      </c>
    </row>
    <row r="118" spans="1:11" x14ac:dyDescent="0.2">
      <c r="A118" s="4" t="s">
        <v>128</v>
      </c>
      <c r="B118" s="4" t="s">
        <v>12</v>
      </c>
      <c r="C118" s="5">
        <v>45348</v>
      </c>
      <c r="D118" s="5">
        <v>45323</v>
      </c>
      <c r="E118" s="4">
        <v>7400</v>
      </c>
      <c r="F118" s="4">
        <v>1584.82</v>
      </c>
      <c r="G118" s="4">
        <v>21.51</v>
      </c>
      <c r="H118" s="4">
        <v>0</v>
      </c>
      <c r="I118" s="4">
        <v>0</v>
      </c>
      <c r="J118" s="12">
        <v>0</v>
      </c>
      <c r="K118" s="4">
        <v>120</v>
      </c>
    </row>
    <row r="119" spans="1:11" x14ac:dyDescent="0.2">
      <c r="A119" s="4" t="s">
        <v>129</v>
      </c>
      <c r="B119" s="4" t="s">
        <v>15</v>
      </c>
      <c r="C119" s="5">
        <v>45419</v>
      </c>
      <c r="D119" s="5">
        <v>45413</v>
      </c>
      <c r="E119" s="4">
        <v>4800</v>
      </c>
      <c r="F119" s="4">
        <v>1388.15</v>
      </c>
      <c r="G119" s="4">
        <v>26</v>
      </c>
      <c r="H119" s="4">
        <v>0</v>
      </c>
      <c r="I119" s="4">
        <v>0</v>
      </c>
      <c r="J119" s="12">
        <v>0</v>
      </c>
      <c r="K119" s="4">
        <v>100</v>
      </c>
    </row>
    <row r="120" spans="1:11" x14ac:dyDescent="0.2">
      <c r="A120" s="4" t="s">
        <v>130</v>
      </c>
      <c r="B120" s="4" t="s">
        <v>12</v>
      </c>
      <c r="C120" s="5">
        <v>45656</v>
      </c>
      <c r="D120" s="5">
        <v>45627</v>
      </c>
      <c r="E120" s="4">
        <v>2400</v>
      </c>
      <c r="F120" s="4">
        <v>1393.87</v>
      </c>
      <c r="G120" s="4">
        <v>18.84</v>
      </c>
      <c r="H120" s="4">
        <v>0</v>
      </c>
      <c r="I120" s="4">
        <v>0</v>
      </c>
      <c r="J120" s="12">
        <v>0</v>
      </c>
      <c r="K120" s="4">
        <v>150</v>
      </c>
    </row>
    <row r="121" spans="1:11" x14ac:dyDescent="0.2">
      <c r="A121" s="4" t="s">
        <v>131</v>
      </c>
      <c r="B121" s="4" t="s">
        <v>10</v>
      </c>
      <c r="C121" s="5">
        <v>45135</v>
      </c>
      <c r="D121" s="5">
        <v>45108</v>
      </c>
      <c r="E121" s="4">
        <v>5800</v>
      </c>
      <c r="F121" s="4">
        <v>1215.28</v>
      </c>
      <c r="G121" s="4">
        <v>13.09</v>
      </c>
      <c r="H121" s="4">
        <v>0</v>
      </c>
      <c r="I121" s="4">
        <v>0</v>
      </c>
      <c r="J121" s="12">
        <v>0</v>
      </c>
      <c r="K121" s="4">
        <v>120</v>
      </c>
    </row>
    <row r="122" spans="1:11" x14ac:dyDescent="0.2">
      <c r="A122" s="4" t="s">
        <v>132</v>
      </c>
      <c r="B122" s="4" t="s">
        <v>12</v>
      </c>
      <c r="C122" s="5">
        <v>45525</v>
      </c>
      <c r="D122" s="5">
        <v>45505</v>
      </c>
      <c r="E122" s="4">
        <v>7900</v>
      </c>
      <c r="F122" s="4">
        <v>1192.1099999999999</v>
      </c>
      <c r="G122" s="4">
        <v>19.239999999999998</v>
      </c>
      <c r="H122" s="4">
        <v>0</v>
      </c>
      <c r="I122" s="4">
        <v>0</v>
      </c>
      <c r="J122" s="12">
        <v>0</v>
      </c>
      <c r="K122" s="4">
        <v>130</v>
      </c>
    </row>
    <row r="123" spans="1:11" x14ac:dyDescent="0.2">
      <c r="A123" s="4" t="s">
        <v>133</v>
      </c>
      <c r="B123" s="4" t="s">
        <v>10</v>
      </c>
      <c r="C123" s="5">
        <v>45619</v>
      </c>
      <c r="D123" s="5">
        <v>45597</v>
      </c>
      <c r="E123" s="4">
        <v>4900</v>
      </c>
      <c r="F123" s="4">
        <v>1018.96</v>
      </c>
      <c r="G123" s="4">
        <v>11.82</v>
      </c>
      <c r="H123" s="4">
        <v>0</v>
      </c>
      <c r="I123" s="4">
        <v>0</v>
      </c>
      <c r="J123" s="12">
        <v>0</v>
      </c>
      <c r="K123" s="4">
        <v>130</v>
      </c>
    </row>
    <row r="124" spans="1:11" x14ac:dyDescent="0.2">
      <c r="A124" s="4" t="s">
        <v>134</v>
      </c>
      <c r="B124" s="4" t="s">
        <v>10</v>
      </c>
      <c r="C124" s="5">
        <v>45284</v>
      </c>
      <c r="D124" s="5">
        <v>45261</v>
      </c>
      <c r="E124" s="4">
        <v>8300</v>
      </c>
      <c r="F124" s="4">
        <v>1526.3</v>
      </c>
      <c r="G124" s="4">
        <v>22.33</v>
      </c>
      <c r="H124" s="4">
        <v>0</v>
      </c>
      <c r="I124" s="4">
        <v>0</v>
      </c>
      <c r="J124" s="12">
        <v>0</v>
      </c>
      <c r="K124" s="4">
        <v>130</v>
      </c>
    </row>
    <row r="125" spans="1:11" x14ac:dyDescent="0.2">
      <c r="A125" s="4" t="s">
        <v>135</v>
      </c>
      <c r="B125" s="4" t="s">
        <v>10</v>
      </c>
      <c r="C125" s="5">
        <v>45576</v>
      </c>
      <c r="D125" s="5">
        <v>45566</v>
      </c>
      <c r="E125" s="4">
        <v>6900</v>
      </c>
      <c r="F125" s="4">
        <v>2086.06</v>
      </c>
      <c r="G125" s="4">
        <v>29.46</v>
      </c>
      <c r="H125" s="4">
        <v>0</v>
      </c>
      <c r="I125" s="4">
        <v>0</v>
      </c>
      <c r="J125" s="12">
        <v>0</v>
      </c>
      <c r="K125" s="4">
        <v>150</v>
      </c>
    </row>
    <row r="126" spans="1:11" x14ac:dyDescent="0.2">
      <c r="A126" s="4" t="s">
        <v>136</v>
      </c>
      <c r="B126" s="4" t="s">
        <v>10</v>
      </c>
      <c r="C126" s="5">
        <v>45284</v>
      </c>
      <c r="D126" s="5">
        <v>45261</v>
      </c>
      <c r="E126" s="4">
        <v>4300</v>
      </c>
      <c r="F126" s="4">
        <v>2078.91</v>
      </c>
      <c r="G126" s="4">
        <v>25.31</v>
      </c>
      <c r="H126" s="4">
        <v>0</v>
      </c>
      <c r="I126" s="4">
        <v>0</v>
      </c>
      <c r="J126" s="12">
        <v>30</v>
      </c>
      <c r="K126" s="4">
        <v>100</v>
      </c>
    </row>
    <row r="127" spans="1:11" x14ac:dyDescent="0.2">
      <c r="A127" s="4" t="s">
        <v>137</v>
      </c>
      <c r="B127" s="4" t="s">
        <v>15</v>
      </c>
      <c r="C127" s="5">
        <v>44967</v>
      </c>
      <c r="D127" s="5">
        <v>44958</v>
      </c>
      <c r="E127" s="4">
        <v>9900</v>
      </c>
      <c r="F127" s="4">
        <v>2091.4699999999998</v>
      </c>
      <c r="G127" s="4">
        <v>27.04</v>
      </c>
      <c r="H127" s="4">
        <v>0</v>
      </c>
      <c r="I127" s="4">
        <v>0</v>
      </c>
      <c r="J127" s="12">
        <v>0</v>
      </c>
      <c r="K127" s="4">
        <v>120</v>
      </c>
    </row>
    <row r="128" spans="1:11" x14ac:dyDescent="0.2">
      <c r="A128" s="4" t="s">
        <v>138</v>
      </c>
      <c r="B128" s="4" t="s">
        <v>10</v>
      </c>
      <c r="C128" s="5">
        <v>45055</v>
      </c>
      <c r="D128" s="5">
        <v>45047</v>
      </c>
      <c r="E128" s="4">
        <v>2700</v>
      </c>
      <c r="F128" s="4">
        <v>1223.46</v>
      </c>
      <c r="G128" s="4">
        <v>14.8</v>
      </c>
      <c r="H128" s="4">
        <v>0</v>
      </c>
      <c r="I128" s="4">
        <v>0</v>
      </c>
      <c r="J128" s="12">
        <v>0</v>
      </c>
      <c r="K128" s="4">
        <v>150</v>
      </c>
    </row>
    <row r="129" spans="1:11" x14ac:dyDescent="0.2">
      <c r="A129" s="4" t="s">
        <v>139</v>
      </c>
      <c r="B129" s="4" t="s">
        <v>10</v>
      </c>
      <c r="C129" s="5">
        <v>45376</v>
      </c>
      <c r="D129" s="5">
        <v>45352</v>
      </c>
      <c r="E129" s="4">
        <v>7800</v>
      </c>
      <c r="F129" s="4">
        <v>1661.18</v>
      </c>
      <c r="G129" s="4">
        <v>29.18</v>
      </c>
      <c r="H129" s="4">
        <v>0</v>
      </c>
      <c r="I129" s="4">
        <v>0</v>
      </c>
      <c r="J129" s="12">
        <v>0</v>
      </c>
      <c r="K129" s="4">
        <v>120</v>
      </c>
    </row>
    <row r="130" spans="1:11" x14ac:dyDescent="0.2">
      <c r="A130" s="4" t="s">
        <v>140</v>
      </c>
      <c r="B130" s="4" t="s">
        <v>10</v>
      </c>
      <c r="C130" s="5">
        <v>45158</v>
      </c>
      <c r="D130" s="5">
        <v>45139</v>
      </c>
      <c r="E130" s="4">
        <v>6900</v>
      </c>
      <c r="F130" s="4">
        <v>2002.4</v>
      </c>
      <c r="G130" s="4">
        <v>20.92</v>
      </c>
      <c r="H130" s="4">
        <v>0</v>
      </c>
      <c r="I130" s="4">
        <v>0</v>
      </c>
      <c r="J130" s="12">
        <v>0</v>
      </c>
      <c r="K130" s="4">
        <v>120</v>
      </c>
    </row>
    <row r="131" spans="1:11" x14ac:dyDescent="0.2">
      <c r="A131" s="4" t="s">
        <v>141</v>
      </c>
      <c r="B131" s="4" t="s">
        <v>12</v>
      </c>
      <c r="C131" s="5">
        <v>45260</v>
      </c>
      <c r="D131" s="5">
        <v>45231</v>
      </c>
      <c r="E131" s="4">
        <v>4400</v>
      </c>
      <c r="F131" s="4">
        <v>1282.24</v>
      </c>
      <c r="G131" s="4">
        <v>44.71</v>
      </c>
      <c r="H131" s="4">
        <v>0</v>
      </c>
      <c r="I131" s="4">
        <v>0</v>
      </c>
      <c r="J131" s="12">
        <v>0</v>
      </c>
      <c r="K131" s="4">
        <v>180</v>
      </c>
    </row>
    <row r="132" spans="1:11" x14ac:dyDescent="0.2">
      <c r="A132" s="4" t="s">
        <v>142</v>
      </c>
      <c r="B132" s="4" t="s">
        <v>12</v>
      </c>
      <c r="C132" s="5">
        <v>45322</v>
      </c>
      <c r="D132" s="5">
        <v>45292</v>
      </c>
      <c r="E132" s="4">
        <v>7900</v>
      </c>
      <c r="F132" s="4">
        <v>1277.52</v>
      </c>
      <c r="G132" s="4">
        <v>50.25</v>
      </c>
      <c r="H132" s="4">
        <v>0</v>
      </c>
      <c r="I132" s="4">
        <v>0</v>
      </c>
      <c r="J132" s="12">
        <v>0</v>
      </c>
      <c r="K132" s="4">
        <v>150</v>
      </c>
    </row>
    <row r="133" spans="1:11" x14ac:dyDescent="0.2">
      <c r="A133" s="4" t="s">
        <v>143</v>
      </c>
      <c r="B133" s="4" t="s">
        <v>15</v>
      </c>
      <c r="C133" s="5">
        <v>45656</v>
      </c>
      <c r="D133" s="5">
        <v>45627</v>
      </c>
      <c r="E133" s="4">
        <v>6300</v>
      </c>
      <c r="F133" s="4">
        <v>1677.06</v>
      </c>
      <c r="G133" s="4">
        <v>29.04</v>
      </c>
      <c r="H133" s="4">
        <v>1503.97</v>
      </c>
      <c r="I133" s="4">
        <v>1</v>
      </c>
      <c r="J133" s="12">
        <v>90</v>
      </c>
      <c r="K133" s="4">
        <v>100</v>
      </c>
    </row>
    <row r="134" spans="1:11" x14ac:dyDescent="0.2">
      <c r="A134" s="4" t="s">
        <v>144</v>
      </c>
      <c r="B134" s="4" t="s">
        <v>12</v>
      </c>
      <c r="C134" s="5">
        <v>45565</v>
      </c>
      <c r="D134" s="5">
        <v>45536</v>
      </c>
      <c r="E134" s="4">
        <v>5200</v>
      </c>
      <c r="F134" s="4">
        <v>1570.99</v>
      </c>
      <c r="G134" s="4">
        <v>32.35</v>
      </c>
      <c r="H134" s="4">
        <v>0</v>
      </c>
      <c r="I134" s="4">
        <v>0</v>
      </c>
      <c r="J134" s="12">
        <v>0</v>
      </c>
      <c r="K134" s="4">
        <v>100</v>
      </c>
    </row>
    <row r="135" spans="1:11" x14ac:dyDescent="0.2">
      <c r="A135" s="4" t="s">
        <v>145</v>
      </c>
      <c r="B135" s="4" t="s">
        <v>12</v>
      </c>
      <c r="C135" s="5">
        <v>44967</v>
      </c>
      <c r="D135" s="5">
        <v>44958</v>
      </c>
      <c r="E135" s="4">
        <v>8200</v>
      </c>
      <c r="F135" s="4">
        <v>1074.49</v>
      </c>
      <c r="G135" s="4">
        <v>14.87</v>
      </c>
      <c r="H135" s="4">
        <v>0</v>
      </c>
      <c r="I135" s="4">
        <v>0</v>
      </c>
      <c r="J135" s="12">
        <v>0</v>
      </c>
      <c r="K135" s="4">
        <v>100</v>
      </c>
    </row>
    <row r="136" spans="1:11" x14ac:dyDescent="0.2">
      <c r="A136" s="4" t="s">
        <v>146</v>
      </c>
      <c r="B136" s="4" t="s">
        <v>12</v>
      </c>
      <c r="C136" s="5">
        <v>45190</v>
      </c>
      <c r="D136" s="5">
        <v>45170</v>
      </c>
      <c r="E136" s="4">
        <v>3100</v>
      </c>
      <c r="F136" s="4">
        <v>1518.04</v>
      </c>
      <c r="G136" s="4">
        <v>24.54</v>
      </c>
      <c r="H136" s="4">
        <v>0</v>
      </c>
      <c r="I136" s="4">
        <v>0</v>
      </c>
      <c r="J136" s="12">
        <v>0</v>
      </c>
      <c r="K136" s="4">
        <v>120</v>
      </c>
    </row>
    <row r="137" spans="1:11" x14ac:dyDescent="0.2">
      <c r="A137" s="4" t="s">
        <v>147</v>
      </c>
      <c r="B137" s="4" t="s">
        <v>12</v>
      </c>
      <c r="C137" s="5">
        <v>45623</v>
      </c>
      <c r="D137" s="5">
        <v>45597</v>
      </c>
      <c r="E137" s="4">
        <v>2900</v>
      </c>
      <c r="F137" s="4">
        <v>1098.3</v>
      </c>
      <c r="G137" s="4">
        <v>22.9</v>
      </c>
      <c r="H137" s="4">
        <v>0</v>
      </c>
      <c r="I137" s="4">
        <v>0</v>
      </c>
      <c r="J137" s="12">
        <v>0</v>
      </c>
      <c r="K137" s="4">
        <v>100</v>
      </c>
    </row>
    <row r="138" spans="1:11" x14ac:dyDescent="0.2">
      <c r="A138" s="4" t="s">
        <v>148</v>
      </c>
      <c r="B138" s="4" t="s">
        <v>15</v>
      </c>
      <c r="C138" s="5">
        <v>45127</v>
      </c>
      <c r="D138" s="5">
        <v>45108</v>
      </c>
      <c r="E138" s="4">
        <v>5600</v>
      </c>
      <c r="F138" s="4">
        <v>1903.01</v>
      </c>
      <c r="G138" s="4">
        <v>27.45</v>
      </c>
      <c r="H138" s="4">
        <v>0</v>
      </c>
      <c r="I138" s="4">
        <v>0</v>
      </c>
      <c r="J138" s="12">
        <v>0</v>
      </c>
      <c r="K138" s="4">
        <v>100</v>
      </c>
    </row>
    <row r="139" spans="1:11" x14ac:dyDescent="0.2">
      <c r="A139" s="4" t="s">
        <v>149</v>
      </c>
      <c r="B139" s="4" t="s">
        <v>12</v>
      </c>
      <c r="C139" s="5">
        <v>44978</v>
      </c>
      <c r="D139" s="5">
        <v>44958</v>
      </c>
      <c r="E139" s="4">
        <v>5000</v>
      </c>
      <c r="F139" s="4">
        <v>2011.2</v>
      </c>
      <c r="G139" s="4">
        <v>26.62</v>
      </c>
      <c r="H139" s="4">
        <v>0</v>
      </c>
      <c r="I139" s="4">
        <v>0</v>
      </c>
      <c r="J139" s="12">
        <v>0</v>
      </c>
      <c r="K139" s="4">
        <v>150</v>
      </c>
    </row>
    <row r="140" spans="1:11" x14ac:dyDescent="0.2">
      <c r="A140" s="4" t="s">
        <v>150</v>
      </c>
      <c r="B140" s="4" t="s">
        <v>15</v>
      </c>
      <c r="C140" s="5">
        <v>45151</v>
      </c>
      <c r="D140" s="5">
        <v>45139</v>
      </c>
      <c r="E140" s="4">
        <v>2300</v>
      </c>
      <c r="F140" s="4">
        <v>2041.93</v>
      </c>
      <c r="G140" s="4">
        <v>34.130000000000003</v>
      </c>
      <c r="H140" s="4">
        <v>0</v>
      </c>
      <c r="I140" s="4">
        <v>0</v>
      </c>
      <c r="J140" s="12">
        <v>0</v>
      </c>
      <c r="K140" s="4">
        <v>120</v>
      </c>
    </row>
    <row r="141" spans="1:11" x14ac:dyDescent="0.2">
      <c r="A141" s="4" t="s">
        <v>151</v>
      </c>
      <c r="B141" s="4" t="s">
        <v>10</v>
      </c>
      <c r="C141" s="5">
        <v>44993</v>
      </c>
      <c r="D141" s="5">
        <v>44986</v>
      </c>
      <c r="E141" s="4">
        <v>3800</v>
      </c>
      <c r="F141" s="4">
        <v>2122.6999999999998</v>
      </c>
      <c r="G141" s="4">
        <v>31.96</v>
      </c>
      <c r="H141" s="4">
        <v>0</v>
      </c>
      <c r="I141" s="4">
        <v>0</v>
      </c>
      <c r="J141" s="12">
        <v>0</v>
      </c>
      <c r="K141" s="4">
        <v>100</v>
      </c>
    </row>
    <row r="142" spans="1:11" x14ac:dyDescent="0.2">
      <c r="A142" s="4" t="s">
        <v>152</v>
      </c>
      <c r="B142" s="4" t="s">
        <v>10</v>
      </c>
      <c r="C142" s="5">
        <v>45606</v>
      </c>
      <c r="D142" s="5">
        <v>45597</v>
      </c>
      <c r="E142" s="4">
        <v>2000</v>
      </c>
      <c r="F142" s="4">
        <v>2118.0100000000002</v>
      </c>
      <c r="G142" s="4">
        <v>36.79</v>
      </c>
      <c r="H142" s="4">
        <v>0</v>
      </c>
      <c r="I142" s="4">
        <v>0</v>
      </c>
      <c r="J142" s="12">
        <v>0</v>
      </c>
      <c r="K142" s="4">
        <v>100</v>
      </c>
    </row>
    <row r="143" spans="1:11" x14ac:dyDescent="0.2">
      <c r="A143" s="4" t="s">
        <v>153</v>
      </c>
      <c r="B143" s="4" t="s">
        <v>10</v>
      </c>
      <c r="C143" s="5">
        <v>45503</v>
      </c>
      <c r="D143" s="5">
        <v>45474</v>
      </c>
      <c r="E143" s="4">
        <v>6900</v>
      </c>
      <c r="F143" s="4">
        <v>1842.03</v>
      </c>
      <c r="G143" s="4">
        <v>31.54</v>
      </c>
      <c r="H143" s="4">
        <v>0</v>
      </c>
      <c r="I143" s="4">
        <v>0</v>
      </c>
      <c r="J143" s="12">
        <v>0</v>
      </c>
      <c r="K143" s="4">
        <v>130</v>
      </c>
    </row>
    <row r="144" spans="1:11" x14ac:dyDescent="0.2">
      <c r="A144" s="4" t="s">
        <v>154</v>
      </c>
      <c r="B144" s="4" t="s">
        <v>10</v>
      </c>
      <c r="C144" s="5">
        <v>45383</v>
      </c>
      <c r="D144" s="5">
        <v>45383</v>
      </c>
      <c r="E144" s="4">
        <v>2900</v>
      </c>
      <c r="F144" s="4">
        <v>1820.85</v>
      </c>
      <c r="G144" s="4">
        <v>27.64</v>
      </c>
      <c r="H144" s="4">
        <v>0</v>
      </c>
      <c r="I144" s="4">
        <v>0</v>
      </c>
      <c r="J144" s="12">
        <v>0</v>
      </c>
      <c r="K144" s="4">
        <v>120</v>
      </c>
    </row>
    <row r="145" spans="1:11" x14ac:dyDescent="0.2">
      <c r="A145" s="4" t="s">
        <v>155</v>
      </c>
      <c r="B145" s="4" t="s">
        <v>10</v>
      </c>
      <c r="C145" s="5">
        <v>45467</v>
      </c>
      <c r="D145" s="5">
        <v>45444</v>
      </c>
      <c r="E145" s="4">
        <v>9000</v>
      </c>
      <c r="F145" s="4">
        <v>2174.94</v>
      </c>
      <c r="G145" s="4">
        <v>47.86</v>
      </c>
      <c r="H145" s="4">
        <v>0</v>
      </c>
      <c r="I145" s="4">
        <v>0</v>
      </c>
      <c r="J145" s="12">
        <v>0</v>
      </c>
      <c r="K145" s="4">
        <v>100</v>
      </c>
    </row>
    <row r="146" spans="1:11" x14ac:dyDescent="0.2">
      <c r="A146" s="4" t="s">
        <v>156</v>
      </c>
      <c r="B146" s="4" t="s">
        <v>15</v>
      </c>
      <c r="C146" s="5">
        <v>44946</v>
      </c>
      <c r="D146" s="5">
        <v>44927</v>
      </c>
      <c r="E146" s="4">
        <v>9700</v>
      </c>
      <c r="F146" s="4">
        <v>1927.02</v>
      </c>
      <c r="G146" s="4">
        <v>29.18</v>
      </c>
      <c r="H146" s="4">
        <v>0</v>
      </c>
      <c r="I146" s="4">
        <v>0</v>
      </c>
      <c r="J146" s="12">
        <v>0</v>
      </c>
      <c r="K146" s="4">
        <v>100</v>
      </c>
    </row>
    <row r="147" spans="1:11" x14ac:dyDescent="0.2">
      <c r="A147" s="4" t="s">
        <v>157</v>
      </c>
      <c r="B147" s="4" t="s">
        <v>10</v>
      </c>
      <c r="C147" s="5">
        <v>45132</v>
      </c>
      <c r="D147" s="5">
        <v>45108</v>
      </c>
      <c r="E147" s="4">
        <v>6000</v>
      </c>
      <c r="F147" s="4">
        <v>1645.16</v>
      </c>
      <c r="G147" s="4">
        <v>19.010000000000002</v>
      </c>
      <c r="H147" s="4">
        <v>0</v>
      </c>
      <c r="I147" s="4">
        <v>0</v>
      </c>
      <c r="J147" s="12">
        <v>0</v>
      </c>
      <c r="K147" s="4">
        <v>150</v>
      </c>
    </row>
    <row r="148" spans="1:11" x14ac:dyDescent="0.2">
      <c r="A148" s="4" t="s">
        <v>158</v>
      </c>
      <c r="B148" s="4" t="s">
        <v>10</v>
      </c>
      <c r="C148" s="5">
        <v>45050</v>
      </c>
      <c r="D148" s="5">
        <v>45047</v>
      </c>
      <c r="E148" s="4">
        <v>9800</v>
      </c>
      <c r="F148" s="4">
        <v>2341.9</v>
      </c>
      <c r="G148" s="4">
        <v>32.4</v>
      </c>
      <c r="H148" s="4">
        <v>0</v>
      </c>
      <c r="I148" s="4">
        <v>0</v>
      </c>
      <c r="J148" s="12">
        <v>0</v>
      </c>
      <c r="K148" s="4">
        <v>130</v>
      </c>
    </row>
    <row r="149" spans="1:11" x14ac:dyDescent="0.2">
      <c r="A149" s="4" t="s">
        <v>159</v>
      </c>
      <c r="B149" s="4" t="s">
        <v>10</v>
      </c>
      <c r="C149" s="5">
        <v>45518</v>
      </c>
      <c r="D149" s="5">
        <v>45505</v>
      </c>
      <c r="E149" s="4">
        <v>2200</v>
      </c>
      <c r="F149" s="4">
        <v>2008.76</v>
      </c>
      <c r="G149" s="4">
        <v>33.229999999999997</v>
      </c>
      <c r="H149" s="4">
        <v>0</v>
      </c>
      <c r="I149" s="4">
        <v>0</v>
      </c>
      <c r="J149" s="12">
        <v>0</v>
      </c>
      <c r="K149" s="4">
        <v>100</v>
      </c>
    </row>
    <row r="150" spans="1:11" x14ac:dyDescent="0.2">
      <c r="A150" s="4" t="s">
        <v>160</v>
      </c>
      <c r="B150" s="4" t="s">
        <v>10</v>
      </c>
      <c r="C150" s="5">
        <v>44971</v>
      </c>
      <c r="D150" s="5">
        <v>44958</v>
      </c>
      <c r="E150" s="4">
        <v>8500</v>
      </c>
      <c r="F150" s="4">
        <v>2414.37</v>
      </c>
      <c r="G150" s="4">
        <v>31.83</v>
      </c>
      <c r="H150" s="4">
        <v>0</v>
      </c>
      <c r="I150" s="4">
        <v>0</v>
      </c>
      <c r="J150" s="12">
        <v>0</v>
      </c>
      <c r="K150" s="4">
        <v>100</v>
      </c>
    </row>
    <row r="151" spans="1:11" x14ac:dyDescent="0.2">
      <c r="A151" s="4" t="s">
        <v>161</v>
      </c>
      <c r="B151" s="4" t="s">
        <v>12</v>
      </c>
      <c r="C151" s="5">
        <v>45258</v>
      </c>
      <c r="D151" s="5">
        <v>45231</v>
      </c>
      <c r="E151" s="4">
        <v>1500</v>
      </c>
      <c r="F151" s="4">
        <v>2144.5500000000002</v>
      </c>
      <c r="G151" s="4">
        <v>27.18</v>
      </c>
      <c r="H151" s="4">
        <v>0</v>
      </c>
      <c r="I151" s="4">
        <v>0</v>
      </c>
      <c r="J151" s="12">
        <v>30</v>
      </c>
      <c r="K151" s="4">
        <v>130</v>
      </c>
    </row>
    <row r="152" spans="1:11" x14ac:dyDescent="0.2">
      <c r="A152" s="4" t="s">
        <v>162</v>
      </c>
      <c r="B152" s="4" t="s">
        <v>15</v>
      </c>
      <c r="C152" s="5">
        <v>45207</v>
      </c>
      <c r="D152" s="5">
        <v>45200</v>
      </c>
      <c r="E152" s="4">
        <v>7600</v>
      </c>
      <c r="F152" s="4">
        <v>1888.82</v>
      </c>
      <c r="G152" s="4">
        <v>21.8</v>
      </c>
      <c r="H152" s="4">
        <v>0</v>
      </c>
      <c r="I152" s="4">
        <v>0</v>
      </c>
      <c r="J152" s="12">
        <v>0</v>
      </c>
      <c r="K152" s="4">
        <v>100</v>
      </c>
    </row>
    <row r="153" spans="1:11" x14ac:dyDescent="0.2">
      <c r="A153" s="4" t="s">
        <v>163</v>
      </c>
      <c r="B153" s="4" t="s">
        <v>10</v>
      </c>
      <c r="C153" s="5">
        <v>45017</v>
      </c>
      <c r="D153" s="5">
        <v>45017</v>
      </c>
      <c r="E153" s="4">
        <v>5300</v>
      </c>
      <c r="F153" s="4">
        <v>1571.95</v>
      </c>
      <c r="G153" s="4">
        <v>22.07</v>
      </c>
      <c r="H153" s="4">
        <v>0</v>
      </c>
      <c r="I153" s="4">
        <v>0</v>
      </c>
      <c r="J153" s="12">
        <v>0</v>
      </c>
      <c r="K153" s="4">
        <v>130</v>
      </c>
    </row>
    <row r="154" spans="1:11" x14ac:dyDescent="0.2">
      <c r="A154" s="4" t="s">
        <v>164</v>
      </c>
      <c r="B154" s="4" t="s">
        <v>10</v>
      </c>
      <c r="C154" s="5">
        <v>45579</v>
      </c>
      <c r="D154" s="5">
        <v>45566</v>
      </c>
      <c r="E154" s="4">
        <v>2000</v>
      </c>
      <c r="F154" s="4">
        <v>2639.66</v>
      </c>
      <c r="G154" s="4">
        <v>54.05</v>
      </c>
      <c r="H154" s="4">
        <v>0</v>
      </c>
      <c r="I154" s="4">
        <v>0</v>
      </c>
      <c r="J154" s="12">
        <v>0</v>
      </c>
      <c r="K154" s="4">
        <v>120</v>
      </c>
    </row>
    <row r="155" spans="1:11" x14ac:dyDescent="0.2">
      <c r="A155" s="4" t="s">
        <v>165</v>
      </c>
      <c r="B155" s="4" t="s">
        <v>10</v>
      </c>
      <c r="C155" s="5">
        <v>45064</v>
      </c>
      <c r="D155" s="5">
        <v>45047</v>
      </c>
      <c r="E155" s="4">
        <v>2800</v>
      </c>
      <c r="F155" s="4">
        <v>2497.58</v>
      </c>
      <c r="G155" s="4">
        <v>43.26</v>
      </c>
      <c r="H155" s="4">
        <v>0</v>
      </c>
      <c r="I155" s="4">
        <v>0</v>
      </c>
      <c r="J155" s="12">
        <v>0</v>
      </c>
      <c r="K155" s="4">
        <v>100</v>
      </c>
    </row>
    <row r="156" spans="1:11" x14ac:dyDescent="0.2">
      <c r="A156" s="4" t="s">
        <v>166</v>
      </c>
      <c r="B156" s="4" t="s">
        <v>10</v>
      </c>
      <c r="C156" s="5">
        <v>45532</v>
      </c>
      <c r="D156" s="5">
        <v>45505</v>
      </c>
      <c r="E156" s="4">
        <v>2000</v>
      </c>
      <c r="F156" s="4">
        <v>2742.64</v>
      </c>
      <c r="G156" s="4">
        <v>51.95</v>
      </c>
      <c r="H156" s="4">
        <v>0</v>
      </c>
      <c r="I156" s="4">
        <v>0</v>
      </c>
      <c r="J156" s="12">
        <v>0</v>
      </c>
      <c r="K156" s="4">
        <v>130</v>
      </c>
    </row>
    <row r="157" spans="1:11" x14ac:dyDescent="0.2">
      <c r="A157" s="4" t="s">
        <v>167</v>
      </c>
      <c r="B157" s="4" t="s">
        <v>10</v>
      </c>
      <c r="C157" s="5">
        <v>45053</v>
      </c>
      <c r="D157" s="5">
        <v>45047</v>
      </c>
      <c r="E157" s="4">
        <v>7200</v>
      </c>
      <c r="F157" s="4">
        <v>2587.36</v>
      </c>
      <c r="G157" s="4">
        <v>45.66</v>
      </c>
      <c r="H157" s="4">
        <v>0</v>
      </c>
      <c r="I157" s="4">
        <v>0</v>
      </c>
      <c r="J157" s="12">
        <v>30</v>
      </c>
      <c r="K157" s="4">
        <v>100</v>
      </c>
    </row>
    <row r="158" spans="1:11" x14ac:dyDescent="0.2">
      <c r="A158" s="4" t="s">
        <v>168</v>
      </c>
      <c r="B158" s="4" t="s">
        <v>12</v>
      </c>
      <c r="C158" s="5">
        <v>45351</v>
      </c>
      <c r="D158" s="5">
        <v>45323</v>
      </c>
      <c r="E158" s="4">
        <v>3100</v>
      </c>
      <c r="F158" s="4">
        <v>2312.71</v>
      </c>
      <c r="G158" s="4">
        <v>47.61</v>
      </c>
      <c r="H158" s="4">
        <v>0</v>
      </c>
      <c r="I158" s="4">
        <v>0</v>
      </c>
      <c r="J158" s="12">
        <v>0</v>
      </c>
      <c r="K158" s="4">
        <v>150</v>
      </c>
    </row>
    <row r="159" spans="1:11" x14ac:dyDescent="0.2">
      <c r="A159" s="4" t="s">
        <v>169</v>
      </c>
      <c r="B159" s="4" t="s">
        <v>10</v>
      </c>
      <c r="C159" s="5">
        <v>44934</v>
      </c>
      <c r="D159" s="5">
        <v>44927</v>
      </c>
      <c r="E159" s="4">
        <v>2000</v>
      </c>
      <c r="F159" s="4">
        <v>2502.5500000000002</v>
      </c>
      <c r="G159" s="4">
        <v>42.6</v>
      </c>
      <c r="H159" s="4">
        <v>0</v>
      </c>
      <c r="I159" s="4">
        <v>0</v>
      </c>
      <c r="J159" s="12">
        <v>0</v>
      </c>
      <c r="K159" s="4">
        <v>120</v>
      </c>
    </row>
    <row r="160" spans="1:11" x14ac:dyDescent="0.2">
      <c r="A160" s="4" t="s">
        <v>170</v>
      </c>
      <c r="B160" s="4" t="s">
        <v>10</v>
      </c>
      <c r="C160" s="5">
        <v>45197</v>
      </c>
      <c r="D160" s="5">
        <v>45170</v>
      </c>
      <c r="E160" s="4">
        <v>3600</v>
      </c>
      <c r="F160" s="4">
        <v>2330.4299999999998</v>
      </c>
      <c r="G160" s="4">
        <v>42.63</v>
      </c>
      <c r="H160" s="4">
        <v>0</v>
      </c>
      <c r="I160" s="4">
        <v>0</v>
      </c>
      <c r="J160" s="12">
        <v>0</v>
      </c>
      <c r="K160" s="4">
        <v>120</v>
      </c>
    </row>
    <row r="161" spans="1:11" x14ac:dyDescent="0.2">
      <c r="A161" s="4" t="s">
        <v>171</v>
      </c>
      <c r="B161" s="4" t="s">
        <v>10</v>
      </c>
      <c r="C161" s="5">
        <v>45521</v>
      </c>
      <c r="D161" s="5">
        <v>45505</v>
      </c>
      <c r="E161" s="4">
        <v>1100</v>
      </c>
      <c r="F161" s="4">
        <v>2201.0300000000002</v>
      </c>
      <c r="G161" s="4">
        <v>33.22</v>
      </c>
      <c r="H161" s="4">
        <v>0</v>
      </c>
      <c r="I161" s="4">
        <v>0</v>
      </c>
      <c r="J161" s="12">
        <v>0</v>
      </c>
      <c r="K161" s="4">
        <v>130</v>
      </c>
    </row>
    <row r="162" spans="1:11" x14ac:dyDescent="0.2">
      <c r="A162" s="4" t="s">
        <v>172</v>
      </c>
      <c r="B162" s="4" t="s">
        <v>12</v>
      </c>
      <c r="C162" s="5">
        <v>45093</v>
      </c>
      <c r="D162" s="5">
        <v>45078</v>
      </c>
      <c r="E162" s="4">
        <v>1500</v>
      </c>
      <c r="F162" s="4">
        <v>2946.6</v>
      </c>
      <c r="G162" s="4">
        <v>56.97</v>
      </c>
      <c r="H162" s="4">
        <v>0</v>
      </c>
      <c r="I162" s="4">
        <v>0</v>
      </c>
      <c r="J162" s="12">
        <v>0</v>
      </c>
      <c r="K162" s="4">
        <v>130</v>
      </c>
    </row>
    <row r="163" spans="1:11" x14ac:dyDescent="0.2">
      <c r="A163" s="4" t="s">
        <v>173</v>
      </c>
      <c r="B163" s="4" t="s">
        <v>10</v>
      </c>
      <c r="C163" s="5">
        <v>45425</v>
      </c>
      <c r="D163" s="5">
        <v>45413</v>
      </c>
      <c r="E163" s="4">
        <v>6400</v>
      </c>
      <c r="F163" s="4">
        <v>2537.1999999999998</v>
      </c>
      <c r="G163" s="4">
        <v>51.44</v>
      </c>
      <c r="H163" s="4">
        <v>0</v>
      </c>
      <c r="I163" s="4">
        <v>0</v>
      </c>
      <c r="J163" s="12">
        <v>0</v>
      </c>
      <c r="K163" s="4">
        <v>150</v>
      </c>
    </row>
    <row r="164" spans="1:11" x14ac:dyDescent="0.2">
      <c r="A164" s="4" t="s">
        <v>174</v>
      </c>
      <c r="B164" s="4" t="s">
        <v>12</v>
      </c>
      <c r="C164" s="5">
        <v>45181</v>
      </c>
      <c r="D164" s="5">
        <v>45170</v>
      </c>
      <c r="E164" s="4">
        <v>5700</v>
      </c>
      <c r="F164" s="4">
        <v>2489.25</v>
      </c>
      <c r="G164" s="4">
        <v>45.56</v>
      </c>
      <c r="H164" s="4">
        <v>0</v>
      </c>
      <c r="I164" s="4">
        <v>0</v>
      </c>
      <c r="J164" s="12">
        <v>0</v>
      </c>
      <c r="K164" s="4">
        <v>130</v>
      </c>
    </row>
    <row r="165" spans="1:11" x14ac:dyDescent="0.2">
      <c r="A165" s="4" t="s">
        <v>175</v>
      </c>
      <c r="B165" s="4" t="s">
        <v>10</v>
      </c>
      <c r="C165" s="5">
        <v>45525</v>
      </c>
      <c r="D165" s="5">
        <v>45505</v>
      </c>
      <c r="E165" s="4">
        <v>3700</v>
      </c>
      <c r="F165" s="4">
        <v>2418.06</v>
      </c>
      <c r="G165" s="4">
        <v>43.65</v>
      </c>
      <c r="H165" s="4">
        <v>0</v>
      </c>
      <c r="I165" s="4">
        <v>0</v>
      </c>
      <c r="J165" s="12">
        <v>0</v>
      </c>
      <c r="K165" s="4">
        <v>130</v>
      </c>
    </row>
    <row r="166" spans="1:11" x14ac:dyDescent="0.2">
      <c r="A166" s="4" t="s">
        <v>176</v>
      </c>
      <c r="B166" s="4" t="s">
        <v>10</v>
      </c>
      <c r="C166" s="5">
        <v>45560</v>
      </c>
      <c r="D166" s="5">
        <v>45536</v>
      </c>
      <c r="E166" s="4">
        <v>3800</v>
      </c>
      <c r="F166" s="4">
        <v>2722.18</v>
      </c>
      <c r="G166" s="4">
        <v>50.63</v>
      </c>
      <c r="H166" s="4">
        <v>0</v>
      </c>
      <c r="I166" s="4">
        <v>0</v>
      </c>
      <c r="J166" s="12">
        <v>0</v>
      </c>
      <c r="K166" s="4">
        <v>150</v>
      </c>
    </row>
    <row r="167" spans="1:11" x14ac:dyDescent="0.2">
      <c r="A167" s="4" t="s">
        <v>177</v>
      </c>
      <c r="B167" s="4" t="s">
        <v>12</v>
      </c>
      <c r="C167" s="5">
        <v>44997</v>
      </c>
      <c r="D167" s="5">
        <v>44986</v>
      </c>
      <c r="E167" s="4">
        <v>7700</v>
      </c>
      <c r="F167" s="4">
        <v>1782.02</v>
      </c>
      <c r="G167" s="4">
        <v>20.239999999999998</v>
      </c>
      <c r="H167" s="4">
        <v>0</v>
      </c>
      <c r="I167" s="4">
        <v>0</v>
      </c>
      <c r="J167" s="12">
        <v>0</v>
      </c>
      <c r="K167" s="4">
        <v>120</v>
      </c>
    </row>
    <row r="168" spans="1:11" x14ac:dyDescent="0.2">
      <c r="A168" s="4" t="s">
        <v>178</v>
      </c>
      <c r="B168" s="4" t="s">
        <v>12</v>
      </c>
      <c r="C168" s="5">
        <v>45007</v>
      </c>
      <c r="D168" s="5">
        <v>44986</v>
      </c>
      <c r="E168" s="4">
        <v>5000</v>
      </c>
      <c r="F168" s="4">
        <v>1993.08</v>
      </c>
      <c r="G168" s="4">
        <v>28.58</v>
      </c>
      <c r="H168" s="4">
        <v>0</v>
      </c>
      <c r="I168" s="4">
        <v>0</v>
      </c>
      <c r="J168" s="12">
        <v>15</v>
      </c>
      <c r="K168" s="4">
        <v>150</v>
      </c>
    </row>
    <row r="169" spans="1:11" x14ac:dyDescent="0.2">
      <c r="A169" s="4" t="s">
        <v>179</v>
      </c>
      <c r="B169" s="4" t="s">
        <v>10</v>
      </c>
      <c r="C169" s="5">
        <v>45363</v>
      </c>
      <c r="D169" s="5">
        <v>45352</v>
      </c>
      <c r="E169" s="4">
        <v>1400</v>
      </c>
      <c r="F169" s="4">
        <v>1168.75</v>
      </c>
      <c r="G169" s="4">
        <v>20.03</v>
      </c>
      <c r="H169" s="4">
        <v>0</v>
      </c>
      <c r="I169" s="4">
        <v>0</v>
      </c>
      <c r="J169" s="12">
        <v>30</v>
      </c>
      <c r="K169" s="4">
        <v>130</v>
      </c>
    </row>
    <row r="170" spans="1:11" x14ac:dyDescent="0.2">
      <c r="A170" s="4" t="s">
        <v>180</v>
      </c>
      <c r="B170" s="4" t="s">
        <v>10</v>
      </c>
      <c r="C170" s="5">
        <v>45505</v>
      </c>
      <c r="D170" s="5">
        <v>45505</v>
      </c>
      <c r="E170" s="4">
        <v>1800</v>
      </c>
      <c r="F170" s="4">
        <v>1611.03</v>
      </c>
      <c r="G170" s="4">
        <v>21.52</v>
      </c>
      <c r="H170" s="4">
        <v>0</v>
      </c>
      <c r="I170" s="4">
        <v>0</v>
      </c>
      <c r="J170" s="12">
        <v>0</v>
      </c>
      <c r="K170" s="4">
        <v>150</v>
      </c>
    </row>
    <row r="171" spans="1:11" x14ac:dyDescent="0.2">
      <c r="A171" s="4" t="s">
        <v>181</v>
      </c>
      <c r="B171" s="4" t="s">
        <v>10</v>
      </c>
      <c r="C171" s="5">
        <v>45363</v>
      </c>
      <c r="D171" s="5">
        <v>45352</v>
      </c>
      <c r="E171" s="4">
        <v>9200</v>
      </c>
      <c r="F171" s="4">
        <v>1719.19</v>
      </c>
      <c r="G171" s="4">
        <v>22.97</v>
      </c>
      <c r="H171" s="4">
        <v>0</v>
      </c>
      <c r="I171" s="4">
        <v>0</v>
      </c>
      <c r="J171" s="12">
        <v>0</v>
      </c>
      <c r="K171" s="4">
        <v>120</v>
      </c>
    </row>
    <row r="172" spans="1:11" x14ac:dyDescent="0.2">
      <c r="A172" s="4" t="s">
        <v>182</v>
      </c>
      <c r="B172" s="4" t="s">
        <v>12</v>
      </c>
      <c r="C172" s="5">
        <v>45196</v>
      </c>
      <c r="D172" s="5">
        <v>45170</v>
      </c>
      <c r="E172" s="4">
        <v>3700</v>
      </c>
      <c r="F172" s="4">
        <v>4551.17</v>
      </c>
      <c r="G172" s="4">
        <v>85.36</v>
      </c>
      <c r="H172" s="4">
        <v>0</v>
      </c>
      <c r="I172" s="4">
        <v>0</v>
      </c>
      <c r="J172" s="12">
        <v>0</v>
      </c>
      <c r="K172" s="4">
        <v>120</v>
      </c>
    </row>
    <row r="173" spans="1:11" x14ac:dyDescent="0.2">
      <c r="A173" s="4" t="s">
        <v>183</v>
      </c>
      <c r="B173" s="4" t="s">
        <v>10</v>
      </c>
      <c r="C173" s="5">
        <v>45338</v>
      </c>
      <c r="D173" s="5">
        <v>45323</v>
      </c>
      <c r="E173" s="4">
        <v>2400</v>
      </c>
      <c r="F173" s="4">
        <v>4084.95</v>
      </c>
      <c r="G173" s="4">
        <v>75.08</v>
      </c>
      <c r="H173" s="4">
        <v>0</v>
      </c>
      <c r="I173" s="4">
        <v>0</v>
      </c>
      <c r="J173" s="12">
        <v>0</v>
      </c>
      <c r="K173" s="4">
        <v>180</v>
      </c>
    </row>
    <row r="174" spans="1:11" x14ac:dyDescent="0.2">
      <c r="A174" s="4" t="s">
        <v>184</v>
      </c>
      <c r="B174" s="4" t="s">
        <v>15</v>
      </c>
      <c r="C174" s="5">
        <v>45572</v>
      </c>
      <c r="D174" s="5">
        <v>45566</v>
      </c>
      <c r="E174" s="4">
        <v>6900</v>
      </c>
      <c r="F174" s="4">
        <v>3769.19</v>
      </c>
      <c r="G174" s="4">
        <v>68.45</v>
      </c>
      <c r="H174" s="4">
        <v>0</v>
      </c>
      <c r="I174" s="4">
        <v>0</v>
      </c>
      <c r="J174" s="12">
        <v>0</v>
      </c>
      <c r="K174" s="4">
        <v>120</v>
      </c>
    </row>
    <row r="175" spans="1:11" x14ac:dyDescent="0.2">
      <c r="A175" s="4" t="s">
        <v>185</v>
      </c>
      <c r="B175" s="4" t="s">
        <v>12</v>
      </c>
      <c r="C175" s="5">
        <v>45063</v>
      </c>
      <c r="D175" s="5">
        <v>45047</v>
      </c>
      <c r="E175" s="4">
        <v>8400</v>
      </c>
      <c r="F175" s="4">
        <v>4836.22</v>
      </c>
      <c r="G175" s="4">
        <v>90.85</v>
      </c>
      <c r="H175" s="4">
        <v>0</v>
      </c>
      <c r="I175" s="4">
        <v>0</v>
      </c>
      <c r="J175" s="12">
        <v>0</v>
      </c>
      <c r="K175" s="4">
        <v>180</v>
      </c>
    </row>
    <row r="176" spans="1:11" x14ac:dyDescent="0.2">
      <c r="A176" s="4" t="s">
        <v>186</v>
      </c>
      <c r="B176" s="4" t="s">
        <v>12</v>
      </c>
      <c r="C176" s="5">
        <v>45599</v>
      </c>
      <c r="D176" s="5">
        <v>45597</v>
      </c>
      <c r="E176" s="4">
        <v>2600</v>
      </c>
      <c r="F176" s="4">
        <v>4548.63</v>
      </c>
      <c r="G176" s="4">
        <v>83.88</v>
      </c>
      <c r="H176" s="4">
        <v>0</v>
      </c>
      <c r="I176" s="4">
        <v>0</v>
      </c>
      <c r="J176" s="12">
        <v>0</v>
      </c>
      <c r="K176" s="4">
        <v>120</v>
      </c>
    </row>
    <row r="177" spans="1:11" x14ac:dyDescent="0.2">
      <c r="A177" s="4" t="s">
        <v>187</v>
      </c>
      <c r="B177" s="4" t="s">
        <v>12</v>
      </c>
      <c r="C177" s="5">
        <v>45554</v>
      </c>
      <c r="D177" s="5">
        <v>45536</v>
      </c>
      <c r="E177" s="4">
        <v>7000</v>
      </c>
      <c r="F177" s="4">
        <v>5342.38</v>
      </c>
      <c r="G177" s="4">
        <v>95.06</v>
      </c>
      <c r="H177" s="4">
        <v>0</v>
      </c>
      <c r="I177" s="4">
        <v>0</v>
      </c>
      <c r="J177" s="12">
        <v>15</v>
      </c>
      <c r="K177" s="4">
        <v>130</v>
      </c>
    </row>
    <row r="178" spans="1:11" x14ac:dyDescent="0.2">
      <c r="A178" s="4" t="s">
        <v>188</v>
      </c>
      <c r="B178" s="4" t="s">
        <v>10</v>
      </c>
      <c r="C178" s="5">
        <v>44972</v>
      </c>
      <c r="D178" s="5">
        <v>44958</v>
      </c>
      <c r="E178" s="4">
        <v>5000</v>
      </c>
      <c r="F178" s="4">
        <v>4813.9399999999996</v>
      </c>
      <c r="G178" s="4">
        <v>89.38</v>
      </c>
      <c r="H178" s="4">
        <v>0</v>
      </c>
      <c r="I178" s="4">
        <v>0</v>
      </c>
      <c r="J178" s="12">
        <v>0</v>
      </c>
      <c r="K178" s="4">
        <v>100</v>
      </c>
    </row>
    <row r="179" spans="1:11" x14ac:dyDescent="0.2">
      <c r="A179" s="4" t="s">
        <v>189</v>
      </c>
      <c r="B179" s="4" t="s">
        <v>12</v>
      </c>
      <c r="C179" s="5">
        <v>44990</v>
      </c>
      <c r="D179" s="5">
        <v>44986</v>
      </c>
      <c r="E179" s="4">
        <v>3400</v>
      </c>
      <c r="F179" s="4">
        <v>4300</v>
      </c>
      <c r="G179" s="4">
        <v>79.739999999999995</v>
      </c>
      <c r="H179" s="4">
        <v>0</v>
      </c>
      <c r="I179" s="4">
        <v>0</v>
      </c>
      <c r="J179" s="12">
        <v>0</v>
      </c>
      <c r="K179" s="4">
        <v>120</v>
      </c>
    </row>
    <row r="180" spans="1:11" x14ac:dyDescent="0.2">
      <c r="A180" s="4" t="s">
        <v>190</v>
      </c>
      <c r="B180" s="4" t="s">
        <v>15</v>
      </c>
      <c r="C180" s="5">
        <v>45457</v>
      </c>
      <c r="D180" s="5">
        <v>45444</v>
      </c>
      <c r="E180" s="4">
        <v>8500</v>
      </c>
      <c r="F180" s="4">
        <v>4933.74</v>
      </c>
      <c r="G180" s="4">
        <v>110.75</v>
      </c>
      <c r="H180" s="4">
        <v>0</v>
      </c>
      <c r="I180" s="4">
        <v>0</v>
      </c>
      <c r="J180" s="12">
        <v>0</v>
      </c>
      <c r="K180" s="4">
        <v>180</v>
      </c>
    </row>
    <row r="181" spans="1:11" x14ac:dyDescent="0.2">
      <c r="A181" s="4" t="s">
        <v>191</v>
      </c>
      <c r="B181" s="4" t="s">
        <v>12</v>
      </c>
      <c r="C181" s="5">
        <v>45155</v>
      </c>
      <c r="D181" s="5">
        <v>45139</v>
      </c>
      <c r="E181" s="4">
        <v>2800</v>
      </c>
      <c r="F181" s="4">
        <v>4424.9799999999996</v>
      </c>
      <c r="G181" s="4">
        <v>82.72</v>
      </c>
      <c r="H181" s="4">
        <v>0</v>
      </c>
      <c r="I181" s="4">
        <v>0</v>
      </c>
      <c r="J181" s="12">
        <v>0</v>
      </c>
      <c r="K181" s="4">
        <v>100</v>
      </c>
    </row>
    <row r="182" spans="1:11" x14ac:dyDescent="0.2">
      <c r="A182" s="4" t="s">
        <v>192</v>
      </c>
      <c r="B182" s="4" t="s">
        <v>15</v>
      </c>
      <c r="C182" s="5">
        <v>45536</v>
      </c>
      <c r="D182" s="5">
        <v>45536</v>
      </c>
      <c r="E182" s="4">
        <v>6100</v>
      </c>
      <c r="F182" s="4">
        <v>3509.9</v>
      </c>
      <c r="G182" s="4">
        <v>61.07</v>
      </c>
      <c r="H182" s="4">
        <v>0</v>
      </c>
      <c r="I182" s="4">
        <v>0</v>
      </c>
      <c r="J182" s="12">
        <v>0</v>
      </c>
      <c r="K182" s="4">
        <v>130</v>
      </c>
    </row>
    <row r="183" spans="1:11" x14ac:dyDescent="0.2">
      <c r="A183" s="4" t="s">
        <v>193</v>
      </c>
      <c r="B183" s="4" t="s">
        <v>10</v>
      </c>
      <c r="C183" s="5">
        <v>45055</v>
      </c>
      <c r="D183" s="5">
        <v>45047</v>
      </c>
      <c r="E183" s="4">
        <v>8000</v>
      </c>
      <c r="F183" s="4">
        <v>4863.2</v>
      </c>
      <c r="G183" s="4">
        <v>86.17</v>
      </c>
      <c r="H183" s="4">
        <v>0</v>
      </c>
      <c r="I183" s="4">
        <v>0</v>
      </c>
      <c r="J183" s="12">
        <v>60</v>
      </c>
      <c r="K183" s="4">
        <v>100</v>
      </c>
    </row>
    <row r="184" spans="1:11" x14ac:dyDescent="0.2">
      <c r="A184" s="4" t="s">
        <v>194</v>
      </c>
      <c r="B184" s="4" t="s">
        <v>12</v>
      </c>
      <c r="C184" s="5">
        <v>45146</v>
      </c>
      <c r="D184" s="5">
        <v>45139</v>
      </c>
      <c r="E184" s="4">
        <v>2000</v>
      </c>
      <c r="F184" s="4">
        <v>4492.58</v>
      </c>
      <c r="G184" s="4">
        <v>84.15</v>
      </c>
      <c r="H184" s="4">
        <v>0</v>
      </c>
      <c r="I184" s="4">
        <v>0</v>
      </c>
      <c r="J184" s="12">
        <v>0</v>
      </c>
      <c r="K184" s="4">
        <v>130</v>
      </c>
    </row>
    <row r="185" spans="1:11" x14ac:dyDescent="0.2">
      <c r="A185" s="4" t="s">
        <v>195</v>
      </c>
      <c r="B185" s="4" t="s">
        <v>10</v>
      </c>
      <c r="C185" s="5">
        <v>45618</v>
      </c>
      <c r="D185" s="5">
        <v>45597</v>
      </c>
      <c r="E185" s="4">
        <v>2400</v>
      </c>
      <c r="F185" s="4">
        <v>4032.28</v>
      </c>
      <c r="G185" s="4">
        <v>65.27</v>
      </c>
      <c r="H185" s="4">
        <v>0</v>
      </c>
      <c r="I185" s="4">
        <v>0</v>
      </c>
      <c r="J185" s="12">
        <v>0</v>
      </c>
      <c r="K185" s="4">
        <v>120</v>
      </c>
    </row>
    <row r="186" spans="1:11" x14ac:dyDescent="0.2">
      <c r="A186" s="4" t="s">
        <v>196</v>
      </c>
      <c r="B186" s="4" t="s">
        <v>12</v>
      </c>
      <c r="C186" s="5">
        <v>45148</v>
      </c>
      <c r="D186" s="5">
        <v>45139</v>
      </c>
      <c r="E186" s="4">
        <v>8200</v>
      </c>
      <c r="F186" s="4">
        <v>1032.3800000000001</v>
      </c>
      <c r="G186" s="4">
        <v>14.54</v>
      </c>
      <c r="H186" s="4">
        <v>0</v>
      </c>
      <c r="I186" s="4">
        <v>0</v>
      </c>
      <c r="J186" s="12">
        <v>0</v>
      </c>
      <c r="K186" s="4">
        <v>120</v>
      </c>
    </row>
    <row r="187" spans="1:11" x14ac:dyDescent="0.2">
      <c r="A187" s="4" t="s">
        <v>197</v>
      </c>
      <c r="B187" s="4" t="s">
        <v>10</v>
      </c>
      <c r="C187" s="5">
        <v>45433</v>
      </c>
      <c r="D187" s="5">
        <v>45413</v>
      </c>
      <c r="E187" s="4">
        <v>9700</v>
      </c>
      <c r="F187" s="4">
        <v>1164.25</v>
      </c>
      <c r="G187" s="4">
        <v>11.2</v>
      </c>
      <c r="H187" s="4">
        <v>0</v>
      </c>
      <c r="I187" s="4">
        <v>0</v>
      </c>
      <c r="J187" s="12">
        <v>0</v>
      </c>
      <c r="K187" s="4">
        <v>150</v>
      </c>
    </row>
    <row r="188" spans="1:11" x14ac:dyDescent="0.2">
      <c r="A188" s="4" t="s">
        <v>198</v>
      </c>
      <c r="B188" s="4" t="s">
        <v>10</v>
      </c>
      <c r="C188" s="5">
        <v>45528</v>
      </c>
      <c r="D188" s="5">
        <v>45505</v>
      </c>
      <c r="E188" s="4">
        <v>9200</v>
      </c>
      <c r="F188" s="4">
        <v>1098.02</v>
      </c>
      <c r="G188" s="4">
        <v>3.45</v>
      </c>
      <c r="H188" s="4">
        <v>0</v>
      </c>
      <c r="I188" s="4">
        <v>0</v>
      </c>
      <c r="J188" s="12">
        <v>0</v>
      </c>
      <c r="K188" s="4">
        <v>150</v>
      </c>
    </row>
    <row r="189" spans="1:11" x14ac:dyDescent="0.2">
      <c r="A189" s="4" t="s">
        <v>199</v>
      </c>
      <c r="B189" s="4" t="s">
        <v>12</v>
      </c>
      <c r="C189" s="5">
        <v>45048</v>
      </c>
      <c r="D189" s="5">
        <v>45047</v>
      </c>
      <c r="E189" s="4">
        <v>2000</v>
      </c>
      <c r="F189" s="4">
        <v>1086.7</v>
      </c>
      <c r="G189" s="4">
        <v>19.7</v>
      </c>
      <c r="H189" s="4">
        <v>0</v>
      </c>
      <c r="I189" s="4">
        <v>0</v>
      </c>
      <c r="J189" s="12">
        <v>0</v>
      </c>
      <c r="K189" s="4">
        <v>150</v>
      </c>
    </row>
    <row r="190" spans="1:11" x14ac:dyDescent="0.2">
      <c r="A190" s="4" t="s">
        <v>200</v>
      </c>
      <c r="B190" s="4" t="s">
        <v>15</v>
      </c>
      <c r="C190" s="5">
        <v>45257</v>
      </c>
      <c r="D190" s="5">
        <v>45231</v>
      </c>
      <c r="E190" s="4">
        <v>4200</v>
      </c>
      <c r="F190" s="4">
        <v>1243.57</v>
      </c>
      <c r="G190" s="4">
        <v>16.13</v>
      </c>
      <c r="H190" s="4">
        <v>0</v>
      </c>
      <c r="I190" s="4">
        <v>0</v>
      </c>
      <c r="J190" s="12">
        <v>0</v>
      </c>
      <c r="K190" s="4">
        <v>150</v>
      </c>
    </row>
    <row r="191" spans="1:11" x14ac:dyDescent="0.2">
      <c r="A191" s="4" t="s">
        <v>201</v>
      </c>
      <c r="B191" s="4" t="s">
        <v>15</v>
      </c>
      <c r="C191" s="5">
        <v>45428</v>
      </c>
      <c r="D191" s="5">
        <v>45413</v>
      </c>
      <c r="E191" s="4">
        <v>8200</v>
      </c>
      <c r="F191" s="4">
        <v>1053.8699999999999</v>
      </c>
      <c r="G191" s="4">
        <v>25.76</v>
      </c>
      <c r="H191" s="4">
        <v>0</v>
      </c>
      <c r="I191" s="4">
        <v>0</v>
      </c>
      <c r="J191" s="12">
        <v>60</v>
      </c>
      <c r="K191" s="4">
        <v>120</v>
      </c>
    </row>
    <row r="192" spans="1:11" x14ac:dyDescent="0.2">
      <c r="A192" s="4" t="s">
        <v>202</v>
      </c>
      <c r="B192" s="4" t="s">
        <v>10</v>
      </c>
      <c r="C192" s="5">
        <v>45410</v>
      </c>
      <c r="D192" s="5">
        <v>45383</v>
      </c>
      <c r="E192" s="4">
        <v>3200</v>
      </c>
      <c r="F192" s="4">
        <v>1066.05</v>
      </c>
      <c r="G192" s="4">
        <v>19.39</v>
      </c>
      <c r="H192" s="4">
        <v>0</v>
      </c>
      <c r="I192" s="4">
        <v>0</v>
      </c>
      <c r="J192" s="12">
        <v>0</v>
      </c>
      <c r="K192" s="4">
        <v>150</v>
      </c>
    </row>
    <row r="193" spans="1:11" x14ac:dyDescent="0.2">
      <c r="A193" s="4" t="s">
        <v>203</v>
      </c>
      <c r="B193" s="4" t="s">
        <v>10</v>
      </c>
      <c r="C193" s="5">
        <v>45217</v>
      </c>
      <c r="D193" s="5">
        <v>45200</v>
      </c>
      <c r="E193" s="4">
        <v>2600</v>
      </c>
      <c r="F193" s="4">
        <v>877.44</v>
      </c>
      <c r="G193" s="4">
        <v>19.13</v>
      </c>
      <c r="H193" s="4">
        <v>0</v>
      </c>
      <c r="I193" s="4">
        <v>0</v>
      </c>
      <c r="J193" s="12">
        <v>0</v>
      </c>
      <c r="K193" s="4">
        <v>100</v>
      </c>
    </row>
    <row r="194" spans="1:11" x14ac:dyDescent="0.2">
      <c r="A194" s="4" t="s">
        <v>204</v>
      </c>
      <c r="B194" s="4" t="s">
        <v>15</v>
      </c>
      <c r="C194" s="5">
        <v>45635</v>
      </c>
      <c r="D194" s="5">
        <v>45627</v>
      </c>
      <c r="E194" s="4">
        <v>1900</v>
      </c>
      <c r="F194" s="4">
        <v>886.64</v>
      </c>
      <c r="G194" s="4">
        <v>10.31</v>
      </c>
      <c r="H194" s="4">
        <v>0</v>
      </c>
      <c r="I194" s="4">
        <v>0</v>
      </c>
      <c r="J194" s="12">
        <v>0</v>
      </c>
      <c r="K194" s="4">
        <v>130</v>
      </c>
    </row>
    <row r="195" spans="1:11" x14ac:dyDescent="0.2">
      <c r="A195" s="4" t="s">
        <v>205</v>
      </c>
      <c r="B195" s="4" t="s">
        <v>12</v>
      </c>
      <c r="C195" s="5">
        <v>45095</v>
      </c>
      <c r="D195" s="5">
        <v>45078</v>
      </c>
      <c r="E195" s="4">
        <v>8100</v>
      </c>
      <c r="F195" s="4">
        <v>2423.96</v>
      </c>
      <c r="G195" s="4">
        <v>44.22</v>
      </c>
      <c r="H195" s="4">
        <v>0</v>
      </c>
      <c r="I195" s="4">
        <v>0</v>
      </c>
      <c r="J195" s="12">
        <v>0</v>
      </c>
      <c r="K195" s="4">
        <v>120</v>
      </c>
    </row>
    <row r="196" spans="1:11" x14ac:dyDescent="0.2">
      <c r="A196" s="4" t="s">
        <v>206</v>
      </c>
      <c r="B196" s="4" t="s">
        <v>15</v>
      </c>
      <c r="C196" s="5">
        <v>45655</v>
      </c>
      <c r="D196" s="5">
        <v>45627</v>
      </c>
      <c r="E196" s="4">
        <v>2700</v>
      </c>
      <c r="F196" s="4">
        <v>2043.43</v>
      </c>
      <c r="G196" s="4">
        <v>42.15</v>
      </c>
      <c r="H196" s="4">
        <v>0</v>
      </c>
      <c r="I196" s="4">
        <v>0</v>
      </c>
      <c r="J196" s="12">
        <v>0</v>
      </c>
      <c r="K196" s="4">
        <v>100</v>
      </c>
    </row>
    <row r="197" spans="1:11" x14ac:dyDescent="0.2">
      <c r="A197" s="4" t="s">
        <v>207</v>
      </c>
      <c r="B197" s="4" t="s">
        <v>10</v>
      </c>
      <c r="C197" s="5">
        <v>45373</v>
      </c>
      <c r="D197" s="5">
        <v>45352</v>
      </c>
      <c r="E197" s="4">
        <v>3300</v>
      </c>
      <c r="F197" s="4">
        <v>2470.4699999999998</v>
      </c>
      <c r="G197" s="4">
        <v>38.619999999999997</v>
      </c>
      <c r="H197" s="4">
        <v>0</v>
      </c>
      <c r="I197" s="4">
        <v>0</v>
      </c>
      <c r="J197" s="12">
        <v>60</v>
      </c>
      <c r="K197" s="4">
        <v>120</v>
      </c>
    </row>
    <row r="198" spans="1:11" x14ac:dyDescent="0.2">
      <c r="A198" s="4" t="s">
        <v>208</v>
      </c>
      <c r="B198" s="4" t="s">
        <v>10</v>
      </c>
      <c r="C198" s="5">
        <v>45487</v>
      </c>
      <c r="D198" s="5">
        <v>45474</v>
      </c>
      <c r="E198" s="4">
        <v>9800</v>
      </c>
      <c r="F198" s="4">
        <v>2082.9499999999998</v>
      </c>
      <c r="G198" s="4">
        <v>29.35</v>
      </c>
      <c r="H198" s="4">
        <v>0</v>
      </c>
      <c r="I198" s="4">
        <v>0</v>
      </c>
      <c r="J198" s="12">
        <v>0</v>
      </c>
      <c r="K198" s="4">
        <v>100</v>
      </c>
    </row>
    <row r="199" spans="1:11" x14ac:dyDescent="0.2">
      <c r="A199" s="4" t="s">
        <v>209</v>
      </c>
      <c r="B199" s="4" t="s">
        <v>12</v>
      </c>
      <c r="C199" s="5">
        <v>45267</v>
      </c>
      <c r="D199" s="5">
        <v>45261</v>
      </c>
      <c r="E199" s="4">
        <v>5900</v>
      </c>
      <c r="F199" s="4">
        <v>2080.5300000000002</v>
      </c>
      <c r="G199" s="4">
        <v>41.96</v>
      </c>
      <c r="H199" s="4">
        <v>0</v>
      </c>
      <c r="I199" s="4">
        <v>0</v>
      </c>
      <c r="J199" s="12">
        <v>0</v>
      </c>
      <c r="K199" s="4">
        <v>120</v>
      </c>
    </row>
    <row r="200" spans="1:11" x14ac:dyDescent="0.2">
      <c r="A200" s="4" t="s">
        <v>210</v>
      </c>
      <c r="B200" s="4" t="s">
        <v>10</v>
      </c>
      <c r="C200" s="5">
        <v>44995</v>
      </c>
      <c r="D200" s="5">
        <v>44986</v>
      </c>
      <c r="E200" s="4">
        <v>8000</v>
      </c>
      <c r="F200" s="4">
        <v>1964.68</v>
      </c>
      <c r="G200" s="4">
        <v>31.74</v>
      </c>
      <c r="H200" s="4">
        <v>0</v>
      </c>
      <c r="I200" s="4">
        <v>0</v>
      </c>
      <c r="J200" s="12">
        <v>0</v>
      </c>
      <c r="K200" s="4">
        <v>120</v>
      </c>
    </row>
    <row r="201" spans="1:11" x14ac:dyDescent="0.2">
      <c r="A201" s="4" t="s">
        <v>211</v>
      </c>
      <c r="B201" s="4" t="s">
        <v>12</v>
      </c>
      <c r="C201" s="5">
        <v>45246</v>
      </c>
      <c r="D201" s="5">
        <v>45231</v>
      </c>
      <c r="E201" s="4">
        <v>2100</v>
      </c>
      <c r="F201" s="4">
        <v>1745.79</v>
      </c>
      <c r="G201" s="4">
        <v>28.65</v>
      </c>
      <c r="H201" s="4">
        <v>0</v>
      </c>
      <c r="I201" s="4">
        <v>0</v>
      </c>
      <c r="J201" s="12">
        <v>0</v>
      </c>
      <c r="K201" s="4">
        <v>180</v>
      </c>
    </row>
    <row r="202" spans="1:11" x14ac:dyDescent="0.2">
      <c r="A202" s="4" t="s">
        <v>212</v>
      </c>
      <c r="B202" s="4" t="s">
        <v>10</v>
      </c>
      <c r="C202" s="5">
        <v>45430</v>
      </c>
      <c r="D202" s="5">
        <v>45413</v>
      </c>
      <c r="E202" s="4">
        <v>8900</v>
      </c>
      <c r="F202" s="4">
        <v>2209.7399999999998</v>
      </c>
      <c r="G202" s="4">
        <v>31.53</v>
      </c>
      <c r="H202" s="4">
        <v>0</v>
      </c>
      <c r="I202" s="4">
        <v>0</v>
      </c>
      <c r="J202" s="12">
        <v>0</v>
      </c>
      <c r="K202" s="4">
        <v>130</v>
      </c>
    </row>
    <row r="203" spans="1:11" x14ac:dyDescent="0.2">
      <c r="A203" s="4" t="s">
        <v>213</v>
      </c>
      <c r="B203" s="4" t="s">
        <v>15</v>
      </c>
      <c r="C203" s="5">
        <v>45002</v>
      </c>
      <c r="D203" s="5">
        <v>44986</v>
      </c>
      <c r="E203" s="4">
        <v>1200</v>
      </c>
      <c r="F203" s="4">
        <v>2551.7199999999998</v>
      </c>
      <c r="G203" s="4">
        <v>38.33</v>
      </c>
      <c r="H203" s="4">
        <v>0</v>
      </c>
      <c r="I203" s="4">
        <v>0</v>
      </c>
      <c r="J203" s="12">
        <v>0</v>
      </c>
      <c r="K203" s="4">
        <v>120</v>
      </c>
    </row>
    <row r="204" spans="1:11" x14ac:dyDescent="0.2">
      <c r="A204" s="4" t="s">
        <v>214</v>
      </c>
      <c r="B204" s="4" t="s">
        <v>12</v>
      </c>
      <c r="C204" s="5">
        <v>44928</v>
      </c>
      <c r="D204" s="5">
        <v>44927</v>
      </c>
      <c r="E204" s="4">
        <v>4000</v>
      </c>
      <c r="F204" s="4">
        <v>1866.44</v>
      </c>
      <c r="G204" s="4">
        <v>27.76</v>
      </c>
      <c r="H204" s="4">
        <v>0</v>
      </c>
      <c r="I204" s="4">
        <v>0</v>
      </c>
      <c r="J204" s="12">
        <v>30</v>
      </c>
      <c r="K204" s="4">
        <v>120</v>
      </c>
    </row>
    <row r="205" spans="1:11" x14ac:dyDescent="0.2">
      <c r="A205" s="4" t="s">
        <v>215</v>
      </c>
      <c r="B205" s="4" t="s">
        <v>12</v>
      </c>
      <c r="C205" s="5">
        <v>45032</v>
      </c>
      <c r="D205" s="5">
        <v>45017</v>
      </c>
      <c r="E205" s="4">
        <v>3000</v>
      </c>
      <c r="F205" s="4">
        <v>2112.0100000000002</v>
      </c>
      <c r="G205" s="4">
        <v>32.83</v>
      </c>
      <c r="H205" s="4">
        <v>0</v>
      </c>
      <c r="I205" s="4">
        <v>0</v>
      </c>
      <c r="J205" s="12">
        <v>0</v>
      </c>
      <c r="K205" s="4">
        <v>150</v>
      </c>
    </row>
    <row r="206" spans="1:11" x14ac:dyDescent="0.2">
      <c r="A206" s="4" t="s">
        <v>216</v>
      </c>
      <c r="B206" s="4" t="s">
        <v>10</v>
      </c>
      <c r="C206" s="5">
        <v>45037</v>
      </c>
      <c r="D206" s="5">
        <v>45017</v>
      </c>
      <c r="E206" s="4">
        <v>7100</v>
      </c>
      <c r="F206" s="4">
        <v>1865.98</v>
      </c>
      <c r="G206" s="4">
        <v>28</v>
      </c>
      <c r="H206" s="4">
        <v>0</v>
      </c>
      <c r="I206" s="4">
        <v>0</v>
      </c>
      <c r="J206" s="12">
        <v>15</v>
      </c>
      <c r="K206" s="4">
        <v>180</v>
      </c>
    </row>
    <row r="207" spans="1:11" x14ac:dyDescent="0.2">
      <c r="A207" s="4" t="s">
        <v>217</v>
      </c>
      <c r="B207" s="4" t="s">
        <v>15</v>
      </c>
      <c r="C207" s="5">
        <v>45300</v>
      </c>
      <c r="D207" s="5">
        <v>45292</v>
      </c>
      <c r="E207" s="4">
        <v>4300</v>
      </c>
      <c r="F207" s="4">
        <v>1716.21</v>
      </c>
      <c r="G207" s="4">
        <v>29.15</v>
      </c>
      <c r="H207" s="4">
        <v>0</v>
      </c>
      <c r="I207" s="4">
        <v>0</v>
      </c>
      <c r="J207" s="12">
        <v>0</v>
      </c>
      <c r="K207" s="4">
        <v>120</v>
      </c>
    </row>
    <row r="208" spans="1:11" x14ac:dyDescent="0.2">
      <c r="A208" s="4" t="s">
        <v>218</v>
      </c>
      <c r="B208" s="4" t="s">
        <v>10</v>
      </c>
      <c r="C208" s="5">
        <v>44998</v>
      </c>
      <c r="D208" s="5">
        <v>44986</v>
      </c>
      <c r="E208" s="4">
        <v>3700</v>
      </c>
      <c r="F208" s="4">
        <v>1710.07</v>
      </c>
      <c r="G208" s="4">
        <v>27.36</v>
      </c>
      <c r="H208" s="4">
        <v>0</v>
      </c>
      <c r="I208" s="4">
        <v>0</v>
      </c>
      <c r="J208" s="12">
        <v>0</v>
      </c>
      <c r="K208" s="4">
        <v>120</v>
      </c>
    </row>
    <row r="209" spans="1:11" x14ac:dyDescent="0.2">
      <c r="A209" s="4" t="s">
        <v>219</v>
      </c>
      <c r="B209" s="4" t="s">
        <v>10</v>
      </c>
      <c r="C209" s="5">
        <v>45375</v>
      </c>
      <c r="D209" s="5">
        <v>45352</v>
      </c>
      <c r="E209" s="4">
        <v>4500</v>
      </c>
      <c r="F209" s="4">
        <v>2024.93</v>
      </c>
      <c r="G209" s="4">
        <v>34.29</v>
      </c>
      <c r="H209" s="4">
        <v>0</v>
      </c>
      <c r="I209" s="4">
        <v>0</v>
      </c>
      <c r="J209" s="12">
        <v>0</v>
      </c>
      <c r="K209" s="4">
        <v>180</v>
      </c>
    </row>
    <row r="210" spans="1:11" x14ac:dyDescent="0.2">
      <c r="A210" s="4" t="s">
        <v>220</v>
      </c>
      <c r="B210" s="4" t="s">
        <v>10</v>
      </c>
      <c r="C210" s="5">
        <v>45155</v>
      </c>
      <c r="D210" s="5">
        <v>45139</v>
      </c>
      <c r="E210" s="4">
        <v>3500</v>
      </c>
      <c r="F210" s="4">
        <v>2051.11</v>
      </c>
      <c r="G210" s="4">
        <v>30.99</v>
      </c>
      <c r="H210" s="4">
        <v>0</v>
      </c>
      <c r="I210" s="4">
        <v>0</v>
      </c>
      <c r="J210" s="12">
        <v>0</v>
      </c>
      <c r="K210" s="4">
        <v>150</v>
      </c>
    </row>
    <row r="211" spans="1:11" x14ac:dyDescent="0.2">
      <c r="A211" s="4" t="s">
        <v>221</v>
      </c>
      <c r="B211" s="4" t="s">
        <v>10</v>
      </c>
      <c r="C211" s="5">
        <v>45449</v>
      </c>
      <c r="D211" s="5">
        <v>45444</v>
      </c>
      <c r="E211" s="4">
        <v>1000</v>
      </c>
      <c r="F211" s="4">
        <v>2244.4899999999998</v>
      </c>
      <c r="G211" s="4">
        <v>48.42</v>
      </c>
      <c r="H211" s="4">
        <v>0</v>
      </c>
      <c r="I211" s="4">
        <v>0</v>
      </c>
      <c r="J211" s="12">
        <v>60</v>
      </c>
      <c r="K211" s="4">
        <v>100</v>
      </c>
    </row>
    <row r="212" spans="1:11" x14ac:dyDescent="0.2">
      <c r="A212" s="4" t="s">
        <v>222</v>
      </c>
      <c r="B212" s="4" t="s">
        <v>10</v>
      </c>
      <c r="C212" s="5">
        <v>45645</v>
      </c>
      <c r="D212" s="5">
        <v>45627</v>
      </c>
      <c r="E212" s="4">
        <v>9900</v>
      </c>
      <c r="F212" s="4">
        <v>1710.18</v>
      </c>
      <c r="G212" s="4">
        <v>38.35</v>
      </c>
      <c r="H212" s="4">
        <v>0</v>
      </c>
      <c r="I212" s="4">
        <v>0</v>
      </c>
      <c r="J212" s="12">
        <v>0</v>
      </c>
      <c r="K212" s="4">
        <v>120</v>
      </c>
    </row>
    <row r="213" spans="1:11" x14ac:dyDescent="0.2">
      <c r="A213" s="4" t="s">
        <v>223</v>
      </c>
      <c r="B213" s="4" t="s">
        <v>10</v>
      </c>
      <c r="C213" s="5">
        <v>45261</v>
      </c>
      <c r="D213" s="5">
        <v>45261</v>
      </c>
      <c r="E213" s="4">
        <v>3000</v>
      </c>
      <c r="F213" s="4">
        <v>1976.3</v>
      </c>
      <c r="G213" s="4">
        <v>31.43</v>
      </c>
      <c r="H213" s="4">
        <v>0</v>
      </c>
      <c r="I213" s="4">
        <v>0</v>
      </c>
      <c r="J213" s="12">
        <v>0</v>
      </c>
      <c r="K213" s="4">
        <v>120</v>
      </c>
    </row>
    <row r="214" spans="1:11" x14ac:dyDescent="0.2">
      <c r="A214" s="4" t="s">
        <v>224</v>
      </c>
      <c r="B214" s="4" t="s">
        <v>10</v>
      </c>
      <c r="C214" s="5">
        <v>44982</v>
      </c>
      <c r="D214" s="5">
        <v>44958</v>
      </c>
      <c r="E214" s="4">
        <v>5100</v>
      </c>
      <c r="F214" s="4">
        <v>1955.33</v>
      </c>
      <c r="G214" s="4">
        <v>35.630000000000003</v>
      </c>
      <c r="H214" s="4">
        <v>0</v>
      </c>
      <c r="I214" s="4">
        <v>0</v>
      </c>
      <c r="J214" s="12">
        <v>0</v>
      </c>
      <c r="K214" s="4">
        <v>100</v>
      </c>
    </row>
    <row r="215" spans="1:11" x14ac:dyDescent="0.2">
      <c r="A215" s="4" t="s">
        <v>225</v>
      </c>
      <c r="B215" s="4" t="s">
        <v>12</v>
      </c>
      <c r="C215" s="5">
        <v>45544</v>
      </c>
      <c r="D215" s="5">
        <v>45536</v>
      </c>
      <c r="E215" s="4">
        <v>9400</v>
      </c>
      <c r="F215" s="4">
        <v>2201.39</v>
      </c>
      <c r="G215" s="4">
        <v>40.61</v>
      </c>
      <c r="H215" s="4">
        <v>0</v>
      </c>
      <c r="I215" s="4">
        <v>0</v>
      </c>
      <c r="J215" s="12">
        <v>0</v>
      </c>
      <c r="K215" s="4">
        <v>130</v>
      </c>
    </row>
    <row r="216" spans="1:11" x14ac:dyDescent="0.2">
      <c r="A216" s="4" t="s">
        <v>226</v>
      </c>
      <c r="B216" s="4" t="s">
        <v>10</v>
      </c>
      <c r="C216" s="5">
        <v>45197</v>
      </c>
      <c r="D216" s="5">
        <v>45170</v>
      </c>
      <c r="E216" s="4">
        <v>4400</v>
      </c>
      <c r="F216" s="4">
        <v>3255.52</v>
      </c>
      <c r="G216" s="4">
        <v>43.09</v>
      </c>
      <c r="H216" s="4">
        <v>0</v>
      </c>
      <c r="I216" s="4">
        <v>0</v>
      </c>
      <c r="J216" s="12">
        <v>0</v>
      </c>
      <c r="K216" s="4">
        <v>120</v>
      </c>
    </row>
    <row r="217" spans="1:11" x14ac:dyDescent="0.2">
      <c r="A217" s="4" t="s">
        <v>227</v>
      </c>
      <c r="B217" s="4" t="s">
        <v>12</v>
      </c>
      <c r="C217" s="5">
        <v>45133</v>
      </c>
      <c r="D217" s="5">
        <v>45108</v>
      </c>
      <c r="E217" s="4">
        <v>2100</v>
      </c>
      <c r="F217" s="4">
        <v>3424.09</v>
      </c>
      <c r="G217" s="4">
        <v>52.72</v>
      </c>
      <c r="H217" s="4">
        <v>0</v>
      </c>
      <c r="I217" s="4">
        <v>0</v>
      </c>
      <c r="J217" s="12">
        <v>0</v>
      </c>
      <c r="K217" s="4">
        <v>180</v>
      </c>
    </row>
    <row r="218" spans="1:11" x14ac:dyDescent="0.2">
      <c r="A218" s="4" t="s">
        <v>228</v>
      </c>
      <c r="B218" s="4" t="s">
        <v>10</v>
      </c>
      <c r="C218" s="5">
        <v>45362</v>
      </c>
      <c r="D218" s="5">
        <v>45352</v>
      </c>
      <c r="E218" s="4">
        <v>2200</v>
      </c>
      <c r="F218" s="4">
        <v>3249.23</v>
      </c>
      <c r="G218" s="4">
        <v>50.44</v>
      </c>
      <c r="H218" s="4">
        <v>0</v>
      </c>
      <c r="I218" s="4">
        <v>0</v>
      </c>
      <c r="J218" s="12">
        <v>0</v>
      </c>
      <c r="K218" s="4">
        <v>130</v>
      </c>
    </row>
    <row r="219" spans="1:11" x14ac:dyDescent="0.2">
      <c r="A219" s="4" t="s">
        <v>229</v>
      </c>
      <c r="B219" s="4" t="s">
        <v>10</v>
      </c>
      <c r="C219" s="5">
        <v>45527</v>
      </c>
      <c r="D219" s="5">
        <v>45505</v>
      </c>
      <c r="E219" s="4">
        <v>5900</v>
      </c>
      <c r="F219" s="4">
        <v>2903.42</v>
      </c>
      <c r="G219" s="4">
        <v>43.33</v>
      </c>
      <c r="H219" s="4">
        <v>0</v>
      </c>
      <c r="I219" s="4">
        <v>0</v>
      </c>
      <c r="J219" s="12">
        <v>0</v>
      </c>
      <c r="K219" s="4">
        <v>180</v>
      </c>
    </row>
    <row r="220" spans="1:11" x14ac:dyDescent="0.2">
      <c r="A220" s="4" t="s">
        <v>230</v>
      </c>
      <c r="B220" s="4" t="s">
        <v>15</v>
      </c>
      <c r="C220" s="5">
        <v>45218</v>
      </c>
      <c r="D220" s="5">
        <v>45200</v>
      </c>
      <c r="E220" s="4">
        <v>7300</v>
      </c>
      <c r="F220" s="4">
        <v>3606.38</v>
      </c>
      <c r="G220" s="4">
        <v>52.43</v>
      </c>
      <c r="H220" s="4">
        <v>0</v>
      </c>
      <c r="I220" s="4">
        <v>0</v>
      </c>
      <c r="J220" s="12">
        <v>60</v>
      </c>
      <c r="K220" s="4">
        <v>100</v>
      </c>
    </row>
    <row r="221" spans="1:11" x14ac:dyDescent="0.2">
      <c r="A221" s="4" t="s">
        <v>231</v>
      </c>
      <c r="B221" s="4" t="s">
        <v>15</v>
      </c>
      <c r="C221" s="5">
        <v>45313</v>
      </c>
      <c r="D221" s="5">
        <v>45292</v>
      </c>
      <c r="E221" s="4">
        <v>4200</v>
      </c>
      <c r="F221" s="4">
        <v>3037.12</v>
      </c>
      <c r="G221" s="4">
        <v>44.69</v>
      </c>
      <c r="H221" s="4">
        <v>0</v>
      </c>
      <c r="I221" s="4">
        <v>0</v>
      </c>
      <c r="J221" s="12">
        <v>30</v>
      </c>
      <c r="K221" s="4">
        <v>120</v>
      </c>
    </row>
    <row r="222" spans="1:11" x14ac:dyDescent="0.2">
      <c r="A222" s="4" t="s">
        <v>232</v>
      </c>
      <c r="B222" s="4" t="s">
        <v>10</v>
      </c>
      <c r="C222" s="5">
        <v>45189</v>
      </c>
      <c r="D222" s="5">
        <v>45170</v>
      </c>
      <c r="E222" s="4">
        <v>3300</v>
      </c>
      <c r="F222" s="4">
        <v>2813.3</v>
      </c>
      <c r="G222" s="4">
        <v>34.17</v>
      </c>
      <c r="H222" s="4">
        <v>0</v>
      </c>
      <c r="I222" s="4">
        <v>0</v>
      </c>
      <c r="J222" s="12">
        <v>0</v>
      </c>
      <c r="K222" s="4">
        <v>130</v>
      </c>
    </row>
    <row r="223" spans="1:11" x14ac:dyDescent="0.2">
      <c r="A223" s="4" t="s">
        <v>233</v>
      </c>
      <c r="B223" s="4" t="s">
        <v>15</v>
      </c>
      <c r="C223" s="5">
        <v>44994</v>
      </c>
      <c r="D223" s="5">
        <v>44986</v>
      </c>
      <c r="E223" s="4">
        <v>1800</v>
      </c>
      <c r="F223" s="4">
        <v>843.31</v>
      </c>
      <c r="G223" s="4">
        <v>7.78</v>
      </c>
      <c r="H223" s="4">
        <v>0</v>
      </c>
      <c r="I223" s="4">
        <v>0</v>
      </c>
      <c r="J223" s="12">
        <v>0</v>
      </c>
      <c r="K223" s="4">
        <v>130</v>
      </c>
    </row>
    <row r="224" spans="1:11" x14ac:dyDescent="0.2">
      <c r="A224" s="4" t="s">
        <v>234</v>
      </c>
      <c r="B224" s="4" t="s">
        <v>12</v>
      </c>
      <c r="C224" s="5">
        <v>45046</v>
      </c>
      <c r="D224" s="5">
        <v>45017</v>
      </c>
      <c r="E224" s="4">
        <v>4000</v>
      </c>
      <c r="F224" s="4">
        <v>477.87</v>
      </c>
      <c r="G224" s="4">
        <v>11.01</v>
      </c>
      <c r="H224" s="4">
        <v>0</v>
      </c>
      <c r="I224" s="4">
        <v>0</v>
      </c>
      <c r="J224" s="12">
        <v>0</v>
      </c>
      <c r="K224" s="4">
        <v>120</v>
      </c>
    </row>
    <row r="225" spans="1:11" x14ac:dyDescent="0.2">
      <c r="A225" s="4" t="s">
        <v>235</v>
      </c>
      <c r="B225" s="4" t="s">
        <v>12</v>
      </c>
      <c r="C225" s="5">
        <v>45491</v>
      </c>
      <c r="D225" s="5">
        <v>45474</v>
      </c>
      <c r="E225" s="4">
        <v>7500</v>
      </c>
      <c r="F225" s="4">
        <v>726.98</v>
      </c>
      <c r="G225" s="4">
        <v>12.56</v>
      </c>
      <c r="H225" s="4">
        <v>0</v>
      </c>
      <c r="I225" s="4">
        <v>0</v>
      </c>
      <c r="J225" s="12">
        <v>0</v>
      </c>
      <c r="K225" s="4">
        <v>180</v>
      </c>
    </row>
    <row r="226" spans="1:11" x14ac:dyDescent="0.2">
      <c r="A226" s="4" t="s">
        <v>236</v>
      </c>
      <c r="B226" s="4" t="s">
        <v>10</v>
      </c>
      <c r="C226" s="5">
        <v>45283</v>
      </c>
      <c r="D226" s="5">
        <v>45261</v>
      </c>
      <c r="E226" s="4">
        <v>4000</v>
      </c>
      <c r="F226" s="4">
        <v>417.06</v>
      </c>
      <c r="G226" s="4">
        <v>-0.62</v>
      </c>
      <c r="H226" s="4">
        <v>0</v>
      </c>
      <c r="I226" s="4">
        <v>0</v>
      </c>
      <c r="J226" s="12">
        <v>0</v>
      </c>
      <c r="K226" s="4">
        <v>120</v>
      </c>
    </row>
    <row r="227" spans="1:11" x14ac:dyDescent="0.2">
      <c r="A227" s="4" t="s">
        <v>237</v>
      </c>
      <c r="B227" s="4" t="s">
        <v>10</v>
      </c>
      <c r="C227" s="5">
        <v>45449</v>
      </c>
      <c r="D227" s="5">
        <v>45444</v>
      </c>
      <c r="E227" s="4">
        <v>6900</v>
      </c>
      <c r="F227" s="4">
        <v>747.23</v>
      </c>
      <c r="G227" s="4">
        <v>9.11</v>
      </c>
      <c r="H227" s="4">
        <v>0</v>
      </c>
      <c r="I227" s="4">
        <v>0</v>
      </c>
      <c r="J227" s="12">
        <v>15</v>
      </c>
      <c r="K227" s="4">
        <v>130</v>
      </c>
    </row>
    <row r="228" spans="1:11" x14ac:dyDescent="0.2">
      <c r="A228" s="4" t="s">
        <v>238</v>
      </c>
      <c r="B228" s="4" t="s">
        <v>10</v>
      </c>
      <c r="C228" s="5">
        <v>45512</v>
      </c>
      <c r="D228" s="5">
        <v>45505</v>
      </c>
      <c r="E228" s="4">
        <v>10000</v>
      </c>
      <c r="F228" s="4">
        <v>1003.97</v>
      </c>
      <c r="G228" s="4">
        <v>9.2899999999999991</v>
      </c>
      <c r="H228" s="4">
        <v>0</v>
      </c>
      <c r="I228" s="4">
        <v>0</v>
      </c>
      <c r="J228" s="12">
        <v>0</v>
      </c>
      <c r="K228" s="4">
        <v>120</v>
      </c>
    </row>
    <row r="229" spans="1:11" x14ac:dyDescent="0.2">
      <c r="A229" s="4" t="s">
        <v>239</v>
      </c>
      <c r="B229" s="4" t="s">
        <v>12</v>
      </c>
      <c r="C229" s="5">
        <v>45182</v>
      </c>
      <c r="D229" s="5">
        <v>45170</v>
      </c>
      <c r="E229" s="4">
        <v>3200</v>
      </c>
      <c r="F229" s="4">
        <v>1147.1099999999999</v>
      </c>
      <c r="G229" s="4">
        <v>23.92</v>
      </c>
      <c r="H229" s="4">
        <v>0</v>
      </c>
      <c r="I229" s="4">
        <v>0</v>
      </c>
      <c r="J229" s="12">
        <v>0</v>
      </c>
      <c r="K229" s="4">
        <v>120</v>
      </c>
    </row>
    <row r="230" spans="1:11" x14ac:dyDescent="0.2">
      <c r="A230" s="4" t="s">
        <v>240</v>
      </c>
      <c r="B230" s="4" t="s">
        <v>12</v>
      </c>
      <c r="C230" s="5">
        <v>45275</v>
      </c>
      <c r="D230" s="5">
        <v>45261</v>
      </c>
      <c r="E230" s="4">
        <v>4600</v>
      </c>
      <c r="F230" s="4">
        <v>1243.74</v>
      </c>
      <c r="G230" s="4">
        <v>26.8</v>
      </c>
      <c r="H230" s="4">
        <v>0</v>
      </c>
      <c r="I230" s="4">
        <v>0</v>
      </c>
      <c r="J230" s="12">
        <v>30</v>
      </c>
      <c r="K230" s="4">
        <v>100</v>
      </c>
    </row>
    <row r="231" spans="1:11" x14ac:dyDescent="0.2">
      <c r="A231" s="4" t="s">
        <v>241</v>
      </c>
      <c r="B231" s="4" t="s">
        <v>15</v>
      </c>
      <c r="C231" s="5">
        <v>45397</v>
      </c>
      <c r="D231" s="5">
        <v>45383</v>
      </c>
      <c r="E231" s="4">
        <v>8300</v>
      </c>
      <c r="F231" s="4">
        <v>1337.53</v>
      </c>
      <c r="G231" s="4">
        <v>20.49</v>
      </c>
      <c r="H231" s="4">
        <v>0</v>
      </c>
      <c r="I231" s="4">
        <v>0</v>
      </c>
      <c r="J231" s="12">
        <v>0</v>
      </c>
      <c r="K231" s="4">
        <v>150</v>
      </c>
    </row>
    <row r="232" spans="1:11" x14ac:dyDescent="0.2">
      <c r="A232" s="4" t="s">
        <v>242</v>
      </c>
      <c r="B232" s="4" t="s">
        <v>12</v>
      </c>
      <c r="C232" s="5">
        <v>45014</v>
      </c>
      <c r="D232" s="5">
        <v>44986</v>
      </c>
      <c r="E232" s="4">
        <v>5200</v>
      </c>
      <c r="F232" s="4">
        <v>1331.67</v>
      </c>
      <c r="G232" s="4">
        <v>42.27</v>
      </c>
      <c r="H232" s="4">
        <v>0</v>
      </c>
      <c r="I232" s="4">
        <v>0</v>
      </c>
      <c r="J232" s="12">
        <v>0</v>
      </c>
      <c r="K232" s="4">
        <v>130</v>
      </c>
    </row>
    <row r="233" spans="1:11" x14ac:dyDescent="0.2">
      <c r="A233" s="4" t="s">
        <v>243</v>
      </c>
      <c r="B233" s="4" t="s">
        <v>10</v>
      </c>
      <c r="C233" s="5">
        <v>45342</v>
      </c>
      <c r="D233" s="5">
        <v>45323</v>
      </c>
      <c r="E233" s="4">
        <v>2800</v>
      </c>
      <c r="F233" s="4">
        <v>1264.21</v>
      </c>
      <c r="G233" s="4">
        <v>37.08</v>
      </c>
      <c r="H233" s="4">
        <v>0</v>
      </c>
      <c r="I233" s="4">
        <v>0</v>
      </c>
      <c r="J233" s="12">
        <v>0</v>
      </c>
      <c r="K233" s="4">
        <v>120</v>
      </c>
    </row>
    <row r="234" spans="1:11" x14ac:dyDescent="0.2">
      <c r="A234" s="4" t="s">
        <v>244</v>
      </c>
      <c r="B234" s="4" t="s">
        <v>12</v>
      </c>
      <c r="C234" s="5">
        <v>44937</v>
      </c>
      <c r="D234" s="5">
        <v>44927</v>
      </c>
      <c r="E234" s="4">
        <v>2500</v>
      </c>
      <c r="F234" s="4">
        <v>1221.2</v>
      </c>
      <c r="G234" s="4">
        <v>21.35</v>
      </c>
      <c r="H234" s="4">
        <v>0</v>
      </c>
      <c r="I234" s="4">
        <v>0</v>
      </c>
      <c r="J234" s="12">
        <v>0</v>
      </c>
      <c r="K234" s="4">
        <v>120</v>
      </c>
    </row>
    <row r="235" spans="1:11" x14ac:dyDescent="0.2">
      <c r="A235" s="4" t="s">
        <v>245</v>
      </c>
      <c r="B235" s="4" t="s">
        <v>10</v>
      </c>
      <c r="C235" s="5">
        <v>45512</v>
      </c>
      <c r="D235" s="5">
        <v>45505</v>
      </c>
      <c r="E235" s="4">
        <v>4800</v>
      </c>
      <c r="F235" s="4">
        <v>1227.51</v>
      </c>
      <c r="G235" s="4">
        <v>38.56</v>
      </c>
      <c r="H235" s="4">
        <v>0</v>
      </c>
      <c r="I235" s="4">
        <v>0</v>
      </c>
      <c r="J235" s="12">
        <v>0</v>
      </c>
      <c r="K235" s="4">
        <v>130</v>
      </c>
    </row>
    <row r="236" spans="1:11" x14ac:dyDescent="0.2">
      <c r="A236" s="4" t="s">
        <v>246</v>
      </c>
      <c r="B236" s="4" t="s">
        <v>10</v>
      </c>
      <c r="C236" s="5">
        <v>45389</v>
      </c>
      <c r="D236" s="5">
        <v>45383</v>
      </c>
      <c r="E236" s="4">
        <v>5900</v>
      </c>
      <c r="F236" s="4">
        <v>1163.3</v>
      </c>
      <c r="G236" s="4">
        <v>18.54</v>
      </c>
      <c r="H236" s="4">
        <v>0</v>
      </c>
      <c r="I236" s="4">
        <v>0</v>
      </c>
      <c r="J236" s="12">
        <v>0</v>
      </c>
      <c r="K236" s="4">
        <v>100</v>
      </c>
    </row>
    <row r="237" spans="1:11" x14ac:dyDescent="0.2">
      <c r="A237" s="4" t="s">
        <v>247</v>
      </c>
      <c r="B237" s="4" t="s">
        <v>10</v>
      </c>
      <c r="C237" s="5">
        <v>45626</v>
      </c>
      <c r="D237" s="5">
        <v>45597</v>
      </c>
      <c r="E237" s="4">
        <v>2800</v>
      </c>
      <c r="F237" s="4">
        <v>686.44</v>
      </c>
      <c r="G237" s="4">
        <v>8.2100000000000009</v>
      </c>
      <c r="H237" s="4">
        <v>0</v>
      </c>
      <c r="I237" s="4">
        <v>0</v>
      </c>
      <c r="J237" s="12">
        <v>0</v>
      </c>
      <c r="K237" s="4">
        <v>100</v>
      </c>
    </row>
    <row r="238" spans="1:11" x14ac:dyDescent="0.2">
      <c r="A238" s="4" t="s">
        <v>248</v>
      </c>
      <c r="B238" s="4" t="s">
        <v>10</v>
      </c>
      <c r="C238" s="5">
        <v>45213</v>
      </c>
      <c r="D238" s="5">
        <v>45200</v>
      </c>
      <c r="E238" s="4">
        <v>1300</v>
      </c>
      <c r="F238" s="4">
        <v>937.23</v>
      </c>
      <c r="G238" s="4">
        <v>7.83</v>
      </c>
      <c r="H238" s="4">
        <v>0</v>
      </c>
      <c r="I238" s="4">
        <v>0</v>
      </c>
      <c r="J238" s="12">
        <v>0</v>
      </c>
      <c r="K238" s="4">
        <v>100</v>
      </c>
    </row>
    <row r="239" spans="1:11" x14ac:dyDescent="0.2">
      <c r="A239" s="4" t="s">
        <v>249</v>
      </c>
      <c r="B239" s="4" t="s">
        <v>15</v>
      </c>
      <c r="C239" s="5">
        <v>45611</v>
      </c>
      <c r="D239" s="5">
        <v>45597</v>
      </c>
      <c r="E239" s="4">
        <v>6000</v>
      </c>
      <c r="F239" s="4">
        <v>1007.21</v>
      </c>
      <c r="G239" s="4">
        <v>11.56</v>
      </c>
      <c r="H239" s="4">
        <v>0</v>
      </c>
      <c r="I239" s="4">
        <v>0</v>
      </c>
      <c r="J239" s="12">
        <v>0</v>
      </c>
      <c r="K239" s="4">
        <v>120</v>
      </c>
    </row>
    <row r="240" spans="1:11" x14ac:dyDescent="0.2">
      <c r="A240" s="4" t="s">
        <v>250</v>
      </c>
      <c r="B240" s="4" t="s">
        <v>10</v>
      </c>
      <c r="C240" s="5">
        <v>45206</v>
      </c>
      <c r="D240" s="5">
        <v>45200</v>
      </c>
      <c r="E240" s="4">
        <v>4400</v>
      </c>
      <c r="F240" s="4">
        <v>823.58</v>
      </c>
      <c r="G240" s="4">
        <v>5.47</v>
      </c>
      <c r="H240" s="4">
        <v>0</v>
      </c>
      <c r="I240" s="4">
        <v>0</v>
      </c>
      <c r="J240" s="12">
        <v>0</v>
      </c>
      <c r="K240" s="4">
        <v>180</v>
      </c>
    </row>
    <row r="241" spans="1:11" x14ac:dyDescent="0.2">
      <c r="A241" s="4" t="s">
        <v>251</v>
      </c>
      <c r="B241" s="4" t="s">
        <v>15</v>
      </c>
      <c r="C241" s="5">
        <v>45438</v>
      </c>
      <c r="D241" s="5">
        <v>45413</v>
      </c>
      <c r="E241" s="4">
        <v>4300</v>
      </c>
      <c r="F241" s="4">
        <v>935.47</v>
      </c>
      <c r="G241" s="4">
        <v>6.1</v>
      </c>
      <c r="H241" s="4">
        <v>0</v>
      </c>
      <c r="I241" s="4">
        <v>0</v>
      </c>
      <c r="J241" s="12">
        <v>0</v>
      </c>
      <c r="K241" s="4">
        <v>130</v>
      </c>
    </row>
    <row r="242" spans="1:11" x14ac:dyDescent="0.2">
      <c r="A242" s="4" t="s">
        <v>252</v>
      </c>
      <c r="B242" s="4" t="s">
        <v>12</v>
      </c>
      <c r="C242" s="5">
        <v>45168</v>
      </c>
      <c r="D242" s="5">
        <v>45139</v>
      </c>
      <c r="E242" s="4">
        <v>3800</v>
      </c>
      <c r="F242" s="4">
        <v>739.6</v>
      </c>
      <c r="G242" s="4">
        <v>-2.08</v>
      </c>
      <c r="H242" s="4">
        <v>0</v>
      </c>
      <c r="I242" s="4">
        <v>0</v>
      </c>
      <c r="J242" s="12">
        <v>15</v>
      </c>
      <c r="K242" s="4">
        <v>130</v>
      </c>
    </row>
    <row r="243" spans="1:11" x14ac:dyDescent="0.2">
      <c r="A243" s="4" t="s">
        <v>253</v>
      </c>
      <c r="B243" s="4" t="s">
        <v>12</v>
      </c>
      <c r="C243" s="5">
        <v>44990</v>
      </c>
      <c r="D243" s="5">
        <v>44986</v>
      </c>
      <c r="E243" s="4">
        <v>8600</v>
      </c>
      <c r="F243" s="4">
        <v>1016.93</v>
      </c>
      <c r="G243" s="4">
        <v>10.63</v>
      </c>
      <c r="H243" s="4">
        <v>0</v>
      </c>
      <c r="I243" s="4">
        <v>0</v>
      </c>
      <c r="J243" s="12">
        <v>0</v>
      </c>
      <c r="K243" s="4">
        <v>100</v>
      </c>
    </row>
    <row r="244" spans="1:11" x14ac:dyDescent="0.2">
      <c r="A244" s="4" t="s">
        <v>254</v>
      </c>
      <c r="B244" s="4" t="s">
        <v>10</v>
      </c>
      <c r="C244" s="5">
        <v>45254</v>
      </c>
      <c r="D244" s="5">
        <v>45231</v>
      </c>
      <c r="E244" s="4">
        <v>9300</v>
      </c>
      <c r="F244" s="4">
        <v>1043.56</v>
      </c>
      <c r="G244" s="4">
        <v>19.95</v>
      </c>
      <c r="H244" s="4">
        <v>0</v>
      </c>
      <c r="I244" s="4">
        <v>0</v>
      </c>
      <c r="J244" s="12">
        <v>0</v>
      </c>
      <c r="K244" s="4">
        <v>130</v>
      </c>
    </row>
    <row r="245" spans="1:11" x14ac:dyDescent="0.2">
      <c r="A245" s="4" t="s">
        <v>255</v>
      </c>
      <c r="B245" s="4" t="s">
        <v>12</v>
      </c>
      <c r="C245" s="5">
        <v>45098</v>
      </c>
      <c r="D245" s="5">
        <v>45078</v>
      </c>
      <c r="E245" s="4">
        <v>6300</v>
      </c>
      <c r="F245" s="4">
        <v>954.11</v>
      </c>
      <c r="G245" s="4">
        <v>27.42</v>
      </c>
      <c r="H245" s="4">
        <v>0</v>
      </c>
      <c r="I245" s="4">
        <v>0</v>
      </c>
      <c r="J245" s="12">
        <v>0</v>
      </c>
      <c r="K245" s="4">
        <v>130</v>
      </c>
    </row>
    <row r="246" spans="1:11" x14ac:dyDescent="0.2">
      <c r="A246" s="4" t="s">
        <v>256</v>
      </c>
      <c r="B246" s="4" t="s">
        <v>10</v>
      </c>
      <c r="C246" s="5">
        <v>45224</v>
      </c>
      <c r="D246" s="5">
        <v>45200</v>
      </c>
      <c r="E246" s="4">
        <v>7600</v>
      </c>
      <c r="F246" s="4">
        <v>835.6</v>
      </c>
      <c r="G246" s="4">
        <v>15.42</v>
      </c>
      <c r="H246" s="4">
        <v>0</v>
      </c>
      <c r="I246" s="4">
        <v>0</v>
      </c>
      <c r="J246" s="12">
        <v>0</v>
      </c>
      <c r="K246" s="4">
        <v>150</v>
      </c>
    </row>
    <row r="247" spans="1:11" x14ac:dyDescent="0.2">
      <c r="A247" s="4" t="s">
        <v>257</v>
      </c>
      <c r="B247" s="4" t="s">
        <v>12</v>
      </c>
      <c r="C247" s="5">
        <v>45086</v>
      </c>
      <c r="D247" s="5">
        <v>45078</v>
      </c>
      <c r="E247" s="4">
        <v>9800</v>
      </c>
      <c r="F247" s="4">
        <v>750.95</v>
      </c>
      <c r="G247" s="4">
        <v>9.89</v>
      </c>
      <c r="H247" s="4">
        <v>0</v>
      </c>
      <c r="I247" s="4">
        <v>0</v>
      </c>
      <c r="J247" s="12">
        <v>0</v>
      </c>
      <c r="K247" s="4">
        <v>150</v>
      </c>
    </row>
    <row r="248" spans="1:11" x14ac:dyDescent="0.2">
      <c r="A248" s="4" t="s">
        <v>258</v>
      </c>
      <c r="B248" s="4" t="s">
        <v>10</v>
      </c>
      <c r="C248" s="5">
        <v>45605</v>
      </c>
      <c r="D248" s="5">
        <v>45597</v>
      </c>
      <c r="E248" s="4">
        <v>9400</v>
      </c>
      <c r="F248" s="4">
        <v>757.98</v>
      </c>
      <c r="G248" s="4">
        <v>11.92</v>
      </c>
      <c r="H248" s="4">
        <v>0</v>
      </c>
      <c r="I248" s="4">
        <v>0</v>
      </c>
      <c r="J248" s="12">
        <v>0</v>
      </c>
      <c r="K248" s="4">
        <v>100</v>
      </c>
    </row>
    <row r="249" spans="1:11" x14ac:dyDescent="0.2">
      <c r="A249" s="4" t="s">
        <v>259</v>
      </c>
      <c r="B249" s="4" t="s">
        <v>15</v>
      </c>
      <c r="C249" s="5">
        <v>45604</v>
      </c>
      <c r="D249" s="5">
        <v>45597</v>
      </c>
      <c r="E249" s="4">
        <v>6200</v>
      </c>
      <c r="F249" s="4">
        <v>699.06</v>
      </c>
      <c r="G249" s="4">
        <v>21.71</v>
      </c>
      <c r="H249" s="4">
        <v>0</v>
      </c>
      <c r="I249" s="4">
        <v>0</v>
      </c>
      <c r="J249" s="12">
        <v>0</v>
      </c>
      <c r="K249" s="4">
        <v>150</v>
      </c>
    </row>
    <row r="250" spans="1:11" x14ac:dyDescent="0.2">
      <c r="A250" s="4" t="s">
        <v>260</v>
      </c>
      <c r="B250" s="4" t="s">
        <v>15</v>
      </c>
      <c r="C250" s="5">
        <v>45455</v>
      </c>
      <c r="D250" s="5">
        <v>45444</v>
      </c>
      <c r="E250" s="4">
        <v>4900</v>
      </c>
      <c r="F250" s="4">
        <v>864.64</v>
      </c>
      <c r="G250" s="4">
        <v>18.87</v>
      </c>
      <c r="H250" s="4">
        <v>0</v>
      </c>
      <c r="I250" s="4">
        <v>0</v>
      </c>
      <c r="J250" s="12">
        <v>0</v>
      </c>
      <c r="K250" s="4">
        <v>180</v>
      </c>
    </row>
    <row r="251" spans="1:11" x14ac:dyDescent="0.2">
      <c r="A251" s="4" t="s">
        <v>261</v>
      </c>
      <c r="B251" s="4" t="s">
        <v>12</v>
      </c>
      <c r="C251" s="5">
        <v>45394</v>
      </c>
      <c r="D251" s="5">
        <v>45383</v>
      </c>
      <c r="E251" s="4">
        <v>1400</v>
      </c>
      <c r="F251" s="4">
        <v>832.8</v>
      </c>
      <c r="G251" s="4">
        <v>29.22</v>
      </c>
      <c r="H251" s="4">
        <v>0</v>
      </c>
      <c r="I251" s="4">
        <v>0</v>
      </c>
      <c r="J251" s="12">
        <v>0</v>
      </c>
      <c r="K251" s="4">
        <v>150</v>
      </c>
    </row>
    <row r="252" spans="1:11" x14ac:dyDescent="0.2">
      <c r="A252" s="4" t="s">
        <v>262</v>
      </c>
      <c r="B252" s="4" t="s">
        <v>10</v>
      </c>
      <c r="C252" s="5">
        <v>45310</v>
      </c>
      <c r="D252" s="5">
        <v>45292</v>
      </c>
      <c r="E252" s="4">
        <v>1400</v>
      </c>
      <c r="F252" s="4">
        <v>619.77</v>
      </c>
      <c r="G252" s="4">
        <v>14.31</v>
      </c>
      <c r="H252" s="4">
        <v>0</v>
      </c>
      <c r="I252" s="4">
        <v>0</v>
      </c>
      <c r="J252" s="12">
        <v>30</v>
      </c>
      <c r="K252" s="4">
        <v>120</v>
      </c>
    </row>
    <row r="253" spans="1:11" x14ac:dyDescent="0.2">
      <c r="A253" s="4" t="s">
        <v>263</v>
      </c>
      <c r="B253" s="4" t="s">
        <v>10</v>
      </c>
      <c r="C253" s="5">
        <v>45291</v>
      </c>
      <c r="D253" s="5">
        <v>45261</v>
      </c>
      <c r="E253" s="4">
        <v>9200</v>
      </c>
      <c r="F253" s="4">
        <v>873.87</v>
      </c>
      <c r="G253" s="4">
        <v>14.64</v>
      </c>
      <c r="H253" s="4">
        <v>0</v>
      </c>
      <c r="I253" s="4">
        <v>0</v>
      </c>
      <c r="J253" s="12">
        <v>0</v>
      </c>
      <c r="K253" s="4">
        <v>100</v>
      </c>
    </row>
    <row r="254" spans="1:11" x14ac:dyDescent="0.2">
      <c r="A254" s="4" t="s">
        <v>264</v>
      </c>
      <c r="B254" s="4" t="s">
        <v>12</v>
      </c>
      <c r="C254" s="5">
        <v>45517</v>
      </c>
      <c r="D254" s="5">
        <v>45505</v>
      </c>
      <c r="E254" s="4">
        <v>8000</v>
      </c>
      <c r="F254" s="4">
        <v>826.16</v>
      </c>
      <c r="G254" s="4">
        <v>9.5</v>
      </c>
      <c r="H254" s="4">
        <v>0</v>
      </c>
      <c r="I254" s="4">
        <v>0</v>
      </c>
      <c r="J254" s="12">
        <v>0</v>
      </c>
      <c r="K254" s="4">
        <v>120</v>
      </c>
    </row>
    <row r="255" spans="1:11" x14ac:dyDescent="0.2">
      <c r="A255" s="4" t="s">
        <v>265</v>
      </c>
      <c r="B255" s="4" t="s">
        <v>10</v>
      </c>
      <c r="C255" s="5">
        <v>45397</v>
      </c>
      <c r="D255" s="5">
        <v>45383</v>
      </c>
      <c r="E255" s="4">
        <v>2600</v>
      </c>
      <c r="F255" s="4">
        <v>960.54</v>
      </c>
      <c r="G255" s="4">
        <v>27.42</v>
      </c>
      <c r="H255" s="4">
        <v>0</v>
      </c>
      <c r="I255" s="4">
        <v>0</v>
      </c>
      <c r="J255" s="12">
        <v>0</v>
      </c>
      <c r="K255" s="4">
        <v>120</v>
      </c>
    </row>
    <row r="256" spans="1:11" x14ac:dyDescent="0.2">
      <c r="A256" s="4" t="s">
        <v>266</v>
      </c>
      <c r="B256" s="4" t="s">
        <v>12</v>
      </c>
      <c r="C256" s="5">
        <v>45153</v>
      </c>
      <c r="D256" s="5">
        <v>45139</v>
      </c>
      <c r="E256" s="4">
        <v>2600</v>
      </c>
      <c r="F256" s="4">
        <v>586.97</v>
      </c>
      <c r="G256" s="4">
        <v>15.34</v>
      </c>
      <c r="H256" s="4">
        <v>0</v>
      </c>
      <c r="I256" s="4">
        <v>0</v>
      </c>
      <c r="J256" s="12">
        <v>0</v>
      </c>
      <c r="K256" s="4">
        <v>130</v>
      </c>
    </row>
    <row r="257" spans="1:11" x14ac:dyDescent="0.2">
      <c r="A257" s="4" t="s">
        <v>267</v>
      </c>
      <c r="B257" s="4" t="s">
        <v>12</v>
      </c>
      <c r="C257" s="5">
        <v>45548</v>
      </c>
      <c r="D257" s="5">
        <v>45536</v>
      </c>
      <c r="E257" s="4">
        <v>7000</v>
      </c>
      <c r="F257" s="4">
        <v>973.4</v>
      </c>
      <c r="G257" s="4">
        <v>12.81</v>
      </c>
      <c r="H257" s="4">
        <v>0</v>
      </c>
      <c r="I257" s="4">
        <v>0</v>
      </c>
      <c r="J257" s="12">
        <v>0</v>
      </c>
      <c r="K257" s="4">
        <v>120</v>
      </c>
    </row>
    <row r="258" spans="1:11" x14ac:dyDescent="0.2">
      <c r="A258" s="4" t="s">
        <v>268</v>
      </c>
      <c r="B258" s="4" t="s">
        <v>10</v>
      </c>
      <c r="C258" s="5">
        <v>45241</v>
      </c>
      <c r="D258" s="5">
        <v>45231</v>
      </c>
      <c r="E258" s="4">
        <v>2000</v>
      </c>
      <c r="F258" s="4">
        <v>983.8</v>
      </c>
      <c r="G258" s="4">
        <v>11.48</v>
      </c>
      <c r="H258" s="4">
        <v>0</v>
      </c>
      <c r="I258" s="4">
        <v>0</v>
      </c>
      <c r="J258" s="12">
        <v>0</v>
      </c>
      <c r="K258" s="4">
        <v>130</v>
      </c>
    </row>
    <row r="259" spans="1:11" x14ac:dyDescent="0.2">
      <c r="A259" s="4" t="s">
        <v>269</v>
      </c>
      <c r="B259" s="4" t="s">
        <v>10</v>
      </c>
      <c r="C259" s="5">
        <v>45169</v>
      </c>
      <c r="D259" s="5">
        <v>45139</v>
      </c>
      <c r="E259" s="4">
        <v>2300</v>
      </c>
      <c r="F259" s="4">
        <v>868.77</v>
      </c>
      <c r="G259" s="4">
        <v>17.329999999999998</v>
      </c>
      <c r="H259" s="4">
        <v>0</v>
      </c>
      <c r="I259" s="4">
        <v>0</v>
      </c>
      <c r="J259" s="12">
        <v>0</v>
      </c>
      <c r="K259" s="4">
        <v>120</v>
      </c>
    </row>
    <row r="260" spans="1:11" x14ac:dyDescent="0.2">
      <c r="A260" s="4" t="s">
        <v>270</v>
      </c>
      <c r="B260" s="4" t="s">
        <v>10</v>
      </c>
      <c r="C260" s="5">
        <v>45191</v>
      </c>
      <c r="D260" s="5">
        <v>45170</v>
      </c>
      <c r="E260" s="4">
        <v>4200</v>
      </c>
      <c r="F260" s="4">
        <v>1544.54</v>
      </c>
      <c r="G260" s="4">
        <v>28.29</v>
      </c>
      <c r="H260" s="4">
        <v>0</v>
      </c>
      <c r="I260" s="4">
        <v>0</v>
      </c>
      <c r="J260" s="12">
        <v>0</v>
      </c>
      <c r="K260" s="4">
        <v>120</v>
      </c>
    </row>
    <row r="261" spans="1:11" x14ac:dyDescent="0.2">
      <c r="A261" s="4" t="s">
        <v>271</v>
      </c>
      <c r="B261" s="4" t="s">
        <v>15</v>
      </c>
      <c r="C261" s="5">
        <v>45461</v>
      </c>
      <c r="D261" s="5">
        <v>45444</v>
      </c>
      <c r="E261" s="4">
        <v>4300</v>
      </c>
      <c r="F261" s="4">
        <v>1565.35</v>
      </c>
      <c r="G261" s="4">
        <v>23.11</v>
      </c>
      <c r="H261" s="4">
        <v>0</v>
      </c>
      <c r="I261" s="4">
        <v>0</v>
      </c>
      <c r="J261" s="12">
        <v>0</v>
      </c>
      <c r="K261" s="4">
        <v>120</v>
      </c>
    </row>
    <row r="262" spans="1:11" x14ac:dyDescent="0.2">
      <c r="A262" s="4" t="s">
        <v>272</v>
      </c>
      <c r="B262" s="4" t="s">
        <v>15</v>
      </c>
      <c r="C262" s="5">
        <v>45038</v>
      </c>
      <c r="D262" s="5">
        <v>45017</v>
      </c>
      <c r="E262" s="4">
        <v>7300</v>
      </c>
      <c r="F262" s="4">
        <v>1695.93</v>
      </c>
      <c r="G262" s="4">
        <v>34.090000000000003</v>
      </c>
      <c r="H262" s="4">
        <v>0</v>
      </c>
      <c r="I262" s="4">
        <v>0</v>
      </c>
      <c r="J262" s="12">
        <v>0</v>
      </c>
      <c r="K262" s="4">
        <v>100</v>
      </c>
    </row>
    <row r="263" spans="1:11" x14ac:dyDescent="0.2">
      <c r="A263" s="4" t="s">
        <v>273</v>
      </c>
      <c r="B263" s="4" t="s">
        <v>15</v>
      </c>
      <c r="C263" s="5">
        <v>45382</v>
      </c>
      <c r="D263" s="5">
        <v>45352</v>
      </c>
      <c r="E263" s="4">
        <v>1900</v>
      </c>
      <c r="F263" s="4">
        <v>2545.36</v>
      </c>
      <c r="G263" s="4">
        <v>48.09</v>
      </c>
      <c r="H263" s="4">
        <v>0</v>
      </c>
      <c r="I263" s="4">
        <v>0</v>
      </c>
      <c r="J263" s="12">
        <v>0</v>
      </c>
      <c r="K263" s="4">
        <v>120</v>
      </c>
    </row>
    <row r="264" spans="1:11" x14ac:dyDescent="0.2">
      <c r="A264" s="4" t="s">
        <v>274</v>
      </c>
      <c r="B264" s="4" t="s">
        <v>12</v>
      </c>
      <c r="C264" s="5">
        <v>45019</v>
      </c>
      <c r="D264" s="5">
        <v>45017</v>
      </c>
      <c r="E264" s="4">
        <v>4700</v>
      </c>
      <c r="F264" s="4">
        <v>2983.47</v>
      </c>
      <c r="G264" s="4">
        <v>55.48</v>
      </c>
      <c r="H264" s="4">
        <v>0</v>
      </c>
      <c r="I264" s="4">
        <v>0</v>
      </c>
      <c r="J264" s="12">
        <v>0</v>
      </c>
      <c r="K264" s="4">
        <v>130</v>
      </c>
    </row>
    <row r="265" spans="1:11" x14ac:dyDescent="0.2">
      <c r="A265" s="4" t="s">
        <v>275</v>
      </c>
      <c r="B265" s="4" t="s">
        <v>15</v>
      </c>
      <c r="C265" s="5">
        <v>45415</v>
      </c>
      <c r="D265" s="5">
        <v>45413</v>
      </c>
      <c r="E265" s="4">
        <v>8600</v>
      </c>
      <c r="F265" s="4">
        <v>2657.7</v>
      </c>
      <c r="G265" s="4">
        <v>56</v>
      </c>
      <c r="H265" s="4">
        <v>0</v>
      </c>
      <c r="I265" s="4">
        <v>0</v>
      </c>
      <c r="J265" s="12">
        <v>0</v>
      </c>
      <c r="K265" s="4">
        <v>150</v>
      </c>
    </row>
    <row r="266" spans="1:11" x14ac:dyDescent="0.2">
      <c r="A266" s="4" t="s">
        <v>276</v>
      </c>
      <c r="B266" s="4" t="s">
        <v>12</v>
      </c>
      <c r="C266" s="5">
        <v>45557</v>
      </c>
      <c r="D266" s="5">
        <v>45536</v>
      </c>
      <c r="E266" s="4">
        <v>2100</v>
      </c>
      <c r="F266" s="4">
        <v>3402.24</v>
      </c>
      <c r="G266" s="4">
        <v>55.36</v>
      </c>
      <c r="H266" s="4">
        <v>0</v>
      </c>
      <c r="I266" s="4">
        <v>0</v>
      </c>
      <c r="J266" s="12">
        <v>60</v>
      </c>
      <c r="K266" s="4">
        <v>150</v>
      </c>
    </row>
    <row r="267" spans="1:11" x14ac:dyDescent="0.2">
      <c r="A267" s="4" t="s">
        <v>277</v>
      </c>
      <c r="B267" s="4" t="s">
        <v>12</v>
      </c>
      <c r="C267" s="5">
        <v>44974</v>
      </c>
      <c r="D267" s="5">
        <v>44958</v>
      </c>
      <c r="E267" s="4">
        <v>4400</v>
      </c>
      <c r="F267" s="4">
        <v>2728.94</v>
      </c>
      <c r="G267" s="4">
        <v>61.22</v>
      </c>
      <c r="H267" s="4">
        <v>0</v>
      </c>
      <c r="I267" s="4">
        <v>0</v>
      </c>
      <c r="J267" s="12">
        <v>0</v>
      </c>
      <c r="K267" s="4">
        <v>100</v>
      </c>
    </row>
    <row r="268" spans="1:11" x14ac:dyDescent="0.2">
      <c r="A268" s="4" t="s">
        <v>278</v>
      </c>
      <c r="B268" s="4" t="s">
        <v>10</v>
      </c>
      <c r="C268" s="5">
        <v>45408</v>
      </c>
      <c r="D268" s="5">
        <v>45383</v>
      </c>
      <c r="E268" s="4">
        <v>6800</v>
      </c>
      <c r="F268" s="4">
        <v>2547.34</v>
      </c>
      <c r="G268" s="4">
        <v>51.42</v>
      </c>
      <c r="H268" s="4">
        <v>0</v>
      </c>
      <c r="I268" s="4">
        <v>0</v>
      </c>
      <c r="J268" s="12">
        <v>0</v>
      </c>
      <c r="K268" s="4">
        <v>180</v>
      </c>
    </row>
    <row r="269" spans="1:11" x14ac:dyDescent="0.2">
      <c r="A269" s="4" t="s">
        <v>279</v>
      </c>
      <c r="B269" s="4" t="s">
        <v>10</v>
      </c>
      <c r="C269" s="5">
        <v>45174</v>
      </c>
      <c r="D269" s="5">
        <v>45170</v>
      </c>
      <c r="E269" s="4">
        <v>4200</v>
      </c>
      <c r="F269" s="4">
        <v>2358.8200000000002</v>
      </c>
      <c r="G269" s="4">
        <v>34.82</v>
      </c>
      <c r="H269" s="4">
        <v>0</v>
      </c>
      <c r="I269" s="4">
        <v>0</v>
      </c>
      <c r="J269" s="12">
        <v>0</v>
      </c>
      <c r="K269" s="4">
        <v>150</v>
      </c>
    </row>
    <row r="270" spans="1:11" x14ac:dyDescent="0.2">
      <c r="A270" s="4" t="s">
        <v>280</v>
      </c>
      <c r="B270" s="4" t="s">
        <v>10</v>
      </c>
      <c r="C270" s="5">
        <v>45031</v>
      </c>
      <c r="D270" s="5">
        <v>45017</v>
      </c>
      <c r="E270" s="4">
        <v>5200</v>
      </c>
      <c r="F270" s="4">
        <v>2218.56</v>
      </c>
      <c r="G270" s="4">
        <v>41.77</v>
      </c>
      <c r="H270" s="4">
        <v>0</v>
      </c>
      <c r="I270" s="4">
        <v>0</v>
      </c>
      <c r="J270" s="12">
        <v>0</v>
      </c>
      <c r="K270" s="4">
        <v>180</v>
      </c>
    </row>
    <row r="271" spans="1:11" x14ac:dyDescent="0.2">
      <c r="A271" s="4" t="s">
        <v>281</v>
      </c>
      <c r="B271" s="4" t="s">
        <v>12</v>
      </c>
      <c r="C271" s="5">
        <v>45097</v>
      </c>
      <c r="D271" s="5">
        <v>45078</v>
      </c>
      <c r="E271" s="4">
        <v>2000</v>
      </c>
      <c r="F271" s="4">
        <v>1505.22</v>
      </c>
      <c r="G271" s="4">
        <v>30.22</v>
      </c>
      <c r="H271" s="4">
        <v>0</v>
      </c>
      <c r="I271" s="4">
        <v>0</v>
      </c>
      <c r="J271" s="12">
        <v>0</v>
      </c>
      <c r="K271" s="4">
        <v>100</v>
      </c>
    </row>
    <row r="272" spans="1:11" x14ac:dyDescent="0.2">
      <c r="A272" s="4" t="s">
        <v>282</v>
      </c>
      <c r="B272" s="4" t="s">
        <v>15</v>
      </c>
      <c r="C272" s="5">
        <v>45622</v>
      </c>
      <c r="D272" s="5">
        <v>45597</v>
      </c>
      <c r="E272" s="4">
        <v>8100</v>
      </c>
      <c r="F272" s="4">
        <v>2435.7399999999998</v>
      </c>
      <c r="G272" s="4">
        <v>38.549999999999997</v>
      </c>
      <c r="H272" s="4">
        <v>0</v>
      </c>
      <c r="I272" s="4">
        <v>0</v>
      </c>
      <c r="J272" s="12">
        <v>30</v>
      </c>
      <c r="K272" s="4">
        <v>100</v>
      </c>
    </row>
    <row r="273" spans="1:11" x14ac:dyDescent="0.2">
      <c r="A273" s="4" t="s">
        <v>283</v>
      </c>
      <c r="B273" s="4" t="s">
        <v>10</v>
      </c>
      <c r="C273" s="5">
        <v>45385</v>
      </c>
      <c r="D273" s="5">
        <v>45383</v>
      </c>
      <c r="E273" s="4">
        <v>9000</v>
      </c>
      <c r="F273" s="4">
        <v>2641.44</v>
      </c>
      <c r="G273" s="4">
        <v>52.6</v>
      </c>
      <c r="H273" s="4">
        <v>0</v>
      </c>
      <c r="I273" s="4">
        <v>0</v>
      </c>
      <c r="J273" s="12">
        <v>0</v>
      </c>
      <c r="K273" s="4">
        <v>100</v>
      </c>
    </row>
    <row r="274" spans="1:11" x14ac:dyDescent="0.2">
      <c r="A274" s="4" t="s">
        <v>284</v>
      </c>
      <c r="B274" s="4" t="s">
        <v>10</v>
      </c>
      <c r="C274" s="5">
        <v>45442</v>
      </c>
      <c r="D274" s="5">
        <v>45413</v>
      </c>
      <c r="E274" s="4">
        <v>1300</v>
      </c>
      <c r="F274" s="4">
        <v>2615.04</v>
      </c>
      <c r="G274" s="4">
        <v>49.89</v>
      </c>
      <c r="H274" s="4">
        <v>0</v>
      </c>
      <c r="I274" s="4">
        <v>0</v>
      </c>
      <c r="J274" s="12">
        <v>0</v>
      </c>
      <c r="K274" s="4">
        <v>130</v>
      </c>
    </row>
    <row r="275" spans="1:11" x14ac:dyDescent="0.2">
      <c r="A275" s="4" t="s">
        <v>285</v>
      </c>
      <c r="B275" s="4" t="s">
        <v>10</v>
      </c>
      <c r="C275" s="5">
        <v>45238</v>
      </c>
      <c r="D275" s="5">
        <v>45231</v>
      </c>
      <c r="E275" s="4">
        <v>8500</v>
      </c>
      <c r="F275" s="4">
        <v>1951.47</v>
      </c>
      <c r="G275" s="4">
        <v>42.9</v>
      </c>
      <c r="H275" s="4">
        <v>0</v>
      </c>
      <c r="I275" s="4">
        <v>0</v>
      </c>
      <c r="J275" s="12">
        <v>0</v>
      </c>
      <c r="K275" s="4">
        <v>150</v>
      </c>
    </row>
    <row r="276" spans="1:11" x14ac:dyDescent="0.2">
      <c r="A276" s="4" t="s">
        <v>286</v>
      </c>
      <c r="B276" s="4" t="s">
        <v>12</v>
      </c>
      <c r="C276" s="5">
        <v>45488</v>
      </c>
      <c r="D276" s="5">
        <v>45474</v>
      </c>
      <c r="E276" s="4">
        <v>5600</v>
      </c>
      <c r="F276" s="4">
        <v>2461.27</v>
      </c>
      <c r="G276" s="4">
        <v>31.66</v>
      </c>
      <c r="H276" s="4">
        <v>0</v>
      </c>
      <c r="I276" s="4">
        <v>0</v>
      </c>
      <c r="J276" s="12">
        <v>0</v>
      </c>
      <c r="K276" s="4">
        <v>130</v>
      </c>
    </row>
    <row r="277" spans="1:11" x14ac:dyDescent="0.2">
      <c r="A277" s="4" t="s">
        <v>287</v>
      </c>
      <c r="B277" s="4" t="s">
        <v>12</v>
      </c>
      <c r="C277" s="5">
        <v>45065</v>
      </c>
      <c r="D277" s="5">
        <v>45047</v>
      </c>
      <c r="E277" s="4">
        <v>6500</v>
      </c>
      <c r="F277" s="4">
        <v>2093.75</v>
      </c>
      <c r="G277" s="4">
        <v>46.46</v>
      </c>
      <c r="H277" s="4">
        <v>0</v>
      </c>
      <c r="I277" s="4">
        <v>0</v>
      </c>
      <c r="J277" s="12">
        <v>0</v>
      </c>
      <c r="K277" s="4">
        <v>100</v>
      </c>
    </row>
    <row r="278" spans="1:11" x14ac:dyDescent="0.2">
      <c r="A278" s="4" t="s">
        <v>288</v>
      </c>
      <c r="B278" s="4" t="s">
        <v>15</v>
      </c>
      <c r="C278" s="5">
        <v>45407</v>
      </c>
      <c r="D278" s="5">
        <v>45383</v>
      </c>
      <c r="E278" s="4">
        <v>2300</v>
      </c>
      <c r="F278" s="4">
        <v>2622.74</v>
      </c>
      <c r="G278" s="4">
        <v>61.65</v>
      </c>
      <c r="H278" s="4">
        <v>0</v>
      </c>
      <c r="I278" s="4">
        <v>0</v>
      </c>
      <c r="J278" s="12">
        <v>15</v>
      </c>
      <c r="K278" s="4">
        <v>150</v>
      </c>
    </row>
    <row r="279" spans="1:11" x14ac:dyDescent="0.2">
      <c r="A279" s="4" t="s">
        <v>289</v>
      </c>
      <c r="B279" s="4" t="s">
        <v>10</v>
      </c>
      <c r="C279" s="5">
        <v>45176</v>
      </c>
      <c r="D279" s="5">
        <v>45170</v>
      </c>
      <c r="E279" s="4">
        <v>6000</v>
      </c>
      <c r="F279" s="4">
        <v>1885.41</v>
      </c>
      <c r="G279" s="4">
        <v>37.090000000000003</v>
      </c>
      <c r="H279" s="4">
        <v>0</v>
      </c>
      <c r="I279" s="4">
        <v>0</v>
      </c>
      <c r="J279" s="12">
        <v>0</v>
      </c>
      <c r="K279" s="4">
        <v>150</v>
      </c>
    </row>
    <row r="280" spans="1:11" x14ac:dyDescent="0.2">
      <c r="A280" s="4" t="s">
        <v>290</v>
      </c>
      <c r="B280" s="4" t="s">
        <v>10</v>
      </c>
      <c r="C280" s="5">
        <v>45523</v>
      </c>
      <c r="D280" s="5">
        <v>45505</v>
      </c>
      <c r="E280" s="4">
        <v>3600</v>
      </c>
      <c r="F280" s="4">
        <v>1831.8</v>
      </c>
      <c r="G280" s="4">
        <v>34.24</v>
      </c>
      <c r="H280" s="4">
        <v>0</v>
      </c>
      <c r="I280" s="4">
        <v>0</v>
      </c>
      <c r="J280" s="12">
        <v>60</v>
      </c>
      <c r="K280" s="4">
        <v>120</v>
      </c>
    </row>
    <row r="281" spans="1:11" x14ac:dyDescent="0.2">
      <c r="A281" s="4" t="s">
        <v>291</v>
      </c>
      <c r="B281" s="4" t="s">
        <v>12</v>
      </c>
      <c r="C281" s="5">
        <v>45256</v>
      </c>
      <c r="D281" s="5">
        <v>45231</v>
      </c>
      <c r="E281" s="4">
        <v>8400</v>
      </c>
      <c r="F281" s="4">
        <v>2696.6</v>
      </c>
      <c r="G281" s="4">
        <v>70.62</v>
      </c>
      <c r="H281" s="4">
        <v>0</v>
      </c>
      <c r="I281" s="4">
        <v>0</v>
      </c>
      <c r="J281" s="12">
        <v>0</v>
      </c>
      <c r="K281" s="4">
        <v>150</v>
      </c>
    </row>
    <row r="282" spans="1:11" x14ac:dyDescent="0.2">
      <c r="A282" s="4" t="s">
        <v>292</v>
      </c>
      <c r="B282" s="4" t="s">
        <v>12</v>
      </c>
      <c r="C282" s="5">
        <v>45559</v>
      </c>
      <c r="D282" s="5">
        <v>45536</v>
      </c>
      <c r="E282" s="4">
        <v>5800</v>
      </c>
      <c r="F282" s="4">
        <v>2608.35</v>
      </c>
      <c r="G282" s="4">
        <v>46.06</v>
      </c>
      <c r="H282" s="4">
        <v>0</v>
      </c>
      <c r="I282" s="4">
        <v>0</v>
      </c>
      <c r="J282" s="12">
        <v>0</v>
      </c>
      <c r="K282" s="4">
        <v>120</v>
      </c>
    </row>
    <row r="283" spans="1:11" x14ac:dyDescent="0.2">
      <c r="A283" s="4" t="s">
        <v>293</v>
      </c>
      <c r="B283" s="4" t="s">
        <v>10</v>
      </c>
      <c r="C283" s="5">
        <v>45552</v>
      </c>
      <c r="D283" s="5">
        <v>45536</v>
      </c>
      <c r="E283" s="4">
        <v>3800</v>
      </c>
      <c r="F283" s="4">
        <v>2378.4899999999998</v>
      </c>
      <c r="G283" s="4">
        <v>40.5</v>
      </c>
      <c r="H283" s="4">
        <v>0</v>
      </c>
      <c r="I283" s="4">
        <v>0</v>
      </c>
      <c r="J283" s="12">
        <v>0</v>
      </c>
      <c r="K283" s="4">
        <v>120</v>
      </c>
    </row>
    <row r="284" spans="1:11" x14ac:dyDescent="0.2">
      <c r="A284" s="4" t="s">
        <v>294</v>
      </c>
      <c r="B284" s="4" t="s">
        <v>10</v>
      </c>
      <c r="C284" s="5">
        <v>45121</v>
      </c>
      <c r="D284" s="5">
        <v>45108</v>
      </c>
      <c r="E284" s="4">
        <v>4700</v>
      </c>
      <c r="F284" s="4">
        <v>2730.97</v>
      </c>
      <c r="G284" s="4">
        <v>46.26</v>
      </c>
      <c r="H284" s="4">
        <v>0</v>
      </c>
      <c r="I284" s="4">
        <v>0</v>
      </c>
      <c r="J284" s="12">
        <v>0</v>
      </c>
      <c r="K284" s="4">
        <v>120</v>
      </c>
    </row>
    <row r="285" spans="1:11" x14ac:dyDescent="0.2">
      <c r="A285" s="4" t="s">
        <v>295</v>
      </c>
      <c r="B285" s="4" t="s">
        <v>10</v>
      </c>
      <c r="C285" s="5">
        <v>45025</v>
      </c>
      <c r="D285" s="5">
        <v>45017</v>
      </c>
      <c r="E285" s="4">
        <v>2800</v>
      </c>
      <c r="F285" s="4">
        <v>2744.55</v>
      </c>
      <c r="G285" s="4">
        <v>51.06</v>
      </c>
      <c r="H285" s="4">
        <v>0</v>
      </c>
      <c r="I285" s="4">
        <v>0</v>
      </c>
      <c r="J285" s="12">
        <v>0</v>
      </c>
      <c r="K285" s="4">
        <v>100</v>
      </c>
    </row>
    <row r="286" spans="1:11" x14ac:dyDescent="0.2">
      <c r="A286" s="4" t="s">
        <v>296</v>
      </c>
      <c r="B286" s="4" t="s">
        <v>10</v>
      </c>
      <c r="C286" s="5">
        <v>45024</v>
      </c>
      <c r="D286" s="5">
        <v>45017</v>
      </c>
      <c r="E286" s="4">
        <v>3000</v>
      </c>
      <c r="F286" s="4">
        <v>2362.2199999999998</v>
      </c>
      <c r="G286" s="4">
        <v>41.77</v>
      </c>
      <c r="H286" s="4">
        <v>0</v>
      </c>
      <c r="I286" s="4">
        <v>0</v>
      </c>
      <c r="J286" s="12">
        <v>0</v>
      </c>
      <c r="K286" s="4">
        <v>130</v>
      </c>
    </row>
    <row r="287" spans="1:11" x14ac:dyDescent="0.2">
      <c r="A287" s="4" t="s">
        <v>297</v>
      </c>
      <c r="B287" s="4" t="s">
        <v>10</v>
      </c>
      <c r="C287" s="5">
        <v>44984</v>
      </c>
      <c r="D287" s="5">
        <v>44958</v>
      </c>
      <c r="E287" s="4">
        <v>5800</v>
      </c>
      <c r="F287" s="4">
        <v>2541.7199999999998</v>
      </c>
      <c r="G287" s="4">
        <v>45.84</v>
      </c>
      <c r="H287" s="4">
        <v>0</v>
      </c>
      <c r="I287" s="4">
        <v>0</v>
      </c>
      <c r="J287" s="12">
        <v>0</v>
      </c>
      <c r="K287" s="4">
        <v>100</v>
      </c>
    </row>
    <row r="288" spans="1:11" x14ac:dyDescent="0.2">
      <c r="A288" s="4" t="s">
        <v>298</v>
      </c>
      <c r="B288" s="4" t="s">
        <v>10</v>
      </c>
      <c r="C288" s="5">
        <v>45350</v>
      </c>
      <c r="D288" s="5">
        <v>45323</v>
      </c>
      <c r="E288" s="4">
        <v>1500</v>
      </c>
      <c r="F288" s="4">
        <v>1020.09</v>
      </c>
      <c r="G288" s="4">
        <v>12.63</v>
      </c>
      <c r="H288" s="4">
        <v>0</v>
      </c>
      <c r="I288" s="4">
        <v>0</v>
      </c>
      <c r="J288" s="12">
        <v>0</v>
      </c>
      <c r="K288" s="4">
        <v>130</v>
      </c>
    </row>
    <row r="289" spans="1:11" x14ac:dyDescent="0.2">
      <c r="A289" s="4" t="s">
        <v>299</v>
      </c>
      <c r="B289" s="4" t="s">
        <v>10</v>
      </c>
      <c r="C289" s="5">
        <v>45451</v>
      </c>
      <c r="D289" s="5">
        <v>45444</v>
      </c>
      <c r="E289" s="4">
        <v>7800</v>
      </c>
      <c r="F289" s="4">
        <v>1025.1400000000001</v>
      </c>
      <c r="G289" s="4">
        <v>19.32</v>
      </c>
      <c r="H289" s="4">
        <v>0</v>
      </c>
      <c r="I289" s="4">
        <v>0</v>
      </c>
      <c r="J289" s="12">
        <v>0</v>
      </c>
      <c r="K289" s="4">
        <v>180</v>
      </c>
    </row>
    <row r="290" spans="1:11" x14ac:dyDescent="0.2">
      <c r="A290" s="4" t="s">
        <v>300</v>
      </c>
      <c r="B290" s="4" t="s">
        <v>10</v>
      </c>
      <c r="C290" s="5">
        <v>44934</v>
      </c>
      <c r="D290" s="5">
        <v>44927</v>
      </c>
      <c r="E290" s="4">
        <v>9700</v>
      </c>
      <c r="F290" s="4">
        <v>920.61</v>
      </c>
      <c r="G290" s="4">
        <v>42.56</v>
      </c>
      <c r="H290" s="4">
        <v>0</v>
      </c>
      <c r="I290" s="4">
        <v>0</v>
      </c>
      <c r="J290" s="12">
        <v>0</v>
      </c>
      <c r="K290" s="4">
        <v>130</v>
      </c>
    </row>
    <row r="291" spans="1:11" x14ac:dyDescent="0.2">
      <c r="A291" s="4" t="s">
        <v>301</v>
      </c>
      <c r="B291" s="4" t="s">
        <v>12</v>
      </c>
      <c r="C291" s="5">
        <v>45184</v>
      </c>
      <c r="D291" s="5">
        <v>45170</v>
      </c>
      <c r="E291" s="4">
        <v>2500</v>
      </c>
      <c r="F291" s="4">
        <v>1104.4100000000001</v>
      </c>
      <c r="G291" s="4">
        <v>18.36</v>
      </c>
      <c r="H291" s="4">
        <v>0</v>
      </c>
      <c r="I291" s="4">
        <v>0</v>
      </c>
      <c r="J291" s="12">
        <v>0</v>
      </c>
      <c r="K291" s="4">
        <v>120</v>
      </c>
    </row>
    <row r="292" spans="1:11" x14ac:dyDescent="0.2">
      <c r="A292" s="4" t="s">
        <v>302</v>
      </c>
      <c r="B292" s="4" t="s">
        <v>10</v>
      </c>
      <c r="C292" s="5">
        <v>45561</v>
      </c>
      <c r="D292" s="5">
        <v>45536</v>
      </c>
      <c r="E292" s="4">
        <v>8200</v>
      </c>
      <c r="F292" s="4">
        <v>1276.27</v>
      </c>
      <c r="G292" s="4">
        <v>31.62</v>
      </c>
      <c r="H292" s="4">
        <v>0</v>
      </c>
      <c r="I292" s="4">
        <v>0</v>
      </c>
      <c r="J292" s="12">
        <v>0</v>
      </c>
      <c r="K292" s="4">
        <v>150</v>
      </c>
    </row>
    <row r="293" spans="1:11" x14ac:dyDescent="0.2">
      <c r="A293" s="4" t="s">
        <v>303</v>
      </c>
      <c r="B293" s="4" t="s">
        <v>10</v>
      </c>
      <c r="C293" s="5">
        <v>45188</v>
      </c>
      <c r="D293" s="5">
        <v>45170</v>
      </c>
      <c r="E293" s="4">
        <v>8700</v>
      </c>
      <c r="F293" s="4">
        <v>1236.6500000000001</v>
      </c>
      <c r="G293" s="4">
        <v>22.74</v>
      </c>
      <c r="H293" s="4">
        <v>0</v>
      </c>
      <c r="I293" s="4">
        <v>0</v>
      </c>
      <c r="J293" s="12">
        <v>0</v>
      </c>
      <c r="K293" s="4">
        <v>100</v>
      </c>
    </row>
    <row r="294" spans="1:11" x14ac:dyDescent="0.2">
      <c r="A294" s="4" t="s">
        <v>304</v>
      </c>
      <c r="B294" s="4" t="s">
        <v>10</v>
      </c>
      <c r="C294" s="5">
        <v>45525</v>
      </c>
      <c r="D294" s="5">
        <v>45505</v>
      </c>
      <c r="E294" s="4">
        <v>7100</v>
      </c>
      <c r="F294" s="4">
        <v>1252.0999999999999</v>
      </c>
      <c r="G294" s="4">
        <v>22.38</v>
      </c>
      <c r="H294" s="4">
        <v>0</v>
      </c>
      <c r="I294" s="4">
        <v>0</v>
      </c>
      <c r="J294" s="12">
        <v>0</v>
      </c>
      <c r="K294" s="4">
        <v>180</v>
      </c>
    </row>
    <row r="295" spans="1:11" x14ac:dyDescent="0.2">
      <c r="A295" s="4" t="s">
        <v>305</v>
      </c>
      <c r="B295" s="4" t="s">
        <v>15</v>
      </c>
      <c r="C295" s="5">
        <v>45455</v>
      </c>
      <c r="D295" s="5">
        <v>45444</v>
      </c>
      <c r="E295" s="4">
        <v>7800</v>
      </c>
      <c r="F295" s="4">
        <v>1484.11</v>
      </c>
      <c r="G295" s="4">
        <v>16.489999999999998</v>
      </c>
      <c r="H295" s="4">
        <v>0</v>
      </c>
      <c r="I295" s="4">
        <v>0</v>
      </c>
      <c r="J295" s="12">
        <v>0</v>
      </c>
      <c r="K295" s="4">
        <v>120</v>
      </c>
    </row>
    <row r="296" spans="1:11" x14ac:dyDescent="0.2">
      <c r="A296" s="4" t="s">
        <v>306</v>
      </c>
      <c r="B296" s="4" t="s">
        <v>12</v>
      </c>
      <c r="C296" s="5">
        <v>45132</v>
      </c>
      <c r="D296" s="5">
        <v>45108</v>
      </c>
      <c r="E296" s="4">
        <v>3900</v>
      </c>
      <c r="F296" s="4">
        <v>1397.34</v>
      </c>
      <c r="G296" s="4">
        <v>31.34</v>
      </c>
      <c r="H296" s="4">
        <v>0</v>
      </c>
      <c r="I296" s="4">
        <v>0</v>
      </c>
      <c r="J296" s="12">
        <v>0</v>
      </c>
      <c r="K296" s="4">
        <v>120</v>
      </c>
    </row>
    <row r="297" spans="1:11" x14ac:dyDescent="0.2">
      <c r="A297" s="4" t="s">
        <v>307</v>
      </c>
      <c r="B297" s="4" t="s">
        <v>15</v>
      </c>
      <c r="C297" s="5">
        <v>45125</v>
      </c>
      <c r="D297" s="5">
        <v>45108</v>
      </c>
      <c r="E297" s="4">
        <v>7100</v>
      </c>
      <c r="F297" s="4">
        <v>913.4</v>
      </c>
      <c r="G297" s="4">
        <v>17.12</v>
      </c>
      <c r="H297" s="4">
        <v>0</v>
      </c>
      <c r="I297" s="4">
        <v>0</v>
      </c>
      <c r="J297" s="12">
        <v>0</v>
      </c>
      <c r="K297" s="4">
        <v>130</v>
      </c>
    </row>
    <row r="298" spans="1:11" x14ac:dyDescent="0.2">
      <c r="A298" s="4" t="s">
        <v>308</v>
      </c>
      <c r="B298" s="4" t="s">
        <v>15</v>
      </c>
      <c r="C298" s="5">
        <v>45515</v>
      </c>
      <c r="D298" s="5">
        <v>45505</v>
      </c>
      <c r="E298" s="4">
        <v>5400</v>
      </c>
      <c r="F298" s="4">
        <v>682.37</v>
      </c>
      <c r="G298" s="4">
        <v>9.3800000000000008</v>
      </c>
      <c r="H298" s="4">
        <v>0</v>
      </c>
      <c r="I298" s="4">
        <v>0</v>
      </c>
      <c r="J298" s="12">
        <v>0</v>
      </c>
      <c r="K298" s="4">
        <v>120</v>
      </c>
    </row>
    <row r="299" spans="1:11" x14ac:dyDescent="0.2">
      <c r="A299" s="4" t="s">
        <v>309</v>
      </c>
      <c r="B299" s="4" t="s">
        <v>10</v>
      </c>
      <c r="C299" s="5">
        <v>45385</v>
      </c>
      <c r="D299" s="5">
        <v>45383</v>
      </c>
      <c r="E299" s="4">
        <v>7700</v>
      </c>
      <c r="F299" s="4">
        <v>1083.9100000000001</v>
      </c>
      <c r="G299" s="4">
        <v>31.31</v>
      </c>
      <c r="H299" s="4">
        <v>0</v>
      </c>
      <c r="I299" s="4">
        <v>0</v>
      </c>
      <c r="J299" s="12">
        <v>30</v>
      </c>
      <c r="K299" s="4">
        <v>100</v>
      </c>
    </row>
    <row r="300" spans="1:11" x14ac:dyDescent="0.2">
      <c r="A300" s="4" t="s">
        <v>310</v>
      </c>
      <c r="B300" s="4" t="s">
        <v>10</v>
      </c>
      <c r="C300" s="5">
        <v>45160</v>
      </c>
      <c r="D300" s="5">
        <v>45139</v>
      </c>
      <c r="E300" s="4">
        <v>7700</v>
      </c>
      <c r="F300" s="4">
        <v>1276.1199999999999</v>
      </c>
      <c r="G300" s="4">
        <v>19.63</v>
      </c>
      <c r="H300" s="4">
        <v>0</v>
      </c>
      <c r="I300" s="4">
        <v>0</v>
      </c>
      <c r="J300" s="12">
        <v>0</v>
      </c>
      <c r="K300" s="4">
        <v>120</v>
      </c>
    </row>
    <row r="301" spans="1:11" x14ac:dyDescent="0.2">
      <c r="A301" s="4" t="s">
        <v>311</v>
      </c>
      <c r="B301" s="4" t="s">
        <v>12</v>
      </c>
      <c r="C301" s="5">
        <v>45455</v>
      </c>
      <c r="D301" s="5">
        <v>45444</v>
      </c>
      <c r="E301" s="4">
        <v>9400</v>
      </c>
      <c r="F301" s="4">
        <v>1343.04</v>
      </c>
      <c r="G301" s="4">
        <v>26.46</v>
      </c>
      <c r="H301" s="4">
        <v>0</v>
      </c>
      <c r="I301" s="4">
        <v>0</v>
      </c>
      <c r="J301" s="12">
        <v>0</v>
      </c>
      <c r="K301" s="4">
        <v>180</v>
      </c>
    </row>
    <row r="302" spans="1:11" x14ac:dyDescent="0.2">
      <c r="A302" s="4" t="s">
        <v>312</v>
      </c>
      <c r="B302" s="4" t="s">
        <v>12</v>
      </c>
      <c r="C302" s="5">
        <v>44981</v>
      </c>
      <c r="D302" s="5">
        <v>44958</v>
      </c>
      <c r="E302" s="4">
        <v>6100</v>
      </c>
      <c r="F302" s="4">
        <v>1368.51</v>
      </c>
      <c r="G302" s="4">
        <v>31.57</v>
      </c>
      <c r="H302" s="4">
        <v>0</v>
      </c>
      <c r="I302" s="4">
        <v>0</v>
      </c>
      <c r="J302" s="12">
        <v>0</v>
      </c>
      <c r="K302" s="4">
        <v>120</v>
      </c>
    </row>
    <row r="303" spans="1:11" x14ac:dyDescent="0.2">
      <c r="A303" s="4" t="s">
        <v>313</v>
      </c>
      <c r="B303" s="4" t="s">
        <v>10</v>
      </c>
      <c r="C303" s="5">
        <v>45457</v>
      </c>
      <c r="D303" s="5">
        <v>45444</v>
      </c>
      <c r="E303" s="4">
        <v>7900</v>
      </c>
      <c r="F303" s="4">
        <v>1476.47</v>
      </c>
      <c r="G303" s="4">
        <v>15.92</v>
      </c>
      <c r="H303" s="4">
        <v>0</v>
      </c>
      <c r="I303" s="4">
        <v>0</v>
      </c>
      <c r="J303" s="12">
        <v>0</v>
      </c>
      <c r="K303" s="4">
        <v>130</v>
      </c>
    </row>
    <row r="304" spans="1:11" x14ac:dyDescent="0.2">
      <c r="A304" s="4" t="s">
        <v>314</v>
      </c>
      <c r="B304" s="4" t="s">
        <v>12</v>
      </c>
      <c r="C304" s="5">
        <v>45414</v>
      </c>
      <c r="D304" s="5">
        <v>45413</v>
      </c>
      <c r="E304" s="4">
        <v>5100</v>
      </c>
      <c r="F304" s="4">
        <v>1144.07</v>
      </c>
      <c r="G304" s="4">
        <v>29.22</v>
      </c>
      <c r="H304" s="4">
        <v>0</v>
      </c>
      <c r="I304" s="4">
        <v>0</v>
      </c>
      <c r="J304" s="12">
        <v>0</v>
      </c>
      <c r="K304" s="4">
        <v>120</v>
      </c>
    </row>
    <row r="305" spans="1:11" x14ac:dyDescent="0.2">
      <c r="A305" s="4" t="s">
        <v>315</v>
      </c>
      <c r="B305" s="4" t="s">
        <v>12</v>
      </c>
      <c r="C305" s="5">
        <v>45197</v>
      </c>
      <c r="D305" s="5">
        <v>45170</v>
      </c>
      <c r="E305" s="4">
        <v>2900</v>
      </c>
      <c r="F305" s="4">
        <v>1604.44</v>
      </c>
      <c r="G305" s="4">
        <v>28.47</v>
      </c>
      <c r="H305" s="4">
        <v>0</v>
      </c>
      <c r="I305" s="4">
        <v>0</v>
      </c>
      <c r="J305" s="12">
        <v>0</v>
      </c>
      <c r="K305" s="4">
        <v>100</v>
      </c>
    </row>
    <row r="306" spans="1:11" x14ac:dyDescent="0.2">
      <c r="A306" s="4" t="s">
        <v>316</v>
      </c>
      <c r="B306" s="4" t="s">
        <v>12</v>
      </c>
      <c r="C306" s="5">
        <v>45324</v>
      </c>
      <c r="D306" s="5">
        <v>45323</v>
      </c>
      <c r="E306" s="4">
        <v>9000</v>
      </c>
      <c r="F306" s="4">
        <v>1943.79</v>
      </c>
      <c r="G306" s="4">
        <v>30.55</v>
      </c>
      <c r="H306" s="4">
        <v>0</v>
      </c>
      <c r="I306" s="4">
        <v>0</v>
      </c>
      <c r="J306" s="12">
        <v>15</v>
      </c>
      <c r="K306" s="4">
        <v>150</v>
      </c>
    </row>
    <row r="307" spans="1:11" x14ac:dyDescent="0.2">
      <c r="A307" s="4" t="s">
        <v>317</v>
      </c>
      <c r="B307" s="4" t="s">
        <v>10</v>
      </c>
      <c r="C307" s="5">
        <v>45144</v>
      </c>
      <c r="D307" s="5">
        <v>45139</v>
      </c>
      <c r="E307" s="4">
        <v>8400</v>
      </c>
      <c r="F307" s="4">
        <v>1227.07</v>
      </c>
      <c r="G307" s="4">
        <v>24.02</v>
      </c>
      <c r="H307" s="4">
        <v>0</v>
      </c>
      <c r="I307" s="4">
        <v>0</v>
      </c>
      <c r="J307" s="12">
        <v>0</v>
      </c>
      <c r="K307" s="4">
        <v>100</v>
      </c>
    </row>
    <row r="308" spans="1:11" x14ac:dyDescent="0.2">
      <c r="A308" s="4" t="s">
        <v>318</v>
      </c>
      <c r="B308" s="4" t="s">
        <v>10</v>
      </c>
      <c r="C308" s="5">
        <v>45081</v>
      </c>
      <c r="D308" s="5">
        <v>45078</v>
      </c>
      <c r="E308" s="4">
        <v>4900</v>
      </c>
      <c r="F308" s="4">
        <v>1401.61</v>
      </c>
      <c r="G308" s="4">
        <v>16.04</v>
      </c>
      <c r="H308" s="4">
        <v>0</v>
      </c>
      <c r="I308" s="4">
        <v>0</v>
      </c>
      <c r="J308" s="12">
        <v>0</v>
      </c>
      <c r="K308" s="4">
        <v>100</v>
      </c>
    </row>
    <row r="309" spans="1:11" x14ac:dyDescent="0.2">
      <c r="A309" s="4" t="s">
        <v>319</v>
      </c>
      <c r="B309" s="4" t="s">
        <v>10</v>
      </c>
      <c r="C309" s="5">
        <v>45135</v>
      </c>
      <c r="D309" s="5">
        <v>45108</v>
      </c>
      <c r="E309" s="4">
        <v>3000</v>
      </c>
      <c r="F309" s="4">
        <v>1311.18</v>
      </c>
      <c r="G309" s="4">
        <v>14.19</v>
      </c>
      <c r="H309" s="4">
        <v>0</v>
      </c>
      <c r="I309" s="4">
        <v>0</v>
      </c>
      <c r="J309" s="12">
        <v>0</v>
      </c>
      <c r="K309" s="4">
        <v>130</v>
      </c>
    </row>
    <row r="310" spans="1:11" x14ac:dyDescent="0.2">
      <c r="A310" s="4" t="s">
        <v>320</v>
      </c>
      <c r="B310" s="4" t="s">
        <v>10</v>
      </c>
      <c r="C310" s="5">
        <v>45471</v>
      </c>
      <c r="D310" s="5">
        <v>45444</v>
      </c>
      <c r="E310" s="4">
        <v>6700</v>
      </c>
      <c r="F310" s="4">
        <v>1758.13</v>
      </c>
      <c r="G310" s="4">
        <v>29.76</v>
      </c>
      <c r="H310" s="4">
        <v>0</v>
      </c>
      <c r="I310" s="4">
        <v>0</v>
      </c>
      <c r="J310" s="12">
        <v>0</v>
      </c>
      <c r="K310" s="4">
        <v>120</v>
      </c>
    </row>
    <row r="311" spans="1:11" x14ac:dyDescent="0.2">
      <c r="A311" s="4" t="s">
        <v>321</v>
      </c>
      <c r="B311" s="4" t="s">
        <v>10</v>
      </c>
      <c r="C311" s="5">
        <v>45586</v>
      </c>
      <c r="D311" s="5">
        <v>45566</v>
      </c>
      <c r="E311" s="4">
        <v>9200</v>
      </c>
      <c r="F311" s="4">
        <v>1551.67</v>
      </c>
      <c r="G311" s="4">
        <v>19.21</v>
      </c>
      <c r="H311" s="4">
        <v>0</v>
      </c>
      <c r="I311" s="4">
        <v>0</v>
      </c>
      <c r="J311" s="12">
        <v>0</v>
      </c>
      <c r="K311" s="4">
        <v>120</v>
      </c>
    </row>
    <row r="312" spans="1:11" x14ac:dyDescent="0.2">
      <c r="A312" s="4" t="s">
        <v>322</v>
      </c>
      <c r="B312" s="4" t="s">
        <v>10</v>
      </c>
      <c r="C312" s="5">
        <v>45273</v>
      </c>
      <c r="D312" s="5">
        <v>45261</v>
      </c>
      <c r="E312" s="4">
        <v>5200</v>
      </c>
      <c r="F312" s="4">
        <v>1110.48</v>
      </c>
      <c r="G312" s="4">
        <v>16.75</v>
      </c>
      <c r="H312" s="4">
        <v>0</v>
      </c>
      <c r="I312" s="4">
        <v>0</v>
      </c>
      <c r="J312" s="12">
        <v>60</v>
      </c>
      <c r="K312" s="4">
        <v>180</v>
      </c>
    </row>
    <row r="313" spans="1:11" x14ac:dyDescent="0.2">
      <c r="A313" s="4" t="s">
        <v>323</v>
      </c>
      <c r="B313" s="4" t="s">
        <v>10</v>
      </c>
      <c r="C313" s="5">
        <v>45000</v>
      </c>
      <c r="D313" s="5">
        <v>44986</v>
      </c>
      <c r="E313" s="4">
        <v>1000</v>
      </c>
      <c r="F313" s="4">
        <v>1625.22</v>
      </c>
      <c r="G313" s="4">
        <v>21.89</v>
      </c>
      <c r="H313" s="4">
        <v>0</v>
      </c>
      <c r="I313" s="4">
        <v>0</v>
      </c>
      <c r="J313" s="12">
        <v>0</v>
      </c>
      <c r="K313" s="4">
        <v>120</v>
      </c>
    </row>
    <row r="314" spans="1:11" x14ac:dyDescent="0.2">
      <c r="A314" s="4" t="s">
        <v>324</v>
      </c>
      <c r="B314" s="4" t="s">
        <v>12</v>
      </c>
      <c r="C314" s="5">
        <v>45491</v>
      </c>
      <c r="D314" s="5">
        <v>45474</v>
      </c>
      <c r="E314" s="4">
        <v>4300</v>
      </c>
      <c r="F314" s="4">
        <v>1375.95</v>
      </c>
      <c r="G314" s="4">
        <v>21.96</v>
      </c>
      <c r="H314" s="4">
        <v>0</v>
      </c>
      <c r="I314" s="4">
        <v>0</v>
      </c>
      <c r="J314" s="12">
        <v>0</v>
      </c>
      <c r="K314" s="4">
        <v>100</v>
      </c>
    </row>
    <row r="315" spans="1:11" x14ac:dyDescent="0.2">
      <c r="A315" s="4" t="s">
        <v>325</v>
      </c>
      <c r="B315" s="4" t="s">
        <v>10</v>
      </c>
      <c r="C315" s="5">
        <v>45255</v>
      </c>
      <c r="D315" s="5">
        <v>45231</v>
      </c>
      <c r="E315" s="4">
        <v>8500</v>
      </c>
      <c r="F315" s="4">
        <v>1684.31</v>
      </c>
      <c r="G315" s="4">
        <v>30.8</v>
      </c>
      <c r="H315" s="4">
        <v>0</v>
      </c>
      <c r="I315" s="4">
        <v>0</v>
      </c>
      <c r="J315" s="12">
        <v>0</v>
      </c>
      <c r="K315" s="4">
        <v>150</v>
      </c>
    </row>
    <row r="316" spans="1:11" x14ac:dyDescent="0.2">
      <c r="A316" s="4" t="s">
        <v>326</v>
      </c>
      <c r="B316" s="4" t="s">
        <v>10</v>
      </c>
      <c r="C316" s="5">
        <v>45597</v>
      </c>
      <c r="D316" s="5">
        <v>45597</v>
      </c>
      <c r="E316" s="4">
        <v>2300</v>
      </c>
      <c r="F316" s="4">
        <v>1964.2</v>
      </c>
      <c r="G316" s="4">
        <v>32.43</v>
      </c>
      <c r="H316" s="4">
        <v>0</v>
      </c>
      <c r="I316" s="4">
        <v>0</v>
      </c>
      <c r="J316" s="12">
        <v>0</v>
      </c>
      <c r="K316" s="4">
        <v>100</v>
      </c>
    </row>
    <row r="317" spans="1:11" x14ac:dyDescent="0.2">
      <c r="A317" s="4" t="s">
        <v>327</v>
      </c>
      <c r="B317" s="4" t="s">
        <v>15</v>
      </c>
      <c r="C317" s="5">
        <v>45265</v>
      </c>
      <c r="D317" s="5">
        <v>45261</v>
      </c>
      <c r="E317" s="4">
        <v>7600</v>
      </c>
      <c r="F317" s="4">
        <v>1833.68</v>
      </c>
      <c r="G317" s="4">
        <v>18.079999999999998</v>
      </c>
      <c r="H317" s="4">
        <v>0</v>
      </c>
      <c r="I317" s="4">
        <v>0</v>
      </c>
      <c r="J317" s="12">
        <v>0</v>
      </c>
      <c r="K317" s="4">
        <v>130</v>
      </c>
    </row>
    <row r="318" spans="1:11" x14ac:dyDescent="0.2">
      <c r="A318" s="4" t="s">
        <v>328</v>
      </c>
      <c r="B318" s="4" t="s">
        <v>15</v>
      </c>
      <c r="C318" s="5">
        <v>44981</v>
      </c>
      <c r="D318" s="5">
        <v>44958</v>
      </c>
      <c r="E318" s="4">
        <v>5700</v>
      </c>
      <c r="F318" s="4">
        <v>2100.66</v>
      </c>
      <c r="G318" s="4">
        <v>22.26</v>
      </c>
      <c r="H318" s="4">
        <v>0</v>
      </c>
      <c r="I318" s="4">
        <v>0</v>
      </c>
      <c r="J318" s="12">
        <v>0</v>
      </c>
      <c r="K318" s="4">
        <v>100</v>
      </c>
    </row>
    <row r="319" spans="1:11" x14ac:dyDescent="0.2">
      <c r="A319" s="4" t="s">
        <v>329</v>
      </c>
      <c r="B319" s="4" t="s">
        <v>10</v>
      </c>
      <c r="C319" s="5">
        <v>45173</v>
      </c>
      <c r="D319" s="5">
        <v>45170</v>
      </c>
      <c r="E319" s="4">
        <v>2900</v>
      </c>
      <c r="F319" s="4">
        <v>2183.08</v>
      </c>
      <c r="G319" s="4">
        <v>27.7</v>
      </c>
      <c r="H319" s="4">
        <v>0</v>
      </c>
      <c r="I319" s="4">
        <v>0</v>
      </c>
      <c r="J319" s="12">
        <v>0</v>
      </c>
      <c r="K319" s="4">
        <v>130</v>
      </c>
    </row>
    <row r="320" spans="1:11" x14ac:dyDescent="0.2">
      <c r="A320" s="4" t="s">
        <v>330</v>
      </c>
      <c r="B320" s="4" t="s">
        <v>10</v>
      </c>
      <c r="C320" s="5">
        <v>45296</v>
      </c>
      <c r="D320" s="5">
        <v>45292</v>
      </c>
      <c r="E320" s="4">
        <v>9900</v>
      </c>
      <c r="F320" s="4">
        <v>2734.71</v>
      </c>
      <c r="G320" s="4">
        <v>45.07</v>
      </c>
      <c r="H320" s="4">
        <v>0</v>
      </c>
      <c r="I320" s="4">
        <v>0</v>
      </c>
      <c r="J320" s="12">
        <v>0</v>
      </c>
      <c r="K320" s="4">
        <v>100</v>
      </c>
    </row>
    <row r="321" spans="1:11" x14ac:dyDescent="0.2">
      <c r="A321" s="4" t="s">
        <v>331</v>
      </c>
      <c r="B321" s="4" t="s">
        <v>15</v>
      </c>
      <c r="C321" s="5">
        <v>45456</v>
      </c>
      <c r="D321" s="5">
        <v>45444</v>
      </c>
      <c r="E321" s="4">
        <v>1300</v>
      </c>
      <c r="F321" s="4">
        <v>2304.7199999999998</v>
      </c>
      <c r="G321" s="4">
        <v>37.1</v>
      </c>
      <c r="H321" s="4">
        <v>0</v>
      </c>
      <c r="I321" s="4">
        <v>0</v>
      </c>
      <c r="J321" s="12">
        <v>0</v>
      </c>
      <c r="K321" s="4">
        <v>100</v>
      </c>
    </row>
    <row r="322" spans="1:11" x14ac:dyDescent="0.2">
      <c r="A322" s="4" t="s">
        <v>332</v>
      </c>
      <c r="B322" s="4" t="s">
        <v>15</v>
      </c>
      <c r="C322" s="5">
        <v>44970</v>
      </c>
      <c r="D322" s="5">
        <v>44958</v>
      </c>
      <c r="E322" s="4">
        <v>1300</v>
      </c>
      <c r="F322" s="4">
        <v>2199.04</v>
      </c>
      <c r="G322" s="4">
        <v>29.59</v>
      </c>
      <c r="H322" s="4">
        <v>0</v>
      </c>
      <c r="I322" s="4">
        <v>0</v>
      </c>
      <c r="J322" s="12">
        <v>0</v>
      </c>
      <c r="K322" s="4">
        <v>130</v>
      </c>
    </row>
    <row r="323" spans="1:11" x14ac:dyDescent="0.2">
      <c r="A323" s="4" t="s">
        <v>333</v>
      </c>
      <c r="B323" s="4" t="s">
        <v>10</v>
      </c>
      <c r="C323" s="5">
        <v>45459</v>
      </c>
      <c r="D323" s="5">
        <v>45444</v>
      </c>
      <c r="E323" s="4">
        <v>9900</v>
      </c>
      <c r="F323" s="4">
        <v>1608.72</v>
      </c>
      <c r="G323" s="4">
        <v>27.04</v>
      </c>
      <c r="H323" s="4">
        <v>0</v>
      </c>
      <c r="I323" s="4">
        <v>0</v>
      </c>
      <c r="J323" s="12">
        <v>60</v>
      </c>
      <c r="K323" s="4">
        <v>120</v>
      </c>
    </row>
    <row r="324" spans="1:11" x14ac:dyDescent="0.2">
      <c r="A324" s="4" t="s">
        <v>334</v>
      </c>
      <c r="B324" s="4" t="s">
        <v>10</v>
      </c>
      <c r="C324" s="5">
        <v>45467</v>
      </c>
      <c r="D324" s="5">
        <v>45444</v>
      </c>
      <c r="E324" s="4">
        <v>7400</v>
      </c>
      <c r="F324" s="4">
        <v>2080.33</v>
      </c>
      <c r="G324" s="4">
        <v>33.46</v>
      </c>
      <c r="H324" s="4">
        <v>0</v>
      </c>
      <c r="I324" s="4">
        <v>0</v>
      </c>
      <c r="J324" s="12">
        <v>0</v>
      </c>
      <c r="K324" s="4">
        <v>130</v>
      </c>
    </row>
    <row r="325" spans="1:11" x14ac:dyDescent="0.2">
      <c r="A325" s="4" t="s">
        <v>335</v>
      </c>
      <c r="B325" s="4" t="s">
        <v>12</v>
      </c>
      <c r="C325" s="5">
        <v>45302</v>
      </c>
      <c r="D325" s="5">
        <v>45292</v>
      </c>
      <c r="E325" s="4">
        <v>9800</v>
      </c>
      <c r="F325" s="4">
        <v>1624.96</v>
      </c>
      <c r="G325" s="4">
        <v>29.79</v>
      </c>
      <c r="H325" s="4">
        <v>0</v>
      </c>
      <c r="I325" s="4">
        <v>0</v>
      </c>
      <c r="J325" s="12">
        <v>0</v>
      </c>
      <c r="K325" s="4">
        <v>120</v>
      </c>
    </row>
    <row r="326" spans="1:11" x14ac:dyDescent="0.2">
      <c r="A326" s="4" t="s">
        <v>336</v>
      </c>
      <c r="B326" s="4" t="s">
        <v>10</v>
      </c>
      <c r="C326" s="5">
        <v>45010</v>
      </c>
      <c r="D326" s="5">
        <v>44986</v>
      </c>
      <c r="E326" s="4">
        <v>9000</v>
      </c>
      <c r="F326" s="4">
        <v>1585.08</v>
      </c>
      <c r="G326" s="4">
        <v>20.86</v>
      </c>
      <c r="H326" s="4">
        <v>0</v>
      </c>
      <c r="I326" s="4">
        <v>0</v>
      </c>
      <c r="J326" s="12">
        <v>0</v>
      </c>
      <c r="K326" s="4">
        <v>100</v>
      </c>
    </row>
    <row r="327" spans="1:11" x14ac:dyDescent="0.2">
      <c r="A327" s="4" t="s">
        <v>337</v>
      </c>
      <c r="B327" s="4" t="s">
        <v>10</v>
      </c>
      <c r="C327" s="5">
        <v>45461</v>
      </c>
      <c r="D327" s="5">
        <v>45444</v>
      </c>
      <c r="E327" s="4">
        <v>9400</v>
      </c>
      <c r="F327" s="4">
        <v>2194.8200000000002</v>
      </c>
      <c r="G327" s="4">
        <v>30.67</v>
      </c>
      <c r="H327" s="4">
        <v>0</v>
      </c>
      <c r="I327" s="4">
        <v>0</v>
      </c>
      <c r="J327" s="12">
        <v>0</v>
      </c>
      <c r="K327" s="4">
        <v>150</v>
      </c>
    </row>
    <row r="328" spans="1:11" x14ac:dyDescent="0.2">
      <c r="A328" s="4" t="s">
        <v>338</v>
      </c>
      <c r="B328" s="4" t="s">
        <v>15</v>
      </c>
      <c r="C328" s="5">
        <v>45480</v>
      </c>
      <c r="D328" s="5">
        <v>45474</v>
      </c>
      <c r="E328" s="4">
        <v>4500</v>
      </c>
      <c r="F328" s="4">
        <v>1295</v>
      </c>
      <c r="G328" s="4">
        <v>22.92</v>
      </c>
      <c r="H328" s="4">
        <v>0</v>
      </c>
      <c r="I328" s="4">
        <v>0</v>
      </c>
      <c r="J328" s="12">
        <v>0</v>
      </c>
      <c r="K328" s="4">
        <v>130</v>
      </c>
    </row>
    <row r="329" spans="1:11" x14ac:dyDescent="0.2">
      <c r="A329" s="4" t="s">
        <v>339</v>
      </c>
      <c r="B329" s="4" t="s">
        <v>10</v>
      </c>
      <c r="C329" s="5">
        <v>45635</v>
      </c>
      <c r="D329" s="5">
        <v>45627</v>
      </c>
      <c r="E329" s="4">
        <v>2600</v>
      </c>
      <c r="F329" s="4">
        <v>1180.75</v>
      </c>
      <c r="G329" s="4">
        <v>13.92</v>
      </c>
      <c r="H329" s="4">
        <v>0</v>
      </c>
      <c r="I329" s="4">
        <v>0</v>
      </c>
      <c r="J329" s="12">
        <v>0</v>
      </c>
      <c r="K329" s="4">
        <v>120</v>
      </c>
    </row>
    <row r="330" spans="1:11" x14ac:dyDescent="0.2">
      <c r="A330" s="4" t="s">
        <v>340</v>
      </c>
      <c r="B330" s="4" t="s">
        <v>10</v>
      </c>
      <c r="C330" s="5">
        <v>45120</v>
      </c>
      <c r="D330" s="5">
        <v>45108</v>
      </c>
      <c r="E330" s="4">
        <v>4800</v>
      </c>
      <c r="F330" s="4">
        <v>1397.68</v>
      </c>
      <c r="G330" s="4">
        <v>28.64</v>
      </c>
      <c r="H330" s="4">
        <v>0</v>
      </c>
      <c r="I330" s="4">
        <v>0</v>
      </c>
      <c r="J330" s="12">
        <v>0</v>
      </c>
      <c r="K330" s="4">
        <v>120</v>
      </c>
    </row>
    <row r="331" spans="1:11" x14ac:dyDescent="0.2">
      <c r="A331" s="4" t="s">
        <v>341</v>
      </c>
      <c r="B331" s="4" t="s">
        <v>15</v>
      </c>
      <c r="C331" s="5">
        <v>45520</v>
      </c>
      <c r="D331" s="5">
        <v>45505</v>
      </c>
      <c r="E331" s="4">
        <v>6800</v>
      </c>
      <c r="F331" s="4">
        <v>1244.29</v>
      </c>
      <c r="G331" s="4">
        <v>10.61</v>
      </c>
      <c r="H331" s="4">
        <v>0</v>
      </c>
      <c r="I331" s="4">
        <v>0</v>
      </c>
      <c r="J331" s="12">
        <v>0</v>
      </c>
      <c r="K331" s="4">
        <v>130</v>
      </c>
    </row>
    <row r="332" spans="1:11" x14ac:dyDescent="0.2">
      <c r="A332" s="4" t="s">
        <v>342</v>
      </c>
      <c r="B332" s="4" t="s">
        <v>12</v>
      </c>
      <c r="C332" s="5">
        <v>45386</v>
      </c>
      <c r="D332" s="5">
        <v>45383</v>
      </c>
      <c r="E332" s="4">
        <v>7800</v>
      </c>
      <c r="F332" s="4">
        <v>1351.32</v>
      </c>
      <c r="G332" s="4">
        <v>14.81</v>
      </c>
      <c r="H332" s="4">
        <v>0</v>
      </c>
      <c r="I332" s="4">
        <v>0</v>
      </c>
      <c r="J332" s="12">
        <v>0</v>
      </c>
      <c r="K332" s="4">
        <v>120</v>
      </c>
    </row>
    <row r="333" spans="1:11" x14ac:dyDescent="0.2">
      <c r="A333" s="4" t="s">
        <v>343</v>
      </c>
      <c r="B333" s="4" t="s">
        <v>10</v>
      </c>
      <c r="C333" s="5">
        <v>45502</v>
      </c>
      <c r="D333" s="5">
        <v>45474</v>
      </c>
      <c r="E333" s="4">
        <v>1800</v>
      </c>
      <c r="F333" s="4">
        <v>1481.55</v>
      </c>
      <c r="G333" s="4">
        <v>20.440000000000001</v>
      </c>
      <c r="H333" s="4">
        <v>0</v>
      </c>
      <c r="I333" s="4">
        <v>0</v>
      </c>
      <c r="J333" s="12">
        <v>0</v>
      </c>
      <c r="K333" s="4">
        <v>120</v>
      </c>
    </row>
    <row r="334" spans="1:11" x14ac:dyDescent="0.2">
      <c r="A334" s="4" t="s">
        <v>344</v>
      </c>
      <c r="B334" s="4" t="s">
        <v>12</v>
      </c>
      <c r="C334" s="5">
        <v>45003</v>
      </c>
      <c r="D334" s="5">
        <v>44986</v>
      </c>
      <c r="E334" s="4">
        <v>4000</v>
      </c>
      <c r="F334" s="4">
        <v>1306.9000000000001</v>
      </c>
      <c r="G334" s="4">
        <v>33.979999999999997</v>
      </c>
      <c r="H334" s="4">
        <v>0</v>
      </c>
      <c r="I334" s="4">
        <v>0</v>
      </c>
      <c r="J334" s="12">
        <v>0</v>
      </c>
      <c r="K334" s="4">
        <v>120</v>
      </c>
    </row>
    <row r="335" spans="1:11" x14ac:dyDescent="0.2">
      <c r="A335" s="4" t="s">
        <v>345</v>
      </c>
      <c r="B335" s="4" t="s">
        <v>15</v>
      </c>
      <c r="C335" s="5">
        <v>45545</v>
      </c>
      <c r="D335" s="5">
        <v>45536</v>
      </c>
      <c r="E335" s="4">
        <v>7900</v>
      </c>
      <c r="F335" s="4">
        <v>1503.48</v>
      </c>
      <c r="G335" s="4">
        <v>23.36</v>
      </c>
      <c r="H335" s="4">
        <v>0</v>
      </c>
      <c r="I335" s="4">
        <v>0</v>
      </c>
      <c r="J335" s="12">
        <v>60</v>
      </c>
      <c r="K335" s="4">
        <v>120</v>
      </c>
    </row>
    <row r="336" spans="1:11" x14ac:dyDescent="0.2">
      <c r="A336" s="4" t="s">
        <v>346</v>
      </c>
      <c r="B336" s="4" t="s">
        <v>10</v>
      </c>
      <c r="C336" s="5">
        <v>45617</v>
      </c>
      <c r="D336" s="5">
        <v>45597</v>
      </c>
      <c r="E336" s="4">
        <v>5000</v>
      </c>
      <c r="F336" s="4">
        <v>1983.44</v>
      </c>
      <c r="G336" s="4">
        <v>36.6</v>
      </c>
      <c r="H336" s="4">
        <v>0</v>
      </c>
      <c r="I336" s="4">
        <v>0</v>
      </c>
      <c r="J336" s="12">
        <v>0</v>
      </c>
      <c r="K336" s="4">
        <v>150</v>
      </c>
    </row>
    <row r="337" spans="1:11" x14ac:dyDescent="0.2">
      <c r="A337" s="4" t="s">
        <v>347</v>
      </c>
      <c r="B337" s="4" t="s">
        <v>10</v>
      </c>
      <c r="C337" s="5">
        <v>45584</v>
      </c>
      <c r="D337" s="5">
        <v>45566</v>
      </c>
      <c r="E337" s="4">
        <v>4000</v>
      </c>
      <c r="F337" s="4">
        <v>2497.6999999999998</v>
      </c>
      <c r="G337" s="4">
        <v>45.6</v>
      </c>
      <c r="H337" s="4">
        <v>0</v>
      </c>
      <c r="I337" s="4">
        <v>0</v>
      </c>
      <c r="J337" s="12">
        <v>0</v>
      </c>
      <c r="K337" s="4">
        <v>100</v>
      </c>
    </row>
    <row r="338" spans="1:11" x14ac:dyDescent="0.2">
      <c r="A338" s="4" t="s">
        <v>348</v>
      </c>
      <c r="B338" s="4" t="s">
        <v>12</v>
      </c>
      <c r="C338" s="5">
        <v>45192</v>
      </c>
      <c r="D338" s="5">
        <v>45170</v>
      </c>
      <c r="E338" s="4">
        <v>4400</v>
      </c>
      <c r="F338" s="4">
        <v>2043.8</v>
      </c>
      <c r="G338" s="4">
        <v>29.5</v>
      </c>
      <c r="H338" s="4">
        <v>0</v>
      </c>
      <c r="I338" s="4">
        <v>0</v>
      </c>
      <c r="J338" s="12">
        <v>0</v>
      </c>
      <c r="K338" s="4">
        <v>180</v>
      </c>
    </row>
    <row r="339" spans="1:11" x14ac:dyDescent="0.2">
      <c r="A339" s="4" t="s">
        <v>349</v>
      </c>
      <c r="B339" s="4" t="s">
        <v>12</v>
      </c>
      <c r="C339" s="5">
        <v>45639</v>
      </c>
      <c r="D339" s="5">
        <v>45627</v>
      </c>
      <c r="E339" s="4">
        <v>8200</v>
      </c>
      <c r="F339" s="4">
        <v>2482.92</v>
      </c>
      <c r="G339" s="4">
        <v>48.99</v>
      </c>
      <c r="H339" s="4">
        <v>0</v>
      </c>
      <c r="I339" s="4">
        <v>0</v>
      </c>
      <c r="J339" s="12">
        <v>0</v>
      </c>
      <c r="K339" s="4">
        <v>130</v>
      </c>
    </row>
    <row r="340" spans="1:11" x14ac:dyDescent="0.2">
      <c r="A340" s="4" t="s">
        <v>350</v>
      </c>
      <c r="B340" s="4" t="s">
        <v>12</v>
      </c>
      <c r="C340" s="5">
        <v>45281</v>
      </c>
      <c r="D340" s="5">
        <v>45261</v>
      </c>
      <c r="E340" s="4">
        <v>5800</v>
      </c>
      <c r="F340" s="4">
        <v>1538.73</v>
      </c>
      <c r="G340" s="4">
        <v>30.62</v>
      </c>
      <c r="H340" s="4">
        <v>0</v>
      </c>
      <c r="I340" s="4">
        <v>0</v>
      </c>
      <c r="J340" s="12">
        <v>0</v>
      </c>
      <c r="K340" s="4">
        <v>130</v>
      </c>
    </row>
    <row r="341" spans="1:11" x14ac:dyDescent="0.2">
      <c r="A341" s="4" t="s">
        <v>351</v>
      </c>
      <c r="B341" s="4" t="s">
        <v>15</v>
      </c>
      <c r="C341" s="5">
        <v>45396</v>
      </c>
      <c r="D341" s="5">
        <v>45383</v>
      </c>
      <c r="E341" s="4">
        <v>4700</v>
      </c>
      <c r="F341" s="4">
        <v>2034.12</v>
      </c>
      <c r="G341" s="4">
        <v>37.25</v>
      </c>
      <c r="H341" s="4">
        <v>0</v>
      </c>
      <c r="I341" s="4">
        <v>0</v>
      </c>
      <c r="J341" s="12">
        <v>0</v>
      </c>
      <c r="K341" s="4">
        <v>180</v>
      </c>
    </row>
    <row r="342" spans="1:11" x14ac:dyDescent="0.2">
      <c r="A342" s="4" t="s">
        <v>352</v>
      </c>
      <c r="B342" s="4" t="s">
        <v>10</v>
      </c>
      <c r="C342" s="5">
        <v>45265</v>
      </c>
      <c r="D342" s="5">
        <v>45261</v>
      </c>
      <c r="E342" s="4">
        <v>9100</v>
      </c>
      <c r="F342" s="4">
        <v>2079.96</v>
      </c>
      <c r="G342" s="4">
        <v>54.68</v>
      </c>
      <c r="H342" s="4">
        <v>0</v>
      </c>
      <c r="I342" s="4">
        <v>0</v>
      </c>
      <c r="J342" s="12">
        <v>0</v>
      </c>
      <c r="K342" s="4">
        <v>180</v>
      </c>
    </row>
    <row r="343" spans="1:11" x14ac:dyDescent="0.2">
      <c r="A343" s="4" t="s">
        <v>353</v>
      </c>
      <c r="B343" s="4" t="s">
        <v>10</v>
      </c>
      <c r="C343" s="5">
        <v>45126</v>
      </c>
      <c r="D343" s="5">
        <v>45108</v>
      </c>
      <c r="E343" s="4">
        <v>2600</v>
      </c>
      <c r="F343" s="4">
        <v>2451.86</v>
      </c>
      <c r="G343" s="4">
        <v>33.200000000000003</v>
      </c>
      <c r="H343" s="4">
        <v>0</v>
      </c>
      <c r="I343" s="4">
        <v>0</v>
      </c>
      <c r="J343" s="12">
        <v>0</v>
      </c>
      <c r="K343" s="4">
        <v>120</v>
      </c>
    </row>
    <row r="344" spans="1:11" x14ac:dyDescent="0.2">
      <c r="A344" s="4" t="s">
        <v>354</v>
      </c>
      <c r="B344" s="4" t="s">
        <v>12</v>
      </c>
      <c r="C344" s="5">
        <v>45163</v>
      </c>
      <c r="D344" s="5">
        <v>45139</v>
      </c>
      <c r="E344" s="4">
        <v>8600</v>
      </c>
      <c r="F344" s="4">
        <v>1896.2</v>
      </c>
      <c r="G344" s="4">
        <v>35.92</v>
      </c>
      <c r="H344" s="4">
        <v>0</v>
      </c>
      <c r="I344" s="4">
        <v>0</v>
      </c>
      <c r="J344" s="12">
        <v>15</v>
      </c>
      <c r="K344" s="4">
        <v>100</v>
      </c>
    </row>
    <row r="345" spans="1:11" x14ac:dyDescent="0.2">
      <c r="A345" s="4" t="s">
        <v>355</v>
      </c>
      <c r="B345" s="4" t="s">
        <v>10</v>
      </c>
      <c r="C345" s="5">
        <v>45184</v>
      </c>
      <c r="D345" s="5">
        <v>45170</v>
      </c>
      <c r="E345" s="4">
        <v>5600</v>
      </c>
      <c r="F345" s="4">
        <v>1830.42</v>
      </c>
      <c r="G345" s="4">
        <v>32.82</v>
      </c>
      <c r="H345" s="4">
        <v>0</v>
      </c>
      <c r="I345" s="4">
        <v>0</v>
      </c>
      <c r="J345" s="12">
        <v>0</v>
      </c>
      <c r="K345" s="4">
        <v>100</v>
      </c>
    </row>
    <row r="346" spans="1:11" x14ac:dyDescent="0.2">
      <c r="A346" s="4" t="s">
        <v>356</v>
      </c>
      <c r="B346" s="4" t="s">
        <v>10</v>
      </c>
      <c r="C346" s="5">
        <v>45306</v>
      </c>
      <c r="D346" s="5">
        <v>45292</v>
      </c>
      <c r="E346" s="4">
        <v>6200</v>
      </c>
      <c r="F346" s="4">
        <v>1751.38</v>
      </c>
      <c r="G346" s="4">
        <v>23.72</v>
      </c>
      <c r="H346" s="4">
        <v>0</v>
      </c>
      <c r="I346" s="4">
        <v>0</v>
      </c>
      <c r="J346" s="12">
        <v>0</v>
      </c>
      <c r="K346" s="4">
        <v>120</v>
      </c>
    </row>
    <row r="347" spans="1:11" x14ac:dyDescent="0.2">
      <c r="A347" s="4" t="s">
        <v>357</v>
      </c>
      <c r="B347" s="4" t="s">
        <v>10</v>
      </c>
      <c r="C347" s="5">
        <v>45038</v>
      </c>
      <c r="D347" s="5">
        <v>45017</v>
      </c>
      <c r="E347" s="4">
        <v>2500</v>
      </c>
      <c r="F347" s="4">
        <v>1581.88</v>
      </c>
      <c r="G347" s="4">
        <v>23.6</v>
      </c>
      <c r="H347" s="4">
        <v>0</v>
      </c>
      <c r="I347" s="4">
        <v>0</v>
      </c>
      <c r="J347" s="12">
        <v>30</v>
      </c>
      <c r="K347" s="4">
        <v>150</v>
      </c>
    </row>
    <row r="348" spans="1:11" x14ac:dyDescent="0.2">
      <c r="A348" s="4" t="s">
        <v>358</v>
      </c>
      <c r="B348" s="4" t="s">
        <v>15</v>
      </c>
      <c r="C348" s="5">
        <v>44931</v>
      </c>
      <c r="D348" s="5">
        <v>44927</v>
      </c>
      <c r="E348" s="4">
        <v>2400</v>
      </c>
      <c r="F348" s="4">
        <v>1368.99</v>
      </c>
      <c r="G348" s="4">
        <v>16.47</v>
      </c>
      <c r="H348" s="4">
        <v>0</v>
      </c>
      <c r="I348" s="4">
        <v>0</v>
      </c>
      <c r="J348" s="12">
        <v>0</v>
      </c>
      <c r="K348" s="4">
        <v>100</v>
      </c>
    </row>
    <row r="349" spans="1:11" x14ac:dyDescent="0.2">
      <c r="A349" s="4" t="s">
        <v>359</v>
      </c>
      <c r="B349" s="4" t="s">
        <v>10</v>
      </c>
      <c r="C349" s="5">
        <v>45395</v>
      </c>
      <c r="D349" s="5">
        <v>45383</v>
      </c>
      <c r="E349" s="4">
        <v>10000</v>
      </c>
      <c r="F349" s="4">
        <v>1671.24</v>
      </c>
      <c r="G349" s="4">
        <v>21.49</v>
      </c>
      <c r="H349" s="4">
        <v>0</v>
      </c>
      <c r="I349" s="4">
        <v>0</v>
      </c>
      <c r="J349" s="12">
        <v>0</v>
      </c>
      <c r="K349" s="4">
        <v>130</v>
      </c>
    </row>
    <row r="350" spans="1:11" x14ac:dyDescent="0.2">
      <c r="A350" s="4" t="s">
        <v>360</v>
      </c>
      <c r="B350" s="4" t="s">
        <v>10</v>
      </c>
      <c r="C350" s="5">
        <v>45405</v>
      </c>
      <c r="D350" s="5">
        <v>45383</v>
      </c>
      <c r="E350" s="4">
        <v>3100</v>
      </c>
      <c r="F350" s="4">
        <v>1368.66</v>
      </c>
      <c r="G350" s="4">
        <v>18.989999999999998</v>
      </c>
      <c r="H350" s="4">
        <v>0</v>
      </c>
      <c r="I350" s="4">
        <v>0</v>
      </c>
      <c r="J350" s="12">
        <v>0</v>
      </c>
      <c r="K350" s="4">
        <v>100</v>
      </c>
    </row>
    <row r="351" spans="1:11" x14ac:dyDescent="0.2">
      <c r="A351" s="4" t="s">
        <v>361</v>
      </c>
      <c r="B351" s="4" t="s">
        <v>12</v>
      </c>
      <c r="C351" s="5">
        <v>45538</v>
      </c>
      <c r="D351" s="5">
        <v>45536</v>
      </c>
      <c r="E351" s="4">
        <v>1700</v>
      </c>
      <c r="F351" s="4">
        <v>1685.98</v>
      </c>
      <c r="G351" s="4">
        <v>22.77</v>
      </c>
      <c r="H351" s="4">
        <v>0</v>
      </c>
      <c r="I351" s="4">
        <v>0</v>
      </c>
      <c r="J351" s="12">
        <v>0</v>
      </c>
      <c r="K351" s="4">
        <v>130</v>
      </c>
    </row>
    <row r="352" spans="1:11" x14ac:dyDescent="0.2">
      <c r="A352" s="4" t="s">
        <v>362</v>
      </c>
      <c r="B352" s="4" t="s">
        <v>10</v>
      </c>
      <c r="C352" s="5">
        <v>45337</v>
      </c>
      <c r="D352" s="5">
        <v>45323</v>
      </c>
      <c r="E352" s="4">
        <v>7400</v>
      </c>
      <c r="F352" s="4">
        <v>1722.71</v>
      </c>
      <c r="G352" s="4">
        <v>28.44</v>
      </c>
      <c r="H352" s="4">
        <v>0</v>
      </c>
      <c r="I352" s="4">
        <v>0</v>
      </c>
      <c r="J352" s="12">
        <v>0</v>
      </c>
      <c r="K352" s="4">
        <v>130</v>
      </c>
    </row>
    <row r="353" spans="1:11" x14ac:dyDescent="0.2">
      <c r="A353" s="4" t="s">
        <v>363</v>
      </c>
      <c r="B353" s="4" t="s">
        <v>15</v>
      </c>
      <c r="C353" s="5">
        <v>45333</v>
      </c>
      <c r="D353" s="5">
        <v>45323</v>
      </c>
      <c r="E353" s="4">
        <v>7900</v>
      </c>
      <c r="F353" s="4">
        <v>1442.57</v>
      </c>
      <c r="G353" s="4">
        <v>18.47</v>
      </c>
      <c r="H353" s="4">
        <v>0</v>
      </c>
      <c r="I353" s="4">
        <v>0</v>
      </c>
      <c r="J353" s="12">
        <v>0</v>
      </c>
      <c r="K353" s="4">
        <v>150</v>
      </c>
    </row>
    <row r="354" spans="1:11" x14ac:dyDescent="0.2">
      <c r="A354" s="4" t="s">
        <v>364</v>
      </c>
      <c r="B354" s="4" t="s">
        <v>12</v>
      </c>
      <c r="C354" s="5">
        <v>45581</v>
      </c>
      <c r="D354" s="5">
        <v>45566</v>
      </c>
      <c r="E354" s="4">
        <v>9500</v>
      </c>
      <c r="F354" s="4">
        <v>1312.57</v>
      </c>
      <c r="G354" s="4">
        <v>11</v>
      </c>
      <c r="H354" s="4">
        <v>0</v>
      </c>
      <c r="I354" s="4">
        <v>0</v>
      </c>
      <c r="J354" s="12">
        <v>0</v>
      </c>
      <c r="K354" s="4">
        <v>130</v>
      </c>
    </row>
    <row r="355" spans="1:11" x14ac:dyDescent="0.2">
      <c r="A355" s="4" t="s">
        <v>365</v>
      </c>
      <c r="B355" s="4" t="s">
        <v>10</v>
      </c>
      <c r="C355" s="5">
        <v>45541</v>
      </c>
      <c r="D355" s="5">
        <v>45536</v>
      </c>
      <c r="E355" s="4">
        <v>7900</v>
      </c>
      <c r="F355" s="4">
        <v>1810.33</v>
      </c>
      <c r="G355" s="4">
        <v>24.26</v>
      </c>
      <c r="H355" s="4">
        <v>0</v>
      </c>
      <c r="I355" s="4">
        <v>0</v>
      </c>
      <c r="J355" s="12">
        <v>0</v>
      </c>
      <c r="K355" s="4">
        <v>120</v>
      </c>
    </row>
    <row r="356" spans="1:11" x14ac:dyDescent="0.2">
      <c r="A356" s="4" t="s">
        <v>366</v>
      </c>
      <c r="B356" s="4" t="s">
        <v>12</v>
      </c>
      <c r="C356" s="5">
        <v>44984</v>
      </c>
      <c r="D356" s="5">
        <v>44958</v>
      </c>
      <c r="E356" s="4">
        <v>1400</v>
      </c>
      <c r="F356" s="4">
        <v>1325.28</v>
      </c>
      <c r="G356" s="4">
        <v>18.05</v>
      </c>
      <c r="H356" s="4">
        <v>0</v>
      </c>
      <c r="I356" s="4">
        <v>0</v>
      </c>
      <c r="J356" s="12">
        <v>15</v>
      </c>
      <c r="K356" s="4">
        <v>150</v>
      </c>
    </row>
    <row r="357" spans="1:11" x14ac:dyDescent="0.2">
      <c r="A357" s="4" t="s">
        <v>367</v>
      </c>
      <c r="B357" s="4" t="s">
        <v>15</v>
      </c>
      <c r="C357" s="5">
        <v>45317</v>
      </c>
      <c r="D357" s="5">
        <v>45292</v>
      </c>
      <c r="E357" s="4">
        <v>9900</v>
      </c>
      <c r="F357" s="4">
        <v>3080.78</v>
      </c>
      <c r="G357" s="4">
        <v>51.55</v>
      </c>
      <c r="H357" s="4">
        <v>0</v>
      </c>
      <c r="I357" s="4">
        <v>0</v>
      </c>
      <c r="J357" s="12">
        <v>0</v>
      </c>
      <c r="K357" s="4">
        <v>120</v>
      </c>
    </row>
    <row r="358" spans="1:11" x14ac:dyDescent="0.2">
      <c r="A358" s="4" t="s">
        <v>368</v>
      </c>
      <c r="B358" s="4" t="s">
        <v>12</v>
      </c>
      <c r="C358" s="5">
        <v>45216</v>
      </c>
      <c r="D358" s="5">
        <v>45200</v>
      </c>
      <c r="E358" s="4">
        <v>1800</v>
      </c>
      <c r="F358" s="4">
        <v>4052.05</v>
      </c>
      <c r="G358" s="4">
        <v>102.25</v>
      </c>
      <c r="H358" s="4">
        <v>0</v>
      </c>
      <c r="I358" s="4">
        <v>0</v>
      </c>
      <c r="J358" s="12">
        <v>15</v>
      </c>
      <c r="K358" s="4">
        <v>120</v>
      </c>
    </row>
    <row r="359" spans="1:11" x14ac:dyDescent="0.2">
      <c r="A359" s="4" t="s">
        <v>369</v>
      </c>
      <c r="B359" s="4" t="s">
        <v>10</v>
      </c>
      <c r="C359" s="5">
        <v>45213</v>
      </c>
      <c r="D359" s="5">
        <v>45200</v>
      </c>
      <c r="E359" s="4">
        <v>4000</v>
      </c>
      <c r="F359" s="4">
        <v>4282.87</v>
      </c>
      <c r="G359" s="4">
        <v>69.42</v>
      </c>
      <c r="H359" s="4">
        <v>0</v>
      </c>
      <c r="I359" s="4">
        <v>0</v>
      </c>
      <c r="J359" s="12">
        <v>0</v>
      </c>
      <c r="K359" s="4">
        <v>130</v>
      </c>
    </row>
    <row r="360" spans="1:11" x14ac:dyDescent="0.2">
      <c r="A360" s="4" t="s">
        <v>370</v>
      </c>
      <c r="B360" s="4" t="s">
        <v>10</v>
      </c>
      <c r="C360" s="5">
        <v>45392</v>
      </c>
      <c r="D360" s="5">
        <v>45383</v>
      </c>
      <c r="E360" s="4">
        <v>7600</v>
      </c>
      <c r="F360" s="4">
        <v>2925.23</v>
      </c>
      <c r="G360" s="4">
        <v>53.58</v>
      </c>
      <c r="H360" s="4">
        <v>0</v>
      </c>
      <c r="I360" s="4">
        <v>0</v>
      </c>
      <c r="J360" s="12">
        <v>0</v>
      </c>
      <c r="K360" s="4">
        <v>130</v>
      </c>
    </row>
    <row r="361" spans="1:11" x14ac:dyDescent="0.2">
      <c r="A361" s="4" t="s">
        <v>371</v>
      </c>
      <c r="B361" s="4" t="s">
        <v>15</v>
      </c>
      <c r="C361" s="5">
        <v>45456</v>
      </c>
      <c r="D361" s="5">
        <v>45444</v>
      </c>
      <c r="E361" s="4">
        <v>5000</v>
      </c>
      <c r="F361" s="4">
        <v>2681.7</v>
      </c>
      <c r="G361" s="4">
        <v>47.01</v>
      </c>
      <c r="H361" s="4">
        <v>0</v>
      </c>
      <c r="I361" s="4">
        <v>0</v>
      </c>
      <c r="J361" s="12">
        <v>0</v>
      </c>
      <c r="K361" s="4">
        <v>100</v>
      </c>
    </row>
    <row r="362" spans="1:11" x14ac:dyDescent="0.2">
      <c r="A362" s="4" t="s">
        <v>372</v>
      </c>
      <c r="B362" s="4" t="s">
        <v>10</v>
      </c>
      <c r="C362" s="5">
        <v>45414</v>
      </c>
      <c r="D362" s="5">
        <v>45413</v>
      </c>
      <c r="E362" s="4">
        <v>4100</v>
      </c>
      <c r="F362" s="4">
        <v>2963.89</v>
      </c>
      <c r="G362" s="4">
        <v>41.72</v>
      </c>
      <c r="H362" s="4">
        <v>0</v>
      </c>
      <c r="I362" s="4">
        <v>0</v>
      </c>
      <c r="J362" s="12">
        <v>0</v>
      </c>
      <c r="K362" s="4">
        <v>100</v>
      </c>
    </row>
    <row r="363" spans="1:11" x14ac:dyDescent="0.2">
      <c r="A363" s="4" t="s">
        <v>373</v>
      </c>
      <c r="B363" s="4" t="s">
        <v>10</v>
      </c>
      <c r="C363" s="5">
        <v>45191</v>
      </c>
      <c r="D363" s="5">
        <v>45170</v>
      </c>
      <c r="E363" s="4">
        <v>6200</v>
      </c>
      <c r="F363" s="4">
        <v>2370.9699999999998</v>
      </c>
      <c r="G363" s="4">
        <v>29.47</v>
      </c>
      <c r="H363" s="4">
        <v>0</v>
      </c>
      <c r="I363" s="4">
        <v>0</v>
      </c>
      <c r="J363" s="12">
        <v>0</v>
      </c>
      <c r="K363" s="4">
        <v>150</v>
      </c>
    </row>
    <row r="364" spans="1:11" x14ac:dyDescent="0.2">
      <c r="A364" s="4" t="s">
        <v>374</v>
      </c>
      <c r="B364" s="4" t="s">
        <v>15</v>
      </c>
      <c r="C364" s="5">
        <v>45517</v>
      </c>
      <c r="D364" s="5">
        <v>45505</v>
      </c>
      <c r="E364" s="4">
        <v>3200</v>
      </c>
      <c r="F364" s="4">
        <v>2222.23</v>
      </c>
      <c r="G364" s="4">
        <v>41.45</v>
      </c>
      <c r="H364" s="4">
        <v>0</v>
      </c>
      <c r="I364" s="4">
        <v>0</v>
      </c>
      <c r="J364" s="12">
        <v>30</v>
      </c>
      <c r="K364" s="4">
        <v>120</v>
      </c>
    </row>
    <row r="365" spans="1:11" x14ac:dyDescent="0.2">
      <c r="A365" s="4" t="s">
        <v>375</v>
      </c>
      <c r="B365" s="4" t="s">
        <v>10</v>
      </c>
      <c r="C365" s="5">
        <v>45573</v>
      </c>
      <c r="D365" s="5">
        <v>45566</v>
      </c>
      <c r="E365" s="4">
        <v>9100</v>
      </c>
      <c r="F365" s="4">
        <v>3083.66</v>
      </c>
      <c r="G365" s="4">
        <v>46.64</v>
      </c>
      <c r="H365" s="4">
        <v>0</v>
      </c>
      <c r="I365" s="4">
        <v>0</v>
      </c>
      <c r="J365" s="12">
        <v>0</v>
      </c>
      <c r="K365" s="4">
        <v>100</v>
      </c>
    </row>
    <row r="366" spans="1:11" x14ac:dyDescent="0.2">
      <c r="A366" s="4" t="s">
        <v>376</v>
      </c>
      <c r="B366" s="4" t="s">
        <v>10</v>
      </c>
      <c r="C366" s="5">
        <v>45404</v>
      </c>
      <c r="D366" s="5">
        <v>45383</v>
      </c>
      <c r="E366" s="4">
        <v>9500</v>
      </c>
      <c r="F366" s="4">
        <v>2376.2399999999998</v>
      </c>
      <c r="G366" s="4">
        <v>32.6</v>
      </c>
      <c r="H366" s="4">
        <v>0</v>
      </c>
      <c r="I366" s="4">
        <v>0</v>
      </c>
      <c r="J366" s="12">
        <v>0</v>
      </c>
      <c r="K366" s="4">
        <v>120</v>
      </c>
    </row>
    <row r="367" spans="1:11" x14ac:dyDescent="0.2">
      <c r="A367" s="4" t="s">
        <v>377</v>
      </c>
      <c r="B367" s="4" t="s">
        <v>12</v>
      </c>
      <c r="C367" s="5">
        <v>45247</v>
      </c>
      <c r="D367" s="5">
        <v>45231</v>
      </c>
      <c r="E367" s="4">
        <v>6700</v>
      </c>
      <c r="F367" s="4">
        <v>3704.02</v>
      </c>
      <c r="G367" s="4">
        <v>72.650000000000006</v>
      </c>
      <c r="H367" s="4">
        <v>0</v>
      </c>
      <c r="I367" s="4">
        <v>0</v>
      </c>
      <c r="J367" s="12">
        <v>0</v>
      </c>
      <c r="K367" s="4">
        <v>130</v>
      </c>
    </row>
    <row r="368" spans="1:11" x14ac:dyDescent="0.2">
      <c r="A368" s="4" t="s">
        <v>378</v>
      </c>
      <c r="B368" s="4" t="s">
        <v>10</v>
      </c>
      <c r="C368" s="5">
        <v>44935</v>
      </c>
      <c r="D368" s="5">
        <v>44927</v>
      </c>
      <c r="E368" s="4">
        <v>3200</v>
      </c>
      <c r="F368" s="4">
        <v>3876.04</v>
      </c>
      <c r="G368" s="4">
        <v>71.7</v>
      </c>
      <c r="H368" s="4">
        <v>0</v>
      </c>
      <c r="I368" s="4">
        <v>0</v>
      </c>
      <c r="J368" s="12">
        <v>0</v>
      </c>
      <c r="K368" s="4">
        <v>100</v>
      </c>
    </row>
    <row r="369" spans="1:11" x14ac:dyDescent="0.2">
      <c r="A369" s="4" t="s">
        <v>379</v>
      </c>
      <c r="B369" s="4" t="s">
        <v>10</v>
      </c>
      <c r="C369" s="5">
        <v>45207</v>
      </c>
      <c r="D369" s="5">
        <v>45200</v>
      </c>
      <c r="E369" s="4">
        <v>3400</v>
      </c>
      <c r="F369" s="4">
        <v>4019.26</v>
      </c>
      <c r="G369" s="4">
        <v>74.23</v>
      </c>
      <c r="H369" s="4">
        <v>0</v>
      </c>
      <c r="I369" s="4">
        <v>0</v>
      </c>
      <c r="J369" s="12">
        <v>0</v>
      </c>
      <c r="K369" s="4">
        <v>150</v>
      </c>
    </row>
    <row r="370" spans="1:11" x14ac:dyDescent="0.2">
      <c r="A370" s="4" t="s">
        <v>380</v>
      </c>
      <c r="B370" s="4" t="s">
        <v>10</v>
      </c>
      <c r="C370" s="5">
        <v>45568</v>
      </c>
      <c r="D370" s="5">
        <v>45566</v>
      </c>
      <c r="E370" s="4">
        <v>4700</v>
      </c>
      <c r="F370" s="4">
        <v>3754.9</v>
      </c>
      <c r="G370" s="4">
        <v>59.63</v>
      </c>
      <c r="H370" s="4">
        <v>0</v>
      </c>
      <c r="I370" s="4">
        <v>0</v>
      </c>
      <c r="J370" s="12">
        <v>0</v>
      </c>
      <c r="K370" s="4">
        <v>130</v>
      </c>
    </row>
    <row r="371" spans="1:11" x14ac:dyDescent="0.2">
      <c r="A371" s="4" t="s">
        <v>381</v>
      </c>
      <c r="B371" s="4" t="s">
        <v>10</v>
      </c>
      <c r="C371" s="5">
        <v>45634</v>
      </c>
      <c r="D371" s="5">
        <v>45627</v>
      </c>
      <c r="E371" s="4">
        <v>3900</v>
      </c>
      <c r="F371" s="4">
        <v>3939.44</v>
      </c>
      <c r="G371" s="4">
        <v>69.739999999999995</v>
      </c>
      <c r="H371" s="4">
        <v>0</v>
      </c>
      <c r="I371" s="4">
        <v>0</v>
      </c>
      <c r="J371" s="12">
        <v>30</v>
      </c>
      <c r="K371" s="4">
        <v>120</v>
      </c>
    </row>
    <row r="372" spans="1:11" x14ac:dyDescent="0.2">
      <c r="A372" s="4" t="s">
        <v>382</v>
      </c>
      <c r="B372" s="4" t="s">
        <v>10</v>
      </c>
      <c r="C372" s="5">
        <v>44966</v>
      </c>
      <c r="D372" s="5">
        <v>44958</v>
      </c>
      <c r="E372" s="4">
        <v>4700</v>
      </c>
      <c r="F372" s="4">
        <v>3723.14</v>
      </c>
      <c r="G372" s="4">
        <v>67.45</v>
      </c>
      <c r="H372" s="4">
        <v>0</v>
      </c>
      <c r="I372" s="4">
        <v>0</v>
      </c>
      <c r="J372" s="12">
        <v>15</v>
      </c>
      <c r="K372" s="4">
        <v>150</v>
      </c>
    </row>
    <row r="373" spans="1:11" x14ac:dyDescent="0.2">
      <c r="A373" s="4" t="s">
        <v>383</v>
      </c>
      <c r="B373" s="4" t="s">
        <v>10</v>
      </c>
      <c r="C373" s="5">
        <v>45074</v>
      </c>
      <c r="D373" s="5">
        <v>45047</v>
      </c>
      <c r="E373" s="4">
        <v>1300</v>
      </c>
      <c r="F373" s="4">
        <v>1714.9</v>
      </c>
      <c r="G373" s="4">
        <v>24.52</v>
      </c>
      <c r="H373" s="4">
        <v>0</v>
      </c>
      <c r="I373" s="4">
        <v>0</v>
      </c>
      <c r="J373" s="12">
        <v>0</v>
      </c>
      <c r="K373" s="4">
        <v>120</v>
      </c>
    </row>
    <row r="374" spans="1:11" x14ac:dyDescent="0.2">
      <c r="A374" s="4" t="s">
        <v>384</v>
      </c>
      <c r="B374" s="4" t="s">
        <v>15</v>
      </c>
      <c r="C374" s="5">
        <v>45577</v>
      </c>
      <c r="D374" s="5">
        <v>45566</v>
      </c>
      <c r="E374" s="4">
        <v>9000</v>
      </c>
      <c r="F374" s="4">
        <v>1769.05</v>
      </c>
      <c r="G374" s="4">
        <v>30.45</v>
      </c>
      <c r="H374" s="4">
        <v>0</v>
      </c>
      <c r="I374" s="4">
        <v>0</v>
      </c>
      <c r="J374" s="12">
        <v>15</v>
      </c>
      <c r="K374" s="4">
        <v>100</v>
      </c>
    </row>
    <row r="375" spans="1:11" x14ac:dyDescent="0.2">
      <c r="A375" s="4" t="s">
        <v>385</v>
      </c>
      <c r="B375" s="4" t="s">
        <v>10</v>
      </c>
      <c r="C375" s="5">
        <v>44944</v>
      </c>
      <c r="D375" s="5">
        <v>44927</v>
      </c>
      <c r="E375" s="4">
        <v>7900</v>
      </c>
      <c r="F375" s="4">
        <v>1872.16</v>
      </c>
      <c r="G375" s="4">
        <v>18.559999999999999</v>
      </c>
      <c r="H375" s="4">
        <v>0</v>
      </c>
      <c r="I375" s="4">
        <v>0</v>
      </c>
      <c r="J375" s="12">
        <v>0</v>
      </c>
      <c r="K375" s="4">
        <v>150</v>
      </c>
    </row>
    <row r="376" spans="1:11" x14ac:dyDescent="0.2">
      <c r="A376" s="4" t="s">
        <v>386</v>
      </c>
      <c r="B376" s="4" t="s">
        <v>12</v>
      </c>
      <c r="C376" s="5">
        <v>45324</v>
      </c>
      <c r="D376" s="5">
        <v>45323</v>
      </c>
      <c r="E376" s="4">
        <v>3500</v>
      </c>
      <c r="F376" s="4">
        <v>2081.52</v>
      </c>
      <c r="G376" s="4">
        <v>32.36</v>
      </c>
      <c r="H376" s="4">
        <v>0</v>
      </c>
      <c r="I376" s="4">
        <v>0</v>
      </c>
      <c r="J376" s="12">
        <v>60</v>
      </c>
      <c r="K376" s="4">
        <v>120</v>
      </c>
    </row>
    <row r="377" spans="1:11" x14ac:dyDescent="0.2">
      <c r="A377" s="4" t="s">
        <v>387</v>
      </c>
      <c r="B377" s="4" t="s">
        <v>15</v>
      </c>
      <c r="C377" s="5">
        <v>45274</v>
      </c>
      <c r="D377" s="5">
        <v>45261</v>
      </c>
      <c r="E377" s="4">
        <v>4800</v>
      </c>
      <c r="F377" s="4">
        <v>1652.43</v>
      </c>
      <c r="G377" s="4">
        <v>12.75</v>
      </c>
      <c r="H377" s="4">
        <v>0</v>
      </c>
      <c r="I377" s="4">
        <v>0</v>
      </c>
      <c r="J377" s="12">
        <v>0</v>
      </c>
      <c r="K377" s="4">
        <v>180</v>
      </c>
    </row>
    <row r="378" spans="1:11" x14ac:dyDescent="0.2">
      <c r="A378" s="4" t="s">
        <v>388</v>
      </c>
      <c r="B378" s="4" t="s">
        <v>12</v>
      </c>
      <c r="C378" s="5">
        <v>44993</v>
      </c>
      <c r="D378" s="5">
        <v>44986</v>
      </c>
      <c r="E378" s="4">
        <v>3600</v>
      </c>
      <c r="F378" s="4">
        <v>1564.95</v>
      </c>
      <c r="G378" s="4">
        <v>45.38</v>
      </c>
      <c r="H378" s="4">
        <v>0</v>
      </c>
      <c r="I378" s="4">
        <v>0</v>
      </c>
      <c r="J378" s="12">
        <v>0</v>
      </c>
      <c r="K378" s="4">
        <v>120</v>
      </c>
    </row>
    <row r="379" spans="1:11" x14ac:dyDescent="0.2">
      <c r="A379" s="4" t="s">
        <v>389</v>
      </c>
      <c r="B379" s="4" t="s">
        <v>10</v>
      </c>
      <c r="C379" s="5">
        <v>45531</v>
      </c>
      <c r="D379" s="5">
        <v>45505</v>
      </c>
      <c r="E379" s="4">
        <v>7100</v>
      </c>
      <c r="F379" s="4">
        <v>1258.42</v>
      </c>
      <c r="G379" s="4">
        <v>17.59</v>
      </c>
      <c r="H379" s="4">
        <v>0</v>
      </c>
      <c r="I379" s="4">
        <v>0</v>
      </c>
      <c r="J379" s="12">
        <v>0</v>
      </c>
      <c r="K379" s="4">
        <v>130</v>
      </c>
    </row>
    <row r="380" spans="1:11" x14ac:dyDescent="0.2">
      <c r="A380" s="4" t="s">
        <v>390</v>
      </c>
      <c r="B380" s="4" t="s">
        <v>10</v>
      </c>
      <c r="C380" s="5">
        <v>45309</v>
      </c>
      <c r="D380" s="5">
        <v>45292</v>
      </c>
      <c r="E380" s="4">
        <v>8400</v>
      </c>
      <c r="F380" s="4">
        <v>2073.6799999999998</v>
      </c>
      <c r="G380" s="4">
        <v>27.28</v>
      </c>
      <c r="H380" s="4">
        <v>0</v>
      </c>
      <c r="I380" s="4">
        <v>0</v>
      </c>
      <c r="J380" s="12">
        <v>0</v>
      </c>
      <c r="K380" s="4">
        <v>120</v>
      </c>
    </row>
    <row r="381" spans="1:11" x14ac:dyDescent="0.2">
      <c r="A381" s="4" t="s">
        <v>391</v>
      </c>
      <c r="B381" s="4" t="s">
        <v>15</v>
      </c>
      <c r="C381" s="5">
        <v>45477</v>
      </c>
      <c r="D381" s="5">
        <v>45474</v>
      </c>
      <c r="E381" s="4">
        <v>3000</v>
      </c>
      <c r="F381" s="4">
        <v>1629.08</v>
      </c>
      <c r="G381" s="4">
        <v>31.09</v>
      </c>
      <c r="H381" s="4">
        <v>0</v>
      </c>
      <c r="I381" s="4">
        <v>0</v>
      </c>
      <c r="J381" s="12">
        <v>0</v>
      </c>
      <c r="K381" s="4">
        <v>130</v>
      </c>
    </row>
    <row r="382" spans="1:11" x14ac:dyDescent="0.2">
      <c r="A382" s="4" t="s">
        <v>392</v>
      </c>
      <c r="B382" s="4" t="s">
        <v>12</v>
      </c>
      <c r="C382" s="5">
        <v>45077</v>
      </c>
      <c r="D382" s="5">
        <v>45047</v>
      </c>
      <c r="E382" s="4">
        <v>8100</v>
      </c>
      <c r="F382" s="4">
        <v>3420.74</v>
      </c>
      <c r="G382" s="4">
        <v>52.71</v>
      </c>
      <c r="H382" s="4">
        <v>0</v>
      </c>
      <c r="I382" s="4">
        <v>0</v>
      </c>
      <c r="J382" s="12">
        <v>0</v>
      </c>
      <c r="K382" s="4">
        <v>120</v>
      </c>
    </row>
    <row r="383" spans="1:11" x14ac:dyDescent="0.2">
      <c r="A383" s="4" t="s">
        <v>393</v>
      </c>
      <c r="B383" s="4" t="s">
        <v>12</v>
      </c>
      <c r="C383" s="5">
        <v>45517</v>
      </c>
      <c r="D383" s="5">
        <v>45505</v>
      </c>
      <c r="E383" s="4">
        <v>2600</v>
      </c>
      <c r="F383" s="4">
        <v>2210.46</v>
      </c>
      <c r="G383" s="4">
        <v>36.520000000000003</v>
      </c>
      <c r="H383" s="4">
        <v>0</v>
      </c>
      <c r="I383" s="4">
        <v>0</v>
      </c>
      <c r="J383" s="12">
        <v>0</v>
      </c>
      <c r="K383" s="4">
        <v>180</v>
      </c>
    </row>
    <row r="384" spans="1:11" x14ac:dyDescent="0.2">
      <c r="A384" s="4" t="s">
        <v>394</v>
      </c>
      <c r="B384" s="4" t="s">
        <v>10</v>
      </c>
      <c r="C384" s="5">
        <v>45397</v>
      </c>
      <c r="D384" s="5">
        <v>45383</v>
      </c>
      <c r="E384" s="4">
        <v>8700</v>
      </c>
      <c r="F384" s="4">
        <v>3621.43</v>
      </c>
      <c r="G384" s="4">
        <v>53.95</v>
      </c>
      <c r="H384" s="4">
        <v>0</v>
      </c>
      <c r="I384" s="4">
        <v>0</v>
      </c>
      <c r="J384" s="12">
        <v>30</v>
      </c>
      <c r="K384" s="4">
        <v>130</v>
      </c>
    </row>
    <row r="385" spans="1:11" x14ac:dyDescent="0.2">
      <c r="A385" s="4" t="s">
        <v>395</v>
      </c>
      <c r="B385" s="4" t="s">
        <v>12</v>
      </c>
      <c r="C385" s="5">
        <v>45270</v>
      </c>
      <c r="D385" s="5">
        <v>45261</v>
      </c>
      <c r="E385" s="4">
        <v>3300</v>
      </c>
      <c r="F385" s="4">
        <v>2982.83</v>
      </c>
      <c r="G385" s="4">
        <v>53.19</v>
      </c>
      <c r="H385" s="4">
        <v>0</v>
      </c>
      <c r="I385" s="4">
        <v>0</v>
      </c>
      <c r="J385" s="12">
        <v>0</v>
      </c>
      <c r="K385" s="4">
        <v>180</v>
      </c>
    </row>
    <row r="386" spans="1:11" x14ac:dyDescent="0.2">
      <c r="A386" s="4" t="s">
        <v>396</v>
      </c>
      <c r="B386" s="4" t="s">
        <v>12</v>
      </c>
      <c r="C386" s="5">
        <v>45094</v>
      </c>
      <c r="D386" s="5">
        <v>45078</v>
      </c>
      <c r="E386" s="4">
        <v>1600</v>
      </c>
      <c r="F386" s="4">
        <v>3635.73</v>
      </c>
      <c r="G386" s="4">
        <v>59.59</v>
      </c>
      <c r="H386" s="4">
        <v>0</v>
      </c>
      <c r="I386" s="4">
        <v>0</v>
      </c>
      <c r="J386" s="12">
        <v>0</v>
      </c>
      <c r="K386" s="4">
        <v>180</v>
      </c>
    </row>
    <row r="387" spans="1:11" x14ac:dyDescent="0.2">
      <c r="A387" s="4" t="s">
        <v>397</v>
      </c>
      <c r="B387" s="4" t="s">
        <v>15</v>
      </c>
      <c r="C387" s="5">
        <v>45087</v>
      </c>
      <c r="D387" s="5">
        <v>45078</v>
      </c>
      <c r="E387" s="4">
        <v>7600</v>
      </c>
      <c r="F387" s="4">
        <v>3470.24</v>
      </c>
      <c r="G387" s="4">
        <v>49.48</v>
      </c>
      <c r="H387" s="4">
        <v>0</v>
      </c>
      <c r="I387" s="4">
        <v>0</v>
      </c>
      <c r="J387" s="12">
        <v>60</v>
      </c>
      <c r="K387" s="4">
        <v>130</v>
      </c>
    </row>
    <row r="388" spans="1:11" x14ac:dyDescent="0.2">
      <c r="A388" s="4" t="s">
        <v>398</v>
      </c>
      <c r="B388" s="4" t="s">
        <v>10</v>
      </c>
      <c r="C388" s="5">
        <v>45347</v>
      </c>
      <c r="D388" s="5">
        <v>45323</v>
      </c>
      <c r="E388" s="4">
        <v>4200</v>
      </c>
      <c r="F388" s="4">
        <v>3514.03</v>
      </c>
      <c r="G388" s="4">
        <v>47.82</v>
      </c>
      <c r="H388" s="4">
        <v>0</v>
      </c>
      <c r="I388" s="4">
        <v>0</v>
      </c>
      <c r="J388" s="12">
        <v>0</v>
      </c>
      <c r="K388" s="4">
        <v>150</v>
      </c>
    </row>
    <row r="389" spans="1:11" x14ac:dyDescent="0.2">
      <c r="A389" s="4" t="s">
        <v>399</v>
      </c>
      <c r="B389" s="4" t="s">
        <v>10</v>
      </c>
      <c r="C389" s="5">
        <v>45370</v>
      </c>
      <c r="D389" s="5">
        <v>45352</v>
      </c>
      <c r="E389" s="4">
        <v>9700</v>
      </c>
      <c r="F389" s="4">
        <v>659.52</v>
      </c>
      <c r="G389" s="4">
        <v>8.9600000000000009</v>
      </c>
      <c r="H389" s="4">
        <v>0</v>
      </c>
      <c r="I389" s="4">
        <v>0</v>
      </c>
      <c r="J389" s="12">
        <v>0</v>
      </c>
      <c r="K389" s="4">
        <v>130</v>
      </c>
    </row>
    <row r="390" spans="1:11" x14ac:dyDescent="0.2">
      <c r="A390" s="4" t="s">
        <v>400</v>
      </c>
      <c r="B390" s="4" t="s">
        <v>10</v>
      </c>
      <c r="C390" s="5">
        <v>44955</v>
      </c>
      <c r="D390" s="5">
        <v>44927</v>
      </c>
      <c r="E390" s="4">
        <v>8800</v>
      </c>
      <c r="F390" s="4">
        <v>683.62</v>
      </c>
      <c r="G390" s="4">
        <v>3.99</v>
      </c>
      <c r="H390" s="4">
        <v>0</v>
      </c>
      <c r="I390" s="4">
        <v>0</v>
      </c>
      <c r="J390" s="12">
        <v>0</v>
      </c>
      <c r="K390" s="4">
        <v>120</v>
      </c>
    </row>
    <row r="391" spans="1:11" x14ac:dyDescent="0.2">
      <c r="A391" s="4" t="s">
        <v>401</v>
      </c>
      <c r="B391" s="4" t="s">
        <v>10</v>
      </c>
      <c r="C391" s="5">
        <v>45559</v>
      </c>
      <c r="D391" s="5">
        <v>45536</v>
      </c>
      <c r="E391" s="4">
        <v>10000</v>
      </c>
      <c r="F391" s="4">
        <v>363.29</v>
      </c>
      <c r="G391" s="4">
        <v>-2.0499999999999998</v>
      </c>
      <c r="H391" s="4">
        <v>0</v>
      </c>
      <c r="I391" s="4">
        <v>0</v>
      </c>
      <c r="J391" s="12">
        <v>0</v>
      </c>
      <c r="K391" s="4">
        <v>100</v>
      </c>
    </row>
    <row r="392" spans="1:11" x14ac:dyDescent="0.2">
      <c r="A392" s="4" t="s">
        <v>402</v>
      </c>
      <c r="B392" s="4" t="s">
        <v>15</v>
      </c>
      <c r="C392" s="5">
        <v>45167</v>
      </c>
      <c r="D392" s="5">
        <v>45139</v>
      </c>
      <c r="E392" s="4">
        <v>3300</v>
      </c>
      <c r="F392" s="4">
        <v>705.83</v>
      </c>
      <c r="G392" s="4">
        <v>9.83</v>
      </c>
      <c r="H392" s="4">
        <v>0</v>
      </c>
      <c r="I392" s="4">
        <v>0</v>
      </c>
      <c r="J392" s="12">
        <v>0</v>
      </c>
      <c r="K392" s="4">
        <v>130</v>
      </c>
    </row>
    <row r="393" spans="1:11" x14ac:dyDescent="0.2">
      <c r="A393" s="4" t="s">
        <v>403</v>
      </c>
      <c r="B393" s="4" t="s">
        <v>10</v>
      </c>
      <c r="C393" s="5">
        <v>45591</v>
      </c>
      <c r="D393" s="5">
        <v>45566</v>
      </c>
      <c r="E393" s="4">
        <v>9600</v>
      </c>
      <c r="F393" s="4">
        <v>589.55999999999995</v>
      </c>
      <c r="G393" s="4">
        <v>8.2100000000000009</v>
      </c>
      <c r="H393" s="4">
        <v>0</v>
      </c>
      <c r="I393" s="4">
        <v>0</v>
      </c>
      <c r="J393" s="12">
        <v>0</v>
      </c>
      <c r="K393" s="4">
        <v>120</v>
      </c>
    </row>
    <row r="394" spans="1:11" x14ac:dyDescent="0.2">
      <c r="A394" s="4" t="s">
        <v>404</v>
      </c>
      <c r="B394" s="4" t="s">
        <v>12</v>
      </c>
      <c r="C394" s="5">
        <v>44968</v>
      </c>
      <c r="D394" s="5">
        <v>44958</v>
      </c>
      <c r="E394" s="4">
        <v>5500</v>
      </c>
      <c r="F394" s="4">
        <v>755.4</v>
      </c>
      <c r="G394" s="4">
        <v>17.82</v>
      </c>
      <c r="H394" s="4">
        <v>0</v>
      </c>
      <c r="I394" s="4">
        <v>0</v>
      </c>
      <c r="J394" s="12">
        <v>0</v>
      </c>
      <c r="K394" s="4">
        <v>130</v>
      </c>
    </row>
    <row r="395" spans="1:11" x14ac:dyDescent="0.2">
      <c r="A395" s="4" t="s">
        <v>405</v>
      </c>
      <c r="B395" s="4" t="s">
        <v>12</v>
      </c>
      <c r="C395" s="5">
        <v>44970</v>
      </c>
      <c r="D395" s="5">
        <v>44958</v>
      </c>
      <c r="E395" s="4">
        <v>3600</v>
      </c>
      <c r="F395" s="4">
        <v>644.33000000000004</v>
      </c>
      <c r="G395" s="4">
        <v>13.69</v>
      </c>
      <c r="H395" s="4">
        <v>0</v>
      </c>
      <c r="I395" s="4">
        <v>0</v>
      </c>
      <c r="J395" s="12">
        <v>0</v>
      </c>
      <c r="K395" s="4">
        <v>130</v>
      </c>
    </row>
    <row r="396" spans="1:11" x14ac:dyDescent="0.2">
      <c r="A396" s="4" t="s">
        <v>406</v>
      </c>
      <c r="B396" s="4" t="s">
        <v>10</v>
      </c>
      <c r="C396" s="5">
        <v>45150</v>
      </c>
      <c r="D396" s="5">
        <v>45139</v>
      </c>
      <c r="E396" s="4">
        <v>2100</v>
      </c>
      <c r="F396" s="4">
        <v>2117.63</v>
      </c>
      <c r="G396" s="4">
        <v>33.35</v>
      </c>
      <c r="H396" s="4">
        <v>0</v>
      </c>
      <c r="I396" s="4">
        <v>0</v>
      </c>
      <c r="J396" s="12">
        <v>0</v>
      </c>
      <c r="K396" s="4">
        <v>150</v>
      </c>
    </row>
    <row r="397" spans="1:11" x14ac:dyDescent="0.2">
      <c r="A397" s="4" t="s">
        <v>407</v>
      </c>
      <c r="B397" s="4" t="s">
        <v>10</v>
      </c>
      <c r="C397" s="5">
        <v>44934</v>
      </c>
      <c r="D397" s="5">
        <v>44927</v>
      </c>
      <c r="E397" s="4">
        <v>5800</v>
      </c>
      <c r="F397" s="4">
        <v>1673.04</v>
      </c>
      <c r="G397" s="4">
        <v>29.59</v>
      </c>
      <c r="H397" s="4">
        <v>0</v>
      </c>
      <c r="I397" s="4">
        <v>0</v>
      </c>
      <c r="J397" s="12">
        <v>15</v>
      </c>
      <c r="K397" s="4">
        <v>180</v>
      </c>
    </row>
    <row r="398" spans="1:11" x14ac:dyDescent="0.2">
      <c r="A398" s="4" t="s">
        <v>408</v>
      </c>
      <c r="B398" s="4" t="s">
        <v>10</v>
      </c>
      <c r="C398" s="5">
        <v>45477</v>
      </c>
      <c r="D398" s="5">
        <v>45474</v>
      </c>
      <c r="E398" s="4">
        <v>1700</v>
      </c>
      <c r="F398" s="4">
        <v>2018.74</v>
      </c>
      <c r="G398" s="4">
        <v>39.32</v>
      </c>
      <c r="H398" s="4">
        <v>0</v>
      </c>
      <c r="I398" s="4">
        <v>0</v>
      </c>
      <c r="J398" s="12">
        <v>0</v>
      </c>
      <c r="K398" s="4">
        <v>130</v>
      </c>
    </row>
    <row r="399" spans="1:11" x14ac:dyDescent="0.2">
      <c r="A399" s="4" t="s">
        <v>409</v>
      </c>
      <c r="B399" s="4" t="s">
        <v>10</v>
      </c>
      <c r="C399" s="5">
        <v>45278</v>
      </c>
      <c r="D399" s="5">
        <v>45261</v>
      </c>
      <c r="E399" s="4">
        <v>9500</v>
      </c>
      <c r="F399" s="4">
        <v>1947.84</v>
      </c>
      <c r="G399" s="4">
        <v>31.58</v>
      </c>
      <c r="H399" s="4">
        <v>0</v>
      </c>
      <c r="I399" s="4">
        <v>0</v>
      </c>
      <c r="J399" s="12">
        <v>30</v>
      </c>
      <c r="K399" s="4">
        <v>100</v>
      </c>
    </row>
    <row r="400" spans="1:11" x14ac:dyDescent="0.2">
      <c r="A400" s="4" t="s">
        <v>410</v>
      </c>
      <c r="B400" s="4" t="s">
        <v>10</v>
      </c>
      <c r="C400" s="5">
        <v>45143</v>
      </c>
      <c r="D400" s="5">
        <v>45139</v>
      </c>
      <c r="E400" s="4">
        <v>1400</v>
      </c>
      <c r="F400" s="4">
        <v>1766.72</v>
      </c>
      <c r="G400" s="4">
        <v>30.72</v>
      </c>
      <c r="H400" s="4">
        <v>0</v>
      </c>
      <c r="I400" s="4">
        <v>0</v>
      </c>
      <c r="J400" s="12">
        <v>0</v>
      </c>
      <c r="K400" s="4">
        <v>120</v>
      </c>
    </row>
    <row r="401" spans="1:11" x14ac:dyDescent="0.2">
      <c r="A401" s="4" t="s">
        <v>411</v>
      </c>
      <c r="B401" s="4" t="s">
        <v>15</v>
      </c>
      <c r="C401" s="5">
        <v>45622</v>
      </c>
      <c r="D401" s="5">
        <v>45597</v>
      </c>
      <c r="E401" s="4">
        <v>8600</v>
      </c>
      <c r="F401" s="4">
        <v>1949.46</v>
      </c>
      <c r="G401" s="4">
        <v>26.29</v>
      </c>
      <c r="H401" s="4">
        <v>0</v>
      </c>
      <c r="I401" s="4">
        <v>0</v>
      </c>
      <c r="J401" s="12">
        <v>0</v>
      </c>
      <c r="K401" s="4">
        <v>120</v>
      </c>
    </row>
    <row r="402" spans="1:11" x14ac:dyDescent="0.2">
      <c r="A402" s="4" t="s">
        <v>412</v>
      </c>
      <c r="B402" s="4" t="s">
        <v>15</v>
      </c>
      <c r="C402" s="5">
        <v>45609</v>
      </c>
      <c r="D402" s="5">
        <v>45597</v>
      </c>
      <c r="E402" s="4">
        <v>9200</v>
      </c>
      <c r="F402" s="4">
        <v>1989.4</v>
      </c>
      <c r="G402" s="4">
        <v>35.880000000000003</v>
      </c>
      <c r="H402" s="4">
        <v>0</v>
      </c>
      <c r="I402" s="4">
        <v>0</v>
      </c>
      <c r="J402" s="12">
        <v>0</v>
      </c>
      <c r="K402" s="4">
        <v>150</v>
      </c>
    </row>
    <row r="403" spans="1:11" x14ac:dyDescent="0.2">
      <c r="A403" s="4" t="s">
        <v>413</v>
      </c>
      <c r="B403" s="4" t="s">
        <v>10</v>
      </c>
      <c r="C403" s="5">
        <v>45377</v>
      </c>
      <c r="D403" s="5">
        <v>45352</v>
      </c>
      <c r="E403" s="4">
        <v>3500</v>
      </c>
      <c r="F403" s="4">
        <v>2199.6</v>
      </c>
      <c r="G403" s="4">
        <v>35.86</v>
      </c>
      <c r="H403" s="4">
        <v>0</v>
      </c>
      <c r="I403" s="4">
        <v>0</v>
      </c>
      <c r="J403" s="12">
        <v>30</v>
      </c>
      <c r="K403" s="4">
        <v>130</v>
      </c>
    </row>
    <row r="404" spans="1:11" x14ac:dyDescent="0.2">
      <c r="A404" s="4" t="s">
        <v>414</v>
      </c>
      <c r="B404" s="4" t="s">
        <v>15</v>
      </c>
      <c r="C404" s="5">
        <v>44982</v>
      </c>
      <c r="D404" s="5">
        <v>44958</v>
      </c>
      <c r="E404" s="4">
        <v>2900</v>
      </c>
      <c r="F404" s="4">
        <v>1526.72</v>
      </c>
      <c r="G404" s="4">
        <v>25.43</v>
      </c>
      <c r="H404" s="4">
        <v>0</v>
      </c>
      <c r="I404" s="4">
        <v>0</v>
      </c>
      <c r="J404" s="12">
        <v>0</v>
      </c>
      <c r="K404" s="4">
        <v>100</v>
      </c>
    </row>
    <row r="405" spans="1:11" x14ac:dyDescent="0.2">
      <c r="A405" s="4" t="s">
        <v>415</v>
      </c>
      <c r="B405" s="4" t="s">
        <v>12</v>
      </c>
      <c r="C405" s="5">
        <v>45204</v>
      </c>
      <c r="D405" s="5">
        <v>45200</v>
      </c>
      <c r="E405" s="4">
        <v>3800</v>
      </c>
      <c r="F405" s="4">
        <v>2905.92</v>
      </c>
      <c r="G405" s="4">
        <v>51.75</v>
      </c>
      <c r="H405" s="4">
        <v>0</v>
      </c>
      <c r="I405" s="4">
        <v>0</v>
      </c>
      <c r="J405" s="12">
        <v>0</v>
      </c>
      <c r="K405" s="4">
        <v>100</v>
      </c>
    </row>
    <row r="406" spans="1:11" x14ac:dyDescent="0.2">
      <c r="A406" s="4" t="s">
        <v>416</v>
      </c>
      <c r="B406" s="4" t="s">
        <v>10</v>
      </c>
      <c r="C406" s="5">
        <v>45327</v>
      </c>
      <c r="D406" s="5">
        <v>45323</v>
      </c>
      <c r="E406" s="4">
        <v>6500</v>
      </c>
      <c r="F406" s="4">
        <v>2629.55</v>
      </c>
      <c r="G406" s="4">
        <v>46.69</v>
      </c>
      <c r="H406" s="4">
        <v>0</v>
      </c>
      <c r="I406" s="4">
        <v>0</v>
      </c>
      <c r="J406" s="12">
        <v>0</v>
      </c>
      <c r="K406" s="4">
        <v>120</v>
      </c>
    </row>
    <row r="407" spans="1:11" x14ac:dyDescent="0.2">
      <c r="A407" s="4" t="s">
        <v>417</v>
      </c>
      <c r="B407" s="4" t="s">
        <v>10</v>
      </c>
      <c r="C407" s="5">
        <v>45394</v>
      </c>
      <c r="D407" s="5">
        <v>45383</v>
      </c>
      <c r="E407" s="4">
        <v>1800</v>
      </c>
      <c r="F407" s="4">
        <v>2710.73</v>
      </c>
      <c r="G407" s="4">
        <v>48.89</v>
      </c>
      <c r="H407" s="4">
        <v>0</v>
      </c>
      <c r="I407" s="4">
        <v>0</v>
      </c>
      <c r="J407" s="12">
        <v>0</v>
      </c>
      <c r="K407" s="4">
        <v>100</v>
      </c>
    </row>
    <row r="408" spans="1:11" x14ac:dyDescent="0.2">
      <c r="A408" s="4" t="s">
        <v>418</v>
      </c>
      <c r="B408" s="4" t="s">
        <v>12</v>
      </c>
      <c r="C408" s="5">
        <v>45537</v>
      </c>
      <c r="D408" s="5">
        <v>45536</v>
      </c>
      <c r="E408" s="4">
        <v>8900</v>
      </c>
      <c r="F408" s="4">
        <v>2593.33</v>
      </c>
      <c r="G408" s="4">
        <v>47.46</v>
      </c>
      <c r="H408" s="4">
        <v>0</v>
      </c>
      <c r="I408" s="4">
        <v>0</v>
      </c>
      <c r="J408" s="12">
        <v>30</v>
      </c>
      <c r="K408" s="4">
        <v>100</v>
      </c>
    </row>
    <row r="409" spans="1:11" x14ac:dyDescent="0.2">
      <c r="A409" s="4" t="s">
        <v>419</v>
      </c>
      <c r="B409" s="4" t="s">
        <v>10</v>
      </c>
      <c r="C409" s="5">
        <v>45580</v>
      </c>
      <c r="D409" s="5">
        <v>45566</v>
      </c>
      <c r="E409" s="4">
        <v>9400</v>
      </c>
      <c r="F409" s="4">
        <v>3098.98</v>
      </c>
      <c r="G409" s="4">
        <v>62.54</v>
      </c>
      <c r="H409" s="4">
        <v>0</v>
      </c>
      <c r="I409" s="4">
        <v>0</v>
      </c>
      <c r="J409" s="12">
        <v>0</v>
      </c>
      <c r="K409" s="4">
        <v>100</v>
      </c>
    </row>
    <row r="410" spans="1:11" x14ac:dyDescent="0.2">
      <c r="A410" s="4" t="s">
        <v>420</v>
      </c>
      <c r="B410" s="4" t="s">
        <v>10</v>
      </c>
      <c r="C410" s="5">
        <v>45155</v>
      </c>
      <c r="D410" s="5">
        <v>45139</v>
      </c>
      <c r="E410" s="4">
        <v>5800</v>
      </c>
      <c r="F410" s="4">
        <v>2570.04</v>
      </c>
      <c r="G410" s="4">
        <v>43.99</v>
      </c>
      <c r="H410" s="4">
        <v>0</v>
      </c>
      <c r="I410" s="4">
        <v>0</v>
      </c>
      <c r="J410" s="12">
        <v>0</v>
      </c>
      <c r="K410" s="4">
        <v>100</v>
      </c>
    </row>
    <row r="411" spans="1:11" x14ac:dyDescent="0.2">
      <c r="A411" s="4" t="s">
        <v>421</v>
      </c>
      <c r="B411" s="4" t="s">
        <v>12</v>
      </c>
      <c r="C411" s="5">
        <v>45301</v>
      </c>
      <c r="D411" s="5">
        <v>45292</v>
      </c>
      <c r="E411" s="4">
        <v>5900</v>
      </c>
      <c r="F411" s="4">
        <v>2813.86</v>
      </c>
      <c r="G411" s="4">
        <v>47.06</v>
      </c>
      <c r="H411" s="4">
        <v>0</v>
      </c>
      <c r="I411" s="4">
        <v>0</v>
      </c>
      <c r="J411" s="12">
        <v>60</v>
      </c>
      <c r="K411" s="4">
        <v>130</v>
      </c>
    </row>
    <row r="412" spans="1:11" x14ac:dyDescent="0.2">
      <c r="A412" s="4" t="s">
        <v>422</v>
      </c>
      <c r="B412" s="4" t="s">
        <v>10</v>
      </c>
      <c r="C412" s="5">
        <v>45502</v>
      </c>
      <c r="D412" s="5">
        <v>45474</v>
      </c>
      <c r="E412" s="4">
        <v>5100</v>
      </c>
      <c r="F412" s="4">
        <v>2557.2600000000002</v>
      </c>
      <c r="G412" s="4">
        <v>50.92</v>
      </c>
      <c r="H412" s="4">
        <v>0</v>
      </c>
      <c r="I412" s="4">
        <v>0</v>
      </c>
      <c r="J412" s="12">
        <v>0</v>
      </c>
      <c r="K412" s="4">
        <v>100</v>
      </c>
    </row>
    <row r="413" spans="1:11" x14ac:dyDescent="0.2">
      <c r="A413" s="4" t="s">
        <v>423</v>
      </c>
      <c r="B413" s="4" t="s">
        <v>15</v>
      </c>
      <c r="C413" s="5">
        <v>45168</v>
      </c>
      <c r="D413" s="5">
        <v>45139</v>
      </c>
      <c r="E413" s="4">
        <v>8200</v>
      </c>
      <c r="F413" s="4">
        <v>2348.6</v>
      </c>
      <c r="G413" s="4">
        <v>40.76</v>
      </c>
      <c r="H413" s="4">
        <v>0</v>
      </c>
      <c r="I413" s="4">
        <v>0</v>
      </c>
      <c r="J413" s="12">
        <v>0</v>
      </c>
      <c r="K413" s="4">
        <v>100</v>
      </c>
    </row>
    <row r="414" spans="1:11" x14ac:dyDescent="0.2">
      <c r="A414" s="4" t="s">
        <v>424</v>
      </c>
      <c r="B414" s="4" t="s">
        <v>10</v>
      </c>
      <c r="C414" s="5">
        <v>45206</v>
      </c>
      <c r="D414" s="5">
        <v>45200</v>
      </c>
      <c r="E414" s="4">
        <v>2000</v>
      </c>
      <c r="F414" s="4">
        <v>2208.21</v>
      </c>
      <c r="G414" s="4">
        <v>47.4</v>
      </c>
      <c r="H414" s="4">
        <v>0</v>
      </c>
      <c r="I414" s="4">
        <v>0</v>
      </c>
      <c r="J414" s="12">
        <v>0</v>
      </c>
      <c r="K414" s="4">
        <v>120</v>
      </c>
    </row>
    <row r="415" spans="1:11" x14ac:dyDescent="0.2">
      <c r="A415" s="4" t="s">
        <v>425</v>
      </c>
      <c r="B415" s="4" t="s">
        <v>10</v>
      </c>
      <c r="C415" s="5">
        <v>45446</v>
      </c>
      <c r="D415" s="5">
        <v>45444</v>
      </c>
      <c r="E415" s="4">
        <v>7400</v>
      </c>
      <c r="F415" s="4">
        <v>2913.67</v>
      </c>
      <c r="G415" s="4">
        <v>54.93</v>
      </c>
      <c r="H415" s="4">
        <v>0</v>
      </c>
      <c r="I415" s="4">
        <v>0</v>
      </c>
      <c r="J415" s="12">
        <v>0</v>
      </c>
      <c r="K415" s="4">
        <v>130</v>
      </c>
    </row>
    <row r="416" spans="1:11" x14ac:dyDescent="0.2">
      <c r="A416" s="4" t="s">
        <v>426</v>
      </c>
      <c r="B416" s="4" t="s">
        <v>10</v>
      </c>
      <c r="C416" s="5">
        <v>45586</v>
      </c>
      <c r="D416" s="5">
        <v>45566</v>
      </c>
      <c r="E416" s="4">
        <v>8400</v>
      </c>
      <c r="F416" s="4">
        <v>2615.65</v>
      </c>
      <c r="G416" s="4">
        <v>46.17</v>
      </c>
      <c r="H416" s="4">
        <v>0</v>
      </c>
      <c r="I416" s="4">
        <v>0</v>
      </c>
      <c r="J416" s="12">
        <v>0</v>
      </c>
      <c r="K416" s="4">
        <v>150</v>
      </c>
    </row>
    <row r="417" spans="1:11" x14ac:dyDescent="0.2">
      <c r="A417" s="4" t="s">
        <v>427</v>
      </c>
      <c r="B417" s="4" t="s">
        <v>10</v>
      </c>
      <c r="C417" s="5">
        <v>45000</v>
      </c>
      <c r="D417" s="5">
        <v>44986</v>
      </c>
      <c r="E417" s="4">
        <v>9800</v>
      </c>
      <c r="F417" s="4">
        <v>2632.85</v>
      </c>
      <c r="G417" s="4">
        <v>47.62</v>
      </c>
      <c r="H417" s="4">
        <v>0</v>
      </c>
      <c r="I417" s="4">
        <v>0</v>
      </c>
      <c r="J417" s="12">
        <v>0</v>
      </c>
      <c r="K417" s="4">
        <v>120</v>
      </c>
    </row>
    <row r="418" spans="1:11" x14ac:dyDescent="0.2">
      <c r="A418" s="4" t="s">
        <v>428</v>
      </c>
      <c r="B418" s="4" t="s">
        <v>15</v>
      </c>
      <c r="C418" s="5">
        <v>45012</v>
      </c>
      <c r="D418" s="5">
        <v>44986</v>
      </c>
      <c r="E418" s="4">
        <v>7100</v>
      </c>
      <c r="F418" s="4">
        <v>3879.28</v>
      </c>
      <c r="G418" s="4">
        <v>74.31</v>
      </c>
      <c r="H418" s="4">
        <v>0</v>
      </c>
      <c r="I418" s="4">
        <v>0</v>
      </c>
      <c r="J418" s="12">
        <v>0</v>
      </c>
      <c r="K418" s="4">
        <v>120</v>
      </c>
    </row>
    <row r="419" spans="1:11" x14ac:dyDescent="0.2">
      <c r="A419" s="4" t="s">
        <v>429</v>
      </c>
      <c r="B419" s="4" t="s">
        <v>10</v>
      </c>
      <c r="C419" s="5">
        <v>45360</v>
      </c>
      <c r="D419" s="5">
        <v>45352</v>
      </c>
      <c r="E419" s="4">
        <v>8700</v>
      </c>
      <c r="F419" s="4">
        <v>3220.66</v>
      </c>
      <c r="G419" s="4">
        <v>55.29</v>
      </c>
      <c r="H419" s="4">
        <v>0</v>
      </c>
      <c r="I419" s="4">
        <v>0</v>
      </c>
      <c r="J419" s="12">
        <v>0</v>
      </c>
      <c r="K419" s="4">
        <v>180</v>
      </c>
    </row>
    <row r="420" spans="1:11" x14ac:dyDescent="0.2">
      <c r="A420" s="4" t="s">
        <v>430</v>
      </c>
      <c r="B420" s="4" t="s">
        <v>10</v>
      </c>
      <c r="C420" s="5">
        <v>44943</v>
      </c>
      <c r="D420" s="5">
        <v>44927</v>
      </c>
      <c r="E420" s="4">
        <v>2300</v>
      </c>
      <c r="F420" s="4">
        <v>3817.69</v>
      </c>
      <c r="G420" s="4">
        <v>61.19</v>
      </c>
      <c r="H420" s="4">
        <v>0</v>
      </c>
      <c r="I420" s="4">
        <v>0</v>
      </c>
      <c r="J420" s="12">
        <v>0</v>
      </c>
      <c r="K420" s="4">
        <v>130</v>
      </c>
    </row>
    <row r="421" spans="1:11" x14ac:dyDescent="0.2">
      <c r="A421" s="4" t="s">
        <v>431</v>
      </c>
      <c r="B421" s="4" t="s">
        <v>10</v>
      </c>
      <c r="C421" s="5">
        <v>45575</v>
      </c>
      <c r="D421" s="5">
        <v>45566</v>
      </c>
      <c r="E421" s="4">
        <v>9300</v>
      </c>
      <c r="F421" s="4">
        <v>3792.12</v>
      </c>
      <c r="G421" s="4">
        <v>54.13</v>
      </c>
      <c r="H421" s="4">
        <v>0</v>
      </c>
      <c r="I421" s="4">
        <v>0</v>
      </c>
      <c r="J421" s="12">
        <v>0</v>
      </c>
      <c r="K421" s="4">
        <v>150</v>
      </c>
    </row>
    <row r="422" spans="1:11" x14ac:dyDescent="0.2">
      <c r="A422" s="4" t="s">
        <v>432</v>
      </c>
      <c r="B422" s="4" t="s">
        <v>12</v>
      </c>
      <c r="C422" s="5">
        <v>45089</v>
      </c>
      <c r="D422" s="5">
        <v>45078</v>
      </c>
      <c r="E422" s="4">
        <v>9700</v>
      </c>
      <c r="F422" s="4">
        <v>2870.33</v>
      </c>
      <c r="G422" s="4">
        <v>52.47</v>
      </c>
      <c r="H422" s="4">
        <v>0</v>
      </c>
      <c r="I422" s="4">
        <v>0</v>
      </c>
      <c r="J422" s="12">
        <v>0</v>
      </c>
      <c r="K422" s="4">
        <v>120</v>
      </c>
    </row>
    <row r="423" spans="1:11" x14ac:dyDescent="0.2">
      <c r="A423" s="4" t="s">
        <v>433</v>
      </c>
      <c r="B423" s="4" t="s">
        <v>12</v>
      </c>
      <c r="C423" s="5">
        <v>45411</v>
      </c>
      <c r="D423" s="5">
        <v>45383</v>
      </c>
      <c r="E423" s="4">
        <v>4600</v>
      </c>
      <c r="F423" s="4">
        <v>3573.52</v>
      </c>
      <c r="G423" s="4">
        <v>48.07</v>
      </c>
      <c r="H423" s="4">
        <v>0</v>
      </c>
      <c r="I423" s="4">
        <v>0</v>
      </c>
      <c r="J423" s="12">
        <v>0</v>
      </c>
      <c r="K423" s="4">
        <v>120</v>
      </c>
    </row>
    <row r="424" spans="1:11" x14ac:dyDescent="0.2">
      <c r="A424" s="4" t="s">
        <v>434</v>
      </c>
      <c r="B424" s="4" t="s">
        <v>12</v>
      </c>
      <c r="C424" s="5">
        <v>45395</v>
      </c>
      <c r="D424" s="5">
        <v>45383</v>
      </c>
      <c r="E424" s="4">
        <v>1900</v>
      </c>
      <c r="F424" s="4">
        <v>3440.71</v>
      </c>
      <c r="G424" s="4">
        <v>72.239999999999995</v>
      </c>
      <c r="H424" s="4">
        <v>0</v>
      </c>
      <c r="I424" s="4">
        <v>0</v>
      </c>
      <c r="J424" s="12">
        <v>0</v>
      </c>
      <c r="K424" s="4">
        <v>130</v>
      </c>
    </row>
    <row r="425" spans="1:11" x14ac:dyDescent="0.2">
      <c r="A425" s="4" t="s">
        <v>435</v>
      </c>
      <c r="B425" s="4" t="s">
        <v>10</v>
      </c>
      <c r="C425" s="5">
        <v>45373</v>
      </c>
      <c r="D425" s="5">
        <v>45352</v>
      </c>
      <c r="E425" s="4">
        <v>5800</v>
      </c>
      <c r="F425" s="4">
        <v>2643.4</v>
      </c>
      <c r="G425" s="4">
        <v>33.159999999999997</v>
      </c>
      <c r="H425" s="4">
        <v>0</v>
      </c>
      <c r="I425" s="4">
        <v>0</v>
      </c>
      <c r="J425" s="12">
        <v>0</v>
      </c>
      <c r="K425" s="4">
        <v>100</v>
      </c>
    </row>
    <row r="426" spans="1:11" x14ac:dyDescent="0.2">
      <c r="A426" s="4" t="s">
        <v>436</v>
      </c>
      <c r="B426" s="4" t="s">
        <v>15</v>
      </c>
      <c r="C426" s="5">
        <v>45111</v>
      </c>
      <c r="D426" s="5">
        <v>45108</v>
      </c>
      <c r="E426" s="4">
        <v>6100</v>
      </c>
      <c r="F426" s="4">
        <v>3162.77</v>
      </c>
      <c r="G426" s="4">
        <v>42.8</v>
      </c>
      <c r="H426" s="4">
        <v>0</v>
      </c>
      <c r="I426" s="4">
        <v>0</v>
      </c>
      <c r="J426" s="12">
        <v>0</v>
      </c>
      <c r="K426" s="4">
        <v>120</v>
      </c>
    </row>
    <row r="427" spans="1:11" x14ac:dyDescent="0.2">
      <c r="A427" s="4" t="s">
        <v>437</v>
      </c>
      <c r="B427" s="4" t="s">
        <v>12</v>
      </c>
      <c r="C427" s="5">
        <v>45582</v>
      </c>
      <c r="D427" s="5">
        <v>45566</v>
      </c>
      <c r="E427" s="4">
        <v>8000</v>
      </c>
      <c r="F427" s="4">
        <v>3535.52</v>
      </c>
      <c r="G427" s="4">
        <v>51.68</v>
      </c>
      <c r="H427" s="4">
        <v>0</v>
      </c>
      <c r="I427" s="4">
        <v>0</v>
      </c>
      <c r="J427" s="12">
        <v>0</v>
      </c>
      <c r="K427" s="4">
        <v>100</v>
      </c>
    </row>
    <row r="428" spans="1:11" x14ac:dyDescent="0.2">
      <c r="A428" s="4" t="s">
        <v>438</v>
      </c>
      <c r="B428" s="4" t="s">
        <v>10</v>
      </c>
      <c r="C428" s="5">
        <v>45400</v>
      </c>
      <c r="D428" s="5">
        <v>45383</v>
      </c>
      <c r="E428" s="4">
        <v>3100</v>
      </c>
      <c r="F428" s="4">
        <v>3096.89</v>
      </c>
      <c r="G428" s="4">
        <v>42.01</v>
      </c>
      <c r="H428" s="4">
        <v>0</v>
      </c>
      <c r="I428" s="4">
        <v>0</v>
      </c>
      <c r="J428" s="12">
        <v>0</v>
      </c>
      <c r="K428" s="4">
        <v>130</v>
      </c>
    </row>
    <row r="429" spans="1:11" x14ac:dyDescent="0.2">
      <c r="A429" s="4" t="s">
        <v>439</v>
      </c>
      <c r="B429" s="4" t="s">
        <v>10</v>
      </c>
      <c r="C429" s="5">
        <v>45281</v>
      </c>
      <c r="D429" s="5">
        <v>45261</v>
      </c>
      <c r="E429" s="4">
        <v>5300</v>
      </c>
      <c r="F429" s="4">
        <v>3190.04</v>
      </c>
      <c r="G429" s="4">
        <v>48.99</v>
      </c>
      <c r="H429" s="4">
        <v>0</v>
      </c>
      <c r="I429" s="4">
        <v>0</v>
      </c>
      <c r="J429" s="12">
        <v>0</v>
      </c>
      <c r="K429" s="4">
        <v>130</v>
      </c>
    </row>
    <row r="430" spans="1:11" x14ac:dyDescent="0.2">
      <c r="A430" s="4" t="s">
        <v>440</v>
      </c>
      <c r="B430" s="4" t="s">
        <v>10</v>
      </c>
      <c r="C430" s="5">
        <v>44961</v>
      </c>
      <c r="D430" s="5">
        <v>44958</v>
      </c>
      <c r="E430" s="4">
        <v>2000</v>
      </c>
      <c r="F430" s="4">
        <v>2918.23</v>
      </c>
      <c r="G430" s="4">
        <v>38.619999999999997</v>
      </c>
      <c r="H430" s="4">
        <v>0</v>
      </c>
      <c r="I430" s="4">
        <v>0</v>
      </c>
      <c r="J430" s="12">
        <v>0</v>
      </c>
      <c r="K430" s="4">
        <v>100</v>
      </c>
    </row>
    <row r="431" spans="1:11" x14ac:dyDescent="0.2">
      <c r="A431" s="4" t="s">
        <v>441</v>
      </c>
      <c r="B431" s="4" t="s">
        <v>15</v>
      </c>
      <c r="C431" s="5">
        <v>45464</v>
      </c>
      <c r="D431" s="5">
        <v>45444</v>
      </c>
      <c r="E431" s="4">
        <v>2700</v>
      </c>
      <c r="F431" s="4">
        <v>2922.21</v>
      </c>
      <c r="G431" s="4">
        <v>38.229999999999997</v>
      </c>
      <c r="H431" s="4">
        <v>0</v>
      </c>
      <c r="I431" s="4">
        <v>0</v>
      </c>
      <c r="J431" s="12">
        <v>0</v>
      </c>
      <c r="K431" s="4">
        <v>130</v>
      </c>
    </row>
    <row r="432" spans="1:11" x14ac:dyDescent="0.2">
      <c r="A432" s="4" t="s">
        <v>442</v>
      </c>
      <c r="B432" s="4" t="s">
        <v>15</v>
      </c>
      <c r="C432" s="5">
        <v>44962</v>
      </c>
      <c r="D432" s="5">
        <v>44958</v>
      </c>
      <c r="E432" s="4">
        <v>2100</v>
      </c>
      <c r="F432" s="4">
        <v>2440.96</v>
      </c>
      <c r="G432" s="4">
        <v>61.05</v>
      </c>
      <c r="H432" s="4">
        <v>0</v>
      </c>
      <c r="I432" s="4">
        <v>0</v>
      </c>
      <c r="J432" s="12">
        <v>0</v>
      </c>
      <c r="K432" s="4">
        <v>150</v>
      </c>
    </row>
    <row r="433" spans="1:11" x14ac:dyDescent="0.2">
      <c r="A433" s="4" t="s">
        <v>443</v>
      </c>
      <c r="B433" s="4" t="s">
        <v>12</v>
      </c>
      <c r="C433" s="5">
        <v>45613</v>
      </c>
      <c r="D433" s="5">
        <v>45597</v>
      </c>
      <c r="E433" s="4">
        <v>8000</v>
      </c>
      <c r="F433" s="4">
        <v>2844.34</v>
      </c>
      <c r="G433" s="4">
        <v>48.82</v>
      </c>
      <c r="H433" s="4">
        <v>0</v>
      </c>
      <c r="I433" s="4">
        <v>0</v>
      </c>
      <c r="J433" s="12">
        <v>0</v>
      </c>
      <c r="K433" s="4">
        <v>150</v>
      </c>
    </row>
    <row r="434" spans="1:11" x14ac:dyDescent="0.2">
      <c r="A434" s="4" t="s">
        <v>444</v>
      </c>
      <c r="B434" s="4" t="s">
        <v>10</v>
      </c>
      <c r="C434" s="5">
        <v>45429</v>
      </c>
      <c r="D434" s="5">
        <v>45413</v>
      </c>
      <c r="E434" s="4">
        <v>1200</v>
      </c>
      <c r="F434" s="4">
        <v>2486.46</v>
      </c>
      <c r="G434" s="4">
        <v>32.97</v>
      </c>
      <c r="H434" s="4">
        <v>0</v>
      </c>
      <c r="I434" s="4">
        <v>0</v>
      </c>
      <c r="J434" s="12">
        <v>0</v>
      </c>
      <c r="K434" s="4">
        <v>150</v>
      </c>
    </row>
    <row r="435" spans="1:11" x14ac:dyDescent="0.2">
      <c r="A435" s="4" t="s">
        <v>445</v>
      </c>
      <c r="B435" s="4" t="s">
        <v>15</v>
      </c>
      <c r="C435" s="5">
        <v>45335</v>
      </c>
      <c r="D435" s="5">
        <v>45323</v>
      </c>
      <c r="E435" s="4">
        <v>6800</v>
      </c>
      <c r="F435" s="4">
        <v>2609.5300000000002</v>
      </c>
      <c r="G435" s="4">
        <v>39.450000000000003</v>
      </c>
      <c r="H435" s="4">
        <v>0</v>
      </c>
      <c r="I435" s="4">
        <v>0</v>
      </c>
      <c r="J435" s="12">
        <v>0</v>
      </c>
      <c r="K435" s="4">
        <v>150</v>
      </c>
    </row>
    <row r="436" spans="1:11" x14ac:dyDescent="0.2">
      <c r="A436" s="4" t="s">
        <v>446</v>
      </c>
      <c r="B436" s="4" t="s">
        <v>10</v>
      </c>
      <c r="C436" s="5">
        <v>44954</v>
      </c>
      <c r="D436" s="5">
        <v>44927</v>
      </c>
      <c r="E436" s="4">
        <v>5500</v>
      </c>
      <c r="F436" s="4">
        <v>1863.94</v>
      </c>
      <c r="G436" s="4">
        <v>26.82</v>
      </c>
      <c r="H436" s="4">
        <v>0</v>
      </c>
      <c r="I436" s="4">
        <v>0</v>
      </c>
      <c r="J436" s="12">
        <v>0</v>
      </c>
      <c r="K436" s="4">
        <v>150</v>
      </c>
    </row>
    <row r="437" spans="1:11" x14ac:dyDescent="0.2">
      <c r="A437" s="4" t="s">
        <v>447</v>
      </c>
      <c r="B437" s="4" t="s">
        <v>12</v>
      </c>
      <c r="C437" s="5">
        <v>45595</v>
      </c>
      <c r="D437" s="5">
        <v>45566</v>
      </c>
      <c r="E437" s="4">
        <v>9100</v>
      </c>
      <c r="F437" s="4">
        <v>2325.0700000000002</v>
      </c>
      <c r="G437" s="4">
        <v>34.880000000000003</v>
      </c>
      <c r="H437" s="4">
        <v>0</v>
      </c>
      <c r="I437" s="4">
        <v>0</v>
      </c>
      <c r="J437" s="12">
        <v>0</v>
      </c>
      <c r="K437" s="4">
        <v>120</v>
      </c>
    </row>
    <row r="438" spans="1:11" x14ac:dyDescent="0.2">
      <c r="A438" s="4" t="s">
        <v>448</v>
      </c>
      <c r="B438" s="4" t="s">
        <v>10</v>
      </c>
      <c r="C438" s="5">
        <v>45236</v>
      </c>
      <c r="D438" s="5">
        <v>45231</v>
      </c>
      <c r="E438" s="4">
        <v>7200</v>
      </c>
      <c r="F438" s="4">
        <v>1504.35</v>
      </c>
      <c r="G438" s="4">
        <v>20.49</v>
      </c>
      <c r="H438" s="4">
        <v>0</v>
      </c>
      <c r="I438" s="4">
        <v>0</v>
      </c>
      <c r="J438" s="12">
        <v>30</v>
      </c>
      <c r="K438" s="4">
        <v>120</v>
      </c>
    </row>
    <row r="439" spans="1:11" x14ac:dyDescent="0.2">
      <c r="A439" s="4" t="s">
        <v>449</v>
      </c>
      <c r="B439" s="4" t="s">
        <v>10</v>
      </c>
      <c r="C439" s="5">
        <v>45079</v>
      </c>
      <c r="D439" s="5">
        <v>45078</v>
      </c>
      <c r="E439" s="4">
        <v>5800</v>
      </c>
      <c r="F439" s="4">
        <v>2037.26</v>
      </c>
      <c r="G439" s="4">
        <v>34.229999999999997</v>
      </c>
      <c r="H439" s="4">
        <v>0</v>
      </c>
      <c r="I439" s="4">
        <v>0</v>
      </c>
      <c r="J439" s="12">
        <v>0</v>
      </c>
      <c r="K439" s="4">
        <v>100</v>
      </c>
    </row>
    <row r="440" spans="1:11" x14ac:dyDescent="0.2">
      <c r="A440" s="4" t="s">
        <v>450</v>
      </c>
      <c r="B440" s="4" t="s">
        <v>10</v>
      </c>
      <c r="C440" s="5">
        <v>45211</v>
      </c>
      <c r="D440" s="5">
        <v>45200</v>
      </c>
      <c r="E440" s="4">
        <v>7900</v>
      </c>
      <c r="F440" s="4">
        <v>2175.79</v>
      </c>
      <c r="G440" s="4">
        <v>37.11</v>
      </c>
      <c r="H440" s="4">
        <v>0</v>
      </c>
      <c r="I440" s="4">
        <v>0</v>
      </c>
      <c r="J440" s="12">
        <v>0</v>
      </c>
      <c r="K440" s="4">
        <v>120</v>
      </c>
    </row>
    <row r="441" spans="1:11" x14ac:dyDescent="0.2">
      <c r="A441" s="4" t="s">
        <v>451</v>
      </c>
      <c r="B441" s="4" t="s">
        <v>10</v>
      </c>
      <c r="C441" s="5">
        <v>45074</v>
      </c>
      <c r="D441" s="5">
        <v>45047</v>
      </c>
      <c r="E441" s="4">
        <v>3900</v>
      </c>
      <c r="F441" s="4">
        <v>2353.88</v>
      </c>
      <c r="G441" s="4">
        <v>30.57</v>
      </c>
      <c r="H441" s="4">
        <v>0</v>
      </c>
      <c r="I441" s="4">
        <v>0</v>
      </c>
      <c r="J441" s="12">
        <v>0</v>
      </c>
      <c r="K441" s="4">
        <v>120</v>
      </c>
    </row>
    <row r="442" spans="1:11" x14ac:dyDescent="0.2">
      <c r="A442" s="4" t="s">
        <v>452</v>
      </c>
      <c r="B442" s="4" t="s">
        <v>10</v>
      </c>
      <c r="C442" s="5">
        <v>45019</v>
      </c>
      <c r="D442" s="5">
        <v>45017</v>
      </c>
      <c r="E442" s="4">
        <v>7900</v>
      </c>
      <c r="F442" s="4">
        <v>2019.94</v>
      </c>
      <c r="G442" s="4">
        <v>27.13</v>
      </c>
      <c r="H442" s="4">
        <v>0</v>
      </c>
      <c r="I442" s="4">
        <v>0</v>
      </c>
      <c r="J442" s="12">
        <v>0</v>
      </c>
      <c r="K442" s="4">
        <v>150</v>
      </c>
    </row>
    <row r="443" spans="1:11" x14ac:dyDescent="0.2">
      <c r="A443" s="4" t="s">
        <v>453</v>
      </c>
      <c r="B443" s="4" t="s">
        <v>12</v>
      </c>
      <c r="C443" s="5">
        <v>45195</v>
      </c>
      <c r="D443" s="5">
        <v>45170</v>
      </c>
      <c r="E443" s="4">
        <v>4500</v>
      </c>
      <c r="F443" s="4">
        <v>1767.43</v>
      </c>
      <c r="G443" s="4">
        <v>28.36</v>
      </c>
      <c r="H443" s="4">
        <v>0</v>
      </c>
      <c r="I443" s="4">
        <v>0</v>
      </c>
      <c r="J443" s="12">
        <v>0</v>
      </c>
      <c r="K443" s="4">
        <v>100</v>
      </c>
    </row>
    <row r="444" spans="1:11" x14ac:dyDescent="0.2">
      <c r="A444" s="4" t="s">
        <v>454</v>
      </c>
      <c r="B444" s="4" t="s">
        <v>12</v>
      </c>
      <c r="C444" s="5">
        <v>45643</v>
      </c>
      <c r="D444" s="5">
        <v>45627</v>
      </c>
      <c r="E444" s="4">
        <v>6200</v>
      </c>
      <c r="F444" s="4">
        <v>1578.14</v>
      </c>
      <c r="G444" s="4">
        <v>23.5</v>
      </c>
      <c r="H444" s="4">
        <v>0</v>
      </c>
      <c r="I444" s="4">
        <v>0</v>
      </c>
      <c r="J444" s="12">
        <v>0</v>
      </c>
      <c r="K444" s="4">
        <v>150</v>
      </c>
    </row>
    <row r="445" spans="1:11" x14ac:dyDescent="0.2">
      <c r="A445" s="4" t="s">
        <v>455</v>
      </c>
      <c r="B445" s="4" t="s">
        <v>10</v>
      </c>
      <c r="C445" s="5">
        <v>45601</v>
      </c>
      <c r="D445" s="5">
        <v>45597</v>
      </c>
      <c r="E445" s="4">
        <v>3800</v>
      </c>
      <c r="F445" s="4">
        <v>1989.73</v>
      </c>
      <c r="G445" s="4">
        <v>27.69</v>
      </c>
      <c r="H445" s="4">
        <v>0</v>
      </c>
      <c r="I445" s="4">
        <v>0</v>
      </c>
      <c r="J445" s="12">
        <v>0</v>
      </c>
      <c r="K445" s="4">
        <v>130</v>
      </c>
    </row>
    <row r="446" spans="1:11" x14ac:dyDescent="0.2">
      <c r="A446" s="4" t="s">
        <v>456</v>
      </c>
      <c r="B446" s="4" t="s">
        <v>15</v>
      </c>
      <c r="C446" s="5">
        <v>45298</v>
      </c>
      <c r="D446" s="5">
        <v>45292</v>
      </c>
      <c r="E446" s="4">
        <v>4600</v>
      </c>
      <c r="F446" s="4">
        <v>1798.19</v>
      </c>
      <c r="G446" s="4">
        <v>28.79</v>
      </c>
      <c r="H446" s="4">
        <v>0</v>
      </c>
      <c r="I446" s="4">
        <v>0</v>
      </c>
      <c r="J446" s="12">
        <v>0</v>
      </c>
      <c r="K446" s="4">
        <v>130</v>
      </c>
    </row>
    <row r="447" spans="1:11" x14ac:dyDescent="0.2">
      <c r="A447" s="4" t="s">
        <v>457</v>
      </c>
      <c r="B447" s="4" t="s">
        <v>12</v>
      </c>
      <c r="C447" s="5">
        <v>45443</v>
      </c>
      <c r="D447" s="5">
        <v>45413</v>
      </c>
      <c r="E447" s="4">
        <v>7000</v>
      </c>
      <c r="F447" s="4">
        <v>1708.76</v>
      </c>
      <c r="G447" s="4">
        <v>21.47</v>
      </c>
      <c r="H447" s="4">
        <v>0</v>
      </c>
      <c r="I447" s="4">
        <v>0</v>
      </c>
      <c r="J447" s="12">
        <v>0</v>
      </c>
      <c r="K447" s="4">
        <v>120</v>
      </c>
    </row>
    <row r="448" spans="1:11" x14ac:dyDescent="0.2">
      <c r="A448" s="4" t="s">
        <v>458</v>
      </c>
      <c r="B448" s="4" t="s">
        <v>12</v>
      </c>
      <c r="C448" s="5">
        <v>44982</v>
      </c>
      <c r="D448" s="5">
        <v>44958</v>
      </c>
      <c r="E448" s="4">
        <v>5100</v>
      </c>
      <c r="F448" s="4">
        <v>1933.67</v>
      </c>
      <c r="G448" s="4">
        <v>33.74</v>
      </c>
      <c r="H448" s="4">
        <v>0</v>
      </c>
      <c r="I448" s="4">
        <v>0</v>
      </c>
      <c r="J448" s="12">
        <v>0</v>
      </c>
      <c r="K448" s="4">
        <v>180</v>
      </c>
    </row>
    <row r="449" spans="1:11" x14ac:dyDescent="0.2">
      <c r="A449" s="4" t="s">
        <v>459</v>
      </c>
      <c r="B449" s="4" t="s">
        <v>10</v>
      </c>
      <c r="C449" s="5">
        <v>45003</v>
      </c>
      <c r="D449" s="5">
        <v>44986</v>
      </c>
      <c r="E449" s="4">
        <v>6300</v>
      </c>
      <c r="F449" s="4">
        <v>1790.09</v>
      </c>
      <c r="G449" s="4">
        <v>33.18</v>
      </c>
      <c r="H449" s="4">
        <v>0</v>
      </c>
      <c r="I449" s="4">
        <v>0</v>
      </c>
      <c r="J449" s="12">
        <v>0</v>
      </c>
      <c r="K449" s="4">
        <v>120</v>
      </c>
    </row>
    <row r="450" spans="1:11" x14ac:dyDescent="0.2">
      <c r="A450" s="4" t="s">
        <v>460</v>
      </c>
      <c r="B450" s="4" t="s">
        <v>10</v>
      </c>
      <c r="C450" s="5">
        <v>45397</v>
      </c>
      <c r="D450" s="5">
        <v>45383</v>
      </c>
      <c r="E450" s="4">
        <v>5100</v>
      </c>
      <c r="F450" s="4">
        <v>2474.16</v>
      </c>
      <c r="G450" s="4">
        <v>36.799999999999997</v>
      </c>
      <c r="H450" s="4">
        <v>0</v>
      </c>
      <c r="I450" s="4">
        <v>0</v>
      </c>
      <c r="J450" s="12">
        <v>0</v>
      </c>
      <c r="K450" s="4">
        <v>150</v>
      </c>
    </row>
    <row r="451" spans="1:11" x14ac:dyDescent="0.2">
      <c r="A451" s="4" t="s">
        <v>461</v>
      </c>
      <c r="B451" s="4" t="s">
        <v>12</v>
      </c>
      <c r="C451" s="5">
        <v>45274</v>
      </c>
      <c r="D451" s="5">
        <v>45261</v>
      </c>
      <c r="E451" s="4">
        <v>6400</v>
      </c>
      <c r="F451" s="4">
        <v>2031.16</v>
      </c>
      <c r="G451" s="4">
        <v>37.770000000000003</v>
      </c>
      <c r="H451" s="4">
        <v>0</v>
      </c>
      <c r="I451" s="4">
        <v>0</v>
      </c>
      <c r="J451" s="12">
        <v>0</v>
      </c>
      <c r="K451" s="4">
        <v>120</v>
      </c>
    </row>
    <row r="452" spans="1:11" x14ac:dyDescent="0.2">
      <c r="A452" s="4" t="s">
        <v>462</v>
      </c>
      <c r="B452" s="4" t="s">
        <v>12</v>
      </c>
      <c r="C452" s="5">
        <v>45610</v>
      </c>
      <c r="D452" s="5">
        <v>45597</v>
      </c>
      <c r="E452" s="4">
        <v>7100</v>
      </c>
      <c r="F452" s="4">
        <v>1634.03</v>
      </c>
      <c r="G452" s="4">
        <v>24.58</v>
      </c>
      <c r="H452" s="4">
        <v>0</v>
      </c>
      <c r="I452" s="4">
        <v>0</v>
      </c>
      <c r="J452" s="12">
        <v>30</v>
      </c>
      <c r="K452" s="4">
        <v>100</v>
      </c>
    </row>
    <row r="453" spans="1:11" x14ac:dyDescent="0.2">
      <c r="A453" s="4" t="s">
        <v>463</v>
      </c>
      <c r="B453" s="4" t="s">
        <v>10</v>
      </c>
      <c r="C453" s="5">
        <v>45510</v>
      </c>
      <c r="D453" s="5">
        <v>45505</v>
      </c>
      <c r="E453" s="4">
        <v>5500</v>
      </c>
      <c r="F453" s="4">
        <v>1384.22</v>
      </c>
      <c r="G453" s="4">
        <v>15.88</v>
      </c>
      <c r="H453" s="4">
        <v>0</v>
      </c>
      <c r="I453" s="4">
        <v>0</v>
      </c>
      <c r="J453" s="12">
        <v>0</v>
      </c>
      <c r="K453" s="4">
        <v>100</v>
      </c>
    </row>
    <row r="454" spans="1:11" x14ac:dyDescent="0.2">
      <c r="A454" s="4" t="s">
        <v>464</v>
      </c>
      <c r="B454" s="4" t="s">
        <v>10</v>
      </c>
      <c r="C454" s="5">
        <v>45052</v>
      </c>
      <c r="D454" s="5">
        <v>45047</v>
      </c>
      <c r="E454" s="4">
        <v>3800</v>
      </c>
      <c r="F454" s="4">
        <v>2287.7399999999998</v>
      </c>
      <c r="G454" s="4">
        <v>27.86</v>
      </c>
      <c r="H454" s="4">
        <v>0</v>
      </c>
      <c r="I454" s="4">
        <v>0</v>
      </c>
      <c r="J454" s="12">
        <v>0</v>
      </c>
      <c r="K454" s="4">
        <v>150</v>
      </c>
    </row>
    <row r="455" spans="1:11" x14ac:dyDescent="0.2">
      <c r="A455" s="4" t="s">
        <v>465</v>
      </c>
      <c r="B455" s="4" t="s">
        <v>10</v>
      </c>
      <c r="C455" s="5">
        <v>45348</v>
      </c>
      <c r="D455" s="5">
        <v>45323</v>
      </c>
      <c r="E455" s="4">
        <v>6000</v>
      </c>
      <c r="F455" s="4">
        <v>1833.26</v>
      </c>
      <c r="G455" s="4">
        <v>34.6</v>
      </c>
      <c r="H455" s="4">
        <v>0</v>
      </c>
      <c r="I455" s="4">
        <v>0</v>
      </c>
      <c r="J455" s="12">
        <v>0</v>
      </c>
      <c r="K455" s="4">
        <v>100</v>
      </c>
    </row>
    <row r="456" spans="1:11" x14ac:dyDescent="0.2">
      <c r="A456" s="4" t="s">
        <v>466</v>
      </c>
      <c r="B456" s="4" t="s">
        <v>10</v>
      </c>
      <c r="C456" s="5">
        <v>45078</v>
      </c>
      <c r="D456" s="5">
        <v>45078</v>
      </c>
      <c r="E456" s="4">
        <v>4100</v>
      </c>
      <c r="F456" s="4">
        <v>1832.81</v>
      </c>
      <c r="G456" s="4">
        <v>24.97</v>
      </c>
      <c r="H456" s="4">
        <v>0</v>
      </c>
      <c r="I456" s="4">
        <v>0</v>
      </c>
      <c r="J456" s="12">
        <v>0</v>
      </c>
      <c r="K456" s="4">
        <v>100</v>
      </c>
    </row>
    <row r="457" spans="1:11" x14ac:dyDescent="0.2">
      <c r="A457" s="4" t="s">
        <v>467</v>
      </c>
      <c r="B457" s="4" t="s">
        <v>15</v>
      </c>
      <c r="C457" s="5">
        <v>45646</v>
      </c>
      <c r="D457" s="5">
        <v>45627</v>
      </c>
      <c r="E457" s="4">
        <v>1000</v>
      </c>
      <c r="F457" s="4">
        <v>1604.7</v>
      </c>
      <c r="G457" s="4">
        <v>8.8000000000000007</v>
      </c>
      <c r="H457" s="4">
        <v>0</v>
      </c>
      <c r="I457" s="4">
        <v>0</v>
      </c>
      <c r="J457" s="12">
        <v>0</v>
      </c>
      <c r="K457" s="4">
        <v>120</v>
      </c>
    </row>
    <row r="458" spans="1:11" x14ac:dyDescent="0.2">
      <c r="A458" s="4" t="s">
        <v>468</v>
      </c>
      <c r="B458" s="4" t="s">
        <v>15</v>
      </c>
      <c r="C458" s="5">
        <v>45001</v>
      </c>
      <c r="D458" s="5">
        <v>44986</v>
      </c>
      <c r="E458" s="4">
        <v>4300</v>
      </c>
      <c r="F458" s="4">
        <v>2511.8200000000002</v>
      </c>
      <c r="G458" s="4">
        <v>30.91</v>
      </c>
      <c r="H458" s="4">
        <v>0</v>
      </c>
      <c r="I458" s="4">
        <v>0</v>
      </c>
      <c r="J458" s="12">
        <v>0</v>
      </c>
      <c r="K458" s="4">
        <v>100</v>
      </c>
    </row>
    <row r="459" spans="1:11" x14ac:dyDescent="0.2">
      <c r="A459" s="4" t="s">
        <v>469</v>
      </c>
      <c r="B459" s="4" t="s">
        <v>12</v>
      </c>
      <c r="C459" s="5">
        <v>45525</v>
      </c>
      <c r="D459" s="5">
        <v>45505</v>
      </c>
      <c r="E459" s="4">
        <v>8800</v>
      </c>
      <c r="F459" s="4">
        <v>3760.38</v>
      </c>
      <c r="G459" s="4">
        <v>73.260000000000005</v>
      </c>
      <c r="H459" s="4">
        <v>0</v>
      </c>
      <c r="I459" s="4">
        <v>0</v>
      </c>
      <c r="J459" s="12">
        <v>0</v>
      </c>
      <c r="K459" s="4">
        <v>150</v>
      </c>
    </row>
    <row r="460" spans="1:11" x14ac:dyDescent="0.2">
      <c r="A460" s="4" t="s">
        <v>470</v>
      </c>
      <c r="B460" s="4" t="s">
        <v>10</v>
      </c>
      <c r="C460" s="5">
        <v>45532</v>
      </c>
      <c r="D460" s="5">
        <v>45505</v>
      </c>
      <c r="E460" s="4">
        <v>1900</v>
      </c>
      <c r="F460" s="4">
        <v>2876.77</v>
      </c>
      <c r="G460" s="4">
        <v>58.79</v>
      </c>
      <c r="H460" s="4">
        <v>0</v>
      </c>
      <c r="I460" s="4">
        <v>0</v>
      </c>
      <c r="J460" s="12">
        <v>0</v>
      </c>
      <c r="K460" s="4">
        <v>150</v>
      </c>
    </row>
    <row r="461" spans="1:11" x14ac:dyDescent="0.2">
      <c r="A461" s="4" t="s">
        <v>471</v>
      </c>
      <c r="B461" s="4" t="s">
        <v>10</v>
      </c>
      <c r="C461" s="5">
        <v>45406</v>
      </c>
      <c r="D461" s="5">
        <v>45383</v>
      </c>
      <c r="E461" s="4">
        <v>7800</v>
      </c>
      <c r="F461" s="4">
        <v>3690.24</v>
      </c>
      <c r="G461" s="4">
        <v>61.81</v>
      </c>
      <c r="H461" s="4">
        <v>0</v>
      </c>
      <c r="I461" s="4">
        <v>0</v>
      </c>
      <c r="J461" s="12">
        <v>0</v>
      </c>
      <c r="K461" s="4">
        <v>120</v>
      </c>
    </row>
    <row r="462" spans="1:11" x14ac:dyDescent="0.2">
      <c r="A462" s="4" t="s">
        <v>472</v>
      </c>
      <c r="B462" s="4" t="s">
        <v>15</v>
      </c>
      <c r="C462" s="5">
        <v>45230</v>
      </c>
      <c r="D462" s="5">
        <v>45200</v>
      </c>
      <c r="E462" s="4">
        <v>1400</v>
      </c>
      <c r="F462" s="4">
        <v>3971.12</v>
      </c>
      <c r="G462" s="4">
        <v>75.81</v>
      </c>
      <c r="H462" s="4">
        <v>0</v>
      </c>
      <c r="I462" s="4">
        <v>0</v>
      </c>
      <c r="J462" s="12">
        <v>0</v>
      </c>
      <c r="K462" s="4">
        <v>150</v>
      </c>
    </row>
    <row r="463" spans="1:11" x14ac:dyDescent="0.2">
      <c r="A463" s="4" t="s">
        <v>473</v>
      </c>
      <c r="B463" s="4" t="s">
        <v>10</v>
      </c>
      <c r="C463" s="5">
        <v>45620</v>
      </c>
      <c r="D463" s="5">
        <v>45597</v>
      </c>
      <c r="E463" s="4">
        <v>6400</v>
      </c>
      <c r="F463" s="4">
        <v>4078.44</v>
      </c>
      <c r="G463" s="4">
        <v>77.23</v>
      </c>
      <c r="H463" s="4">
        <v>0</v>
      </c>
      <c r="I463" s="4">
        <v>0</v>
      </c>
      <c r="J463" s="12">
        <v>0</v>
      </c>
      <c r="K463" s="4">
        <v>130</v>
      </c>
    </row>
    <row r="464" spans="1:11" x14ac:dyDescent="0.2">
      <c r="A464" s="4" t="s">
        <v>474</v>
      </c>
      <c r="B464" s="4" t="s">
        <v>10</v>
      </c>
      <c r="C464" s="5">
        <v>45012</v>
      </c>
      <c r="D464" s="5">
        <v>44986</v>
      </c>
      <c r="E464" s="4">
        <v>9000</v>
      </c>
      <c r="F464" s="4">
        <v>3400.86</v>
      </c>
      <c r="G464" s="4">
        <v>79.61</v>
      </c>
      <c r="H464" s="4">
        <v>0</v>
      </c>
      <c r="I464" s="4">
        <v>0</v>
      </c>
      <c r="J464" s="12">
        <v>0</v>
      </c>
      <c r="K464" s="4">
        <v>150</v>
      </c>
    </row>
    <row r="465" spans="1:11" x14ac:dyDescent="0.2">
      <c r="A465" s="4" t="s">
        <v>475</v>
      </c>
      <c r="B465" s="4" t="s">
        <v>10</v>
      </c>
      <c r="C465" s="5">
        <v>44968</v>
      </c>
      <c r="D465" s="5">
        <v>44958</v>
      </c>
      <c r="E465" s="4">
        <v>1100</v>
      </c>
      <c r="F465" s="4">
        <v>4111.68</v>
      </c>
      <c r="G465" s="4">
        <v>74.2</v>
      </c>
      <c r="H465" s="4">
        <v>0</v>
      </c>
      <c r="I465" s="4">
        <v>0</v>
      </c>
      <c r="J465" s="12">
        <v>0</v>
      </c>
      <c r="K465" s="4">
        <v>150</v>
      </c>
    </row>
    <row r="466" spans="1:11" x14ac:dyDescent="0.2">
      <c r="A466" s="4" t="s">
        <v>476</v>
      </c>
      <c r="B466" s="4" t="s">
        <v>12</v>
      </c>
      <c r="C466" s="5">
        <v>45026</v>
      </c>
      <c r="D466" s="5">
        <v>45017</v>
      </c>
      <c r="E466" s="4">
        <v>3600</v>
      </c>
      <c r="F466" s="4">
        <v>3478.18</v>
      </c>
      <c r="G466" s="4">
        <v>67.16</v>
      </c>
      <c r="H466" s="4">
        <v>0</v>
      </c>
      <c r="I466" s="4">
        <v>0</v>
      </c>
      <c r="J466" s="12">
        <v>15</v>
      </c>
      <c r="K466" s="4">
        <v>120</v>
      </c>
    </row>
    <row r="467" spans="1:11" x14ac:dyDescent="0.2">
      <c r="A467" s="4" t="s">
        <v>477</v>
      </c>
      <c r="B467" s="4" t="s">
        <v>10</v>
      </c>
      <c r="C467" s="5">
        <v>44951</v>
      </c>
      <c r="D467" s="5">
        <v>44927</v>
      </c>
      <c r="E467" s="4">
        <v>7100</v>
      </c>
      <c r="F467" s="4">
        <v>1845.63</v>
      </c>
      <c r="G467" s="4">
        <v>24.87</v>
      </c>
      <c r="H467" s="4">
        <v>0</v>
      </c>
      <c r="I467" s="4">
        <v>0</v>
      </c>
      <c r="J467" s="12">
        <v>0</v>
      </c>
      <c r="K467" s="4">
        <v>120</v>
      </c>
    </row>
    <row r="468" spans="1:11" x14ac:dyDescent="0.2">
      <c r="A468" s="4" t="s">
        <v>478</v>
      </c>
      <c r="B468" s="4" t="s">
        <v>10</v>
      </c>
      <c r="C468" s="5">
        <v>45532</v>
      </c>
      <c r="D468" s="5">
        <v>45505</v>
      </c>
      <c r="E468" s="4">
        <v>2000</v>
      </c>
      <c r="F468" s="4">
        <v>1640.76</v>
      </c>
      <c r="G468" s="4">
        <v>29.76</v>
      </c>
      <c r="H468" s="4">
        <v>0</v>
      </c>
      <c r="I468" s="4">
        <v>0</v>
      </c>
      <c r="J468" s="12">
        <v>0</v>
      </c>
      <c r="K468" s="4">
        <v>120</v>
      </c>
    </row>
    <row r="469" spans="1:11" x14ac:dyDescent="0.2">
      <c r="A469" s="4" t="s">
        <v>479</v>
      </c>
      <c r="B469" s="4" t="s">
        <v>12</v>
      </c>
      <c r="C469" s="5">
        <v>45106</v>
      </c>
      <c r="D469" s="5">
        <v>45078</v>
      </c>
      <c r="E469" s="4">
        <v>7300</v>
      </c>
      <c r="F469" s="4">
        <v>1903.93</v>
      </c>
      <c r="G469" s="4">
        <v>21.93</v>
      </c>
      <c r="H469" s="4">
        <v>0</v>
      </c>
      <c r="I469" s="4">
        <v>0</v>
      </c>
      <c r="J469" s="12">
        <v>0</v>
      </c>
      <c r="K469" s="4">
        <v>150</v>
      </c>
    </row>
    <row r="470" spans="1:11" x14ac:dyDescent="0.2">
      <c r="A470" s="4" t="s">
        <v>480</v>
      </c>
      <c r="B470" s="4" t="s">
        <v>10</v>
      </c>
      <c r="C470" s="5">
        <v>45219</v>
      </c>
      <c r="D470" s="5">
        <v>45200</v>
      </c>
      <c r="E470" s="4">
        <v>9000</v>
      </c>
      <c r="F470" s="4">
        <v>1855.31</v>
      </c>
      <c r="G470" s="4">
        <v>32.409999999999997</v>
      </c>
      <c r="H470" s="4">
        <v>0</v>
      </c>
      <c r="I470" s="4">
        <v>0</v>
      </c>
      <c r="J470" s="12">
        <v>30</v>
      </c>
      <c r="K470" s="4">
        <v>100</v>
      </c>
    </row>
    <row r="471" spans="1:11" x14ac:dyDescent="0.2">
      <c r="A471" s="4" t="s">
        <v>481</v>
      </c>
      <c r="B471" s="4" t="s">
        <v>15</v>
      </c>
      <c r="C471" s="5">
        <v>45465</v>
      </c>
      <c r="D471" s="5">
        <v>45444</v>
      </c>
      <c r="E471" s="4">
        <v>7200</v>
      </c>
      <c r="F471" s="4">
        <v>2703.15</v>
      </c>
      <c r="G471" s="4">
        <v>50.24</v>
      </c>
      <c r="H471" s="4">
        <v>0</v>
      </c>
      <c r="I471" s="4">
        <v>0</v>
      </c>
      <c r="J471" s="12">
        <v>0</v>
      </c>
      <c r="K471" s="4">
        <v>100</v>
      </c>
    </row>
    <row r="472" spans="1:11" x14ac:dyDescent="0.2">
      <c r="A472" s="4" t="s">
        <v>482</v>
      </c>
      <c r="B472" s="4" t="s">
        <v>10</v>
      </c>
      <c r="C472" s="5">
        <v>45639</v>
      </c>
      <c r="D472" s="5">
        <v>45627</v>
      </c>
      <c r="E472" s="4">
        <v>5100</v>
      </c>
      <c r="F472" s="4">
        <v>2855.22</v>
      </c>
      <c r="G472" s="4">
        <v>52.3</v>
      </c>
      <c r="H472" s="4">
        <v>0</v>
      </c>
      <c r="I472" s="4">
        <v>0</v>
      </c>
      <c r="J472" s="12">
        <v>0</v>
      </c>
      <c r="K472" s="4">
        <v>180</v>
      </c>
    </row>
    <row r="473" spans="1:11" x14ac:dyDescent="0.2">
      <c r="A473" s="4" t="s">
        <v>483</v>
      </c>
      <c r="B473" s="4" t="s">
        <v>15</v>
      </c>
      <c r="C473" s="5">
        <v>45137</v>
      </c>
      <c r="D473" s="5">
        <v>45108</v>
      </c>
      <c r="E473" s="4">
        <v>2200</v>
      </c>
      <c r="F473" s="4">
        <v>4007.72</v>
      </c>
      <c r="G473" s="4">
        <v>73.42</v>
      </c>
      <c r="H473" s="4">
        <v>0</v>
      </c>
      <c r="I473" s="4">
        <v>0</v>
      </c>
      <c r="J473" s="12">
        <v>0</v>
      </c>
      <c r="K473" s="4">
        <v>130</v>
      </c>
    </row>
    <row r="474" spans="1:11" x14ac:dyDescent="0.2">
      <c r="A474" s="4" t="s">
        <v>484</v>
      </c>
      <c r="B474" s="4" t="s">
        <v>10</v>
      </c>
      <c r="C474" s="5">
        <v>45473</v>
      </c>
      <c r="D474" s="5">
        <v>45444</v>
      </c>
      <c r="E474" s="4">
        <v>7300</v>
      </c>
      <c r="F474" s="4">
        <v>3280.37</v>
      </c>
      <c r="G474" s="4">
        <v>58.22</v>
      </c>
      <c r="H474" s="4">
        <v>0</v>
      </c>
      <c r="I474" s="4">
        <v>0</v>
      </c>
      <c r="J474" s="12">
        <v>0</v>
      </c>
      <c r="K474" s="4">
        <v>120</v>
      </c>
    </row>
    <row r="475" spans="1:11" x14ac:dyDescent="0.2">
      <c r="A475" s="4" t="s">
        <v>485</v>
      </c>
      <c r="B475" s="4" t="s">
        <v>12</v>
      </c>
      <c r="C475" s="5">
        <v>45629</v>
      </c>
      <c r="D475" s="5">
        <v>45627</v>
      </c>
      <c r="E475" s="4">
        <v>6600</v>
      </c>
      <c r="F475" s="4">
        <v>3532.84</v>
      </c>
      <c r="G475" s="4">
        <v>57.5</v>
      </c>
      <c r="H475" s="4">
        <v>0</v>
      </c>
      <c r="I475" s="4">
        <v>0</v>
      </c>
      <c r="J475" s="12">
        <v>0</v>
      </c>
      <c r="K475" s="4">
        <v>100</v>
      </c>
    </row>
    <row r="476" spans="1:11" x14ac:dyDescent="0.2">
      <c r="A476" s="4" t="s">
        <v>486</v>
      </c>
      <c r="B476" s="4" t="s">
        <v>12</v>
      </c>
      <c r="C476" s="5">
        <v>45269</v>
      </c>
      <c r="D476" s="5">
        <v>45261</v>
      </c>
      <c r="E476" s="4">
        <v>4000</v>
      </c>
      <c r="F476" s="4">
        <v>3511.22</v>
      </c>
      <c r="G476" s="4">
        <v>66.48</v>
      </c>
      <c r="H476" s="4">
        <v>0</v>
      </c>
      <c r="I476" s="4">
        <v>0</v>
      </c>
      <c r="J476" s="12">
        <v>0</v>
      </c>
      <c r="K476" s="4">
        <v>100</v>
      </c>
    </row>
    <row r="477" spans="1:11" x14ac:dyDescent="0.2">
      <c r="A477" s="4" t="s">
        <v>487</v>
      </c>
      <c r="B477" s="4" t="s">
        <v>10</v>
      </c>
      <c r="C477" s="5">
        <v>45002</v>
      </c>
      <c r="D477" s="5">
        <v>44986</v>
      </c>
      <c r="E477" s="4">
        <v>6000</v>
      </c>
      <c r="F477" s="4">
        <v>3819.67</v>
      </c>
      <c r="G477" s="4">
        <v>62.43</v>
      </c>
      <c r="H477" s="4">
        <v>0</v>
      </c>
      <c r="I477" s="4">
        <v>0</v>
      </c>
      <c r="J477" s="12">
        <v>0</v>
      </c>
      <c r="K477" s="4">
        <v>120</v>
      </c>
    </row>
    <row r="478" spans="1:11" x14ac:dyDescent="0.2">
      <c r="A478" s="4" t="s">
        <v>488</v>
      </c>
      <c r="B478" s="4" t="s">
        <v>12</v>
      </c>
      <c r="C478" s="5">
        <v>45133</v>
      </c>
      <c r="D478" s="5">
        <v>45108</v>
      </c>
      <c r="E478" s="4">
        <v>2600</v>
      </c>
      <c r="F478" s="4">
        <v>2480.4699999999998</v>
      </c>
      <c r="G478" s="4">
        <v>42.73</v>
      </c>
      <c r="H478" s="4">
        <v>0</v>
      </c>
      <c r="I478" s="4">
        <v>0</v>
      </c>
      <c r="J478" s="12">
        <v>0</v>
      </c>
      <c r="K478" s="4">
        <v>120</v>
      </c>
    </row>
    <row r="479" spans="1:11" x14ac:dyDescent="0.2">
      <c r="A479" s="4" t="s">
        <v>489</v>
      </c>
      <c r="B479" s="4" t="s">
        <v>10</v>
      </c>
      <c r="C479" s="5">
        <v>45359</v>
      </c>
      <c r="D479" s="5">
        <v>45352</v>
      </c>
      <c r="E479" s="4">
        <v>8200</v>
      </c>
      <c r="F479" s="4">
        <v>3262</v>
      </c>
      <c r="G479" s="4">
        <v>56.72</v>
      </c>
      <c r="H479" s="4">
        <v>0</v>
      </c>
      <c r="I479" s="4">
        <v>0</v>
      </c>
      <c r="J479" s="12">
        <v>60</v>
      </c>
      <c r="K479" s="4">
        <v>120</v>
      </c>
    </row>
    <row r="480" spans="1:11" x14ac:dyDescent="0.2">
      <c r="A480" s="4" t="s">
        <v>490</v>
      </c>
      <c r="B480" s="4" t="s">
        <v>10</v>
      </c>
      <c r="C480" s="5">
        <v>45217</v>
      </c>
      <c r="D480" s="5">
        <v>45200</v>
      </c>
      <c r="E480" s="4">
        <v>5900</v>
      </c>
      <c r="F480" s="4">
        <v>3500.48</v>
      </c>
      <c r="G480" s="4">
        <v>52.01</v>
      </c>
      <c r="H480" s="4">
        <v>0</v>
      </c>
      <c r="I480" s="4">
        <v>0</v>
      </c>
      <c r="J480" s="12">
        <v>0</v>
      </c>
      <c r="K480" s="4">
        <v>150</v>
      </c>
    </row>
    <row r="481" spans="1:11" x14ac:dyDescent="0.2">
      <c r="A481" s="4" t="s">
        <v>491</v>
      </c>
      <c r="B481" s="4" t="s">
        <v>12</v>
      </c>
      <c r="C481" s="5">
        <v>45595</v>
      </c>
      <c r="D481" s="5">
        <v>45566</v>
      </c>
      <c r="E481" s="4">
        <v>8200</v>
      </c>
      <c r="F481" s="4">
        <v>3523.67</v>
      </c>
      <c r="G481" s="4">
        <v>50.28</v>
      </c>
      <c r="H481" s="4">
        <v>0</v>
      </c>
      <c r="I481" s="4">
        <v>0</v>
      </c>
      <c r="J481" s="12">
        <v>0</v>
      </c>
      <c r="K481" s="4">
        <v>130</v>
      </c>
    </row>
    <row r="482" spans="1:11" x14ac:dyDescent="0.2">
      <c r="A482" s="4" t="s">
        <v>492</v>
      </c>
      <c r="B482" s="4" t="s">
        <v>10</v>
      </c>
      <c r="C482" s="5">
        <v>45292</v>
      </c>
      <c r="D482" s="5">
        <v>45292</v>
      </c>
      <c r="E482" s="4">
        <v>7100</v>
      </c>
      <c r="F482" s="4">
        <v>3406.15</v>
      </c>
      <c r="G482" s="4">
        <v>47.64</v>
      </c>
      <c r="H482" s="4">
        <v>0</v>
      </c>
      <c r="I482" s="4">
        <v>0</v>
      </c>
      <c r="J482" s="12">
        <v>0</v>
      </c>
      <c r="K482" s="4">
        <v>120</v>
      </c>
    </row>
    <row r="483" spans="1:11" x14ac:dyDescent="0.2">
      <c r="A483" s="4" t="s">
        <v>493</v>
      </c>
      <c r="B483" s="4" t="s">
        <v>15</v>
      </c>
      <c r="C483" s="5">
        <v>44960</v>
      </c>
      <c r="D483" s="5">
        <v>44958</v>
      </c>
      <c r="E483" s="4">
        <v>6800</v>
      </c>
      <c r="F483" s="4">
        <v>3587.02</v>
      </c>
      <c r="G483" s="4">
        <v>46.27</v>
      </c>
      <c r="H483" s="4">
        <v>0</v>
      </c>
      <c r="I483" s="4">
        <v>0</v>
      </c>
      <c r="J483" s="12">
        <v>30</v>
      </c>
      <c r="K483" s="4">
        <v>130</v>
      </c>
    </row>
    <row r="484" spans="1:11" x14ac:dyDescent="0.2">
      <c r="A484" s="4" t="s">
        <v>494</v>
      </c>
      <c r="B484" s="4" t="s">
        <v>10</v>
      </c>
      <c r="C484" s="5">
        <v>45307</v>
      </c>
      <c r="D484" s="5">
        <v>45292</v>
      </c>
      <c r="E484" s="4">
        <v>6700</v>
      </c>
      <c r="F484" s="4">
        <v>4186.03</v>
      </c>
      <c r="G484" s="4">
        <v>55.23</v>
      </c>
      <c r="H484" s="4">
        <v>0</v>
      </c>
      <c r="I484" s="4">
        <v>0</v>
      </c>
      <c r="J484" s="12">
        <v>0</v>
      </c>
      <c r="K484" s="4">
        <v>120</v>
      </c>
    </row>
    <row r="485" spans="1:11" x14ac:dyDescent="0.2">
      <c r="A485" s="4" t="s">
        <v>495</v>
      </c>
      <c r="B485" s="4" t="s">
        <v>12</v>
      </c>
      <c r="C485" s="5">
        <v>45127</v>
      </c>
      <c r="D485" s="5">
        <v>45108</v>
      </c>
      <c r="E485" s="4">
        <v>9500</v>
      </c>
      <c r="F485" s="4">
        <v>3554.09</v>
      </c>
      <c r="G485" s="4">
        <v>34.479999999999997</v>
      </c>
      <c r="H485" s="4">
        <v>0</v>
      </c>
      <c r="I485" s="4">
        <v>0</v>
      </c>
      <c r="J485" s="12">
        <v>0</v>
      </c>
      <c r="K485" s="4">
        <v>100</v>
      </c>
    </row>
    <row r="486" spans="1:11" x14ac:dyDescent="0.2">
      <c r="A486" s="4" t="s">
        <v>496</v>
      </c>
      <c r="B486" s="4" t="s">
        <v>15</v>
      </c>
      <c r="C486" s="5">
        <v>45567</v>
      </c>
      <c r="D486" s="5">
        <v>45566</v>
      </c>
      <c r="E486" s="4">
        <v>5600</v>
      </c>
      <c r="F486" s="4">
        <v>3926.8</v>
      </c>
      <c r="G486" s="4">
        <v>52.24</v>
      </c>
      <c r="H486" s="4">
        <v>0</v>
      </c>
      <c r="I486" s="4">
        <v>0</v>
      </c>
      <c r="J486" s="12">
        <v>0</v>
      </c>
      <c r="K486" s="4">
        <v>120</v>
      </c>
    </row>
    <row r="487" spans="1:11" x14ac:dyDescent="0.2">
      <c r="A487" s="4" t="s">
        <v>497</v>
      </c>
      <c r="B487" s="4" t="s">
        <v>10</v>
      </c>
      <c r="C487" s="5">
        <v>45192</v>
      </c>
      <c r="D487" s="5">
        <v>45170</v>
      </c>
      <c r="E487" s="4">
        <v>4100</v>
      </c>
      <c r="F487" s="4">
        <v>2618.69</v>
      </c>
      <c r="G487" s="4">
        <v>35.15</v>
      </c>
      <c r="H487" s="4">
        <v>0</v>
      </c>
      <c r="I487" s="4">
        <v>0</v>
      </c>
      <c r="J487" s="12">
        <v>0</v>
      </c>
      <c r="K487" s="4">
        <v>120</v>
      </c>
    </row>
    <row r="488" spans="1:11" x14ac:dyDescent="0.2">
      <c r="A488" s="4" t="s">
        <v>498</v>
      </c>
      <c r="B488" s="4" t="s">
        <v>10</v>
      </c>
      <c r="C488" s="5">
        <v>45607</v>
      </c>
      <c r="D488" s="5">
        <v>45597</v>
      </c>
      <c r="E488" s="4">
        <v>7500</v>
      </c>
      <c r="F488" s="4">
        <v>3640.31</v>
      </c>
      <c r="G488" s="4">
        <v>44.39</v>
      </c>
      <c r="H488" s="4">
        <v>0</v>
      </c>
      <c r="I488" s="4">
        <v>0</v>
      </c>
      <c r="J488" s="12">
        <v>0</v>
      </c>
      <c r="K488" s="4">
        <v>130</v>
      </c>
    </row>
    <row r="489" spans="1:11" x14ac:dyDescent="0.2">
      <c r="A489" s="4" t="s">
        <v>499</v>
      </c>
      <c r="B489" s="4" t="s">
        <v>12</v>
      </c>
      <c r="C489" s="5">
        <v>45351</v>
      </c>
      <c r="D489" s="5">
        <v>45323</v>
      </c>
      <c r="E489" s="4">
        <v>1000</v>
      </c>
      <c r="F489" s="4">
        <v>2732.6</v>
      </c>
      <c r="G489" s="4">
        <v>39.520000000000003</v>
      </c>
      <c r="H489" s="4">
        <v>0</v>
      </c>
      <c r="I489" s="4">
        <v>0</v>
      </c>
      <c r="J489" s="12">
        <v>0</v>
      </c>
      <c r="K489" s="4">
        <v>150</v>
      </c>
    </row>
    <row r="490" spans="1:11" x14ac:dyDescent="0.2">
      <c r="A490" s="4" t="s">
        <v>500</v>
      </c>
      <c r="B490" s="4" t="s">
        <v>10</v>
      </c>
      <c r="C490" s="5">
        <v>44965</v>
      </c>
      <c r="D490" s="5">
        <v>44958</v>
      </c>
      <c r="E490" s="4">
        <v>2700</v>
      </c>
      <c r="F490" s="4">
        <v>2686.61</v>
      </c>
      <c r="G490" s="4">
        <v>40.270000000000003</v>
      </c>
      <c r="H490" s="4">
        <v>0</v>
      </c>
      <c r="I490" s="4">
        <v>0</v>
      </c>
      <c r="J490" s="12">
        <v>15</v>
      </c>
      <c r="K490" s="4">
        <v>100</v>
      </c>
    </row>
    <row r="491" spans="1:11" x14ac:dyDescent="0.2">
      <c r="A491" s="4" t="s">
        <v>501</v>
      </c>
      <c r="B491" s="4" t="s">
        <v>15</v>
      </c>
      <c r="C491" s="5">
        <v>45168</v>
      </c>
      <c r="D491" s="5">
        <v>45139</v>
      </c>
      <c r="E491" s="4">
        <v>8000</v>
      </c>
      <c r="F491" s="4">
        <v>3088.61</v>
      </c>
      <c r="G491" s="4">
        <v>39.270000000000003</v>
      </c>
      <c r="H491" s="4">
        <v>0</v>
      </c>
      <c r="I491" s="4">
        <v>0</v>
      </c>
      <c r="J491" s="12">
        <v>0</v>
      </c>
      <c r="K491" s="4">
        <v>120</v>
      </c>
    </row>
    <row r="492" spans="1:11" x14ac:dyDescent="0.2">
      <c r="A492" s="4" t="s">
        <v>502</v>
      </c>
      <c r="B492" s="4" t="s">
        <v>15</v>
      </c>
      <c r="C492" s="5">
        <v>45430</v>
      </c>
      <c r="D492" s="5">
        <v>45413</v>
      </c>
      <c r="E492" s="4">
        <v>10000</v>
      </c>
      <c r="F492" s="4">
        <v>1457.29</v>
      </c>
      <c r="G492" s="4">
        <v>9.73</v>
      </c>
      <c r="H492" s="4">
        <v>0</v>
      </c>
      <c r="I492" s="4">
        <v>0</v>
      </c>
      <c r="J492" s="12">
        <v>60</v>
      </c>
      <c r="K492" s="4">
        <v>120</v>
      </c>
    </row>
    <row r="493" spans="1:11" x14ac:dyDescent="0.2">
      <c r="A493" s="4" t="s">
        <v>503</v>
      </c>
      <c r="B493" s="4" t="s">
        <v>10</v>
      </c>
      <c r="C493" s="5">
        <v>45141</v>
      </c>
      <c r="D493" s="5">
        <v>45139</v>
      </c>
      <c r="E493" s="4">
        <v>8000</v>
      </c>
      <c r="F493" s="4">
        <v>1174.0999999999999</v>
      </c>
      <c r="G493" s="4">
        <v>15.98</v>
      </c>
      <c r="H493" s="4">
        <v>0</v>
      </c>
      <c r="I493" s="4">
        <v>0</v>
      </c>
      <c r="J493" s="12">
        <v>0</v>
      </c>
      <c r="K493" s="4">
        <v>150</v>
      </c>
    </row>
    <row r="494" spans="1:11" x14ac:dyDescent="0.2">
      <c r="A494" s="4" t="s">
        <v>504</v>
      </c>
      <c r="B494" s="4" t="s">
        <v>10</v>
      </c>
      <c r="C494" s="5">
        <v>45029</v>
      </c>
      <c r="D494" s="5">
        <v>45017</v>
      </c>
      <c r="E494" s="4">
        <v>4500</v>
      </c>
      <c r="F494" s="4">
        <v>1870.25</v>
      </c>
      <c r="G494" s="4">
        <v>22.35</v>
      </c>
      <c r="H494" s="4">
        <v>0</v>
      </c>
      <c r="I494" s="4">
        <v>0</v>
      </c>
      <c r="J494" s="12">
        <v>0</v>
      </c>
      <c r="K494" s="4">
        <v>180</v>
      </c>
    </row>
    <row r="495" spans="1:11" x14ac:dyDescent="0.2">
      <c r="A495" s="4" t="s">
        <v>505</v>
      </c>
      <c r="B495" s="4" t="s">
        <v>12</v>
      </c>
      <c r="C495" s="5">
        <v>45518</v>
      </c>
      <c r="D495" s="5">
        <v>45505</v>
      </c>
      <c r="E495" s="4">
        <v>7800</v>
      </c>
      <c r="F495" s="4">
        <v>1960.72</v>
      </c>
      <c r="G495" s="4">
        <v>27.64</v>
      </c>
      <c r="H495" s="4">
        <v>0</v>
      </c>
      <c r="I495" s="4">
        <v>0</v>
      </c>
      <c r="J495" s="12">
        <v>0</v>
      </c>
      <c r="K495" s="4">
        <v>100</v>
      </c>
    </row>
    <row r="496" spans="1:11" x14ac:dyDescent="0.2">
      <c r="A496" s="4" t="s">
        <v>506</v>
      </c>
      <c r="B496" s="4" t="s">
        <v>10</v>
      </c>
      <c r="C496" s="5">
        <v>45326</v>
      </c>
      <c r="D496" s="5">
        <v>45323</v>
      </c>
      <c r="E496" s="4">
        <v>8400</v>
      </c>
      <c r="F496" s="4">
        <v>1747.05</v>
      </c>
      <c r="G496" s="4">
        <v>30.79</v>
      </c>
      <c r="H496" s="4">
        <v>0</v>
      </c>
      <c r="I496" s="4">
        <v>0</v>
      </c>
      <c r="J496" s="12">
        <v>0</v>
      </c>
      <c r="K496" s="4">
        <v>130</v>
      </c>
    </row>
    <row r="497" spans="1:11" x14ac:dyDescent="0.2">
      <c r="A497" s="4" t="s">
        <v>507</v>
      </c>
      <c r="B497" s="4" t="s">
        <v>15</v>
      </c>
      <c r="C497" s="5">
        <v>44928</v>
      </c>
      <c r="D497" s="5">
        <v>44927</v>
      </c>
      <c r="E497" s="4">
        <v>3600</v>
      </c>
      <c r="F497" s="4">
        <v>1487.44</v>
      </c>
      <c r="G497" s="4">
        <v>12.26</v>
      </c>
      <c r="H497" s="4">
        <v>0</v>
      </c>
      <c r="I497" s="4">
        <v>0</v>
      </c>
      <c r="J497" s="12">
        <v>0</v>
      </c>
      <c r="K497" s="4">
        <v>150</v>
      </c>
    </row>
    <row r="498" spans="1:11" x14ac:dyDescent="0.2">
      <c r="A498" s="4" t="s">
        <v>508</v>
      </c>
      <c r="B498" s="4" t="s">
        <v>10</v>
      </c>
      <c r="C498" s="5">
        <v>45600</v>
      </c>
      <c r="D498" s="5">
        <v>45597</v>
      </c>
      <c r="E498" s="4">
        <v>5100</v>
      </c>
      <c r="F498" s="4">
        <v>1677.24</v>
      </c>
      <c r="G498" s="4">
        <v>21.37</v>
      </c>
      <c r="H498" s="4">
        <v>0</v>
      </c>
      <c r="I498" s="4">
        <v>0</v>
      </c>
      <c r="J498" s="12">
        <v>0</v>
      </c>
      <c r="K498" s="4">
        <v>150</v>
      </c>
    </row>
    <row r="499" spans="1:11" x14ac:dyDescent="0.2">
      <c r="A499" s="4" t="s">
        <v>509</v>
      </c>
      <c r="B499" s="4" t="s">
        <v>10</v>
      </c>
      <c r="C499" s="5">
        <v>45004</v>
      </c>
      <c r="D499" s="5">
        <v>44986</v>
      </c>
      <c r="E499" s="4">
        <v>8400</v>
      </c>
      <c r="F499" s="4">
        <v>1772.97</v>
      </c>
      <c r="G499" s="4">
        <v>21.32</v>
      </c>
      <c r="H499" s="4">
        <v>0</v>
      </c>
      <c r="I499" s="4">
        <v>0</v>
      </c>
      <c r="J499" s="12">
        <v>0</v>
      </c>
      <c r="K499" s="4">
        <v>120</v>
      </c>
    </row>
    <row r="500" spans="1:11" x14ac:dyDescent="0.2">
      <c r="A500" s="4" t="s">
        <v>510</v>
      </c>
      <c r="B500" s="4" t="s">
        <v>12</v>
      </c>
      <c r="C500" s="5">
        <v>45084</v>
      </c>
      <c r="D500" s="5">
        <v>45078</v>
      </c>
      <c r="E500" s="4">
        <v>3700</v>
      </c>
      <c r="F500" s="4">
        <v>923.14</v>
      </c>
      <c r="G500" s="4">
        <v>22.59</v>
      </c>
      <c r="H500" s="4">
        <v>0</v>
      </c>
      <c r="I500" s="4">
        <v>0</v>
      </c>
      <c r="J500" s="12">
        <v>0</v>
      </c>
      <c r="K500" s="4">
        <v>100</v>
      </c>
    </row>
    <row r="501" spans="1:11" x14ac:dyDescent="0.2">
      <c r="A501" s="4" t="s">
        <v>511</v>
      </c>
      <c r="B501" s="4" t="s">
        <v>12</v>
      </c>
      <c r="C501" s="5">
        <v>45082</v>
      </c>
      <c r="D501" s="5">
        <v>45078</v>
      </c>
      <c r="E501" s="4">
        <v>4200</v>
      </c>
      <c r="F501" s="4">
        <v>1159.1099999999999</v>
      </c>
      <c r="G501" s="4">
        <v>21</v>
      </c>
      <c r="H501" s="4">
        <v>0</v>
      </c>
      <c r="I501" s="4">
        <v>0</v>
      </c>
      <c r="J501" s="12">
        <v>0</v>
      </c>
      <c r="K501" s="4">
        <v>120</v>
      </c>
    </row>
    <row r="502" spans="1:11" x14ac:dyDescent="0.2">
      <c r="A502" s="4" t="s">
        <v>512</v>
      </c>
      <c r="B502" s="4" t="s">
        <v>10</v>
      </c>
      <c r="C502" s="5">
        <v>45141</v>
      </c>
      <c r="D502" s="5">
        <v>45139</v>
      </c>
      <c r="E502" s="4">
        <v>4100</v>
      </c>
      <c r="F502" s="4">
        <v>1184.58</v>
      </c>
      <c r="G502" s="4">
        <v>21.44</v>
      </c>
      <c r="H502" s="4">
        <v>0</v>
      </c>
      <c r="I502" s="4">
        <v>0</v>
      </c>
      <c r="J502" s="12">
        <v>0</v>
      </c>
      <c r="K502" s="4">
        <v>150</v>
      </c>
    </row>
    <row r="503" spans="1:11" x14ac:dyDescent="0.2">
      <c r="A503" s="4" t="s">
        <v>513</v>
      </c>
      <c r="B503" s="4" t="s">
        <v>10</v>
      </c>
      <c r="C503" s="5">
        <v>45624</v>
      </c>
      <c r="D503" s="5">
        <v>45597</v>
      </c>
      <c r="E503" s="4">
        <v>9600</v>
      </c>
      <c r="F503" s="4">
        <v>963.25</v>
      </c>
      <c r="G503" s="4">
        <v>19.579999999999998</v>
      </c>
      <c r="H503" s="4">
        <v>0</v>
      </c>
      <c r="I503" s="4">
        <v>0</v>
      </c>
      <c r="J503" s="12">
        <v>0</v>
      </c>
      <c r="K503" s="4">
        <v>120</v>
      </c>
    </row>
    <row r="504" spans="1:11" x14ac:dyDescent="0.2">
      <c r="A504" s="4" t="s">
        <v>514</v>
      </c>
      <c r="B504" s="4" t="s">
        <v>10</v>
      </c>
      <c r="C504" s="5">
        <v>45212</v>
      </c>
      <c r="D504" s="5">
        <v>45200</v>
      </c>
      <c r="E504" s="4">
        <v>9400</v>
      </c>
      <c r="F504" s="4">
        <v>1417.7</v>
      </c>
      <c r="G504" s="4">
        <v>15.78</v>
      </c>
      <c r="H504" s="4">
        <v>0</v>
      </c>
      <c r="I504" s="4">
        <v>0</v>
      </c>
      <c r="J504" s="12">
        <v>0</v>
      </c>
      <c r="K504" s="4">
        <v>150</v>
      </c>
    </row>
    <row r="505" spans="1:11" x14ac:dyDescent="0.2">
      <c r="A505" s="4" t="s">
        <v>515</v>
      </c>
      <c r="B505" s="4" t="s">
        <v>10</v>
      </c>
      <c r="C505" s="5">
        <v>45655</v>
      </c>
      <c r="D505" s="5">
        <v>45627</v>
      </c>
      <c r="E505" s="4">
        <v>5300</v>
      </c>
      <c r="F505" s="4">
        <v>1242.6099999999999</v>
      </c>
      <c r="G505" s="4">
        <v>9.4700000000000006</v>
      </c>
      <c r="H505" s="4">
        <v>0</v>
      </c>
      <c r="I505" s="4">
        <v>0</v>
      </c>
      <c r="J505" s="12">
        <v>0</v>
      </c>
      <c r="K505" s="4">
        <v>180</v>
      </c>
    </row>
    <row r="506" spans="1:11" x14ac:dyDescent="0.2">
      <c r="A506" s="4" t="s">
        <v>516</v>
      </c>
      <c r="B506" s="4" t="s">
        <v>10</v>
      </c>
      <c r="C506" s="5">
        <v>45349</v>
      </c>
      <c r="D506" s="5">
        <v>45323</v>
      </c>
      <c r="E506" s="4">
        <v>7100</v>
      </c>
      <c r="F506" s="4">
        <v>1088.9000000000001</v>
      </c>
      <c r="G506" s="4">
        <v>21.75</v>
      </c>
      <c r="H506" s="4">
        <v>0</v>
      </c>
      <c r="I506" s="4">
        <v>0</v>
      </c>
      <c r="J506" s="12">
        <v>0</v>
      </c>
      <c r="K506" s="4">
        <v>100</v>
      </c>
    </row>
    <row r="507" spans="1:11" x14ac:dyDescent="0.2">
      <c r="A507" s="4" t="s">
        <v>517</v>
      </c>
      <c r="B507" s="4" t="s">
        <v>10</v>
      </c>
      <c r="C507" s="5">
        <v>45252</v>
      </c>
      <c r="D507" s="5">
        <v>45231</v>
      </c>
      <c r="E507" s="4">
        <v>4600</v>
      </c>
      <c r="F507" s="4">
        <v>1412.7</v>
      </c>
      <c r="G507" s="4">
        <v>21.85</v>
      </c>
      <c r="H507" s="4">
        <v>0</v>
      </c>
      <c r="I507" s="4">
        <v>0</v>
      </c>
      <c r="J507" s="12">
        <v>0</v>
      </c>
      <c r="K507" s="4">
        <v>120</v>
      </c>
    </row>
    <row r="508" spans="1:11" x14ac:dyDescent="0.2">
      <c r="A508" s="4" t="s">
        <v>518</v>
      </c>
      <c r="B508" s="4" t="s">
        <v>12</v>
      </c>
      <c r="C508" s="5">
        <v>45633</v>
      </c>
      <c r="D508" s="5">
        <v>45627</v>
      </c>
      <c r="E508" s="4">
        <v>4900</v>
      </c>
      <c r="F508" s="4">
        <v>1359.34</v>
      </c>
      <c r="G508" s="4">
        <v>25.45</v>
      </c>
      <c r="H508" s="4">
        <v>0</v>
      </c>
      <c r="I508" s="4">
        <v>0</v>
      </c>
      <c r="J508" s="12">
        <v>0</v>
      </c>
      <c r="K508" s="4">
        <v>100</v>
      </c>
    </row>
    <row r="509" spans="1:11" x14ac:dyDescent="0.2">
      <c r="A509" s="4" t="s">
        <v>519</v>
      </c>
      <c r="B509" s="4" t="s">
        <v>12</v>
      </c>
      <c r="C509" s="5">
        <v>45356</v>
      </c>
      <c r="D509" s="5">
        <v>45352</v>
      </c>
      <c r="E509" s="4">
        <v>8800</v>
      </c>
      <c r="F509" s="4">
        <v>1063.29</v>
      </c>
      <c r="G509" s="4">
        <v>18.87</v>
      </c>
      <c r="H509" s="4">
        <v>0</v>
      </c>
      <c r="I509" s="4">
        <v>0</v>
      </c>
      <c r="J509" s="12">
        <v>0</v>
      </c>
      <c r="K509" s="4">
        <v>120</v>
      </c>
    </row>
    <row r="510" spans="1:11" x14ac:dyDescent="0.2">
      <c r="A510" s="4" t="s">
        <v>520</v>
      </c>
      <c r="B510" s="4" t="s">
        <v>15</v>
      </c>
      <c r="C510" s="5">
        <v>45625</v>
      </c>
      <c r="D510" s="5">
        <v>45597</v>
      </c>
      <c r="E510" s="4">
        <v>8000</v>
      </c>
      <c r="F510" s="4">
        <v>931.55</v>
      </c>
      <c r="G510" s="4">
        <v>10.66</v>
      </c>
      <c r="H510" s="4">
        <v>0</v>
      </c>
      <c r="I510" s="4">
        <v>0</v>
      </c>
      <c r="J510" s="12">
        <v>0</v>
      </c>
      <c r="K510" s="4">
        <v>120</v>
      </c>
    </row>
    <row r="511" spans="1:11" x14ac:dyDescent="0.2">
      <c r="A511" s="4" t="s">
        <v>521</v>
      </c>
      <c r="B511" s="4" t="s">
        <v>10</v>
      </c>
      <c r="C511" s="5">
        <v>45041</v>
      </c>
      <c r="D511" s="5">
        <v>45017</v>
      </c>
      <c r="E511" s="4">
        <v>2300</v>
      </c>
      <c r="F511" s="4">
        <v>1066.31</v>
      </c>
      <c r="G511" s="4">
        <v>22.65</v>
      </c>
      <c r="H511" s="4">
        <v>0</v>
      </c>
      <c r="I511" s="4">
        <v>0</v>
      </c>
      <c r="J511" s="12">
        <v>0</v>
      </c>
      <c r="K511" s="4">
        <v>150</v>
      </c>
    </row>
    <row r="512" spans="1:11" x14ac:dyDescent="0.2">
      <c r="A512" s="4" t="s">
        <v>522</v>
      </c>
      <c r="B512" s="4" t="s">
        <v>10</v>
      </c>
      <c r="C512" s="5">
        <v>45486</v>
      </c>
      <c r="D512" s="5">
        <v>45474</v>
      </c>
      <c r="E512" s="4">
        <v>6500</v>
      </c>
      <c r="F512" s="4">
        <v>1094.07</v>
      </c>
      <c r="G512" s="4">
        <v>20.72</v>
      </c>
      <c r="H512" s="4">
        <v>0</v>
      </c>
      <c r="I512" s="4">
        <v>0</v>
      </c>
      <c r="J512" s="12">
        <v>0</v>
      </c>
      <c r="K512" s="4">
        <v>150</v>
      </c>
    </row>
    <row r="513" spans="1:11" x14ac:dyDescent="0.2">
      <c r="A513" s="4" t="s">
        <v>523</v>
      </c>
      <c r="B513" s="4" t="s">
        <v>10</v>
      </c>
      <c r="C513" s="5">
        <v>45576</v>
      </c>
      <c r="D513" s="5">
        <v>45566</v>
      </c>
      <c r="E513" s="4">
        <v>5700</v>
      </c>
      <c r="F513" s="4">
        <v>1243.03</v>
      </c>
      <c r="G513" s="4">
        <v>22.42</v>
      </c>
      <c r="H513" s="4">
        <v>0</v>
      </c>
      <c r="I513" s="4">
        <v>0</v>
      </c>
      <c r="J513" s="12">
        <v>0</v>
      </c>
      <c r="K513" s="4">
        <v>100</v>
      </c>
    </row>
    <row r="514" spans="1:11" x14ac:dyDescent="0.2">
      <c r="A514" s="4" t="s">
        <v>524</v>
      </c>
      <c r="B514" s="4" t="s">
        <v>15</v>
      </c>
      <c r="C514" s="5">
        <v>45466</v>
      </c>
      <c r="D514" s="5">
        <v>45444</v>
      </c>
      <c r="E514" s="4">
        <v>9800</v>
      </c>
      <c r="F514" s="4">
        <v>1922.7</v>
      </c>
      <c r="G514" s="4">
        <v>28.34</v>
      </c>
      <c r="H514" s="4">
        <v>0</v>
      </c>
      <c r="I514" s="4">
        <v>0</v>
      </c>
      <c r="J514" s="12">
        <v>0</v>
      </c>
      <c r="K514" s="4">
        <v>100</v>
      </c>
    </row>
    <row r="515" spans="1:11" x14ac:dyDescent="0.2">
      <c r="A515" s="4" t="s">
        <v>525</v>
      </c>
      <c r="B515" s="4" t="s">
        <v>10</v>
      </c>
      <c r="C515" s="5">
        <v>45642</v>
      </c>
      <c r="D515" s="5">
        <v>45627</v>
      </c>
      <c r="E515" s="4">
        <v>1200</v>
      </c>
      <c r="F515" s="4">
        <v>1856.35</v>
      </c>
      <c r="G515" s="4">
        <v>24.27</v>
      </c>
      <c r="H515" s="4">
        <v>0</v>
      </c>
      <c r="I515" s="4">
        <v>0</v>
      </c>
      <c r="J515" s="12">
        <v>0</v>
      </c>
      <c r="K515" s="4">
        <v>150</v>
      </c>
    </row>
    <row r="516" spans="1:11" x14ac:dyDescent="0.2">
      <c r="A516" s="4" t="s">
        <v>526</v>
      </c>
      <c r="B516" s="4" t="s">
        <v>12</v>
      </c>
      <c r="C516" s="5">
        <v>45311</v>
      </c>
      <c r="D516" s="5">
        <v>45292</v>
      </c>
      <c r="E516" s="4">
        <v>3200</v>
      </c>
      <c r="F516" s="4">
        <v>2131.91</v>
      </c>
      <c r="G516" s="4">
        <v>54.4</v>
      </c>
      <c r="H516" s="4">
        <v>0</v>
      </c>
      <c r="I516" s="4">
        <v>0</v>
      </c>
      <c r="J516" s="12">
        <v>0</v>
      </c>
      <c r="K516" s="4">
        <v>120</v>
      </c>
    </row>
    <row r="517" spans="1:11" x14ac:dyDescent="0.2">
      <c r="A517" s="4" t="s">
        <v>527</v>
      </c>
      <c r="B517" s="4" t="s">
        <v>10</v>
      </c>
      <c r="C517" s="5">
        <v>44970</v>
      </c>
      <c r="D517" s="5">
        <v>44958</v>
      </c>
      <c r="E517" s="4">
        <v>8400</v>
      </c>
      <c r="F517" s="4">
        <v>2253.5500000000002</v>
      </c>
      <c r="G517" s="4">
        <v>56.21</v>
      </c>
      <c r="H517" s="4">
        <v>0</v>
      </c>
      <c r="I517" s="4">
        <v>0</v>
      </c>
      <c r="J517" s="12">
        <v>0</v>
      </c>
      <c r="K517" s="4">
        <v>120</v>
      </c>
    </row>
    <row r="518" spans="1:11" x14ac:dyDescent="0.2">
      <c r="A518" s="4" t="s">
        <v>528</v>
      </c>
      <c r="B518" s="4" t="s">
        <v>10</v>
      </c>
      <c r="C518" s="5">
        <v>45359</v>
      </c>
      <c r="D518" s="5">
        <v>45352</v>
      </c>
      <c r="E518" s="4">
        <v>7000</v>
      </c>
      <c r="F518" s="4">
        <v>2780.71</v>
      </c>
      <c r="G518" s="4">
        <v>42.8</v>
      </c>
      <c r="H518" s="4">
        <v>0</v>
      </c>
      <c r="I518" s="4">
        <v>0</v>
      </c>
      <c r="J518" s="12">
        <v>60</v>
      </c>
      <c r="K518" s="4">
        <v>180</v>
      </c>
    </row>
    <row r="519" spans="1:11" x14ac:dyDescent="0.2">
      <c r="A519" s="4" t="s">
        <v>529</v>
      </c>
      <c r="B519" s="4" t="s">
        <v>12</v>
      </c>
      <c r="C519" s="5">
        <v>45087</v>
      </c>
      <c r="D519" s="5">
        <v>45078</v>
      </c>
      <c r="E519" s="4">
        <v>7100</v>
      </c>
      <c r="F519" s="4">
        <v>2240.4299999999998</v>
      </c>
      <c r="G519" s="4">
        <v>28.29</v>
      </c>
      <c r="H519" s="4">
        <v>0</v>
      </c>
      <c r="I519" s="4">
        <v>0</v>
      </c>
      <c r="J519" s="12">
        <v>0</v>
      </c>
      <c r="K519" s="4">
        <v>120</v>
      </c>
    </row>
    <row r="520" spans="1:11" x14ac:dyDescent="0.2">
      <c r="A520" s="4" t="s">
        <v>530</v>
      </c>
      <c r="B520" s="4" t="s">
        <v>10</v>
      </c>
      <c r="C520" s="5">
        <v>45090</v>
      </c>
      <c r="D520" s="5">
        <v>45078</v>
      </c>
      <c r="E520" s="4">
        <v>7600</v>
      </c>
      <c r="F520" s="4">
        <v>2562.2800000000002</v>
      </c>
      <c r="G520" s="4">
        <v>33.619999999999997</v>
      </c>
      <c r="H520" s="4">
        <v>0</v>
      </c>
      <c r="I520" s="4">
        <v>0</v>
      </c>
      <c r="J520" s="12">
        <v>30</v>
      </c>
      <c r="K520" s="4">
        <v>100</v>
      </c>
    </row>
    <row r="521" spans="1:11" x14ac:dyDescent="0.2">
      <c r="A521" s="4" t="s">
        <v>531</v>
      </c>
      <c r="B521" s="4" t="s">
        <v>15</v>
      </c>
      <c r="C521" s="5">
        <v>45041</v>
      </c>
      <c r="D521" s="5">
        <v>45017</v>
      </c>
      <c r="E521" s="4">
        <v>1700</v>
      </c>
      <c r="F521" s="4">
        <v>2000.73</v>
      </c>
      <c r="G521" s="4">
        <v>23.67</v>
      </c>
      <c r="H521" s="4">
        <v>0</v>
      </c>
      <c r="I521" s="4">
        <v>0</v>
      </c>
      <c r="J521" s="12">
        <v>0</v>
      </c>
      <c r="K521" s="4">
        <v>120</v>
      </c>
    </row>
    <row r="522" spans="1:11" x14ac:dyDescent="0.2">
      <c r="A522" s="4" t="s">
        <v>532</v>
      </c>
      <c r="B522" s="4" t="s">
        <v>10</v>
      </c>
      <c r="C522" s="5">
        <v>45261</v>
      </c>
      <c r="D522" s="5">
        <v>45261</v>
      </c>
      <c r="E522" s="4">
        <v>6900</v>
      </c>
      <c r="F522" s="4">
        <v>1623.04</v>
      </c>
      <c r="G522" s="4">
        <v>24.53</v>
      </c>
      <c r="H522" s="4">
        <v>0</v>
      </c>
      <c r="I522" s="4">
        <v>0</v>
      </c>
      <c r="J522" s="12">
        <v>0</v>
      </c>
      <c r="K522" s="4">
        <v>130</v>
      </c>
    </row>
    <row r="523" spans="1:11" x14ac:dyDescent="0.2">
      <c r="A523" s="4" t="s">
        <v>533</v>
      </c>
      <c r="B523" s="4" t="s">
        <v>10</v>
      </c>
      <c r="C523" s="5">
        <v>45003</v>
      </c>
      <c r="D523" s="5">
        <v>44986</v>
      </c>
      <c r="E523" s="4">
        <v>10000</v>
      </c>
      <c r="F523" s="4">
        <v>2183.7199999999998</v>
      </c>
      <c r="G523" s="4">
        <v>49.56</v>
      </c>
      <c r="H523" s="4">
        <v>0</v>
      </c>
      <c r="I523" s="4">
        <v>0</v>
      </c>
      <c r="J523" s="12">
        <v>15</v>
      </c>
      <c r="K523" s="4">
        <v>120</v>
      </c>
    </row>
    <row r="524" spans="1:11" x14ac:dyDescent="0.2">
      <c r="A524" s="4" t="s">
        <v>534</v>
      </c>
      <c r="B524" s="4" t="s">
        <v>10</v>
      </c>
      <c r="C524" s="5">
        <v>45100</v>
      </c>
      <c r="D524" s="5">
        <v>45078</v>
      </c>
      <c r="E524" s="4">
        <v>10000</v>
      </c>
      <c r="F524" s="4">
        <v>1884.92</v>
      </c>
      <c r="G524" s="4">
        <v>30.33</v>
      </c>
      <c r="H524" s="4">
        <v>0</v>
      </c>
      <c r="I524" s="4">
        <v>0</v>
      </c>
      <c r="J524" s="12">
        <v>0</v>
      </c>
      <c r="K524" s="4">
        <v>120</v>
      </c>
    </row>
    <row r="525" spans="1:11" x14ac:dyDescent="0.2">
      <c r="A525" s="4" t="s">
        <v>535</v>
      </c>
      <c r="B525" s="4" t="s">
        <v>10</v>
      </c>
      <c r="C525" s="5">
        <v>45532</v>
      </c>
      <c r="D525" s="5">
        <v>45505</v>
      </c>
      <c r="E525" s="4">
        <v>5800</v>
      </c>
      <c r="F525" s="4">
        <v>2406.3200000000002</v>
      </c>
      <c r="G525" s="4">
        <v>33.76</v>
      </c>
      <c r="H525" s="4">
        <v>0</v>
      </c>
      <c r="I525" s="4">
        <v>0</v>
      </c>
      <c r="J525" s="12">
        <v>0</v>
      </c>
      <c r="K525" s="4">
        <v>120</v>
      </c>
    </row>
    <row r="526" spans="1:11" x14ac:dyDescent="0.2">
      <c r="A526" s="4" t="s">
        <v>536</v>
      </c>
      <c r="B526" s="4" t="s">
        <v>12</v>
      </c>
      <c r="C526" s="5">
        <v>45557</v>
      </c>
      <c r="D526" s="5">
        <v>45536</v>
      </c>
      <c r="E526" s="4">
        <v>9800</v>
      </c>
      <c r="F526" s="4">
        <v>1689.84</v>
      </c>
      <c r="G526" s="4">
        <v>27.25</v>
      </c>
      <c r="H526" s="4">
        <v>0</v>
      </c>
      <c r="I526" s="4">
        <v>0</v>
      </c>
      <c r="J526" s="12">
        <v>0</v>
      </c>
      <c r="K526" s="4">
        <v>180</v>
      </c>
    </row>
    <row r="527" spans="1:11" x14ac:dyDescent="0.2">
      <c r="A527" s="4" t="s">
        <v>537</v>
      </c>
      <c r="B527" s="4" t="s">
        <v>12</v>
      </c>
      <c r="C527" s="5">
        <v>45584</v>
      </c>
      <c r="D527" s="5">
        <v>45566</v>
      </c>
      <c r="E527" s="4">
        <v>3700</v>
      </c>
      <c r="F527" s="4">
        <v>2063.73</v>
      </c>
      <c r="G527" s="4">
        <v>31.59</v>
      </c>
      <c r="H527" s="4">
        <v>0</v>
      </c>
      <c r="I527" s="4">
        <v>0</v>
      </c>
      <c r="J527" s="12">
        <v>0</v>
      </c>
      <c r="K527" s="4">
        <v>120</v>
      </c>
    </row>
    <row r="528" spans="1:11" x14ac:dyDescent="0.2">
      <c r="A528" s="4" t="s">
        <v>538</v>
      </c>
      <c r="B528" s="4" t="s">
        <v>15</v>
      </c>
      <c r="C528" s="5">
        <v>45360</v>
      </c>
      <c r="D528" s="5">
        <v>45352</v>
      </c>
      <c r="E528" s="4">
        <v>3700</v>
      </c>
      <c r="F528" s="4">
        <v>1989.19</v>
      </c>
      <c r="G528" s="4">
        <v>31.8</v>
      </c>
      <c r="H528" s="4">
        <v>0</v>
      </c>
      <c r="I528" s="4">
        <v>0</v>
      </c>
      <c r="J528" s="12">
        <v>0</v>
      </c>
      <c r="K528" s="4">
        <v>120</v>
      </c>
    </row>
    <row r="529" spans="1:11" x14ac:dyDescent="0.2">
      <c r="A529" s="4" t="s">
        <v>539</v>
      </c>
      <c r="B529" s="4" t="s">
        <v>10</v>
      </c>
      <c r="C529" s="5">
        <v>45541</v>
      </c>
      <c r="D529" s="5">
        <v>45536</v>
      </c>
      <c r="E529" s="4">
        <v>8600</v>
      </c>
      <c r="F529" s="4">
        <v>1042.05</v>
      </c>
      <c r="G529" s="4">
        <v>16.34</v>
      </c>
      <c r="H529" s="4">
        <v>0</v>
      </c>
      <c r="I529" s="4">
        <v>0</v>
      </c>
      <c r="J529" s="12">
        <v>0</v>
      </c>
      <c r="K529" s="4">
        <v>180</v>
      </c>
    </row>
    <row r="530" spans="1:11" x14ac:dyDescent="0.2">
      <c r="A530" s="4" t="s">
        <v>540</v>
      </c>
      <c r="B530" s="4" t="s">
        <v>15</v>
      </c>
      <c r="C530" s="5">
        <v>45208</v>
      </c>
      <c r="D530" s="5">
        <v>45200</v>
      </c>
      <c r="E530" s="4">
        <v>8800</v>
      </c>
      <c r="F530" s="4">
        <v>1866.31</v>
      </c>
      <c r="G530" s="4">
        <v>21.36</v>
      </c>
      <c r="H530" s="4">
        <v>0</v>
      </c>
      <c r="I530" s="4">
        <v>0</v>
      </c>
      <c r="J530" s="12">
        <v>0</v>
      </c>
      <c r="K530" s="4">
        <v>120</v>
      </c>
    </row>
    <row r="531" spans="1:11" x14ac:dyDescent="0.2">
      <c r="A531" s="4" t="s">
        <v>541</v>
      </c>
      <c r="B531" s="4" t="s">
        <v>10</v>
      </c>
      <c r="C531" s="5">
        <v>45346</v>
      </c>
      <c r="D531" s="5">
        <v>45323</v>
      </c>
      <c r="E531" s="4">
        <v>5300</v>
      </c>
      <c r="F531" s="4">
        <v>1251.9100000000001</v>
      </c>
      <c r="G531" s="4">
        <v>21.76</v>
      </c>
      <c r="H531" s="4">
        <v>0</v>
      </c>
      <c r="I531" s="4">
        <v>0</v>
      </c>
      <c r="J531" s="12">
        <v>0</v>
      </c>
      <c r="K531" s="4">
        <v>100</v>
      </c>
    </row>
    <row r="532" spans="1:11" x14ac:dyDescent="0.2">
      <c r="A532" s="4" t="s">
        <v>542</v>
      </c>
      <c r="B532" s="4" t="s">
        <v>15</v>
      </c>
      <c r="C532" s="5">
        <v>44982</v>
      </c>
      <c r="D532" s="5">
        <v>44958</v>
      </c>
      <c r="E532" s="4">
        <v>6000</v>
      </c>
      <c r="F532" s="4">
        <v>1021.76</v>
      </c>
      <c r="G532" s="4">
        <v>22.08</v>
      </c>
      <c r="H532" s="4">
        <v>0</v>
      </c>
      <c r="I532" s="4">
        <v>0</v>
      </c>
      <c r="J532" s="12">
        <v>60</v>
      </c>
      <c r="K532" s="4">
        <v>120</v>
      </c>
    </row>
    <row r="533" spans="1:11" x14ac:dyDescent="0.2">
      <c r="A533" s="4" t="s">
        <v>543</v>
      </c>
      <c r="B533" s="4" t="s">
        <v>12</v>
      </c>
      <c r="C533" s="5">
        <v>45441</v>
      </c>
      <c r="D533" s="5">
        <v>45413</v>
      </c>
      <c r="E533" s="4">
        <v>6000</v>
      </c>
      <c r="F533" s="4">
        <v>1380.09</v>
      </c>
      <c r="G533" s="4">
        <v>19.7</v>
      </c>
      <c r="H533" s="4">
        <v>0</v>
      </c>
      <c r="I533" s="4">
        <v>0</v>
      </c>
      <c r="J533" s="12">
        <v>30</v>
      </c>
      <c r="K533" s="4">
        <v>120</v>
      </c>
    </row>
    <row r="534" spans="1:11" x14ac:dyDescent="0.2">
      <c r="A534" s="4" t="s">
        <v>544</v>
      </c>
      <c r="B534" s="4" t="s">
        <v>10</v>
      </c>
      <c r="C534" s="5">
        <v>45143</v>
      </c>
      <c r="D534" s="5">
        <v>45139</v>
      </c>
      <c r="E534" s="4">
        <v>4000</v>
      </c>
      <c r="F534" s="4">
        <v>1252.94</v>
      </c>
      <c r="G534" s="4">
        <v>26.59</v>
      </c>
      <c r="H534" s="4">
        <v>0</v>
      </c>
      <c r="I534" s="4">
        <v>0</v>
      </c>
      <c r="J534" s="12">
        <v>0</v>
      </c>
      <c r="K534" s="4">
        <v>150</v>
      </c>
    </row>
    <row r="535" spans="1:11" x14ac:dyDescent="0.2">
      <c r="A535" s="4" t="s">
        <v>545</v>
      </c>
      <c r="B535" s="4" t="s">
        <v>15</v>
      </c>
      <c r="C535" s="5">
        <v>45449</v>
      </c>
      <c r="D535" s="5">
        <v>45444</v>
      </c>
      <c r="E535" s="4">
        <v>8600</v>
      </c>
      <c r="F535" s="4">
        <v>868.16</v>
      </c>
      <c r="G535" s="4">
        <v>11.81</v>
      </c>
      <c r="H535" s="4">
        <v>0</v>
      </c>
      <c r="I535" s="4">
        <v>0</v>
      </c>
      <c r="J535" s="12">
        <v>0</v>
      </c>
      <c r="K535" s="4">
        <v>120</v>
      </c>
    </row>
    <row r="536" spans="1:11" x14ac:dyDescent="0.2">
      <c r="A536" s="4" t="s">
        <v>546</v>
      </c>
      <c r="B536" s="4" t="s">
        <v>10</v>
      </c>
      <c r="C536" s="5">
        <v>44977</v>
      </c>
      <c r="D536" s="5">
        <v>44958</v>
      </c>
      <c r="E536" s="4">
        <v>5000</v>
      </c>
      <c r="F536" s="4">
        <v>789.37</v>
      </c>
      <c r="G536" s="4">
        <v>16.63</v>
      </c>
      <c r="H536" s="4">
        <v>0</v>
      </c>
      <c r="I536" s="4">
        <v>0</v>
      </c>
      <c r="J536" s="12">
        <v>0</v>
      </c>
      <c r="K536" s="4">
        <v>130</v>
      </c>
    </row>
    <row r="537" spans="1:11" x14ac:dyDescent="0.2">
      <c r="A537" s="4" t="s">
        <v>547</v>
      </c>
      <c r="B537" s="4" t="s">
        <v>12</v>
      </c>
      <c r="C537" s="5">
        <v>44937</v>
      </c>
      <c r="D537" s="5">
        <v>44927</v>
      </c>
      <c r="E537" s="4">
        <v>8400</v>
      </c>
      <c r="F537" s="4">
        <v>1253.5899999999999</v>
      </c>
      <c r="G537" s="4">
        <v>15.13</v>
      </c>
      <c r="H537" s="4">
        <v>0</v>
      </c>
      <c r="I537" s="4">
        <v>0</v>
      </c>
      <c r="J537" s="12">
        <v>0</v>
      </c>
      <c r="K537" s="4">
        <v>100</v>
      </c>
    </row>
    <row r="538" spans="1:11" x14ac:dyDescent="0.2">
      <c r="A538" s="4" t="s">
        <v>548</v>
      </c>
      <c r="B538" s="4" t="s">
        <v>10</v>
      </c>
      <c r="C538" s="5">
        <v>45156</v>
      </c>
      <c r="D538" s="5">
        <v>45139</v>
      </c>
      <c r="E538" s="4">
        <v>6600</v>
      </c>
      <c r="F538" s="4">
        <v>1562.77</v>
      </c>
      <c r="G538" s="4">
        <v>22.89</v>
      </c>
      <c r="H538" s="4">
        <v>0</v>
      </c>
      <c r="I538" s="4">
        <v>0</v>
      </c>
      <c r="J538" s="12">
        <v>60</v>
      </c>
      <c r="K538" s="4">
        <v>120</v>
      </c>
    </row>
    <row r="539" spans="1:11" x14ac:dyDescent="0.2">
      <c r="A539" s="4" t="s">
        <v>549</v>
      </c>
      <c r="B539" s="4" t="s">
        <v>15</v>
      </c>
      <c r="C539" s="5">
        <v>45278</v>
      </c>
      <c r="D539" s="5">
        <v>45261</v>
      </c>
      <c r="E539" s="4">
        <v>5500</v>
      </c>
      <c r="F539" s="4">
        <v>1078.8399999999999</v>
      </c>
      <c r="G539" s="4">
        <v>19.28</v>
      </c>
      <c r="H539" s="4">
        <v>0</v>
      </c>
      <c r="I539" s="4">
        <v>0</v>
      </c>
      <c r="J539" s="12">
        <v>0</v>
      </c>
      <c r="K539" s="4">
        <v>150</v>
      </c>
    </row>
    <row r="540" spans="1:11" x14ac:dyDescent="0.2">
      <c r="A540" s="4" t="s">
        <v>550</v>
      </c>
      <c r="B540" s="4" t="s">
        <v>12</v>
      </c>
      <c r="C540" s="5">
        <v>45149</v>
      </c>
      <c r="D540" s="5">
        <v>45139</v>
      </c>
      <c r="E540" s="4">
        <v>6000</v>
      </c>
      <c r="F540" s="4">
        <v>1506.37</v>
      </c>
      <c r="G540" s="4">
        <v>24.54</v>
      </c>
      <c r="H540" s="4">
        <v>0</v>
      </c>
      <c r="I540" s="4">
        <v>0</v>
      </c>
      <c r="J540" s="12">
        <v>0</v>
      </c>
      <c r="K540" s="4">
        <v>100</v>
      </c>
    </row>
    <row r="541" spans="1:11" x14ac:dyDescent="0.2">
      <c r="A541" s="4" t="s">
        <v>551</v>
      </c>
      <c r="B541" s="4" t="s">
        <v>10</v>
      </c>
      <c r="C541" s="5">
        <v>45539</v>
      </c>
      <c r="D541" s="5">
        <v>45536</v>
      </c>
      <c r="E541" s="4">
        <v>6900</v>
      </c>
      <c r="F541" s="4">
        <v>1086.55</v>
      </c>
      <c r="G541" s="4">
        <v>16.73</v>
      </c>
      <c r="H541" s="4">
        <v>0</v>
      </c>
      <c r="I541" s="4">
        <v>0</v>
      </c>
      <c r="J541" s="12">
        <v>0</v>
      </c>
      <c r="K541" s="4">
        <v>150</v>
      </c>
    </row>
    <row r="542" spans="1:11" x14ac:dyDescent="0.2">
      <c r="A542" s="4" t="s">
        <v>552</v>
      </c>
      <c r="B542" s="4" t="s">
        <v>15</v>
      </c>
      <c r="C542" s="5">
        <v>45071</v>
      </c>
      <c r="D542" s="5">
        <v>45047</v>
      </c>
      <c r="E542" s="4">
        <v>7100</v>
      </c>
      <c r="F542" s="4">
        <v>2260.5100000000002</v>
      </c>
      <c r="G542" s="4">
        <v>64.66</v>
      </c>
      <c r="H542" s="4">
        <v>0</v>
      </c>
      <c r="I542" s="4">
        <v>0</v>
      </c>
      <c r="J542" s="12">
        <v>0</v>
      </c>
      <c r="K542" s="4">
        <v>120</v>
      </c>
    </row>
    <row r="543" spans="1:11" x14ac:dyDescent="0.2">
      <c r="A543" s="4" t="s">
        <v>553</v>
      </c>
      <c r="B543" s="4" t="s">
        <v>10</v>
      </c>
      <c r="C543" s="5">
        <v>45571</v>
      </c>
      <c r="D543" s="5">
        <v>45566</v>
      </c>
      <c r="E543" s="4">
        <v>6400</v>
      </c>
      <c r="F543" s="4">
        <v>2655.74</v>
      </c>
      <c r="G543" s="4">
        <v>39.35</v>
      </c>
      <c r="H543" s="4">
        <v>0</v>
      </c>
      <c r="I543" s="4">
        <v>0</v>
      </c>
      <c r="J543" s="12">
        <v>0</v>
      </c>
      <c r="K543" s="4">
        <v>120</v>
      </c>
    </row>
    <row r="544" spans="1:11" x14ac:dyDescent="0.2">
      <c r="A544" s="4" t="s">
        <v>554</v>
      </c>
      <c r="B544" s="4" t="s">
        <v>15</v>
      </c>
      <c r="C544" s="5">
        <v>45553</v>
      </c>
      <c r="D544" s="5">
        <v>45536</v>
      </c>
      <c r="E544" s="4">
        <v>3100</v>
      </c>
      <c r="F544" s="4">
        <v>2212.3000000000002</v>
      </c>
      <c r="G544" s="4">
        <v>40.729999999999997</v>
      </c>
      <c r="H544" s="4">
        <v>0</v>
      </c>
      <c r="I544" s="4">
        <v>0</v>
      </c>
      <c r="J544" s="12">
        <v>0</v>
      </c>
      <c r="K544" s="4">
        <v>180</v>
      </c>
    </row>
    <row r="545" spans="1:11" x14ac:dyDescent="0.2">
      <c r="A545" s="4" t="s">
        <v>555</v>
      </c>
      <c r="B545" s="4" t="s">
        <v>10</v>
      </c>
      <c r="C545" s="5">
        <v>45261</v>
      </c>
      <c r="D545" s="5">
        <v>45261</v>
      </c>
      <c r="E545" s="4">
        <v>3300</v>
      </c>
      <c r="F545" s="4">
        <v>1804.62</v>
      </c>
      <c r="G545" s="4">
        <v>26.76</v>
      </c>
      <c r="H545" s="4">
        <v>0</v>
      </c>
      <c r="I545" s="4">
        <v>0</v>
      </c>
      <c r="J545" s="12">
        <v>0</v>
      </c>
      <c r="K545" s="4">
        <v>180</v>
      </c>
    </row>
    <row r="546" spans="1:11" x14ac:dyDescent="0.2">
      <c r="A546" s="4" t="s">
        <v>556</v>
      </c>
      <c r="B546" s="4" t="s">
        <v>12</v>
      </c>
      <c r="C546" s="5">
        <v>45169</v>
      </c>
      <c r="D546" s="5">
        <v>45139</v>
      </c>
      <c r="E546" s="4">
        <v>2100</v>
      </c>
      <c r="F546" s="4">
        <v>1958.08</v>
      </c>
      <c r="G546" s="4">
        <v>34.28</v>
      </c>
      <c r="H546" s="4">
        <v>0</v>
      </c>
      <c r="I546" s="4">
        <v>0</v>
      </c>
      <c r="J546" s="12">
        <v>0</v>
      </c>
      <c r="K546" s="4">
        <v>150</v>
      </c>
    </row>
    <row r="547" spans="1:11" x14ac:dyDescent="0.2">
      <c r="A547" s="4" t="s">
        <v>557</v>
      </c>
      <c r="B547" s="4" t="s">
        <v>15</v>
      </c>
      <c r="C547" s="5">
        <v>45534</v>
      </c>
      <c r="D547" s="5">
        <v>45505</v>
      </c>
      <c r="E547" s="4">
        <v>5300</v>
      </c>
      <c r="F547" s="4">
        <v>2289.4699999999998</v>
      </c>
      <c r="G547" s="4">
        <v>28.8</v>
      </c>
      <c r="H547" s="4">
        <v>0</v>
      </c>
      <c r="I547" s="4">
        <v>0</v>
      </c>
      <c r="J547" s="12">
        <v>0</v>
      </c>
      <c r="K547" s="4">
        <v>150</v>
      </c>
    </row>
    <row r="548" spans="1:11" x14ac:dyDescent="0.2">
      <c r="A548" s="4" t="s">
        <v>558</v>
      </c>
      <c r="B548" s="4" t="s">
        <v>10</v>
      </c>
      <c r="C548" s="5">
        <v>45244</v>
      </c>
      <c r="D548" s="5">
        <v>45231</v>
      </c>
      <c r="E548" s="4">
        <v>9900</v>
      </c>
      <c r="F548" s="4">
        <v>2253.27</v>
      </c>
      <c r="G548" s="4">
        <v>38.479999999999997</v>
      </c>
      <c r="H548" s="4">
        <v>0</v>
      </c>
      <c r="I548" s="4">
        <v>0</v>
      </c>
      <c r="J548" s="12">
        <v>0</v>
      </c>
      <c r="K548" s="4">
        <v>150</v>
      </c>
    </row>
    <row r="549" spans="1:11" x14ac:dyDescent="0.2">
      <c r="A549" s="4" t="s">
        <v>559</v>
      </c>
      <c r="B549" s="4" t="s">
        <v>15</v>
      </c>
      <c r="C549" s="5">
        <v>45345</v>
      </c>
      <c r="D549" s="5">
        <v>45323</v>
      </c>
      <c r="E549" s="4">
        <v>2900</v>
      </c>
      <c r="F549" s="4">
        <v>2170.5</v>
      </c>
      <c r="G549" s="4">
        <v>36.229999999999997</v>
      </c>
      <c r="H549" s="4">
        <v>0</v>
      </c>
      <c r="I549" s="4">
        <v>0</v>
      </c>
      <c r="J549" s="12">
        <v>60</v>
      </c>
      <c r="K549" s="4">
        <v>130</v>
      </c>
    </row>
    <row r="550" spans="1:11" x14ac:dyDescent="0.2">
      <c r="A550" s="4" t="s">
        <v>560</v>
      </c>
      <c r="B550" s="4" t="s">
        <v>15</v>
      </c>
      <c r="C550" s="5">
        <v>45529</v>
      </c>
      <c r="D550" s="5">
        <v>45505</v>
      </c>
      <c r="E550" s="4">
        <v>7000</v>
      </c>
      <c r="F550" s="4">
        <v>1592.3</v>
      </c>
      <c r="G550" s="4">
        <v>22.03</v>
      </c>
      <c r="H550" s="4">
        <v>0</v>
      </c>
      <c r="I550" s="4">
        <v>0</v>
      </c>
      <c r="J550" s="12">
        <v>0</v>
      </c>
      <c r="K550" s="4">
        <v>120</v>
      </c>
    </row>
    <row r="551" spans="1:11" x14ac:dyDescent="0.2">
      <c r="A551" s="4" t="s">
        <v>561</v>
      </c>
      <c r="B551" s="4" t="s">
        <v>10</v>
      </c>
      <c r="C551" s="5">
        <v>45373</v>
      </c>
      <c r="D551" s="5">
        <v>45352</v>
      </c>
      <c r="E551" s="4">
        <v>8900</v>
      </c>
      <c r="F551" s="4">
        <v>1944.58</v>
      </c>
      <c r="G551" s="4">
        <v>21.31</v>
      </c>
      <c r="H551" s="4">
        <v>0</v>
      </c>
      <c r="I551" s="4">
        <v>0</v>
      </c>
      <c r="J551" s="12">
        <v>0</v>
      </c>
      <c r="K551" s="4">
        <v>100</v>
      </c>
    </row>
    <row r="552" spans="1:11" x14ac:dyDescent="0.2">
      <c r="A552" s="4" t="s">
        <v>562</v>
      </c>
      <c r="B552" s="4" t="s">
        <v>10</v>
      </c>
      <c r="C552" s="5">
        <v>45527</v>
      </c>
      <c r="D552" s="5">
        <v>45505</v>
      </c>
      <c r="E552" s="4">
        <v>5800</v>
      </c>
      <c r="F552" s="4">
        <v>2071.3000000000002</v>
      </c>
      <c r="G552" s="4">
        <v>25.2</v>
      </c>
      <c r="H552" s="4">
        <v>0</v>
      </c>
      <c r="I552" s="4">
        <v>0</v>
      </c>
      <c r="J552" s="12">
        <v>0</v>
      </c>
      <c r="K552" s="4">
        <v>100</v>
      </c>
    </row>
    <row r="553" spans="1:11" x14ac:dyDescent="0.2">
      <c r="A553" s="4" t="s">
        <v>563</v>
      </c>
      <c r="B553" s="4" t="s">
        <v>10</v>
      </c>
      <c r="C553" s="5">
        <v>45069</v>
      </c>
      <c r="D553" s="5">
        <v>45047</v>
      </c>
      <c r="E553" s="4">
        <v>5300</v>
      </c>
      <c r="F553" s="4">
        <v>2041.77</v>
      </c>
      <c r="G553" s="4">
        <v>32.78</v>
      </c>
      <c r="H553" s="4">
        <v>0</v>
      </c>
      <c r="I553" s="4">
        <v>0</v>
      </c>
      <c r="J553" s="12">
        <v>0</v>
      </c>
      <c r="K553" s="4">
        <v>150</v>
      </c>
    </row>
    <row r="554" spans="1:11" x14ac:dyDescent="0.2">
      <c r="A554" s="4" t="s">
        <v>564</v>
      </c>
      <c r="B554" s="4" t="s">
        <v>12</v>
      </c>
      <c r="C554" s="5">
        <v>45561</v>
      </c>
      <c r="D554" s="5">
        <v>45536</v>
      </c>
      <c r="E554" s="4">
        <v>7500</v>
      </c>
      <c r="F554" s="4">
        <v>1857.52</v>
      </c>
      <c r="G554" s="4">
        <v>35.06</v>
      </c>
      <c r="H554" s="4">
        <v>0</v>
      </c>
      <c r="I554" s="4">
        <v>0</v>
      </c>
      <c r="J554" s="12">
        <v>0</v>
      </c>
      <c r="K554" s="4">
        <v>120</v>
      </c>
    </row>
    <row r="555" spans="1:11" x14ac:dyDescent="0.2">
      <c r="A555" s="4" t="s">
        <v>565</v>
      </c>
      <c r="B555" s="4" t="s">
        <v>15</v>
      </c>
      <c r="C555" s="5">
        <v>45217</v>
      </c>
      <c r="D555" s="5">
        <v>45200</v>
      </c>
      <c r="E555" s="4">
        <v>4600</v>
      </c>
      <c r="F555" s="4">
        <v>1475.53</v>
      </c>
      <c r="G555" s="4">
        <v>26.53</v>
      </c>
      <c r="H555" s="4">
        <v>0</v>
      </c>
      <c r="I555" s="4">
        <v>0</v>
      </c>
      <c r="J555" s="12">
        <v>0</v>
      </c>
      <c r="K555" s="4">
        <v>120</v>
      </c>
    </row>
    <row r="556" spans="1:11" x14ac:dyDescent="0.2">
      <c r="A556" s="4" t="s">
        <v>566</v>
      </c>
      <c r="B556" s="4" t="s">
        <v>12</v>
      </c>
      <c r="C556" s="5">
        <v>45468</v>
      </c>
      <c r="D556" s="5">
        <v>45444</v>
      </c>
      <c r="E556" s="4">
        <v>2800</v>
      </c>
      <c r="F556" s="4">
        <v>2172.77</v>
      </c>
      <c r="G556" s="4">
        <v>40.49</v>
      </c>
      <c r="H556" s="4">
        <v>0</v>
      </c>
      <c r="I556" s="4">
        <v>0</v>
      </c>
      <c r="J556" s="12">
        <v>0</v>
      </c>
      <c r="K556" s="4">
        <v>120</v>
      </c>
    </row>
    <row r="557" spans="1:11" x14ac:dyDescent="0.2">
      <c r="A557" s="4" t="s">
        <v>567</v>
      </c>
      <c r="B557" s="4" t="s">
        <v>12</v>
      </c>
      <c r="C557" s="5">
        <v>45088</v>
      </c>
      <c r="D557" s="5">
        <v>45078</v>
      </c>
      <c r="E557" s="4">
        <v>8600</v>
      </c>
      <c r="F557" s="4">
        <v>1929.61</v>
      </c>
      <c r="G557" s="4">
        <v>26.92</v>
      </c>
      <c r="H557" s="4">
        <v>0</v>
      </c>
      <c r="I557" s="4">
        <v>0</v>
      </c>
      <c r="J557" s="12">
        <v>0</v>
      </c>
      <c r="K557" s="4">
        <v>150</v>
      </c>
    </row>
    <row r="558" spans="1:11" x14ac:dyDescent="0.2">
      <c r="A558" s="4" t="s">
        <v>568</v>
      </c>
      <c r="B558" s="4" t="s">
        <v>12</v>
      </c>
      <c r="C558" s="5">
        <v>45507</v>
      </c>
      <c r="D558" s="5">
        <v>45505</v>
      </c>
      <c r="E558" s="4">
        <v>6500</v>
      </c>
      <c r="F558" s="4">
        <v>793.54</v>
      </c>
      <c r="G558" s="4">
        <v>1.4</v>
      </c>
      <c r="H558" s="4">
        <v>0</v>
      </c>
      <c r="I558" s="4">
        <v>0</v>
      </c>
      <c r="J558" s="12">
        <v>0</v>
      </c>
      <c r="K558" s="4">
        <v>100</v>
      </c>
    </row>
    <row r="559" spans="1:11" x14ac:dyDescent="0.2">
      <c r="A559" s="4" t="s">
        <v>569</v>
      </c>
      <c r="B559" s="4" t="s">
        <v>12</v>
      </c>
      <c r="C559" s="5">
        <v>45056</v>
      </c>
      <c r="D559" s="5">
        <v>45047</v>
      </c>
      <c r="E559" s="4">
        <v>1400</v>
      </c>
      <c r="F559" s="4">
        <v>663.97</v>
      </c>
      <c r="G559" s="4">
        <v>13.84</v>
      </c>
      <c r="H559" s="4">
        <v>0</v>
      </c>
      <c r="I559" s="4">
        <v>0</v>
      </c>
      <c r="J559" s="12">
        <v>0</v>
      </c>
      <c r="K559" s="4">
        <v>130</v>
      </c>
    </row>
    <row r="560" spans="1:11" x14ac:dyDescent="0.2">
      <c r="A560" s="4" t="s">
        <v>570</v>
      </c>
      <c r="B560" s="4" t="s">
        <v>12</v>
      </c>
      <c r="C560" s="5">
        <v>45134</v>
      </c>
      <c r="D560" s="5">
        <v>45108</v>
      </c>
      <c r="E560" s="4">
        <v>8000</v>
      </c>
      <c r="F560" s="4">
        <v>949.85</v>
      </c>
      <c r="G560" s="4">
        <v>20.76</v>
      </c>
      <c r="H560" s="4">
        <v>0</v>
      </c>
      <c r="I560" s="4">
        <v>0</v>
      </c>
      <c r="J560" s="12">
        <v>0</v>
      </c>
      <c r="K560" s="4">
        <v>180</v>
      </c>
    </row>
    <row r="561" spans="1:11" x14ac:dyDescent="0.2">
      <c r="A561" s="4" t="s">
        <v>571</v>
      </c>
      <c r="B561" s="4" t="s">
        <v>10</v>
      </c>
      <c r="C561" s="5">
        <v>45414</v>
      </c>
      <c r="D561" s="5">
        <v>45413</v>
      </c>
      <c r="E561" s="4">
        <v>2500</v>
      </c>
      <c r="F561" s="4">
        <v>651.17999999999995</v>
      </c>
      <c r="G561" s="4">
        <v>17.739999999999998</v>
      </c>
      <c r="H561" s="4">
        <v>0</v>
      </c>
      <c r="I561" s="4">
        <v>0</v>
      </c>
      <c r="J561" s="12">
        <v>0</v>
      </c>
      <c r="K561" s="4">
        <v>150</v>
      </c>
    </row>
    <row r="562" spans="1:11" x14ac:dyDescent="0.2">
      <c r="A562" s="4" t="s">
        <v>572</v>
      </c>
      <c r="B562" s="4" t="s">
        <v>10</v>
      </c>
      <c r="C562" s="5">
        <v>45461</v>
      </c>
      <c r="D562" s="5">
        <v>45444</v>
      </c>
      <c r="E562" s="4">
        <v>9200</v>
      </c>
      <c r="F562" s="4">
        <v>863.86</v>
      </c>
      <c r="G562" s="4">
        <v>8.1</v>
      </c>
      <c r="H562" s="4">
        <v>0</v>
      </c>
      <c r="I562" s="4">
        <v>0</v>
      </c>
      <c r="J562" s="12">
        <v>0</v>
      </c>
      <c r="K562" s="4">
        <v>150</v>
      </c>
    </row>
    <row r="563" spans="1:11" x14ac:dyDescent="0.2">
      <c r="A563" s="4" t="s">
        <v>573</v>
      </c>
      <c r="B563" s="4" t="s">
        <v>15</v>
      </c>
      <c r="C563" s="5">
        <v>45397</v>
      </c>
      <c r="D563" s="5">
        <v>45383</v>
      </c>
      <c r="E563" s="4">
        <v>6500</v>
      </c>
      <c r="F563" s="4">
        <v>934.82</v>
      </c>
      <c r="G563" s="4">
        <v>12.38</v>
      </c>
      <c r="H563" s="4">
        <v>0</v>
      </c>
      <c r="I563" s="4">
        <v>0</v>
      </c>
      <c r="J563" s="12">
        <v>0</v>
      </c>
      <c r="K563" s="4">
        <v>100</v>
      </c>
    </row>
    <row r="564" spans="1:11" x14ac:dyDescent="0.2">
      <c r="A564" s="4" t="s">
        <v>574</v>
      </c>
      <c r="B564" s="4" t="s">
        <v>12</v>
      </c>
      <c r="C564" s="5">
        <v>45654</v>
      </c>
      <c r="D564" s="5">
        <v>45627</v>
      </c>
      <c r="E564" s="4">
        <v>3500</v>
      </c>
      <c r="F564" s="4">
        <v>767.92</v>
      </c>
      <c r="G564" s="4">
        <v>10.3</v>
      </c>
      <c r="H564" s="4">
        <v>0</v>
      </c>
      <c r="I564" s="4">
        <v>0</v>
      </c>
      <c r="J564" s="12">
        <v>0</v>
      </c>
      <c r="K564" s="4">
        <v>100</v>
      </c>
    </row>
    <row r="565" spans="1:11" x14ac:dyDescent="0.2">
      <c r="A565" s="4" t="s">
        <v>575</v>
      </c>
      <c r="B565" s="4" t="s">
        <v>10</v>
      </c>
      <c r="C565" s="5">
        <v>45201</v>
      </c>
      <c r="D565" s="5">
        <v>45200</v>
      </c>
      <c r="E565" s="4">
        <v>5400</v>
      </c>
      <c r="F565" s="4">
        <v>822.13</v>
      </c>
      <c r="G565" s="4">
        <v>33.450000000000003</v>
      </c>
      <c r="H565" s="4">
        <v>0</v>
      </c>
      <c r="I565" s="4">
        <v>0</v>
      </c>
      <c r="J565" s="12">
        <v>0</v>
      </c>
      <c r="K565" s="4">
        <v>150</v>
      </c>
    </row>
    <row r="566" spans="1:11" x14ac:dyDescent="0.2">
      <c r="A566" s="4" t="s">
        <v>576</v>
      </c>
      <c r="B566" s="4" t="s">
        <v>12</v>
      </c>
      <c r="C566" s="5">
        <v>45649</v>
      </c>
      <c r="D566" s="5">
        <v>45627</v>
      </c>
      <c r="E566" s="4">
        <v>4700</v>
      </c>
      <c r="F566" s="4">
        <v>1126</v>
      </c>
      <c r="G566" s="4">
        <v>18.649999999999999</v>
      </c>
      <c r="H566" s="4">
        <v>0</v>
      </c>
      <c r="I566" s="4">
        <v>0</v>
      </c>
      <c r="J566" s="12">
        <v>0</v>
      </c>
      <c r="K566" s="4">
        <v>150</v>
      </c>
    </row>
    <row r="567" spans="1:11" x14ac:dyDescent="0.2">
      <c r="A567" s="4" t="s">
        <v>577</v>
      </c>
      <c r="B567" s="4" t="s">
        <v>12</v>
      </c>
      <c r="C567" s="5">
        <v>45137</v>
      </c>
      <c r="D567" s="5">
        <v>45108</v>
      </c>
      <c r="E567" s="4">
        <v>1900</v>
      </c>
      <c r="F567" s="4">
        <v>763.47</v>
      </c>
      <c r="G567" s="4">
        <v>14.33</v>
      </c>
      <c r="H567" s="4">
        <v>0</v>
      </c>
      <c r="I567" s="4">
        <v>0</v>
      </c>
      <c r="J567" s="12">
        <v>60</v>
      </c>
      <c r="K567" s="4">
        <v>120</v>
      </c>
    </row>
    <row r="568" spans="1:11" x14ac:dyDescent="0.2">
      <c r="A568" s="4" t="s">
        <v>578</v>
      </c>
      <c r="B568" s="4" t="s">
        <v>10</v>
      </c>
      <c r="C568" s="5">
        <v>45123</v>
      </c>
      <c r="D568" s="5">
        <v>45108</v>
      </c>
      <c r="E568" s="4">
        <v>4900</v>
      </c>
      <c r="F568" s="4">
        <v>2168.23</v>
      </c>
      <c r="G568" s="4">
        <v>30.31</v>
      </c>
      <c r="H568" s="4">
        <v>0</v>
      </c>
      <c r="I568" s="4">
        <v>0</v>
      </c>
      <c r="J568" s="12">
        <v>30</v>
      </c>
      <c r="K568" s="4">
        <v>100</v>
      </c>
    </row>
    <row r="569" spans="1:11" x14ac:dyDescent="0.2">
      <c r="A569" s="4" t="s">
        <v>579</v>
      </c>
      <c r="B569" s="4" t="s">
        <v>15</v>
      </c>
      <c r="C569" s="5">
        <v>45611</v>
      </c>
      <c r="D569" s="5">
        <v>45597</v>
      </c>
      <c r="E569" s="4">
        <v>1900</v>
      </c>
      <c r="F569" s="4">
        <v>2340.04</v>
      </c>
      <c r="G569" s="4">
        <v>39.17</v>
      </c>
      <c r="H569" s="4">
        <v>0</v>
      </c>
      <c r="I569" s="4">
        <v>0</v>
      </c>
      <c r="J569" s="12">
        <v>0</v>
      </c>
      <c r="K569" s="4">
        <v>120</v>
      </c>
    </row>
    <row r="570" spans="1:11" x14ac:dyDescent="0.2">
      <c r="A570" s="4" t="s">
        <v>580</v>
      </c>
      <c r="B570" s="4" t="s">
        <v>12</v>
      </c>
      <c r="C570" s="5">
        <v>45646</v>
      </c>
      <c r="D570" s="5">
        <v>45627</v>
      </c>
      <c r="E570" s="4">
        <v>4700</v>
      </c>
      <c r="F570" s="4">
        <v>3000.88</v>
      </c>
      <c r="G570" s="4">
        <v>53.26</v>
      </c>
      <c r="H570" s="4">
        <v>0</v>
      </c>
      <c r="I570" s="4">
        <v>0</v>
      </c>
      <c r="J570" s="12">
        <v>0</v>
      </c>
      <c r="K570" s="4">
        <v>120</v>
      </c>
    </row>
    <row r="571" spans="1:11" x14ac:dyDescent="0.2">
      <c r="A571" s="4" t="s">
        <v>581</v>
      </c>
      <c r="B571" s="4" t="s">
        <v>15</v>
      </c>
      <c r="C571" s="5">
        <v>45413</v>
      </c>
      <c r="D571" s="5">
        <v>45413</v>
      </c>
      <c r="E571" s="4">
        <v>10000</v>
      </c>
      <c r="F571" s="4">
        <v>2297.15</v>
      </c>
      <c r="G571" s="4">
        <v>28.77</v>
      </c>
      <c r="H571" s="4">
        <v>0</v>
      </c>
      <c r="I571" s="4">
        <v>0</v>
      </c>
      <c r="J571" s="12">
        <v>0</v>
      </c>
      <c r="K571" s="4">
        <v>150</v>
      </c>
    </row>
    <row r="572" spans="1:11" x14ac:dyDescent="0.2">
      <c r="A572" s="4" t="s">
        <v>582</v>
      </c>
      <c r="B572" s="4" t="s">
        <v>12</v>
      </c>
      <c r="C572" s="5">
        <v>45470</v>
      </c>
      <c r="D572" s="5">
        <v>45444</v>
      </c>
      <c r="E572" s="4">
        <v>6000</v>
      </c>
      <c r="F572" s="4">
        <v>2266.61</v>
      </c>
      <c r="G572" s="4">
        <v>40.97</v>
      </c>
      <c r="H572" s="4">
        <v>0</v>
      </c>
      <c r="I572" s="4">
        <v>0</v>
      </c>
      <c r="J572" s="12">
        <v>0</v>
      </c>
      <c r="K572" s="4">
        <v>100</v>
      </c>
    </row>
    <row r="573" spans="1:11" x14ac:dyDescent="0.2">
      <c r="A573" s="4" t="s">
        <v>583</v>
      </c>
      <c r="B573" s="4" t="s">
        <v>15</v>
      </c>
      <c r="C573" s="5">
        <v>44974</v>
      </c>
      <c r="D573" s="5">
        <v>44958</v>
      </c>
      <c r="E573" s="4">
        <v>3800</v>
      </c>
      <c r="F573" s="4">
        <v>2230.86</v>
      </c>
      <c r="G573" s="4">
        <v>24.86</v>
      </c>
      <c r="H573" s="4">
        <v>0</v>
      </c>
      <c r="I573" s="4">
        <v>0</v>
      </c>
      <c r="J573" s="12">
        <v>0</v>
      </c>
      <c r="K573" s="4">
        <v>150</v>
      </c>
    </row>
    <row r="574" spans="1:11" x14ac:dyDescent="0.2">
      <c r="A574" s="4" t="s">
        <v>584</v>
      </c>
      <c r="B574" s="4" t="s">
        <v>12</v>
      </c>
      <c r="C574" s="5">
        <v>45592</v>
      </c>
      <c r="D574" s="5">
        <v>45566</v>
      </c>
      <c r="E574" s="4">
        <v>9600</v>
      </c>
      <c r="F574" s="4">
        <v>2254.5100000000002</v>
      </c>
      <c r="G574" s="4">
        <v>31.49</v>
      </c>
      <c r="H574" s="4">
        <v>0</v>
      </c>
      <c r="I574" s="4">
        <v>0</v>
      </c>
      <c r="J574" s="12">
        <v>0</v>
      </c>
      <c r="K574" s="4">
        <v>130</v>
      </c>
    </row>
    <row r="575" spans="1:11" x14ac:dyDescent="0.2">
      <c r="A575" s="4" t="s">
        <v>585</v>
      </c>
      <c r="B575" s="4" t="s">
        <v>10</v>
      </c>
      <c r="C575" s="5">
        <v>44961</v>
      </c>
      <c r="D575" s="5">
        <v>44958</v>
      </c>
      <c r="E575" s="4">
        <v>6300</v>
      </c>
      <c r="F575" s="4">
        <v>2017.91</v>
      </c>
      <c r="G575" s="4">
        <v>35.69</v>
      </c>
      <c r="H575" s="4">
        <v>0</v>
      </c>
      <c r="I575" s="4">
        <v>0</v>
      </c>
      <c r="J575" s="12">
        <v>30</v>
      </c>
      <c r="K575" s="4">
        <v>100</v>
      </c>
    </row>
    <row r="576" spans="1:11" x14ac:dyDescent="0.2">
      <c r="A576" s="4" t="s">
        <v>586</v>
      </c>
      <c r="B576" s="4" t="s">
        <v>15</v>
      </c>
      <c r="C576" s="5">
        <v>45493</v>
      </c>
      <c r="D576" s="5">
        <v>45474</v>
      </c>
      <c r="E576" s="4">
        <v>9400</v>
      </c>
      <c r="F576" s="4">
        <v>1707.08</v>
      </c>
      <c r="G576" s="4">
        <v>26.82</v>
      </c>
      <c r="H576" s="4">
        <v>0</v>
      </c>
      <c r="I576" s="4">
        <v>0</v>
      </c>
      <c r="J576" s="12">
        <v>0</v>
      </c>
      <c r="K576" s="4">
        <v>150</v>
      </c>
    </row>
    <row r="577" spans="1:11" x14ac:dyDescent="0.2">
      <c r="A577" s="4" t="s">
        <v>587</v>
      </c>
      <c r="B577" s="4" t="s">
        <v>12</v>
      </c>
      <c r="C577" s="5">
        <v>45341</v>
      </c>
      <c r="D577" s="5">
        <v>45323</v>
      </c>
      <c r="E577" s="4">
        <v>7500</v>
      </c>
      <c r="F577" s="4">
        <v>1482.23</v>
      </c>
      <c r="G577" s="4">
        <v>15.83</v>
      </c>
      <c r="H577" s="4">
        <v>0</v>
      </c>
      <c r="I577" s="4">
        <v>0</v>
      </c>
      <c r="J577" s="12">
        <v>0</v>
      </c>
      <c r="K577" s="4">
        <v>120</v>
      </c>
    </row>
    <row r="578" spans="1:11" x14ac:dyDescent="0.2">
      <c r="A578" s="4" t="s">
        <v>588</v>
      </c>
      <c r="B578" s="4" t="s">
        <v>10</v>
      </c>
      <c r="C578" s="5">
        <v>45078</v>
      </c>
      <c r="D578" s="5">
        <v>45078</v>
      </c>
      <c r="E578" s="4">
        <v>9600</v>
      </c>
      <c r="F578" s="4">
        <v>1532.94</v>
      </c>
      <c r="G578" s="4">
        <v>22.03</v>
      </c>
      <c r="H578" s="4">
        <v>0</v>
      </c>
      <c r="I578" s="4">
        <v>0</v>
      </c>
      <c r="J578" s="12">
        <v>0</v>
      </c>
      <c r="K578" s="4">
        <v>120</v>
      </c>
    </row>
    <row r="579" spans="1:11" x14ac:dyDescent="0.2">
      <c r="A579" s="4" t="s">
        <v>589</v>
      </c>
      <c r="B579" s="4" t="s">
        <v>10</v>
      </c>
      <c r="C579" s="5">
        <v>45455</v>
      </c>
      <c r="D579" s="5">
        <v>45444</v>
      </c>
      <c r="E579" s="4">
        <v>7300</v>
      </c>
      <c r="F579" s="4">
        <v>1214.8800000000001</v>
      </c>
      <c r="G579" s="4">
        <v>20.63</v>
      </c>
      <c r="H579" s="4">
        <v>0</v>
      </c>
      <c r="I579" s="4">
        <v>0</v>
      </c>
      <c r="J579" s="12">
        <v>0</v>
      </c>
      <c r="K579" s="4">
        <v>130</v>
      </c>
    </row>
    <row r="580" spans="1:11" x14ac:dyDescent="0.2">
      <c r="A580" s="4" t="s">
        <v>590</v>
      </c>
      <c r="B580" s="4" t="s">
        <v>12</v>
      </c>
      <c r="C580" s="5">
        <v>45253</v>
      </c>
      <c r="D580" s="5">
        <v>45231</v>
      </c>
      <c r="E580" s="4">
        <v>2800</v>
      </c>
      <c r="F580" s="4">
        <v>1584</v>
      </c>
      <c r="G580" s="4">
        <v>22.26</v>
      </c>
      <c r="H580" s="4">
        <v>0</v>
      </c>
      <c r="I580" s="4">
        <v>0</v>
      </c>
      <c r="J580" s="12">
        <v>0</v>
      </c>
      <c r="K580" s="4">
        <v>120</v>
      </c>
    </row>
    <row r="581" spans="1:11" x14ac:dyDescent="0.2">
      <c r="A581" s="4" t="s">
        <v>591</v>
      </c>
      <c r="B581" s="4" t="s">
        <v>10</v>
      </c>
      <c r="C581" s="5">
        <v>45367</v>
      </c>
      <c r="D581" s="5">
        <v>45352</v>
      </c>
      <c r="E581" s="4">
        <v>2800</v>
      </c>
      <c r="F581" s="4">
        <v>1377.67</v>
      </c>
      <c r="G581" s="4">
        <v>25.07</v>
      </c>
      <c r="H581" s="4">
        <v>0</v>
      </c>
      <c r="I581" s="4">
        <v>0</v>
      </c>
      <c r="J581" s="12">
        <v>0</v>
      </c>
      <c r="K581" s="4">
        <v>100</v>
      </c>
    </row>
    <row r="582" spans="1:11" x14ac:dyDescent="0.2">
      <c r="A582" s="4" t="s">
        <v>592</v>
      </c>
      <c r="B582" s="4" t="s">
        <v>15</v>
      </c>
      <c r="C582" s="5">
        <v>45345</v>
      </c>
      <c r="D582" s="5">
        <v>45323</v>
      </c>
      <c r="E582" s="4">
        <v>8600</v>
      </c>
      <c r="F582" s="4">
        <v>1489.17</v>
      </c>
      <c r="G582" s="4">
        <v>27.92</v>
      </c>
      <c r="H582" s="4">
        <v>0</v>
      </c>
      <c r="I582" s="4">
        <v>0</v>
      </c>
      <c r="J582" s="12">
        <v>0</v>
      </c>
      <c r="K582" s="4">
        <v>180</v>
      </c>
    </row>
    <row r="583" spans="1:11" x14ac:dyDescent="0.2">
      <c r="A583" s="4" t="s">
        <v>593</v>
      </c>
      <c r="B583" s="4" t="s">
        <v>15</v>
      </c>
      <c r="C583" s="5">
        <v>45112</v>
      </c>
      <c r="D583" s="5">
        <v>45108</v>
      </c>
      <c r="E583" s="4">
        <v>4200</v>
      </c>
      <c r="F583" s="4">
        <v>1436.22</v>
      </c>
      <c r="G583" s="4">
        <v>20.55</v>
      </c>
      <c r="H583" s="4">
        <v>0</v>
      </c>
      <c r="I583" s="4">
        <v>0</v>
      </c>
      <c r="J583" s="12">
        <v>0</v>
      </c>
      <c r="K583" s="4">
        <v>130</v>
      </c>
    </row>
    <row r="584" spans="1:11" x14ac:dyDescent="0.2">
      <c r="A584" s="4" t="s">
        <v>594</v>
      </c>
      <c r="B584" s="4" t="s">
        <v>15</v>
      </c>
      <c r="C584" s="5">
        <v>45565</v>
      </c>
      <c r="D584" s="5">
        <v>45536</v>
      </c>
      <c r="E584" s="4">
        <v>4700</v>
      </c>
      <c r="F584" s="4">
        <v>1524.96</v>
      </c>
      <c r="G584" s="4">
        <v>21.69</v>
      </c>
      <c r="H584" s="4">
        <v>0</v>
      </c>
      <c r="I584" s="4">
        <v>0</v>
      </c>
      <c r="J584" s="12">
        <v>0</v>
      </c>
      <c r="K584" s="4">
        <v>130</v>
      </c>
    </row>
    <row r="585" spans="1:11" x14ac:dyDescent="0.2">
      <c r="A585" s="4" t="s">
        <v>595</v>
      </c>
      <c r="B585" s="4" t="s">
        <v>10</v>
      </c>
      <c r="C585" s="5">
        <v>45463</v>
      </c>
      <c r="D585" s="5">
        <v>45444</v>
      </c>
      <c r="E585" s="4">
        <v>7300</v>
      </c>
      <c r="F585" s="4">
        <v>1592.81</v>
      </c>
      <c r="G585" s="4">
        <v>16.34</v>
      </c>
      <c r="H585" s="4">
        <v>0</v>
      </c>
      <c r="I585" s="4">
        <v>0</v>
      </c>
      <c r="J585" s="12">
        <v>15</v>
      </c>
      <c r="K585" s="4">
        <v>100</v>
      </c>
    </row>
    <row r="586" spans="1:11" x14ac:dyDescent="0.2">
      <c r="A586" s="4" t="s">
        <v>596</v>
      </c>
      <c r="B586" s="4" t="s">
        <v>15</v>
      </c>
      <c r="C586" s="5">
        <v>44955</v>
      </c>
      <c r="D586" s="5">
        <v>44927</v>
      </c>
      <c r="E586" s="4">
        <v>4600</v>
      </c>
      <c r="F586" s="4">
        <v>4228.88</v>
      </c>
      <c r="G586" s="4">
        <v>65.05</v>
      </c>
      <c r="H586" s="4">
        <v>0</v>
      </c>
      <c r="I586" s="4">
        <v>0</v>
      </c>
      <c r="J586" s="12">
        <v>0</v>
      </c>
      <c r="K586" s="4">
        <v>130</v>
      </c>
    </row>
    <row r="587" spans="1:11" x14ac:dyDescent="0.2">
      <c r="A587" s="4" t="s">
        <v>597</v>
      </c>
      <c r="B587" s="4" t="s">
        <v>10</v>
      </c>
      <c r="C587" s="5">
        <v>45619</v>
      </c>
      <c r="D587" s="5">
        <v>45597</v>
      </c>
      <c r="E587" s="4">
        <v>8000</v>
      </c>
      <c r="F587" s="4">
        <v>4234.1499999999996</v>
      </c>
      <c r="G587" s="4">
        <v>59.01</v>
      </c>
      <c r="H587" s="4">
        <v>0</v>
      </c>
      <c r="I587" s="4">
        <v>0</v>
      </c>
      <c r="J587" s="12">
        <v>30</v>
      </c>
      <c r="K587" s="4">
        <v>100</v>
      </c>
    </row>
    <row r="588" spans="1:11" x14ac:dyDescent="0.2">
      <c r="A588" s="4" t="s">
        <v>598</v>
      </c>
      <c r="B588" s="4" t="s">
        <v>10</v>
      </c>
      <c r="C588" s="5">
        <v>45454</v>
      </c>
      <c r="D588" s="5">
        <v>45444</v>
      </c>
      <c r="E588" s="4">
        <v>3500</v>
      </c>
      <c r="F588" s="4">
        <v>4076.65</v>
      </c>
      <c r="G588" s="4">
        <v>63.59</v>
      </c>
      <c r="H588" s="4">
        <v>0</v>
      </c>
      <c r="I588" s="4">
        <v>0</v>
      </c>
      <c r="J588" s="12">
        <v>0</v>
      </c>
      <c r="K588" s="4">
        <v>100</v>
      </c>
    </row>
    <row r="589" spans="1:11" x14ac:dyDescent="0.2">
      <c r="A589" s="4" t="s">
        <v>599</v>
      </c>
      <c r="B589" s="4" t="s">
        <v>12</v>
      </c>
      <c r="C589" s="5">
        <v>45607</v>
      </c>
      <c r="D589" s="5">
        <v>45597</v>
      </c>
      <c r="E589" s="4">
        <v>9000</v>
      </c>
      <c r="F589" s="4">
        <v>5139.33</v>
      </c>
      <c r="G589" s="4">
        <v>76.459999999999994</v>
      </c>
      <c r="H589" s="4">
        <v>0</v>
      </c>
      <c r="I589" s="4">
        <v>0</v>
      </c>
      <c r="J589" s="12">
        <v>0</v>
      </c>
      <c r="K589" s="4">
        <v>120</v>
      </c>
    </row>
    <row r="590" spans="1:11" x14ac:dyDescent="0.2">
      <c r="A590" s="4" t="s">
        <v>600</v>
      </c>
      <c r="B590" s="4" t="s">
        <v>15</v>
      </c>
      <c r="C590" s="5">
        <v>45166</v>
      </c>
      <c r="D590" s="5">
        <v>45139</v>
      </c>
      <c r="E590" s="4">
        <v>5600</v>
      </c>
      <c r="F590" s="4">
        <v>5052.8999999999996</v>
      </c>
      <c r="G590" s="4">
        <v>72.45</v>
      </c>
      <c r="H590" s="4">
        <v>0</v>
      </c>
      <c r="I590" s="4">
        <v>0</v>
      </c>
      <c r="J590" s="12">
        <v>0</v>
      </c>
      <c r="K590" s="4">
        <v>120</v>
      </c>
    </row>
    <row r="591" spans="1:11" x14ac:dyDescent="0.2">
      <c r="A591" s="4" t="s">
        <v>601</v>
      </c>
      <c r="B591" s="4" t="s">
        <v>12</v>
      </c>
      <c r="C591" s="5">
        <v>44935</v>
      </c>
      <c r="D591" s="5">
        <v>44927</v>
      </c>
      <c r="E591" s="4">
        <v>4600</v>
      </c>
      <c r="F591" s="4">
        <v>4603.62</v>
      </c>
      <c r="G591" s="4">
        <v>70.36</v>
      </c>
      <c r="H591" s="4">
        <v>0</v>
      </c>
      <c r="I591" s="4">
        <v>0</v>
      </c>
      <c r="J591" s="12">
        <v>0</v>
      </c>
      <c r="K591" s="4">
        <v>180</v>
      </c>
    </row>
    <row r="592" spans="1:11" x14ac:dyDescent="0.2">
      <c r="A592" s="4" t="s">
        <v>602</v>
      </c>
      <c r="B592" s="4" t="s">
        <v>12</v>
      </c>
      <c r="C592" s="5">
        <v>45219</v>
      </c>
      <c r="D592" s="5">
        <v>45200</v>
      </c>
      <c r="E592" s="4">
        <v>4100</v>
      </c>
      <c r="F592" s="4">
        <v>3642.15</v>
      </c>
      <c r="G592" s="4">
        <v>61.48</v>
      </c>
      <c r="H592" s="4">
        <v>0</v>
      </c>
      <c r="I592" s="4">
        <v>0</v>
      </c>
      <c r="J592" s="12">
        <v>0</v>
      </c>
      <c r="K592" s="4">
        <v>150</v>
      </c>
    </row>
    <row r="593" spans="1:11" x14ac:dyDescent="0.2">
      <c r="A593" s="4" t="s">
        <v>603</v>
      </c>
      <c r="B593" s="4" t="s">
        <v>10</v>
      </c>
      <c r="C593" s="5">
        <v>45236</v>
      </c>
      <c r="D593" s="5">
        <v>45231</v>
      </c>
      <c r="E593" s="4">
        <v>5400</v>
      </c>
      <c r="F593" s="4">
        <v>1910.94</v>
      </c>
      <c r="G593" s="4">
        <v>26.32</v>
      </c>
      <c r="H593" s="4">
        <v>0</v>
      </c>
      <c r="I593" s="4">
        <v>0</v>
      </c>
      <c r="J593" s="12">
        <v>0</v>
      </c>
      <c r="K593" s="4">
        <v>100</v>
      </c>
    </row>
    <row r="594" spans="1:11" x14ac:dyDescent="0.2">
      <c r="A594" s="4" t="s">
        <v>604</v>
      </c>
      <c r="B594" s="4" t="s">
        <v>15</v>
      </c>
      <c r="C594" s="5">
        <v>45652</v>
      </c>
      <c r="D594" s="5">
        <v>45627</v>
      </c>
      <c r="E594" s="4">
        <v>4900</v>
      </c>
      <c r="F594" s="4">
        <v>2020.71</v>
      </c>
      <c r="G594" s="4">
        <v>32.159999999999997</v>
      </c>
      <c r="H594" s="4">
        <v>0</v>
      </c>
      <c r="I594" s="4">
        <v>0</v>
      </c>
      <c r="J594" s="12">
        <v>0</v>
      </c>
      <c r="K594" s="4">
        <v>130</v>
      </c>
    </row>
    <row r="595" spans="1:11" x14ac:dyDescent="0.2">
      <c r="A595" s="4" t="s">
        <v>605</v>
      </c>
      <c r="B595" s="4" t="s">
        <v>10</v>
      </c>
      <c r="C595" s="5">
        <v>45396</v>
      </c>
      <c r="D595" s="5">
        <v>45383</v>
      </c>
      <c r="E595" s="4">
        <v>4500</v>
      </c>
      <c r="F595" s="4">
        <v>1790.66</v>
      </c>
      <c r="G595" s="4">
        <v>16.760000000000002</v>
      </c>
      <c r="H595" s="4">
        <v>0</v>
      </c>
      <c r="I595" s="4">
        <v>0</v>
      </c>
      <c r="J595" s="12">
        <v>0</v>
      </c>
      <c r="K595" s="4">
        <v>130</v>
      </c>
    </row>
    <row r="596" spans="1:11" x14ac:dyDescent="0.2">
      <c r="A596" s="4" t="s">
        <v>606</v>
      </c>
      <c r="B596" s="4" t="s">
        <v>10</v>
      </c>
      <c r="C596" s="5">
        <v>45462</v>
      </c>
      <c r="D596" s="5">
        <v>45444</v>
      </c>
      <c r="E596" s="4">
        <v>6500</v>
      </c>
      <c r="F596" s="4">
        <v>3023.67</v>
      </c>
      <c r="G596" s="4">
        <v>46.99</v>
      </c>
      <c r="H596" s="4">
        <v>0</v>
      </c>
      <c r="I596" s="4">
        <v>0</v>
      </c>
      <c r="J596" s="12">
        <v>0</v>
      </c>
      <c r="K596" s="4">
        <v>130</v>
      </c>
    </row>
    <row r="597" spans="1:11" x14ac:dyDescent="0.2">
      <c r="A597" s="4" t="s">
        <v>607</v>
      </c>
      <c r="B597" s="4" t="s">
        <v>15</v>
      </c>
      <c r="C597" s="5">
        <v>45084</v>
      </c>
      <c r="D597" s="5">
        <v>45078</v>
      </c>
      <c r="E597" s="4">
        <v>5900</v>
      </c>
      <c r="F597" s="4">
        <v>2430.11</v>
      </c>
      <c r="G597" s="4">
        <v>41.07</v>
      </c>
      <c r="H597" s="4">
        <v>0</v>
      </c>
      <c r="I597" s="4">
        <v>0</v>
      </c>
      <c r="J597" s="12">
        <v>0</v>
      </c>
      <c r="K597" s="4">
        <v>180</v>
      </c>
    </row>
    <row r="598" spans="1:11" x14ac:dyDescent="0.2">
      <c r="A598" s="4" t="s">
        <v>608</v>
      </c>
      <c r="B598" s="4" t="s">
        <v>12</v>
      </c>
      <c r="C598" s="5">
        <v>45547</v>
      </c>
      <c r="D598" s="5">
        <v>45536</v>
      </c>
      <c r="E598" s="4">
        <v>7700</v>
      </c>
      <c r="F598" s="4">
        <v>1760.65</v>
      </c>
      <c r="G598" s="4">
        <v>25.08</v>
      </c>
      <c r="H598" s="4">
        <v>0</v>
      </c>
      <c r="I598" s="4">
        <v>0</v>
      </c>
      <c r="J598" s="12">
        <v>0</v>
      </c>
      <c r="K598" s="4">
        <v>180</v>
      </c>
    </row>
    <row r="599" spans="1:11" x14ac:dyDescent="0.2">
      <c r="A599" s="4" t="s">
        <v>609</v>
      </c>
      <c r="B599" s="4" t="s">
        <v>10</v>
      </c>
      <c r="C599" s="5">
        <v>45628</v>
      </c>
      <c r="D599" s="5">
        <v>45627</v>
      </c>
      <c r="E599" s="4">
        <v>4900</v>
      </c>
      <c r="F599" s="4">
        <v>1442.09</v>
      </c>
      <c r="G599" s="4">
        <v>23.34</v>
      </c>
      <c r="H599" s="4">
        <v>0</v>
      </c>
      <c r="I599" s="4">
        <v>0</v>
      </c>
      <c r="J599" s="12">
        <v>0</v>
      </c>
      <c r="K599" s="4">
        <v>120</v>
      </c>
    </row>
    <row r="600" spans="1:11" x14ac:dyDescent="0.2">
      <c r="A600" s="4" t="s">
        <v>610</v>
      </c>
      <c r="B600" s="4" t="s">
        <v>15</v>
      </c>
      <c r="C600" s="5">
        <v>45554</v>
      </c>
      <c r="D600" s="5">
        <v>45536</v>
      </c>
      <c r="E600" s="4">
        <v>3700</v>
      </c>
      <c r="F600" s="4">
        <v>2270.87</v>
      </c>
      <c r="G600" s="4">
        <v>38.020000000000003</v>
      </c>
      <c r="H600" s="4">
        <v>0</v>
      </c>
      <c r="I600" s="4">
        <v>0</v>
      </c>
      <c r="J600" s="12">
        <v>0</v>
      </c>
      <c r="K600" s="4">
        <v>120</v>
      </c>
    </row>
    <row r="601" spans="1:11" x14ac:dyDescent="0.2">
      <c r="A601" s="4" t="s">
        <v>611</v>
      </c>
      <c r="B601" s="4" t="s">
        <v>10</v>
      </c>
      <c r="C601" s="5">
        <v>45293</v>
      </c>
      <c r="D601" s="5">
        <v>45292</v>
      </c>
      <c r="E601" s="4">
        <v>6500</v>
      </c>
      <c r="F601" s="4">
        <v>1630.81</v>
      </c>
      <c r="G601" s="4">
        <v>29.93</v>
      </c>
      <c r="H601" s="4">
        <v>0</v>
      </c>
      <c r="I601" s="4">
        <v>0</v>
      </c>
      <c r="J601" s="12">
        <v>0</v>
      </c>
      <c r="K601" s="4">
        <v>130</v>
      </c>
    </row>
  </sheetData>
  <autoFilter ref="A1:K601" xr:uid="{4F81CF67-6133-4E42-9368-5582303232A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965B-66BA-D549-A102-5990A558B259}">
  <dimension ref="A1:R73"/>
  <sheetViews>
    <sheetView workbookViewId="0">
      <selection activeCell="C28" sqref="C28"/>
    </sheetView>
  </sheetViews>
  <sheetFormatPr baseColWidth="10" defaultRowHeight="16" x14ac:dyDescent="0.2"/>
  <cols>
    <col min="1" max="1" width="16.33203125" style="7" customWidth="1"/>
    <col min="2" max="2" width="23" style="4" customWidth="1"/>
    <col min="3" max="3" width="18.1640625" style="4" customWidth="1"/>
    <col min="4" max="4" width="24.5" style="4" customWidth="1"/>
    <col min="5" max="5" width="17.5" style="4" customWidth="1"/>
    <col min="6" max="6" width="18.33203125" style="4" customWidth="1"/>
    <col min="7" max="7" width="17.33203125" style="4" customWidth="1"/>
    <col min="8" max="8" width="14.5" style="4" customWidth="1"/>
    <col min="9" max="9" width="16.1640625" style="4" customWidth="1"/>
    <col min="10" max="10" width="17.83203125" style="4" customWidth="1"/>
    <col min="11" max="11" width="22.6640625" style="34" customWidth="1"/>
    <col min="14" max="14" width="17.6640625" bestFit="1" customWidth="1"/>
    <col min="15" max="15" width="16" bestFit="1" customWidth="1"/>
    <col min="16" max="16" width="6.5" bestFit="1" customWidth="1"/>
    <col min="17" max="17" width="7.33203125" bestFit="1" customWidth="1"/>
    <col min="18" max="18" width="10.5" bestFit="1" customWidth="1"/>
    <col min="20" max="20" width="13" bestFit="1" customWidth="1"/>
    <col min="21" max="21" width="19.5" bestFit="1" customWidth="1"/>
  </cols>
  <sheetData>
    <row r="1" spans="1:18" x14ac:dyDescent="0.2">
      <c r="A1" s="14" t="s">
        <v>7</v>
      </c>
      <c r="B1" s="15" t="s">
        <v>1</v>
      </c>
      <c r="C1" s="16" t="s">
        <v>614</v>
      </c>
      <c r="D1" s="15" t="s">
        <v>615</v>
      </c>
      <c r="E1" s="15" t="s">
        <v>616</v>
      </c>
      <c r="F1" s="15" t="s">
        <v>617</v>
      </c>
      <c r="G1" s="15" t="s">
        <v>618</v>
      </c>
      <c r="H1" s="15" t="s">
        <v>627</v>
      </c>
      <c r="I1" s="15" t="s">
        <v>619</v>
      </c>
      <c r="J1" s="15" t="s">
        <v>647</v>
      </c>
      <c r="K1" s="32" t="s">
        <v>620</v>
      </c>
      <c r="N1" s="9" t="s">
        <v>626</v>
      </c>
      <c r="O1" t="s">
        <v>624</v>
      </c>
    </row>
    <row r="2" spans="1:18" x14ac:dyDescent="0.2">
      <c r="A2" s="7">
        <v>44927</v>
      </c>
      <c r="B2" s="4" t="s">
        <v>12</v>
      </c>
      <c r="C2" s="13">
        <f>SUMIFS(Raw_Data!G2:G601,Raw_Data!B2:B601,B2,Raw_Data!D2:D601,A2)</f>
        <v>134.6</v>
      </c>
      <c r="D2" s="4">
        <f>SUMIFS(Raw_Data!H2:H601,Raw_Data!B2:B601,B2,Raw_Data!D2:D601,A2)</f>
        <v>0</v>
      </c>
      <c r="E2" s="4">
        <f>SUMIFS(Raw_Data!K2:K601,Raw_Data!B2:B601,B2,Raw_Data!D2:D601,A2)</f>
        <v>520</v>
      </c>
      <c r="F2" s="4">
        <v>4</v>
      </c>
      <c r="G2" s="4">
        <v>4</v>
      </c>
      <c r="H2" s="33" cm="1">
        <f t="array" ref="H2">SUMPRODUCT(
    (Raw_Data!$D$2:$D$1000=A2) *
    (Raw_Data!$B$2:$B$1000=B2) *
    (Raw_Data!$J$2:$J$1000&gt;30)
)</f>
        <v>0</v>
      </c>
      <c r="I2" s="4" cm="1">
        <f t="array" ref="I2:I73">C2:C73 - D2:D73 - E2:E73</f>
        <v>-385.4</v>
      </c>
      <c r="K2" s="34">
        <f xml:space="preserve"> H2 / F2</f>
        <v>0</v>
      </c>
    </row>
    <row r="3" spans="1:18" x14ac:dyDescent="0.2">
      <c r="A3" s="7">
        <v>44927</v>
      </c>
      <c r="B3" s="4" t="s">
        <v>10</v>
      </c>
      <c r="C3" s="4">
        <f>SUMIFS(Raw_Data!G3:G602,Raw_Data!B3:B602,B3,Raw_Data!D3:D602,A3)</f>
        <v>353.64000000000004</v>
      </c>
      <c r="D3" s="4">
        <f>SUMIFS(Raw_Data!H3:H602,Raw_Data!B3:B602,B3,Raw_Data!D3:D602,A3)</f>
        <v>0</v>
      </c>
      <c r="E3" s="4">
        <f>SUMIFS(Raw_Data!K3:K602,Raw_Data!B3:B602,B3,Raw_Data!D3:D602,A3)</f>
        <v>1350</v>
      </c>
      <c r="F3" s="4">
        <v>10</v>
      </c>
      <c r="G3" s="4">
        <v>10</v>
      </c>
      <c r="H3" s="33" cm="1">
        <f t="array" ref="H3">SUMPRODUCT(
    (Raw_Data!$D$2:$D$1000=A3) *
    (Raw_Data!$B$2:$B$1000=B3) *
    (Raw_Data!$J$2:$J$1000&gt;30)
)</f>
        <v>0</v>
      </c>
      <c r="I3" s="4">
        <v>-996.3599999999999</v>
      </c>
      <c r="K3" s="34">
        <f t="shared" ref="K3:K66" si="0" xml:space="preserve"> H3 / F3</f>
        <v>0</v>
      </c>
      <c r="N3" s="9" t="s">
        <v>621</v>
      </c>
      <c r="O3" s="9" t="s">
        <v>625</v>
      </c>
    </row>
    <row r="4" spans="1:18" x14ac:dyDescent="0.2">
      <c r="A4" s="7">
        <v>44927</v>
      </c>
      <c r="B4" s="4" t="s">
        <v>15</v>
      </c>
      <c r="C4" s="4">
        <f>SUMIFS(Raw_Data!G4:G603,Raw_Data!B4:B603,B4,Raw_Data!D4:D603,A4)</f>
        <v>163.54</v>
      </c>
      <c r="D4" s="4">
        <f>SUMIFS(Raw_Data!H4:H603,Raw_Data!B4:B603,B4,Raw_Data!D4:D603,A4)</f>
        <v>0</v>
      </c>
      <c r="E4" s="4">
        <f>SUMIFS(Raw_Data!K4:K603,Raw_Data!B4:B603,B4,Raw_Data!D4:D603,A4)</f>
        <v>630</v>
      </c>
      <c r="F4" s="4">
        <v>5</v>
      </c>
      <c r="G4" s="4">
        <v>5</v>
      </c>
      <c r="H4" s="33" cm="1">
        <f t="array" ref="H4">SUMPRODUCT(
    (Raw_Data!$D$2:$D$1000=A4) *
    (Raw_Data!$B$2:$B$1000=B4) *
    (Raw_Data!$J$2:$J$1000&gt;30)
)</f>
        <v>0</v>
      </c>
      <c r="I4" s="4">
        <v>-466.46000000000004</v>
      </c>
      <c r="K4" s="34">
        <f t="shared" si="0"/>
        <v>0</v>
      </c>
      <c r="N4" s="9" t="s">
        <v>622</v>
      </c>
      <c r="O4" t="s">
        <v>12</v>
      </c>
      <c r="P4" t="s">
        <v>10</v>
      </c>
      <c r="Q4" t="s">
        <v>15</v>
      </c>
      <c r="R4" t="s">
        <v>623</v>
      </c>
    </row>
    <row r="5" spans="1:18" x14ac:dyDescent="0.2">
      <c r="A5" s="7">
        <v>44958</v>
      </c>
      <c r="B5" s="4" t="s">
        <v>12</v>
      </c>
      <c r="C5" s="4">
        <f>SUMIFS(Raw_Data!G5:G604,Raw_Data!B5:B604,B5,Raw_Data!D5:D604,A5)</f>
        <v>283.37</v>
      </c>
      <c r="D5" s="4">
        <f>SUMIFS(Raw_Data!H5:H604,Raw_Data!B5:B604,B5,Raw_Data!D5:D604,A5)</f>
        <v>0</v>
      </c>
      <c r="E5" s="4">
        <f>SUMIFS(Raw_Data!K5:K604,Raw_Data!B5:B604,B5,Raw_Data!D5:D604,A5)</f>
        <v>1310</v>
      </c>
      <c r="F5" s="4">
        <v>10</v>
      </c>
      <c r="G5" s="4">
        <v>10</v>
      </c>
      <c r="H5" s="33" cm="1">
        <f t="array" ref="H5">SUMPRODUCT(
    (Raw_Data!$D$2:$D$1000=A5) *
    (Raw_Data!$B$2:$B$1000=B5) *
    (Raw_Data!$J$2:$J$1000&gt;30)
)</f>
        <v>0</v>
      </c>
      <c r="I5" s="4">
        <v>-1026.6300000000001</v>
      </c>
      <c r="K5" s="34">
        <f t="shared" si="0"/>
        <v>0</v>
      </c>
      <c r="N5" s="10">
        <v>44927</v>
      </c>
      <c r="O5" s="8">
        <v>4</v>
      </c>
      <c r="P5" s="8">
        <v>10</v>
      </c>
      <c r="Q5" s="8">
        <v>5</v>
      </c>
      <c r="R5" s="8">
        <v>19</v>
      </c>
    </row>
    <row r="6" spans="1:18" x14ac:dyDescent="0.2">
      <c r="A6" s="7">
        <v>44958</v>
      </c>
      <c r="B6" s="4" t="s">
        <v>10</v>
      </c>
      <c r="C6" s="4">
        <f>SUMIFS(Raw_Data!G6:G605,Raw_Data!B6:B605,B6,Raw_Data!D6:D605,A6)</f>
        <v>601.99</v>
      </c>
      <c r="D6" s="4">
        <f>SUMIFS(Raw_Data!H6:H605,Raw_Data!B6:B605,B6,Raw_Data!D6:D605,A6)</f>
        <v>0</v>
      </c>
      <c r="E6" s="4">
        <f>SUMIFS(Raw_Data!K6:K605,Raw_Data!B6:B605,B6,Raw_Data!D6:D605,A6)</f>
        <v>1530</v>
      </c>
      <c r="F6" s="4">
        <v>13</v>
      </c>
      <c r="G6" s="4">
        <v>13</v>
      </c>
      <c r="H6" s="33" cm="1">
        <f t="array" ref="H6">SUMPRODUCT(
    (Raw_Data!$D$2:$D$1000=A6) *
    (Raw_Data!$B$2:$B$1000=B6) *
    (Raw_Data!$J$2:$J$1000&gt;30)
)</f>
        <v>0</v>
      </c>
      <c r="I6" s="4">
        <v>-928.01</v>
      </c>
      <c r="K6" s="34">
        <f t="shared" si="0"/>
        <v>0</v>
      </c>
      <c r="N6" s="10">
        <v>44958</v>
      </c>
      <c r="O6" s="8">
        <v>10</v>
      </c>
      <c r="P6" s="8">
        <v>13</v>
      </c>
      <c r="Q6" s="8">
        <v>8</v>
      </c>
      <c r="R6" s="8">
        <v>31</v>
      </c>
    </row>
    <row r="7" spans="1:18" x14ac:dyDescent="0.2">
      <c r="A7" s="7">
        <v>44958</v>
      </c>
      <c r="B7" s="4" t="s">
        <v>15</v>
      </c>
      <c r="C7" s="4">
        <f>SUMIFS(Raw_Data!G7:G606,Raw_Data!B7:B606,B7,Raw_Data!D7:D606,A7)</f>
        <v>258.58000000000004</v>
      </c>
      <c r="D7" s="4">
        <f>SUMIFS(Raw_Data!H7:H606,Raw_Data!B7:B606,B7,Raw_Data!D7:D606,A7)</f>
        <v>0</v>
      </c>
      <c r="E7" s="4">
        <f>SUMIFS(Raw_Data!K7:K606,Raw_Data!B7:B606,B7,Raw_Data!D7:D606,A7)</f>
        <v>1000</v>
      </c>
      <c r="F7" s="4">
        <v>8</v>
      </c>
      <c r="G7" s="4">
        <v>8</v>
      </c>
      <c r="H7" s="33" cm="1">
        <f t="array" ref="H7">SUMPRODUCT(
    (Raw_Data!$D$2:$D$1000=A7) *
    (Raw_Data!$B$2:$B$1000=B7) *
    (Raw_Data!$J$2:$J$1000&gt;30)
)</f>
        <v>1</v>
      </c>
      <c r="I7" s="4">
        <v>-741.42</v>
      </c>
      <c r="K7" s="34">
        <f xml:space="preserve"> H7 / F7</f>
        <v>0.125</v>
      </c>
      <c r="N7" s="10">
        <v>44986</v>
      </c>
      <c r="O7" s="8">
        <v>8</v>
      </c>
      <c r="P7" s="8">
        <v>14</v>
      </c>
      <c r="Q7" s="8">
        <v>6</v>
      </c>
      <c r="R7" s="8">
        <v>28</v>
      </c>
    </row>
    <row r="8" spans="1:18" x14ac:dyDescent="0.2">
      <c r="A8" s="7">
        <v>44986</v>
      </c>
      <c r="B8" s="4" t="s">
        <v>12</v>
      </c>
      <c r="C8" s="4">
        <f>SUMIFS(Raw_Data!G8:G607,Raw_Data!B8:B607,B8,Raw_Data!D8:D607,A8)</f>
        <v>292.07</v>
      </c>
      <c r="D8" s="4">
        <f>SUMIFS(Raw_Data!H8:H607,Raw_Data!B8:B607,B8,Raw_Data!D8:D607,A8)</f>
        <v>0</v>
      </c>
      <c r="E8" s="4">
        <f>SUMIFS(Raw_Data!K8:K607,Raw_Data!B8:B607,B8,Raw_Data!D8:D607,A8)</f>
        <v>1010</v>
      </c>
      <c r="F8" s="4">
        <v>8</v>
      </c>
      <c r="G8" s="4">
        <v>8</v>
      </c>
      <c r="H8" s="33" cm="1">
        <f t="array" ref="H8">SUMPRODUCT(
    (Raw_Data!$D$2:$D$1000=A8) *
    (Raw_Data!$B$2:$B$1000=B8) *
    (Raw_Data!$J$2:$J$1000&gt;30)
)</f>
        <v>0</v>
      </c>
      <c r="I8" s="4">
        <v>-717.93000000000006</v>
      </c>
      <c r="K8" s="34">
        <f t="shared" si="0"/>
        <v>0</v>
      </c>
      <c r="N8" s="10">
        <v>45017</v>
      </c>
      <c r="O8" s="8">
        <v>4</v>
      </c>
      <c r="P8" s="8">
        <v>11</v>
      </c>
      <c r="Q8" s="8">
        <v>5</v>
      </c>
      <c r="R8" s="8">
        <v>20</v>
      </c>
    </row>
    <row r="9" spans="1:18" x14ac:dyDescent="0.2">
      <c r="A9" s="7">
        <v>44986</v>
      </c>
      <c r="B9" s="4" t="s">
        <v>10</v>
      </c>
      <c r="C9" s="4">
        <f>SUMIFS(Raw_Data!G9:G608,Raw_Data!B9:B608,B9,Raw_Data!D9:D608,A9)</f>
        <v>525.6</v>
      </c>
      <c r="D9" s="4">
        <f>SUMIFS(Raw_Data!H9:H608,Raw_Data!B9:B608,B9,Raw_Data!D9:D608,A9)</f>
        <v>0</v>
      </c>
      <c r="E9" s="4">
        <f>SUMIFS(Raw_Data!K9:K608,Raw_Data!B9:B608,B9,Raw_Data!D9:D608,A9)</f>
        <v>1700</v>
      </c>
      <c r="F9" s="4">
        <v>14</v>
      </c>
      <c r="G9" s="4">
        <v>14</v>
      </c>
      <c r="H9" s="33" cm="1">
        <f t="array" ref="H9">SUMPRODUCT(
    (Raw_Data!$D$2:$D$1000=A9) *
    (Raw_Data!$B$2:$B$1000=B9) *
    (Raw_Data!$J$2:$J$1000&gt;30)
)</f>
        <v>0</v>
      </c>
      <c r="I9" s="4">
        <v>-1174.4000000000001</v>
      </c>
      <c r="K9" s="34">
        <f t="shared" si="0"/>
        <v>0</v>
      </c>
      <c r="N9" s="10">
        <v>45047</v>
      </c>
      <c r="O9" s="8">
        <v>7</v>
      </c>
      <c r="P9" s="8">
        <v>10</v>
      </c>
      <c r="Q9" s="8">
        <v>2</v>
      </c>
      <c r="R9" s="8">
        <v>19</v>
      </c>
    </row>
    <row r="10" spans="1:18" x14ac:dyDescent="0.2">
      <c r="A10" s="7">
        <v>44986</v>
      </c>
      <c r="B10" s="4" t="s">
        <v>15</v>
      </c>
      <c r="C10" s="4">
        <f>SUMIFS(Raw_Data!G10:G609,Raw_Data!B10:B609,B10,Raw_Data!D10:D609,A10)</f>
        <v>219.39000000000001</v>
      </c>
      <c r="D10" s="4">
        <f>SUMIFS(Raw_Data!H10:H609,Raw_Data!B10:B609,B10,Raw_Data!D10:D609,A10)</f>
        <v>0</v>
      </c>
      <c r="E10" s="4">
        <f>SUMIFS(Raw_Data!K10:K609,Raw_Data!B10:B609,B10,Raw_Data!D10:D609,A10)</f>
        <v>700</v>
      </c>
      <c r="F10" s="4">
        <v>6</v>
      </c>
      <c r="G10" s="4">
        <v>6</v>
      </c>
      <c r="H10" s="33" cm="1">
        <f t="array" ref="H10">SUMPRODUCT(
    (Raw_Data!$D$2:$D$1000=A10) *
    (Raw_Data!$B$2:$B$1000=B10) *
    (Raw_Data!$J$2:$J$1000&gt;30)
)</f>
        <v>0</v>
      </c>
      <c r="I10" s="4">
        <v>-480.61</v>
      </c>
      <c r="K10" s="34">
        <f t="shared" si="0"/>
        <v>0</v>
      </c>
      <c r="N10" s="10">
        <v>45078</v>
      </c>
      <c r="O10" s="8">
        <v>12</v>
      </c>
      <c r="P10" s="8">
        <v>10</v>
      </c>
      <c r="Q10" s="8">
        <v>3</v>
      </c>
      <c r="R10" s="8">
        <v>25</v>
      </c>
    </row>
    <row r="11" spans="1:18" x14ac:dyDescent="0.2">
      <c r="A11" s="7">
        <v>45017</v>
      </c>
      <c r="B11" s="4" t="s">
        <v>12</v>
      </c>
      <c r="C11" s="4">
        <f>SUMIFS(Raw_Data!G11:G610,Raw_Data!B11:B610,B11,Raw_Data!D11:D610,A11)</f>
        <v>166.48</v>
      </c>
      <c r="D11" s="4">
        <f>SUMIFS(Raw_Data!H11:H610,Raw_Data!B11:B610,B11,Raw_Data!D11:D610,A11)</f>
        <v>0</v>
      </c>
      <c r="E11" s="4">
        <f>SUMIFS(Raw_Data!K11:K610,Raw_Data!B11:B610,B11,Raw_Data!D11:D610,A11)</f>
        <v>520</v>
      </c>
      <c r="F11" s="4">
        <v>4</v>
      </c>
      <c r="G11" s="4">
        <v>4</v>
      </c>
      <c r="H11" s="33" cm="1">
        <f t="array" ref="H11">SUMPRODUCT(
    (Raw_Data!$D$2:$D$1000=A11) *
    (Raw_Data!$B$2:$B$1000=B11) *
    (Raw_Data!$J$2:$J$1000&gt;30)
)</f>
        <v>0</v>
      </c>
      <c r="I11" s="4">
        <v>-353.52</v>
      </c>
      <c r="K11" s="34">
        <f t="shared" si="0"/>
        <v>0</v>
      </c>
      <c r="N11" s="10">
        <v>45108</v>
      </c>
      <c r="O11" s="8">
        <v>8</v>
      </c>
      <c r="P11" s="8">
        <v>11</v>
      </c>
      <c r="Q11" s="8">
        <v>8</v>
      </c>
      <c r="R11" s="8">
        <v>27</v>
      </c>
    </row>
    <row r="12" spans="1:18" x14ac:dyDescent="0.2">
      <c r="A12" s="7">
        <v>45017</v>
      </c>
      <c r="B12" s="4" t="s">
        <v>10</v>
      </c>
      <c r="C12" s="4">
        <f>SUMIFS(Raw_Data!G12:G611,Raw_Data!B12:B611,B12,Raw_Data!D12:D611,A12)</f>
        <v>330.29</v>
      </c>
      <c r="D12" s="4">
        <f>SUMIFS(Raw_Data!H12:H611,Raw_Data!B12:B611,B12,Raw_Data!D12:D611,A12)</f>
        <v>0</v>
      </c>
      <c r="E12" s="4">
        <f>SUMIFS(Raw_Data!K12:K611,Raw_Data!B12:B611,B12,Raw_Data!D12:D611,A12)</f>
        <v>1620</v>
      </c>
      <c r="F12" s="4">
        <v>11</v>
      </c>
      <c r="G12" s="4">
        <v>11</v>
      </c>
      <c r="H12" s="33" cm="1">
        <f t="array" ref="H12">SUMPRODUCT(
    (Raw_Data!$D$2:$D$1000=A12) *
    (Raw_Data!$B$2:$B$1000=B12) *
    (Raw_Data!$J$2:$J$1000&gt;30)
)</f>
        <v>0</v>
      </c>
      <c r="I12" s="4">
        <v>-1289.71</v>
      </c>
      <c r="K12" s="34">
        <f t="shared" si="0"/>
        <v>0</v>
      </c>
      <c r="N12" s="10">
        <v>45139</v>
      </c>
      <c r="O12" s="8">
        <v>11</v>
      </c>
      <c r="P12" s="8">
        <v>15</v>
      </c>
      <c r="Q12" s="8">
        <v>6</v>
      </c>
      <c r="R12" s="8">
        <v>32</v>
      </c>
    </row>
    <row r="13" spans="1:18" x14ac:dyDescent="0.2">
      <c r="A13" s="7">
        <v>45017</v>
      </c>
      <c r="B13" s="4" t="s">
        <v>15</v>
      </c>
      <c r="C13" s="4">
        <f>SUMIFS(Raw_Data!G13:G612,Raw_Data!B13:B612,B13,Raw_Data!D13:D612,A13)</f>
        <v>166.26999999999998</v>
      </c>
      <c r="D13" s="4">
        <f>SUMIFS(Raw_Data!H13:H612,Raw_Data!B13:B612,B13,Raw_Data!D13:D612,A13)</f>
        <v>0</v>
      </c>
      <c r="E13" s="4">
        <f>SUMIFS(Raw_Data!K13:K612,Raw_Data!B13:B612,B13,Raw_Data!D13:D612,A13)</f>
        <v>620</v>
      </c>
      <c r="F13" s="4">
        <v>5</v>
      </c>
      <c r="G13" s="4">
        <v>5</v>
      </c>
      <c r="H13" s="33" cm="1">
        <f t="array" ref="H13">SUMPRODUCT(
    (Raw_Data!$D$2:$D$1000=A13) *
    (Raw_Data!$B$2:$B$1000=B13) *
    (Raw_Data!$J$2:$J$1000&gt;30)
)</f>
        <v>0</v>
      </c>
      <c r="I13" s="4">
        <v>-453.73</v>
      </c>
      <c r="K13" s="34">
        <f t="shared" si="0"/>
        <v>0</v>
      </c>
      <c r="N13" s="10">
        <v>45170</v>
      </c>
      <c r="O13" s="8">
        <v>10</v>
      </c>
      <c r="P13" s="8">
        <v>11</v>
      </c>
      <c r="Q13" s="8"/>
      <c r="R13" s="8">
        <v>21</v>
      </c>
    </row>
    <row r="14" spans="1:18" x14ac:dyDescent="0.2">
      <c r="A14" s="7">
        <v>45047</v>
      </c>
      <c r="B14" s="4" t="s">
        <v>12</v>
      </c>
      <c r="C14" s="4">
        <f>SUMIFS(Raw_Data!G14:G613,Raw_Data!B14:B613,B14,Raw_Data!D14:D613,A14)</f>
        <v>300.12999999999994</v>
      </c>
      <c r="D14" s="4">
        <f>SUMIFS(Raw_Data!H14:H613,Raw_Data!B14:B613,B14,Raw_Data!D14:D613,A14)</f>
        <v>0</v>
      </c>
      <c r="E14" s="4">
        <f>SUMIFS(Raw_Data!K14:K613,Raw_Data!B14:B613,B14,Raw_Data!D14:D613,A14)</f>
        <v>960</v>
      </c>
      <c r="F14" s="4">
        <v>7</v>
      </c>
      <c r="G14" s="4">
        <v>7</v>
      </c>
      <c r="H14" s="33" cm="1">
        <f t="array" ref="H14">SUMPRODUCT(
    (Raw_Data!$D$2:$D$1000=A14) *
    (Raw_Data!$B$2:$B$1000=B14) *
    (Raw_Data!$J$2:$J$1000&gt;30)
)</f>
        <v>0</v>
      </c>
      <c r="I14" s="4">
        <v>-659.87000000000012</v>
      </c>
      <c r="K14" s="34">
        <f t="shared" si="0"/>
        <v>0</v>
      </c>
      <c r="N14" s="10">
        <v>45200</v>
      </c>
      <c r="O14" s="8">
        <v>3</v>
      </c>
      <c r="P14" s="8">
        <v>15</v>
      </c>
      <c r="Q14" s="8">
        <v>6</v>
      </c>
      <c r="R14" s="8">
        <v>24</v>
      </c>
    </row>
    <row r="15" spans="1:18" x14ac:dyDescent="0.2">
      <c r="A15" s="7">
        <v>45047</v>
      </c>
      <c r="B15" s="4" t="s">
        <v>10</v>
      </c>
      <c r="C15" s="4">
        <f>SUMIFS(Raw_Data!G15:G614,Raw_Data!B15:B614,B15,Raw_Data!D15:D614,A15)</f>
        <v>385.84000000000003</v>
      </c>
      <c r="D15" s="4">
        <f>SUMIFS(Raw_Data!H15:H614,Raw_Data!B15:B614,B15,Raw_Data!D15:D614,A15)</f>
        <v>0</v>
      </c>
      <c r="E15" s="4">
        <f>SUMIFS(Raw_Data!K15:K614,Raw_Data!B15:B614,B15,Raw_Data!D15:D614,A15)</f>
        <v>1240</v>
      </c>
      <c r="F15" s="4">
        <v>10</v>
      </c>
      <c r="G15" s="4">
        <v>10</v>
      </c>
      <c r="H15" s="33" cm="1">
        <f t="array" ref="H15">SUMPRODUCT(
    (Raw_Data!$D$2:$D$1000=A15) *
    (Raw_Data!$B$2:$B$1000=B15) *
    (Raw_Data!$J$2:$J$1000&gt;30)
)</f>
        <v>1</v>
      </c>
      <c r="I15" s="4">
        <v>-854.16</v>
      </c>
      <c r="K15" s="34">
        <f t="shared" si="0"/>
        <v>0.1</v>
      </c>
      <c r="N15" s="10">
        <v>45231</v>
      </c>
      <c r="O15" s="8">
        <v>8</v>
      </c>
      <c r="P15" s="8">
        <v>10</v>
      </c>
      <c r="Q15" s="8">
        <v>2</v>
      </c>
      <c r="R15" s="8">
        <v>20</v>
      </c>
    </row>
    <row r="16" spans="1:18" x14ac:dyDescent="0.2">
      <c r="A16" s="7">
        <v>45047</v>
      </c>
      <c r="B16" s="4" t="s">
        <v>15</v>
      </c>
      <c r="C16" s="4">
        <f>SUMIFS(Raw_Data!G16:G615,Raw_Data!B16:B615,B16,Raw_Data!D16:D615,A16)</f>
        <v>64.66</v>
      </c>
      <c r="D16" s="4">
        <f>SUMIFS(Raw_Data!H16:H615,Raw_Data!B16:B615,B16,Raw_Data!D16:D615,A16)</f>
        <v>0</v>
      </c>
      <c r="E16" s="4">
        <f>SUMIFS(Raw_Data!K16:K615,Raw_Data!B16:B615,B16,Raw_Data!D16:D615,A16)</f>
        <v>120</v>
      </c>
      <c r="F16" s="4">
        <v>2</v>
      </c>
      <c r="G16" s="4">
        <v>2</v>
      </c>
      <c r="H16" s="33" cm="1">
        <f t="array" ref="H16">SUMPRODUCT(
    (Raw_Data!$D$2:$D$1000=A16) *
    (Raw_Data!$B$2:$B$1000=B16) *
    (Raw_Data!$J$2:$J$1000&gt;30)
)</f>
        <v>0</v>
      </c>
      <c r="I16" s="4">
        <v>-55.34</v>
      </c>
      <c r="K16" s="34">
        <f t="shared" si="0"/>
        <v>0</v>
      </c>
      <c r="N16" s="10">
        <v>45261</v>
      </c>
      <c r="O16" s="8">
        <v>6</v>
      </c>
      <c r="P16" s="8">
        <v>13</v>
      </c>
      <c r="Q16" s="8">
        <v>3</v>
      </c>
      <c r="R16" s="8">
        <v>22</v>
      </c>
    </row>
    <row r="17" spans="1:18" x14ac:dyDescent="0.2">
      <c r="A17" s="7">
        <v>45078</v>
      </c>
      <c r="B17" s="4" t="s">
        <v>12</v>
      </c>
      <c r="C17" s="4">
        <f>SUMIFS(Raw_Data!G17:G616,Raw_Data!B17:B616,B17,Raw_Data!D17:D616,A17)</f>
        <v>401.51</v>
      </c>
      <c r="D17" s="4">
        <f>SUMIFS(Raw_Data!H17:H616,Raw_Data!B17:B616,B17,Raw_Data!D17:D616,A17)</f>
        <v>0</v>
      </c>
      <c r="E17" s="4">
        <f>SUMIFS(Raw_Data!K17:K616,Raw_Data!B17:B616,B17,Raw_Data!D17:D616,A17)</f>
        <v>1570</v>
      </c>
      <c r="F17" s="4">
        <v>12</v>
      </c>
      <c r="G17" s="4">
        <v>12</v>
      </c>
      <c r="H17" s="33" cm="1">
        <f t="array" ref="H17">SUMPRODUCT(
    (Raw_Data!$D$2:$D$1000=A17) *
    (Raw_Data!$B$2:$B$1000=B17) *
    (Raw_Data!$J$2:$J$1000&gt;30)
)</f>
        <v>0</v>
      </c>
      <c r="I17" s="4">
        <v>-1168.49</v>
      </c>
      <c r="K17" s="34">
        <f t="shared" si="0"/>
        <v>0</v>
      </c>
      <c r="N17" s="10">
        <v>45292</v>
      </c>
      <c r="O17" s="8">
        <v>6</v>
      </c>
      <c r="P17" s="8">
        <v>9</v>
      </c>
      <c r="Q17" s="8">
        <v>5</v>
      </c>
      <c r="R17" s="8">
        <v>20</v>
      </c>
    </row>
    <row r="18" spans="1:18" x14ac:dyDescent="0.2">
      <c r="A18" s="7">
        <v>45078</v>
      </c>
      <c r="B18" s="4" t="s">
        <v>10</v>
      </c>
      <c r="C18" s="4">
        <f>SUMIFS(Raw_Data!G18:G617,Raw_Data!B18:B617,B18,Raw_Data!D18:D617,A18)</f>
        <v>327.71999999999991</v>
      </c>
      <c r="D18" s="4">
        <f>SUMIFS(Raw_Data!H18:H617,Raw_Data!B18:B617,B18,Raw_Data!D18:D617,A18)</f>
        <v>0</v>
      </c>
      <c r="E18" s="4">
        <f>SUMIFS(Raw_Data!K18:K617,Raw_Data!B18:B617,B18,Raw_Data!D18:D617,A18)</f>
        <v>1100</v>
      </c>
      <c r="F18" s="4">
        <v>10</v>
      </c>
      <c r="G18" s="4">
        <v>10</v>
      </c>
      <c r="H18" s="33" cm="1">
        <f t="array" ref="H18">SUMPRODUCT(
    (Raw_Data!$D$2:$D$1000=A18) *
    (Raw_Data!$B$2:$B$1000=B18) *
    (Raw_Data!$J$2:$J$1000&gt;30)
)</f>
        <v>0</v>
      </c>
      <c r="I18" s="4">
        <v>-772.28000000000009</v>
      </c>
      <c r="K18" s="34">
        <f t="shared" si="0"/>
        <v>0</v>
      </c>
      <c r="N18" s="10">
        <v>45323</v>
      </c>
      <c r="O18" s="8">
        <v>7</v>
      </c>
      <c r="P18" s="8">
        <v>15</v>
      </c>
      <c r="Q18" s="8">
        <v>5</v>
      </c>
      <c r="R18" s="8">
        <v>27</v>
      </c>
    </row>
    <row r="19" spans="1:18" x14ac:dyDescent="0.2">
      <c r="A19" s="7">
        <v>45078</v>
      </c>
      <c r="B19" s="4" t="s">
        <v>15</v>
      </c>
      <c r="C19" s="4">
        <f>SUMIFS(Raw_Data!G19:G618,Raw_Data!B19:B618,B19,Raw_Data!D19:D618,A19)</f>
        <v>124.66999999999999</v>
      </c>
      <c r="D19" s="4">
        <f>SUMIFS(Raw_Data!H19:H618,Raw_Data!B19:B618,B19,Raw_Data!D19:D618,A19)</f>
        <v>0</v>
      </c>
      <c r="E19" s="4">
        <f>SUMIFS(Raw_Data!K19:K618,Raw_Data!B19:B618,B19,Raw_Data!D19:D618,A19)</f>
        <v>410</v>
      </c>
      <c r="F19" s="4">
        <v>3</v>
      </c>
      <c r="G19" s="4">
        <v>3</v>
      </c>
      <c r="H19" s="33" cm="1">
        <f t="array" ref="H19">SUMPRODUCT(
    (Raw_Data!$D$2:$D$1000=A19) *
    (Raw_Data!$B$2:$B$1000=B19) *
    (Raw_Data!$J$2:$J$1000&gt;30)
)</f>
        <v>1</v>
      </c>
      <c r="I19" s="4">
        <v>-285.33000000000004</v>
      </c>
      <c r="K19" s="34">
        <f t="shared" si="0"/>
        <v>0.33333333333333331</v>
      </c>
      <c r="N19" s="10">
        <v>45352</v>
      </c>
      <c r="O19" s="8">
        <v>1</v>
      </c>
      <c r="P19" s="8">
        <v>19</v>
      </c>
      <c r="Q19" s="8">
        <v>4</v>
      </c>
      <c r="R19" s="8">
        <v>24</v>
      </c>
    </row>
    <row r="20" spans="1:18" x14ac:dyDescent="0.2">
      <c r="A20" s="7">
        <v>45108</v>
      </c>
      <c r="B20" s="4" t="s">
        <v>12</v>
      </c>
      <c r="C20" s="4">
        <f>SUMIFS(Raw_Data!G20:G619,Raw_Data!B20:B619,B20,Raw_Data!D20:D619,A20)</f>
        <v>269.86999999999995</v>
      </c>
      <c r="D20" s="4">
        <f>SUMIFS(Raw_Data!H20:H619,Raw_Data!B20:B619,B20,Raw_Data!D20:D619,A20)</f>
        <v>0</v>
      </c>
      <c r="E20" s="4">
        <f>SUMIFS(Raw_Data!K20:K619,Raw_Data!B20:B619,B20,Raw_Data!D20:D619,A20)</f>
        <v>1070</v>
      </c>
      <c r="F20" s="4">
        <v>8</v>
      </c>
      <c r="G20" s="4">
        <v>8</v>
      </c>
      <c r="H20" s="33" cm="1">
        <f t="array" ref="H20">SUMPRODUCT(
    (Raw_Data!$D$2:$D$1000=A20) *
    (Raw_Data!$B$2:$B$1000=B20) *
    (Raw_Data!$J$2:$J$1000&gt;30)
)</f>
        <v>1</v>
      </c>
      <c r="I20" s="4">
        <v>-800.13000000000011</v>
      </c>
      <c r="K20" s="34">
        <f t="shared" si="0"/>
        <v>0.125</v>
      </c>
      <c r="N20" s="10">
        <v>45383</v>
      </c>
      <c r="O20" s="8">
        <v>6</v>
      </c>
      <c r="P20" s="8">
        <v>20</v>
      </c>
      <c r="Q20" s="8">
        <v>5</v>
      </c>
      <c r="R20" s="8">
        <v>31</v>
      </c>
    </row>
    <row r="21" spans="1:18" x14ac:dyDescent="0.2">
      <c r="A21" s="7">
        <v>45108</v>
      </c>
      <c r="B21" s="4" t="s">
        <v>10</v>
      </c>
      <c r="C21" s="4">
        <f>SUMIFS(Raw_Data!G21:G620,Raw_Data!B21:B620,B21,Raw_Data!D21:D620,A21)</f>
        <v>257.83</v>
      </c>
      <c r="D21" s="4">
        <f>SUMIFS(Raw_Data!H21:H620,Raw_Data!B21:B620,B21,Raw_Data!D21:D620,A21)</f>
        <v>0</v>
      </c>
      <c r="E21" s="4">
        <f>SUMIFS(Raw_Data!K21:K620,Raw_Data!B21:B620,B21,Raw_Data!D21:D620,A21)</f>
        <v>1120</v>
      </c>
      <c r="F21" s="4">
        <v>11</v>
      </c>
      <c r="G21" s="4">
        <v>11</v>
      </c>
      <c r="H21" s="33" cm="1">
        <f t="array" ref="H21">SUMPRODUCT(
    (Raw_Data!$D$2:$D$1000=A21) *
    (Raw_Data!$B$2:$B$1000=B21) *
    (Raw_Data!$J$2:$J$1000&gt;30)
)</f>
        <v>0</v>
      </c>
      <c r="I21" s="4">
        <v>-862.17000000000007</v>
      </c>
      <c r="K21" s="34">
        <f t="shared" si="0"/>
        <v>0</v>
      </c>
      <c r="N21" s="10">
        <v>45413</v>
      </c>
      <c r="O21" s="8">
        <v>4</v>
      </c>
      <c r="P21" s="8">
        <v>10</v>
      </c>
      <c r="Q21" s="8">
        <v>6</v>
      </c>
      <c r="R21" s="8">
        <v>20</v>
      </c>
    </row>
    <row r="22" spans="1:18" x14ac:dyDescent="0.2">
      <c r="A22" s="7">
        <v>45108</v>
      </c>
      <c r="B22" s="4" t="s">
        <v>15</v>
      </c>
      <c r="C22" s="4">
        <f>SUMIFS(Raw_Data!G22:G621,Raw_Data!B22:B621,B22,Raw_Data!D22:D621,A22)</f>
        <v>226.11</v>
      </c>
      <c r="D22" s="4">
        <f>SUMIFS(Raw_Data!H22:H621,Raw_Data!B22:B621,B22,Raw_Data!D22:D621,A22)</f>
        <v>0</v>
      </c>
      <c r="E22" s="4">
        <f>SUMIFS(Raw_Data!K22:K621,Raw_Data!B22:B621,B22,Raw_Data!D22:D621,A22)</f>
        <v>910</v>
      </c>
      <c r="F22" s="4">
        <v>8</v>
      </c>
      <c r="G22" s="4">
        <v>8</v>
      </c>
      <c r="H22" s="33" cm="1">
        <f t="array" ref="H22">SUMPRODUCT(
    (Raw_Data!$D$2:$D$1000=A22) *
    (Raw_Data!$B$2:$B$1000=B22) *
    (Raw_Data!$J$2:$J$1000&gt;30)
)</f>
        <v>0</v>
      </c>
      <c r="I22" s="4">
        <v>-683.89</v>
      </c>
      <c r="K22" s="34">
        <f t="shared" si="0"/>
        <v>0</v>
      </c>
      <c r="N22" s="10">
        <v>45444</v>
      </c>
      <c r="O22" s="8">
        <v>4</v>
      </c>
      <c r="P22" s="8">
        <v>20</v>
      </c>
      <c r="Q22" s="8">
        <v>10</v>
      </c>
      <c r="R22" s="8">
        <v>34</v>
      </c>
    </row>
    <row r="23" spans="1:18" x14ac:dyDescent="0.2">
      <c r="A23" s="7">
        <v>45139</v>
      </c>
      <c r="B23" s="4" t="s">
        <v>12</v>
      </c>
      <c r="C23" s="4">
        <f>SUMIFS(Raw_Data!G23:G622,Raw_Data!B23:B622,B23,Raw_Data!D23:D622,A23)</f>
        <v>385.58000000000004</v>
      </c>
      <c r="D23" s="4">
        <f>SUMIFS(Raw_Data!H23:H622,Raw_Data!B23:B622,B23,Raw_Data!D23:D622,A23)</f>
        <v>974.04</v>
      </c>
      <c r="E23" s="4">
        <f>SUMIFS(Raw_Data!K23:K622,Raw_Data!B23:B622,B23,Raw_Data!D23:D622,A23)</f>
        <v>1320</v>
      </c>
      <c r="F23" s="4">
        <v>11</v>
      </c>
      <c r="G23" s="4">
        <v>11</v>
      </c>
      <c r="H23" s="33" cm="1">
        <f t="array" ref="H23">SUMPRODUCT(
    (Raw_Data!$D$2:$D$1000=A23) *
    (Raw_Data!$B$2:$B$1000=B23) *
    (Raw_Data!$J$2:$J$1000&gt;30)
)</f>
        <v>1</v>
      </c>
      <c r="I23" s="4">
        <v>-1908.46</v>
      </c>
      <c r="J23" s="4">
        <f xml:space="preserve"> D23 / G23</f>
        <v>88.549090909090907</v>
      </c>
      <c r="K23" s="34">
        <f t="shared" si="0"/>
        <v>9.0909090909090912E-2</v>
      </c>
      <c r="N23" s="10">
        <v>45474</v>
      </c>
      <c r="O23" s="8">
        <v>5</v>
      </c>
      <c r="P23" s="8">
        <v>7</v>
      </c>
      <c r="Q23" s="8">
        <v>3</v>
      </c>
      <c r="R23" s="8">
        <v>15</v>
      </c>
    </row>
    <row r="24" spans="1:18" x14ac:dyDescent="0.2">
      <c r="A24" s="7">
        <v>45139</v>
      </c>
      <c r="B24" s="4" t="s">
        <v>10</v>
      </c>
      <c r="C24" s="4">
        <f>SUMIFS(Raw_Data!G24:G623,Raw_Data!B24:B623,B24,Raw_Data!D24:D623,A24)</f>
        <v>440.81999999999994</v>
      </c>
      <c r="D24" s="4">
        <f>SUMIFS(Raw_Data!H24:H623,Raw_Data!B24:B623,B24,Raw_Data!D24:D623,A24)</f>
        <v>0</v>
      </c>
      <c r="E24" s="4">
        <f>SUMIFS(Raw_Data!K24:K623,Raw_Data!B24:B623,B24,Raw_Data!D24:D623,A24)</f>
        <v>1890</v>
      </c>
      <c r="F24" s="4">
        <v>15</v>
      </c>
      <c r="G24" s="4">
        <v>15</v>
      </c>
      <c r="H24" s="33" cm="1">
        <f t="array" ref="H24">SUMPRODUCT(
    (Raw_Data!$D$2:$D$1000=A24) *
    (Raw_Data!$B$2:$B$1000=B24) *
    (Raw_Data!$J$2:$J$1000&gt;30)
)</f>
        <v>1</v>
      </c>
      <c r="I24" s="4">
        <v>-1449.18</v>
      </c>
      <c r="K24" s="34">
        <f t="shared" si="0"/>
        <v>6.6666666666666666E-2</v>
      </c>
      <c r="N24" s="10">
        <v>45505</v>
      </c>
      <c r="O24" s="8">
        <v>7</v>
      </c>
      <c r="P24" s="8">
        <v>19</v>
      </c>
      <c r="Q24" s="8">
        <v>5</v>
      </c>
      <c r="R24" s="8">
        <v>31</v>
      </c>
    </row>
    <row r="25" spans="1:18" x14ac:dyDescent="0.2">
      <c r="A25" s="7">
        <v>45139</v>
      </c>
      <c r="B25" s="4" t="s">
        <v>15</v>
      </c>
      <c r="C25" s="4">
        <f>SUMIFS(Raw_Data!G25:G624,Raw_Data!B25:B624,B25,Raw_Data!D25:D624,A25)</f>
        <v>231.49</v>
      </c>
      <c r="D25" s="4">
        <f>SUMIFS(Raw_Data!H25:H624,Raw_Data!B25:B624,B25,Raw_Data!D25:D624,A25)</f>
        <v>0</v>
      </c>
      <c r="E25" s="4">
        <f>SUMIFS(Raw_Data!K25:K624,Raw_Data!B25:B624,B25,Raw_Data!D25:D624,A25)</f>
        <v>690</v>
      </c>
      <c r="F25" s="4">
        <v>6</v>
      </c>
      <c r="G25" s="4">
        <v>6</v>
      </c>
      <c r="H25" s="33" cm="1">
        <f t="array" ref="H25">SUMPRODUCT(
    (Raw_Data!$D$2:$D$1000=A25) *
    (Raw_Data!$B$2:$B$1000=B25) *
    (Raw_Data!$J$2:$J$1000&gt;30)
)</f>
        <v>0</v>
      </c>
      <c r="I25" s="4">
        <v>-458.51</v>
      </c>
      <c r="K25" s="34">
        <f t="shared" si="0"/>
        <v>0</v>
      </c>
      <c r="N25" s="10">
        <v>45536</v>
      </c>
      <c r="O25" s="8">
        <v>14</v>
      </c>
      <c r="P25" s="8">
        <v>8</v>
      </c>
      <c r="Q25" s="8">
        <v>5</v>
      </c>
      <c r="R25" s="8">
        <v>27</v>
      </c>
    </row>
    <row r="26" spans="1:18" x14ac:dyDescent="0.2">
      <c r="A26" s="7">
        <v>45170</v>
      </c>
      <c r="B26" s="4" t="s">
        <v>12</v>
      </c>
      <c r="C26" s="4">
        <f>SUMIFS(Raw_Data!G26:G625,Raw_Data!B26:B625,B26,Raw_Data!D26:D625,A26)</f>
        <v>316.95000000000005</v>
      </c>
      <c r="D26" s="4">
        <f>SUMIFS(Raw_Data!H26:H625,Raw_Data!B26:B625,B26,Raw_Data!D26:D625,A26)</f>
        <v>0</v>
      </c>
      <c r="E26" s="4">
        <f>SUMIFS(Raw_Data!K26:K625,Raw_Data!B26:B625,B26,Raw_Data!D26:D625,A26)</f>
        <v>1320</v>
      </c>
      <c r="F26" s="4">
        <v>10</v>
      </c>
      <c r="G26" s="4">
        <v>10</v>
      </c>
      <c r="H26" s="33" cm="1">
        <f t="array" ref="H26">SUMPRODUCT(
    (Raw_Data!$D$2:$D$1000=A26) *
    (Raw_Data!$B$2:$B$1000=B26) *
    (Raw_Data!$J$2:$J$1000&gt;30)
)</f>
        <v>0</v>
      </c>
      <c r="I26" s="4">
        <v>-1003.05</v>
      </c>
      <c r="K26" s="34">
        <f t="shared" si="0"/>
        <v>0</v>
      </c>
      <c r="N26" s="10">
        <v>45566</v>
      </c>
      <c r="O26" s="8">
        <v>8</v>
      </c>
      <c r="P26" s="8">
        <v>16</v>
      </c>
      <c r="Q26" s="8">
        <v>4</v>
      </c>
      <c r="R26" s="8">
        <v>28</v>
      </c>
    </row>
    <row r="27" spans="1:18" x14ac:dyDescent="0.2">
      <c r="A27" s="7">
        <v>45170</v>
      </c>
      <c r="B27" s="4" t="s">
        <v>10</v>
      </c>
      <c r="C27" s="4">
        <f>SUMIFS(Raw_Data!G27:G626,Raw_Data!B27:B626,B27,Raw_Data!D27:D626,A27)</f>
        <v>367.97</v>
      </c>
      <c r="D27" s="4">
        <f>SUMIFS(Raw_Data!H27:H626,Raw_Data!B27:B626,B27,Raw_Data!D27:D626,A27)</f>
        <v>0</v>
      </c>
      <c r="E27" s="4">
        <f>SUMIFS(Raw_Data!K27:K626,Raw_Data!B27:B626,B27,Raw_Data!D27:D626,A27)</f>
        <v>1390</v>
      </c>
      <c r="F27" s="4">
        <v>11</v>
      </c>
      <c r="G27" s="4">
        <v>11</v>
      </c>
      <c r="H27" s="33" cm="1">
        <f t="array" ref="H27">SUMPRODUCT(
    (Raw_Data!$D$2:$D$1000=A27) *
    (Raw_Data!$B$2:$B$1000=B27) *
    (Raw_Data!$J$2:$J$1000&gt;30)
)</f>
        <v>0</v>
      </c>
      <c r="I27" s="4">
        <v>-1022.03</v>
      </c>
      <c r="K27" s="34">
        <f t="shared" si="0"/>
        <v>0</v>
      </c>
      <c r="N27" s="10">
        <v>45597</v>
      </c>
      <c r="O27" s="8">
        <v>8</v>
      </c>
      <c r="P27" s="8">
        <v>15</v>
      </c>
      <c r="Q27" s="8">
        <v>9</v>
      </c>
      <c r="R27" s="8">
        <v>32</v>
      </c>
    </row>
    <row r="28" spans="1:18" x14ac:dyDescent="0.2">
      <c r="A28" s="7">
        <v>45170</v>
      </c>
      <c r="B28" s="4" t="s">
        <v>15</v>
      </c>
      <c r="C28" s="4">
        <f>SUMIFS(Raw_Data!G28:G627,Raw_Data!B28:B627,B28,Raw_Data!D28:D627,A28)</f>
        <v>0</v>
      </c>
      <c r="D28" s="4">
        <f>SUMIFS(Raw_Data!H28:H627,Raw_Data!B28:B627,B28,Raw_Data!D28:D627,A28)</f>
        <v>0</v>
      </c>
      <c r="E28" s="4">
        <f>SUMIFS(Raw_Data!K28:K627,Raw_Data!B28:B627,B28,Raw_Data!D28:D627,A28)</f>
        <v>0</v>
      </c>
      <c r="F28" s="4">
        <v>0</v>
      </c>
      <c r="G28" s="4">
        <v>0</v>
      </c>
      <c r="H28" s="33" cm="1">
        <f t="array" ref="H28">SUMPRODUCT(
    (Raw_Data!$D$2:$D$1000=A28) *
    (Raw_Data!$B$2:$B$1000=B28) *
    (Raw_Data!$J$2:$J$1000&gt;30)
)</f>
        <v>0</v>
      </c>
      <c r="I28" s="4">
        <v>0</v>
      </c>
      <c r="K28" s="34">
        <v>0</v>
      </c>
      <c r="N28" s="10">
        <v>45627</v>
      </c>
      <c r="O28" s="8">
        <v>8</v>
      </c>
      <c r="P28" s="8">
        <v>9</v>
      </c>
      <c r="Q28" s="8">
        <v>6</v>
      </c>
      <c r="R28" s="8">
        <v>23</v>
      </c>
    </row>
    <row r="29" spans="1:18" x14ac:dyDescent="0.2">
      <c r="A29" s="7">
        <v>45200</v>
      </c>
      <c r="B29" s="4" t="s">
        <v>12</v>
      </c>
      <c r="C29" s="4">
        <f>SUMIFS(Raw_Data!G29:G628,Raw_Data!B29:B628,B29,Raw_Data!D29:D628,A29)</f>
        <v>215.48</v>
      </c>
      <c r="D29" s="4">
        <f>SUMIFS(Raw_Data!H29:H628,Raw_Data!B29:B628,B29,Raw_Data!D29:D628,A29)</f>
        <v>0</v>
      </c>
      <c r="E29" s="4">
        <f>SUMIFS(Raw_Data!K29:K628,Raw_Data!B29:B628,B29,Raw_Data!D29:D628,A29)</f>
        <v>370</v>
      </c>
      <c r="F29" s="4">
        <v>3</v>
      </c>
      <c r="G29" s="4">
        <v>3</v>
      </c>
      <c r="H29" s="33" cm="1">
        <f t="array" ref="H29">SUMPRODUCT(
    (Raw_Data!$D$2:$D$1000=A29) *
    (Raw_Data!$B$2:$B$1000=B29) *
    (Raw_Data!$J$2:$J$1000&gt;30)
)</f>
        <v>0</v>
      </c>
      <c r="I29" s="4">
        <v>-154.52000000000001</v>
      </c>
      <c r="K29" s="34">
        <f t="shared" si="0"/>
        <v>0</v>
      </c>
      <c r="N29" s="10" t="s">
        <v>623</v>
      </c>
      <c r="O29" s="8">
        <v>169</v>
      </c>
      <c r="P29" s="8">
        <v>310</v>
      </c>
      <c r="Q29" s="8">
        <v>121</v>
      </c>
      <c r="R29" s="8">
        <v>600</v>
      </c>
    </row>
    <row r="30" spans="1:18" x14ac:dyDescent="0.2">
      <c r="A30" s="7">
        <v>45200</v>
      </c>
      <c r="B30" s="4" t="s">
        <v>10</v>
      </c>
      <c r="C30" s="4">
        <f>SUMIFS(Raw_Data!G30:G629,Raw_Data!B30:B629,B30,Raw_Data!D30:D629,A30)</f>
        <v>542.82000000000005</v>
      </c>
      <c r="D30" s="4">
        <f>SUMIFS(Raw_Data!H30:H629,Raw_Data!B30:B629,B30,Raw_Data!D30:D629,A30)</f>
        <v>0</v>
      </c>
      <c r="E30" s="4">
        <f>SUMIFS(Raw_Data!K30:K629,Raw_Data!B30:B629,B30,Raw_Data!D30:D629,A30)</f>
        <v>1930</v>
      </c>
      <c r="F30" s="4">
        <v>15</v>
      </c>
      <c r="G30" s="4">
        <v>15</v>
      </c>
      <c r="H30" s="33" cm="1">
        <f t="array" ref="H30">SUMPRODUCT(
    (Raw_Data!$D$2:$D$1000=A30) *
    (Raw_Data!$B$2:$B$1000=B30) *
    (Raw_Data!$J$2:$J$1000&gt;30)
)</f>
        <v>0</v>
      </c>
      <c r="I30" s="4">
        <v>-1387.1799999999998</v>
      </c>
      <c r="K30" s="34">
        <f t="shared" si="0"/>
        <v>0</v>
      </c>
    </row>
    <row r="31" spans="1:18" x14ac:dyDescent="0.2">
      <c r="A31" s="7">
        <v>45200</v>
      </c>
      <c r="B31" s="4" t="s">
        <v>15</v>
      </c>
      <c r="C31" s="4">
        <f>SUMIFS(Raw_Data!G31:G630,Raw_Data!B31:B630,B31,Raw_Data!D31:D630,A31)</f>
        <v>197.93000000000004</v>
      </c>
      <c r="D31" s="4">
        <f>SUMIFS(Raw_Data!H31:H630,Raw_Data!B31:B630,B31,Raw_Data!D31:D630,A31)</f>
        <v>0</v>
      </c>
      <c r="E31" s="4">
        <f>SUMIFS(Raw_Data!K31:K630,Raw_Data!B31:B630,B31,Raw_Data!D31:D630,A31)</f>
        <v>590</v>
      </c>
      <c r="F31" s="4">
        <v>6</v>
      </c>
      <c r="G31" s="4">
        <v>6</v>
      </c>
      <c r="H31" s="33" cm="1">
        <f t="array" ref="H31">SUMPRODUCT(
    (Raw_Data!$D$2:$D$1000=A31) *
    (Raw_Data!$B$2:$B$1000=B31) *
    (Raw_Data!$J$2:$J$1000&gt;30)
)</f>
        <v>1</v>
      </c>
      <c r="I31" s="4">
        <v>-392.06999999999994</v>
      </c>
      <c r="K31" s="34">
        <f t="shared" si="0"/>
        <v>0.16666666666666666</v>
      </c>
    </row>
    <row r="32" spans="1:18" x14ac:dyDescent="0.2">
      <c r="A32" s="7">
        <v>45231</v>
      </c>
      <c r="B32" s="4" t="s">
        <v>12</v>
      </c>
      <c r="C32" s="4">
        <f>SUMIFS(Raw_Data!G32:G631,Raw_Data!B32:B631,B32,Raw_Data!D32:D631,A32)</f>
        <v>266.07</v>
      </c>
      <c r="D32" s="4">
        <f>SUMIFS(Raw_Data!H32:H631,Raw_Data!B32:B631,B32,Raw_Data!D32:D631,A32)</f>
        <v>0</v>
      </c>
      <c r="E32" s="4">
        <f>SUMIFS(Raw_Data!K32:K631,Raw_Data!B32:B631,B32,Raw_Data!D32:D631,A32)</f>
        <v>890</v>
      </c>
      <c r="F32" s="4">
        <v>8</v>
      </c>
      <c r="G32" s="4">
        <v>8</v>
      </c>
      <c r="H32" s="33" cm="1">
        <f t="array" ref="H32">SUMPRODUCT(
    (Raw_Data!$D$2:$D$1000=A32) *
    (Raw_Data!$B$2:$B$1000=B32) *
    (Raw_Data!$J$2:$J$1000&gt;30)
)</f>
        <v>0</v>
      </c>
      <c r="I32" s="4">
        <v>-623.93000000000006</v>
      </c>
      <c r="K32" s="34">
        <f t="shared" si="0"/>
        <v>0</v>
      </c>
    </row>
    <row r="33" spans="1:11" x14ac:dyDescent="0.2">
      <c r="A33" s="7">
        <v>45231</v>
      </c>
      <c r="B33" s="4" t="s">
        <v>10</v>
      </c>
      <c r="C33" s="4">
        <f>SUMIFS(Raw_Data!G33:G632,Raw_Data!B33:B632,B33,Raw_Data!D33:D632,A33)</f>
        <v>247.52</v>
      </c>
      <c r="D33" s="4">
        <f>SUMIFS(Raw_Data!H33:H632,Raw_Data!B33:B632,B33,Raw_Data!D33:D632,A33)</f>
        <v>0</v>
      </c>
      <c r="E33" s="4">
        <f>SUMIFS(Raw_Data!K33:K632,Raw_Data!B33:B632,B33,Raw_Data!D33:D632,A33)</f>
        <v>1200</v>
      </c>
      <c r="F33" s="4">
        <v>10</v>
      </c>
      <c r="G33" s="4">
        <v>10</v>
      </c>
      <c r="H33" s="33" cm="1">
        <f t="array" ref="H33">SUMPRODUCT(
    (Raw_Data!$D$2:$D$1000=A33) *
    (Raw_Data!$B$2:$B$1000=B33) *
    (Raw_Data!$J$2:$J$1000&gt;30)
)</f>
        <v>0</v>
      </c>
      <c r="I33" s="4">
        <v>-952.48</v>
      </c>
      <c r="K33" s="34">
        <f t="shared" si="0"/>
        <v>0</v>
      </c>
    </row>
    <row r="34" spans="1:11" x14ac:dyDescent="0.2">
      <c r="A34" s="7">
        <v>45231</v>
      </c>
      <c r="B34" s="4" t="s">
        <v>15</v>
      </c>
      <c r="C34" s="4">
        <f>SUMIFS(Raw_Data!G34:G633,Raw_Data!B34:B633,B34,Raw_Data!D34:D633,A34)</f>
        <v>16.13</v>
      </c>
      <c r="D34" s="4">
        <f>SUMIFS(Raw_Data!H34:H633,Raw_Data!B34:B633,B34,Raw_Data!D34:D633,A34)</f>
        <v>0</v>
      </c>
      <c r="E34" s="4">
        <f>SUMIFS(Raw_Data!K34:K633,Raw_Data!B34:B633,B34,Raw_Data!D34:D633,A34)</f>
        <v>150</v>
      </c>
      <c r="F34" s="4">
        <v>2</v>
      </c>
      <c r="G34" s="4">
        <v>2</v>
      </c>
      <c r="H34" s="33" cm="1">
        <f t="array" ref="H34">SUMPRODUCT(
    (Raw_Data!$D$2:$D$1000=A34) *
    (Raw_Data!$B$2:$B$1000=B34) *
    (Raw_Data!$J$2:$J$1000&gt;30)
)</f>
        <v>0</v>
      </c>
      <c r="I34" s="4">
        <v>-133.87</v>
      </c>
      <c r="K34" s="34">
        <f t="shared" si="0"/>
        <v>0</v>
      </c>
    </row>
    <row r="35" spans="1:11" x14ac:dyDescent="0.2">
      <c r="A35" s="7">
        <v>45261</v>
      </c>
      <c r="B35" s="4" t="s">
        <v>12</v>
      </c>
      <c r="C35" s="4">
        <f>SUMIFS(Raw_Data!G35:G634,Raw_Data!B35:B634,B35,Raw_Data!D35:D634,A35)</f>
        <v>256.82</v>
      </c>
      <c r="D35" s="4">
        <f>SUMIFS(Raw_Data!H35:H634,Raw_Data!B35:B634,B35,Raw_Data!D35:D634,A35)</f>
        <v>0</v>
      </c>
      <c r="E35" s="4">
        <f>SUMIFS(Raw_Data!K35:K634,Raw_Data!B35:B634,B35,Raw_Data!D35:D634,A35)</f>
        <v>750</v>
      </c>
      <c r="F35" s="4">
        <v>6</v>
      </c>
      <c r="G35" s="4">
        <v>6</v>
      </c>
      <c r="H35" s="33" cm="1">
        <f t="array" ref="H35">SUMPRODUCT(
    (Raw_Data!$D$2:$D$1000=A35) *
    (Raw_Data!$B$2:$B$1000=B35) *
    (Raw_Data!$J$2:$J$1000&gt;30)
)</f>
        <v>0</v>
      </c>
      <c r="I35" s="4">
        <v>-493.18</v>
      </c>
      <c r="K35" s="34">
        <f t="shared" si="0"/>
        <v>0</v>
      </c>
    </row>
    <row r="36" spans="1:11" x14ac:dyDescent="0.2">
      <c r="A36" s="7">
        <v>45261</v>
      </c>
      <c r="B36" s="4" t="s">
        <v>10</v>
      </c>
      <c r="C36" s="4">
        <f>SUMIFS(Raw_Data!G36:G635,Raw_Data!B36:B635,B36,Raw_Data!D36:D635,A36)</f>
        <v>386.24</v>
      </c>
      <c r="D36" s="4">
        <f>SUMIFS(Raw_Data!H36:H635,Raw_Data!B36:B635,B36,Raw_Data!D36:D635,A36)</f>
        <v>0</v>
      </c>
      <c r="E36" s="4">
        <f>SUMIFS(Raw_Data!K36:K635,Raw_Data!B36:B635,B36,Raw_Data!D36:D635,A36)</f>
        <v>1740</v>
      </c>
      <c r="F36" s="4">
        <v>13</v>
      </c>
      <c r="G36" s="4">
        <v>13</v>
      </c>
      <c r="H36" s="33" cm="1">
        <f t="array" ref="H36">SUMPRODUCT(
    (Raw_Data!$D$2:$D$1000=A36) *
    (Raw_Data!$B$2:$B$1000=B36) *
    (Raw_Data!$J$2:$J$1000&gt;30)
)</f>
        <v>1</v>
      </c>
      <c r="I36" s="4">
        <v>-1353.76</v>
      </c>
      <c r="K36" s="34">
        <f t="shared" si="0"/>
        <v>7.6923076923076927E-2</v>
      </c>
    </row>
    <row r="37" spans="1:11" x14ac:dyDescent="0.2">
      <c r="A37" s="7">
        <v>45261</v>
      </c>
      <c r="B37" s="4" t="s">
        <v>15</v>
      </c>
      <c r="C37" s="4">
        <f>SUMIFS(Raw_Data!G37:G636,Raw_Data!B37:B636,B37,Raw_Data!D37:D636,A37)</f>
        <v>50.11</v>
      </c>
      <c r="D37" s="4">
        <f>SUMIFS(Raw_Data!H37:H636,Raw_Data!B37:B636,B37,Raw_Data!D37:D636,A37)</f>
        <v>0</v>
      </c>
      <c r="E37" s="4">
        <f>SUMIFS(Raw_Data!K37:K636,Raw_Data!B37:B636,B37,Raw_Data!D37:D636,A37)</f>
        <v>460</v>
      </c>
      <c r="F37" s="4">
        <v>3</v>
      </c>
      <c r="G37" s="4">
        <v>3</v>
      </c>
      <c r="H37" s="33" cm="1">
        <f t="array" ref="H37">SUMPRODUCT(
    (Raw_Data!$D$2:$D$1000=A37) *
    (Raw_Data!$B$2:$B$1000=B37) *
    (Raw_Data!$J$2:$J$1000&gt;30)
)</f>
        <v>0</v>
      </c>
      <c r="I37" s="4">
        <v>-409.89</v>
      </c>
      <c r="K37" s="34">
        <f t="shared" si="0"/>
        <v>0</v>
      </c>
    </row>
    <row r="38" spans="1:11" x14ac:dyDescent="0.2">
      <c r="A38" s="7">
        <v>45292</v>
      </c>
      <c r="B38" s="4" t="s">
        <v>12</v>
      </c>
      <c r="C38" s="4">
        <f>SUMIFS(Raw_Data!G38:G637,Raw_Data!B38:B637,B38,Raw_Data!D38:D637,A38)</f>
        <v>195.67000000000002</v>
      </c>
      <c r="D38" s="4">
        <f>SUMIFS(Raw_Data!H38:H637,Raw_Data!B38:B637,B38,Raw_Data!D38:D637,A38)</f>
        <v>0</v>
      </c>
      <c r="E38" s="4">
        <f>SUMIFS(Raw_Data!K38:K637,Raw_Data!B38:B637,B38,Raw_Data!D38:D637,A38)</f>
        <v>620</v>
      </c>
      <c r="F38" s="4">
        <v>6</v>
      </c>
      <c r="G38" s="4">
        <v>6</v>
      </c>
      <c r="H38" s="33" cm="1">
        <f t="array" ref="H38">SUMPRODUCT(
    (Raw_Data!$D$2:$D$1000=A38) *
    (Raw_Data!$B$2:$B$1000=B38) *
    (Raw_Data!$J$2:$J$1000&gt;30)
)</f>
        <v>1</v>
      </c>
      <c r="I38" s="4">
        <v>-424.33</v>
      </c>
      <c r="K38" s="34">
        <f t="shared" si="0"/>
        <v>0.16666666666666666</v>
      </c>
    </row>
    <row r="39" spans="1:11" x14ac:dyDescent="0.2">
      <c r="A39" s="7">
        <v>45292</v>
      </c>
      <c r="B39" s="4" t="s">
        <v>10</v>
      </c>
      <c r="C39" s="4">
        <f>SUMIFS(Raw_Data!G39:G638,Raw_Data!B39:B638,B39,Raw_Data!D39:D638,A39)</f>
        <v>243.17999999999998</v>
      </c>
      <c r="D39" s="4">
        <f>SUMIFS(Raw_Data!H39:H638,Raw_Data!B39:B638,B39,Raw_Data!D39:D638,A39)</f>
        <v>0</v>
      </c>
      <c r="E39" s="4">
        <f>SUMIFS(Raw_Data!K39:K638,Raw_Data!B39:B638,B39,Raw_Data!D39:D638,A39)</f>
        <v>830</v>
      </c>
      <c r="F39" s="4">
        <v>9</v>
      </c>
      <c r="G39" s="4">
        <v>9</v>
      </c>
      <c r="H39" s="33" cm="1">
        <f t="array" ref="H39">SUMPRODUCT(
    (Raw_Data!$D$2:$D$1000=A39) *
    (Raw_Data!$B$2:$B$1000=B39) *
    (Raw_Data!$J$2:$J$1000&gt;30)
)</f>
        <v>0</v>
      </c>
      <c r="I39" s="4">
        <v>-586.82000000000005</v>
      </c>
      <c r="K39" s="34">
        <f t="shared" si="0"/>
        <v>0</v>
      </c>
    </row>
    <row r="40" spans="1:11" x14ac:dyDescent="0.2">
      <c r="A40" s="7">
        <v>45292</v>
      </c>
      <c r="B40" s="4" t="s">
        <v>15</v>
      </c>
      <c r="C40" s="4">
        <f>SUMIFS(Raw_Data!G40:G639,Raw_Data!B40:B639,B40,Raw_Data!D40:D639,A40)</f>
        <v>204.59</v>
      </c>
      <c r="D40" s="4">
        <f>SUMIFS(Raw_Data!H40:H639,Raw_Data!B40:B639,B40,Raw_Data!D40:D639,A40)</f>
        <v>0</v>
      </c>
      <c r="E40" s="4">
        <f>SUMIFS(Raw_Data!K40:K639,Raw_Data!B40:B639,B40,Raw_Data!D40:D639,A40)</f>
        <v>640</v>
      </c>
      <c r="F40" s="4">
        <v>5</v>
      </c>
      <c r="G40" s="4">
        <v>5</v>
      </c>
      <c r="H40" s="33" cm="1">
        <f t="array" ref="H40">SUMPRODUCT(
    (Raw_Data!$D$2:$D$1000=A40) *
    (Raw_Data!$B$2:$B$1000=B40) *
    (Raw_Data!$J$2:$J$1000&gt;30)
)</f>
        <v>0</v>
      </c>
      <c r="I40" s="4">
        <v>-435.40999999999997</v>
      </c>
      <c r="K40" s="34">
        <f t="shared" si="0"/>
        <v>0</v>
      </c>
    </row>
    <row r="41" spans="1:11" x14ac:dyDescent="0.2">
      <c r="A41" s="7">
        <v>45323</v>
      </c>
      <c r="B41" s="4" t="s">
        <v>12</v>
      </c>
      <c r="C41" s="4">
        <f>SUMIFS(Raw_Data!G41:G640,Raw_Data!B41:B640,B41,Raw_Data!D41:D640,A41)</f>
        <v>202.63000000000002</v>
      </c>
      <c r="D41" s="4">
        <f>SUMIFS(Raw_Data!H41:H640,Raw_Data!B41:B640,B41,Raw_Data!D41:D640,A41)</f>
        <v>0</v>
      </c>
      <c r="E41" s="4">
        <f>SUMIFS(Raw_Data!K41:K640,Raw_Data!B41:B640,B41,Raw_Data!D41:D640,A41)</f>
        <v>960</v>
      </c>
      <c r="F41" s="4">
        <v>7</v>
      </c>
      <c r="G41" s="4">
        <v>7</v>
      </c>
      <c r="H41" s="33" cm="1">
        <f t="array" ref="H41">SUMPRODUCT(
    (Raw_Data!$D$2:$D$1000=A41) *
    (Raw_Data!$B$2:$B$1000=B41) *
    (Raw_Data!$J$2:$J$1000&gt;30)
)</f>
        <v>1</v>
      </c>
      <c r="I41" s="4">
        <v>-757.37</v>
      </c>
      <c r="K41" s="34">
        <f t="shared" si="0"/>
        <v>0.14285714285714285</v>
      </c>
    </row>
    <row r="42" spans="1:11" x14ac:dyDescent="0.2">
      <c r="A42" s="7">
        <v>45323</v>
      </c>
      <c r="B42" s="4" t="s">
        <v>10</v>
      </c>
      <c r="C42" s="4">
        <f>SUMIFS(Raw_Data!G42:G641,Raw_Data!B42:B641,B42,Raw_Data!D42:D641,A42)</f>
        <v>428.98</v>
      </c>
      <c r="D42" s="4">
        <f>SUMIFS(Raw_Data!H42:H641,Raw_Data!B42:B641,B42,Raw_Data!D42:D641,A42)</f>
        <v>0</v>
      </c>
      <c r="E42" s="4">
        <f>SUMIFS(Raw_Data!K42:K641,Raw_Data!B42:B641,B42,Raw_Data!D42:D641,A42)</f>
        <v>1620</v>
      </c>
      <c r="F42" s="4">
        <v>15</v>
      </c>
      <c r="G42" s="4">
        <v>15</v>
      </c>
      <c r="H42" s="33" cm="1">
        <f t="array" ref="H42">SUMPRODUCT(
    (Raw_Data!$D$2:$D$1000=A42) *
    (Raw_Data!$B$2:$B$1000=B42) *
    (Raw_Data!$J$2:$J$1000&gt;30)
)</f>
        <v>1</v>
      </c>
      <c r="I42" s="4">
        <v>-1191.02</v>
      </c>
      <c r="K42" s="34">
        <f t="shared" si="0"/>
        <v>6.6666666666666666E-2</v>
      </c>
    </row>
    <row r="43" spans="1:11" x14ac:dyDescent="0.2">
      <c r="A43" s="7">
        <v>45323</v>
      </c>
      <c r="B43" s="4" t="s">
        <v>15</v>
      </c>
      <c r="C43" s="4">
        <f>SUMIFS(Raw_Data!G43:G642,Raw_Data!B43:B642,B43,Raw_Data!D43:D642,A43)</f>
        <v>122.07000000000001</v>
      </c>
      <c r="D43" s="4">
        <f>SUMIFS(Raw_Data!H43:H642,Raw_Data!B43:B642,B43,Raw_Data!D43:D642,A43)</f>
        <v>0</v>
      </c>
      <c r="E43" s="4">
        <f>SUMIFS(Raw_Data!K43:K642,Raw_Data!B43:B642,B43,Raw_Data!D43:D642,A43)</f>
        <v>610</v>
      </c>
      <c r="F43" s="4">
        <v>5</v>
      </c>
      <c r="G43" s="4">
        <v>5</v>
      </c>
      <c r="H43" s="33" cm="1">
        <f t="array" ref="H43">SUMPRODUCT(
    (Raw_Data!$D$2:$D$1000=A43) *
    (Raw_Data!$B$2:$B$1000=B43) *
    (Raw_Data!$J$2:$J$1000&gt;30)
)</f>
        <v>1</v>
      </c>
      <c r="I43" s="4">
        <v>-487.93</v>
      </c>
      <c r="K43" s="34">
        <f t="shared" si="0"/>
        <v>0.2</v>
      </c>
    </row>
    <row r="44" spans="1:11" x14ac:dyDescent="0.2">
      <c r="A44" s="7">
        <v>45352</v>
      </c>
      <c r="B44" s="4" t="s">
        <v>12</v>
      </c>
      <c r="C44" s="4">
        <f>SUMIFS(Raw_Data!G44:G643,Raw_Data!B44:B643,B44,Raw_Data!D44:D643,A44)</f>
        <v>18.87</v>
      </c>
      <c r="D44" s="4">
        <f>SUMIFS(Raw_Data!H44:H643,Raw_Data!B44:B643,B44,Raw_Data!D44:D643,A44)</f>
        <v>0</v>
      </c>
      <c r="E44" s="4">
        <f>SUMIFS(Raw_Data!K44:K643,Raw_Data!B44:B643,B44,Raw_Data!D44:D643,A44)</f>
        <v>120</v>
      </c>
      <c r="F44" s="4">
        <v>1</v>
      </c>
      <c r="G44" s="4">
        <v>1</v>
      </c>
      <c r="H44" s="33" cm="1">
        <f t="array" ref="H44">SUMPRODUCT(
    (Raw_Data!$D$2:$D$1000=A44) *
    (Raw_Data!$B$2:$B$1000=B44) *
    (Raw_Data!$J$2:$J$1000&gt;30)
)</f>
        <v>0</v>
      </c>
      <c r="I44" s="4">
        <v>-101.13</v>
      </c>
      <c r="K44" s="34">
        <f t="shared" si="0"/>
        <v>0</v>
      </c>
    </row>
    <row r="45" spans="1:11" x14ac:dyDescent="0.2">
      <c r="A45" s="7">
        <v>45352</v>
      </c>
      <c r="B45" s="4" t="s">
        <v>10</v>
      </c>
      <c r="C45" s="4">
        <f>SUMIFS(Raw_Data!G45:G644,Raw_Data!B45:B644,B45,Raw_Data!D45:D644,A45)</f>
        <v>649.04999999999995</v>
      </c>
      <c r="D45" s="4">
        <f>SUMIFS(Raw_Data!H45:H644,Raw_Data!B45:B644,B45,Raw_Data!D45:D644,A45)</f>
        <v>0</v>
      </c>
      <c r="E45" s="4">
        <f>SUMIFS(Raw_Data!K45:K644,Raw_Data!B45:B644,B45,Raw_Data!D45:D644,A45)</f>
        <v>2580</v>
      </c>
      <c r="F45" s="4">
        <v>19</v>
      </c>
      <c r="G45" s="4">
        <v>19</v>
      </c>
      <c r="H45" s="33" cm="1">
        <f t="array" ref="H45">SUMPRODUCT(
    (Raw_Data!$D$2:$D$1000=A45) *
    (Raw_Data!$B$2:$B$1000=B45) *
    (Raw_Data!$J$2:$J$1000&gt;30)
)</f>
        <v>3</v>
      </c>
      <c r="I45" s="4">
        <v>-1930.95</v>
      </c>
      <c r="K45" s="34">
        <f t="shared" si="0"/>
        <v>0.15789473684210525</v>
      </c>
    </row>
    <row r="46" spans="1:11" x14ac:dyDescent="0.2">
      <c r="A46" s="7">
        <v>45352</v>
      </c>
      <c r="B46" s="4" t="s">
        <v>15</v>
      </c>
      <c r="C46" s="4">
        <f>SUMIFS(Raw_Data!G46:G645,Raw_Data!B46:B645,B46,Raw_Data!D46:D645,A46)</f>
        <v>99.850000000000009</v>
      </c>
      <c r="D46" s="4">
        <f>SUMIFS(Raw_Data!H46:H645,Raw_Data!B46:B645,B46,Raw_Data!D46:D645,A46)</f>
        <v>0</v>
      </c>
      <c r="E46" s="4">
        <f>SUMIFS(Raw_Data!K46:K645,Raw_Data!B46:B645,B46,Raw_Data!D46:D645,A46)</f>
        <v>360</v>
      </c>
      <c r="F46" s="4">
        <v>4</v>
      </c>
      <c r="G46" s="4">
        <v>4</v>
      </c>
      <c r="H46" s="33" cm="1">
        <f t="array" ref="H46">SUMPRODUCT(
    (Raw_Data!$D$2:$D$1000=A46) *
    (Raw_Data!$B$2:$B$1000=B46) *
    (Raw_Data!$J$2:$J$1000&gt;30)
)</f>
        <v>0</v>
      </c>
      <c r="I46" s="4">
        <v>-260.14999999999998</v>
      </c>
      <c r="K46" s="34">
        <f t="shared" si="0"/>
        <v>0</v>
      </c>
    </row>
    <row r="47" spans="1:11" x14ac:dyDescent="0.2">
      <c r="A47" s="7">
        <v>45383</v>
      </c>
      <c r="B47" s="4" t="s">
        <v>12</v>
      </c>
      <c r="C47" s="4">
        <f>SUMIFS(Raw_Data!G47:G646,Raw_Data!B47:B646,B47,Raw_Data!D47:D646,A47)</f>
        <v>207.56</v>
      </c>
      <c r="D47" s="4">
        <f>SUMIFS(Raw_Data!H47:H646,Raw_Data!B47:B646,B47,Raw_Data!D47:D646,A47)</f>
        <v>0</v>
      </c>
      <c r="E47" s="4">
        <f>SUMIFS(Raw_Data!K47:K646,Raw_Data!B47:B646,B47,Raw_Data!D47:D646,A47)</f>
        <v>670</v>
      </c>
      <c r="F47" s="4">
        <v>6</v>
      </c>
      <c r="G47" s="4">
        <v>6</v>
      </c>
      <c r="H47" s="33" cm="1">
        <f t="array" ref="H47">SUMPRODUCT(
    (Raw_Data!$D$2:$D$1000=A47) *
    (Raw_Data!$B$2:$B$1000=B47) *
    (Raw_Data!$J$2:$J$1000&gt;30)
)</f>
        <v>0</v>
      </c>
      <c r="I47" s="4">
        <v>-462.44</v>
      </c>
      <c r="K47" s="34">
        <f t="shared" si="0"/>
        <v>0</v>
      </c>
    </row>
    <row r="48" spans="1:11" x14ac:dyDescent="0.2">
      <c r="A48" s="7">
        <v>45383</v>
      </c>
      <c r="B48" s="4" t="s">
        <v>10</v>
      </c>
      <c r="C48" s="4">
        <f>SUMIFS(Raw_Data!G48:G647,Raw_Data!B48:B647,B48,Raw_Data!D48:D647,A48)</f>
        <v>625.59999999999991</v>
      </c>
      <c r="D48" s="4">
        <f>SUMIFS(Raw_Data!H48:H647,Raw_Data!B48:B647,B48,Raw_Data!D48:D647,A48)</f>
        <v>0</v>
      </c>
      <c r="E48" s="4">
        <f>SUMIFS(Raw_Data!K48:K647,Raw_Data!B48:B647,B48,Raw_Data!D48:D647,A48)</f>
        <v>2230</v>
      </c>
      <c r="F48" s="4">
        <v>20</v>
      </c>
      <c r="G48" s="4">
        <v>20</v>
      </c>
      <c r="H48" s="33" cm="1">
        <f t="array" ref="H48">SUMPRODUCT(
    (Raw_Data!$D$2:$D$1000=A48) *
    (Raw_Data!$B$2:$B$1000=B48) *
    (Raw_Data!$J$2:$J$1000&gt;30)
)</f>
        <v>0</v>
      </c>
      <c r="I48" s="4">
        <v>-1604.4</v>
      </c>
      <c r="K48" s="34">
        <f t="shared" si="0"/>
        <v>0</v>
      </c>
    </row>
    <row r="49" spans="1:11" x14ac:dyDescent="0.2">
      <c r="A49" s="7">
        <v>45383</v>
      </c>
      <c r="B49" s="4" t="s">
        <v>15</v>
      </c>
      <c r="C49" s="4">
        <f>SUMIFS(Raw_Data!G49:G648,Raw_Data!B49:B648,B49,Raw_Data!D49:D648,A49)</f>
        <v>191.44</v>
      </c>
      <c r="D49" s="4">
        <f>SUMIFS(Raw_Data!H49:H648,Raw_Data!B49:B648,B49,Raw_Data!D49:D648,A49)</f>
        <v>0</v>
      </c>
      <c r="E49" s="4">
        <f>SUMIFS(Raw_Data!K49:K648,Raw_Data!B49:B648,B49,Raw_Data!D49:D648,A49)</f>
        <v>710</v>
      </c>
      <c r="F49" s="4">
        <v>5</v>
      </c>
      <c r="G49" s="4">
        <v>5</v>
      </c>
      <c r="H49" s="33" cm="1">
        <f t="array" ref="H49">SUMPRODUCT(
    (Raw_Data!$D$2:$D$1000=A49) *
    (Raw_Data!$B$2:$B$1000=B49) *
    (Raw_Data!$J$2:$J$1000&gt;30)
)</f>
        <v>0</v>
      </c>
      <c r="I49" s="4">
        <v>-518.55999999999995</v>
      </c>
      <c r="K49" s="34">
        <f t="shared" si="0"/>
        <v>0</v>
      </c>
    </row>
    <row r="50" spans="1:11" x14ac:dyDescent="0.2">
      <c r="A50" s="7">
        <v>45413</v>
      </c>
      <c r="B50" s="4" t="s">
        <v>12</v>
      </c>
      <c r="C50" s="4">
        <f>SUMIFS(Raw_Data!G50:G649,Raw_Data!B50:B649,B50,Raw_Data!D50:D649,A50)</f>
        <v>70.39</v>
      </c>
      <c r="D50" s="4">
        <f>SUMIFS(Raw_Data!H50:H649,Raw_Data!B50:B649,B50,Raw_Data!D50:D649,A50)</f>
        <v>0</v>
      </c>
      <c r="E50" s="4">
        <f>SUMIFS(Raw_Data!K50:K649,Raw_Data!B50:B649,B50,Raw_Data!D50:D649,A50)</f>
        <v>360</v>
      </c>
      <c r="F50" s="4">
        <v>4</v>
      </c>
      <c r="G50" s="4">
        <v>4</v>
      </c>
      <c r="H50" s="33" cm="1">
        <f t="array" ref="H50">SUMPRODUCT(
    (Raw_Data!$D$2:$D$1000=A50) *
    (Raw_Data!$B$2:$B$1000=B50) *
    (Raw_Data!$J$2:$J$1000&gt;30)
)</f>
        <v>0</v>
      </c>
      <c r="I50" s="4">
        <v>-289.61</v>
      </c>
      <c r="K50" s="34">
        <f t="shared" si="0"/>
        <v>0</v>
      </c>
    </row>
    <row r="51" spans="1:11" x14ac:dyDescent="0.2">
      <c r="A51" s="7">
        <v>45413</v>
      </c>
      <c r="B51" s="4" t="s">
        <v>10</v>
      </c>
      <c r="C51" s="4">
        <f>SUMIFS(Raw_Data!G51:G650,Raw_Data!B51:B650,B51,Raw_Data!D51:D650,A51)</f>
        <v>346.81000000000006</v>
      </c>
      <c r="D51" s="4">
        <f>SUMIFS(Raw_Data!H51:H650,Raw_Data!B51:B650,B51,Raw_Data!D51:D650,A51)</f>
        <v>0</v>
      </c>
      <c r="E51" s="4">
        <f>SUMIFS(Raw_Data!K51:K650,Raw_Data!B51:B650,B51,Raw_Data!D51:D650,A51)</f>
        <v>1390</v>
      </c>
      <c r="F51" s="4">
        <v>10</v>
      </c>
      <c r="G51" s="4">
        <v>10</v>
      </c>
      <c r="H51" s="33" cm="1">
        <f t="array" ref="H51">SUMPRODUCT(
    (Raw_Data!$D$2:$D$1000=A51) *
    (Raw_Data!$B$2:$B$1000=B51) *
    (Raw_Data!$J$2:$J$1000&gt;30)
)</f>
        <v>0</v>
      </c>
      <c r="I51" s="4">
        <v>-1043.19</v>
      </c>
      <c r="K51" s="34">
        <f t="shared" si="0"/>
        <v>0</v>
      </c>
    </row>
    <row r="52" spans="1:11" x14ac:dyDescent="0.2">
      <c r="A52" s="7">
        <v>45413</v>
      </c>
      <c r="B52" s="4" t="s">
        <v>15</v>
      </c>
      <c r="C52" s="4">
        <f>SUMIFS(Raw_Data!G52:G651,Raw_Data!B52:B651,B52,Raw_Data!D52:D651,A52)</f>
        <v>152.36000000000001</v>
      </c>
      <c r="D52" s="4">
        <f>SUMIFS(Raw_Data!H52:H651,Raw_Data!B52:B651,B52,Raw_Data!D52:D651,A52)</f>
        <v>0</v>
      </c>
      <c r="E52" s="4">
        <f>SUMIFS(Raw_Data!K52:K651,Raw_Data!B52:B651,B52,Raw_Data!D52:D651,A52)</f>
        <v>770</v>
      </c>
      <c r="F52" s="4">
        <v>6</v>
      </c>
      <c r="G52" s="4">
        <v>6</v>
      </c>
      <c r="H52" s="33" cm="1">
        <f t="array" ref="H52">SUMPRODUCT(
    (Raw_Data!$D$2:$D$1000=A52) *
    (Raw_Data!$B$2:$B$1000=B52) *
    (Raw_Data!$J$2:$J$1000&gt;30)
)</f>
        <v>2</v>
      </c>
      <c r="I52" s="4">
        <v>-617.64</v>
      </c>
      <c r="K52" s="34">
        <f t="shared" si="0"/>
        <v>0.33333333333333331</v>
      </c>
    </row>
    <row r="53" spans="1:11" x14ac:dyDescent="0.2">
      <c r="A53" s="7">
        <v>45444</v>
      </c>
      <c r="B53" s="4" t="s">
        <v>12</v>
      </c>
      <c r="C53" s="4">
        <f>SUMIFS(Raw_Data!G53:G652,Raw_Data!B53:B652,B53,Raw_Data!D53:D652,A53)</f>
        <v>107.92</v>
      </c>
      <c r="D53" s="4">
        <f>SUMIFS(Raw_Data!H53:H652,Raw_Data!B53:B652,B53,Raw_Data!D53:D652,A53)</f>
        <v>0</v>
      </c>
      <c r="E53" s="4">
        <f>SUMIFS(Raw_Data!K53:K652,Raw_Data!B53:B652,B53,Raw_Data!D53:D652,A53)</f>
        <v>400</v>
      </c>
      <c r="F53" s="4">
        <v>4</v>
      </c>
      <c r="G53" s="4">
        <v>4</v>
      </c>
      <c r="H53" s="33" cm="1">
        <f t="array" ref="H53">SUMPRODUCT(
    (Raw_Data!$D$2:$D$1000=A53) *
    (Raw_Data!$B$2:$B$1000=B53) *
    (Raw_Data!$J$2:$J$1000&gt;30)
)</f>
        <v>0</v>
      </c>
      <c r="I53" s="4">
        <v>-292.08</v>
      </c>
      <c r="K53" s="34">
        <f t="shared" si="0"/>
        <v>0</v>
      </c>
    </row>
    <row r="54" spans="1:11" x14ac:dyDescent="0.2">
      <c r="A54" s="7">
        <v>45444</v>
      </c>
      <c r="B54" s="4" t="s">
        <v>10</v>
      </c>
      <c r="C54" s="4">
        <f>SUMIFS(Raw_Data!G54:G653,Raw_Data!B54:B653,B54,Raw_Data!D54:D653,A54)</f>
        <v>658.4100000000002</v>
      </c>
      <c r="D54" s="4">
        <f>SUMIFS(Raw_Data!H54:H653,Raw_Data!B54:B653,B54,Raw_Data!D54:D653,A54)</f>
        <v>0</v>
      </c>
      <c r="E54" s="4">
        <f>SUMIFS(Raw_Data!K54:K653,Raw_Data!B54:B653,B54,Raw_Data!D54:D653,A54)</f>
        <v>2540</v>
      </c>
      <c r="F54" s="4">
        <v>20</v>
      </c>
      <c r="G54" s="4">
        <v>20</v>
      </c>
      <c r="H54" s="33" cm="1">
        <f t="array" ref="H54">SUMPRODUCT(
    (Raw_Data!$D$2:$D$1000=A54) *
    (Raw_Data!$B$2:$B$1000=B54) *
    (Raw_Data!$J$2:$J$1000&gt;30)
)</f>
        <v>2</v>
      </c>
      <c r="I54" s="4">
        <v>-1881.5899999999997</v>
      </c>
      <c r="K54" s="34">
        <f t="shared" si="0"/>
        <v>0.1</v>
      </c>
    </row>
    <row r="55" spans="1:11" x14ac:dyDescent="0.2">
      <c r="A55" s="7">
        <v>45444</v>
      </c>
      <c r="B55" s="4" t="s">
        <v>15</v>
      </c>
      <c r="C55" s="4">
        <f>SUMIFS(Raw_Data!G55:G654,Raw_Data!B55:B654,B55,Raw_Data!D55:D654,A55)</f>
        <v>381.95</v>
      </c>
      <c r="D55" s="4">
        <f>SUMIFS(Raw_Data!H55:H654,Raw_Data!B55:B654,B55,Raw_Data!D55:D654,A55)</f>
        <v>0</v>
      </c>
      <c r="E55" s="4">
        <f>SUMIFS(Raw_Data!K55:K654,Raw_Data!B55:B654,B55,Raw_Data!D55:D654,A55)</f>
        <v>1250</v>
      </c>
      <c r="F55" s="4">
        <v>10</v>
      </c>
      <c r="G55" s="4">
        <v>10</v>
      </c>
      <c r="H55" s="33" cm="1">
        <f t="array" ref="H55">SUMPRODUCT(
    (Raw_Data!$D$2:$D$1000=A55) *
    (Raw_Data!$B$2:$B$1000=B55) *
    (Raw_Data!$J$2:$J$1000&gt;30)
)</f>
        <v>0</v>
      </c>
      <c r="I55" s="4">
        <v>-868.05</v>
      </c>
      <c r="K55" s="34">
        <f t="shared" si="0"/>
        <v>0</v>
      </c>
    </row>
    <row r="56" spans="1:11" x14ac:dyDescent="0.2">
      <c r="A56" s="7">
        <v>45474</v>
      </c>
      <c r="B56" s="4" t="s">
        <v>12</v>
      </c>
      <c r="C56" s="4">
        <f>SUMIFS(Raw_Data!G56:G655,Raw_Data!B56:B655,B56,Raw_Data!D56:D655,A56)</f>
        <v>120.91</v>
      </c>
      <c r="D56" s="4">
        <f>SUMIFS(Raw_Data!H56:H655,Raw_Data!B56:B655,B56,Raw_Data!D56:D655,A56)</f>
        <v>0</v>
      </c>
      <c r="E56" s="4">
        <f>SUMIFS(Raw_Data!K56:K655,Raw_Data!B56:B655,B56,Raw_Data!D56:D655,A56)</f>
        <v>630</v>
      </c>
      <c r="F56" s="4">
        <v>5</v>
      </c>
      <c r="G56" s="4">
        <v>5</v>
      </c>
      <c r="H56" s="33" cm="1">
        <f t="array" ref="H56">SUMPRODUCT(
    (Raw_Data!$D$2:$D$1000=A56) *
    (Raw_Data!$B$2:$B$1000=B56) *
    (Raw_Data!$J$2:$J$1000&gt;30)
)</f>
        <v>0</v>
      </c>
      <c r="I56" s="4">
        <v>-509.09000000000003</v>
      </c>
      <c r="K56" s="34">
        <f t="shared" si="0"/>
        <v>0</v>
      </c>
    </row>
    <row r="57" spans="1:11" x14ac:dyDescent="0.2">
      <c r="A57" s="7">
        <v>45474</v>
      </c>
      <c r="B57" s="4" t="s">
        <v>10</v>
      </c>
      <c r="C57" s="4">
        <f>SUMIFS(Raw_Data!G57:G656,Raw_Data!B57:B656,B57,Raw_Data!D57:D656,A57)</f>
        <v>192.29</v>
      </c>
      <c r="D57" s="4">
        <f>SUMIFS(Raw_Data!H57:H656,Raw_Data!B57:B656,B57,Raw_Data!D57:D656,A57)</f>
        <v>0</v>
      </c>
      <c r="E57" s="4">
        <f>SUMIFS(Raw_Data!K57:K656,Raw_Data!B57:B656,B57,Raw_Data!D57:D656,A57)</f>
        <v>730</v>
      </c>
      <c r="F57" s="4">
        <v>7</v>
      </c>
      <c r="G57" s="4">
        <v>7</v>
      </c>
      <c r="H57" s="33" cm="1">
        <f t="array" ref="H57">SUMPRODUCT(
    (Raw_Data!$D$2:$D$1000=A57) *
    (Raw_Data!$B$2:$B$1000=B57) *
    (Raw_Data!$J$2:$J$1000&gt;30)
)</f>
        <v>0</v>
      </c>
      <c r="I57" s="4">
        <v>-537.71</v>
      </c>
      <c r="K57" s="34">
        <f t="shared" si="0"/>
        <v>0</v>
      </c>
    </row>
    <row r="58" spans="1:11" x14ac:dyDescent="0.2">
      <c r="A58" s="7">
        <v>45474</v>
      </c>
      <c r="B58" s="4" t="s">
        <v>15</v>
      </c>
      <c r="C58" s="4">
        <f>SUMIFS(Raw_Data!G58:G657,Raw_Data!B58:B657,B58,Raw_Data!D58:D657,A58)</f>
        <v>80.830000000000013</v>
      </c>
      <c r="D58" s="4">
        <f>SUMIFS(Raw_Data!H58:H657,Raw_Data!B58:B657,B58,Raw_Data!D58:D657,A58)</f>
        <v>0</v>
      </c>
      <c r="E58" s="4">
        <f>SUMIFS(Raw_Data!K58:K657,Raw_Data!B58:B657,B58,Raw_Data!D58:D657,A58)</f>
        <v>410</v>
      </c>
      <c r="F58" s="4">
        <v>3</v>
      </c>
      <c r="G58" s="4">
        <v>3</v>
      </c>
      <c r="H58" s="33" cm="1">
        <f t="array" ref="H58">SUMPRODUCT(
    (Raw_Data!$D$2:$D$1000=A58) *
    (Raw_Data!$B$2:$B$1000=B58) *
    (Raw_Data!$J$2:$J$1000&gt;30)
)</f>
        <v>0</v>
      </c>
      <c r="I58" s="4">
        <v>-329.16999999999996</v>
      </c>
      <c r="K58" s="34">
        <f t="shared" si="0"/>
        <v>0</v>
      </c>
    </row>
    <row r="59" spans="1:11" x14ac:dyDescent="0.2">
      <c r="A59" s="7">
        <v>45505</v>
      </c>
      <c r="B59" s="4" t="s">
        <v>12</v>
      </c>
      <c r="C59" s="4">
        <f>SUMIFS(Raw_Data!G59:G658,Raw_Data!B59:B658,B59,Raw_Data!D59:D658,A59)</f>
        <v>167.56000000000003</v>
      </c>
      <c r="D59" s="4">
        <f>SUMIFS(Raw_Data!H59:H658,Raw_Data!B59:B658,B59,Raw_Data!D59:D658,A59)</f>
        <v>0</v>
      </c>
      <c r="E59" s="4">
        <f>SUMIFS(Raw_Data!K59:K658,Raw_Data!B59:B658,B59,Raw_Data!D59:D658,A59)</f>
        <v>780</v>
      </c>
      <c r="F59" s="4">
        <v>7</v>
      </c>
      <c r="G59" s="4">
        <v>7</v>
      </c>
      <c r="H59" s="33" cm="1">
        <f t="array" ref="H59">SUMPRODUCT(
    (Raw_Data!$D$2:$D$1000=A59) *
    (Raw_Data!$B$2:$B$1000=B59) *
    (Raw_Data!$J$2:$J$1000&gt;30)
)</f>
        <v>0</v>
      </c>
      <c r="I59" s="4">
        <v>-612.43999999999994</v>
      </c>
      <c r="K59" s="34">
        <f t="shared" si="0"/>
        <v>0</v>
      </c>
    </row>
    <row r="60" spans="1:11" x14ac:dyDescent="0.2">
      <c r="A60" s="7">
        <v>45505</v>
      </c>
      <c r="B60" s="4" t="s">
        <v>10</v>
      </c>
      <c r="C60" s="4">
        <f>SUMIFS(Raw_Data!G60:G659,Raw_Data!B60:B659,B60,Raw_Data!D60:D659,A60)</f>
        <v>562.35000000000014</v>
      </c>
      <c r="D60" s="4">
        <f>SUMIFS(Raw_Data!H60:H659,Raw_Data!B60:B659,B60,Raw_Data!D60:D659,A60)</f>
        <v>0</v>
      </c>
      <c r="E60" s="4">
        <f>SUMIFS(Raw_Data!K60:K659,Raw_Data!B60:B659,B60,Raw_Data!D60:D659,A60)</f>
        <v>2480</v>
      </c>
      <c r="F60" s="4">
        <v>19</v>
      </c>
      <c r="G60" s="4">
        <v>19</v>
      </c>
      <c r="H60" s="33" cm="1">
        <f t="array" ref="H60">SUMPRODUCT(
    (Raw_Data!$D$2:$D$1000=A60) *
    (Raw_Data!$B$2:$B$1000=B60) *
    (Raw_Data!$J$2:$J$1000&gt;30)
)</f>
        <v>1</v>
      </c>
      <c r="I60" s="4">
        <v>-1917.6499999999999</v>
      </c>
      <c r="K60" s="34">
        <f t="shared" si="0"/>
        <v>5.2631578947368418E-2</v>
      </c>
    </row>
    <row r="61" spans="1:11" x14ac:dyDescent="0.2">
      <c r="A61" s="7">
        <v>45505</v>
      </c>
      <c r="B61" s="4" t="s">
        <v>15</v>
      </c>
      <c r="C61" s="4">
        <f>SUMIFS(Raw_Data!G61:G660,Raw_Data!B61:B660,B61,Raw_Data!D61:D660,A61)</f>
        <v>112.27000000000001</v>
      </c>
      <c r="D61" s="4">
        <f>SUMIFS(Raw_Data!H61:H660,Raw_Data!B61:B660,B61,Raw_Data!D61:D660,A61)</f>
        <v>0</v>
      </c>
      <c r="E61" s="4">
        <f>SUMIFS(Raw_Data!K61:K660,Raw_Data!B61:B660,B61,Raw_Data!D61:D660,A61)</f>
        <v>640</v>
      </c>
      <c r="F61" s="4">
        <v>5</v>
      </c>
      <c r="G61" s="4">
        <v>5</v>
      </c>
      <c r="H61" s="33" cm="1">
        <f t="array" ref="H61">SUMPRODUCT(
    (Raw_Data!$D$2:$D$1000=A61) *
    (Raw_Data!$B$2:$B$1000=B61) *
    (Raw_Data!$J$2:$J$1000&gt;30)
)</f>
        <v>0</v>
      </c>
      <c r="I61" s="4">
        <v>-527.73</v>
      </c>
      <c r="K61" s="34">
        <f t="shared" si="0"/>
        <v>0</v>
      </c>
    </row>
    <row r="62" spans="1:11" x14ac:dyDescent="0.2">
      <c r="A62" s="7">
        <v>45536</v>
      </c>
      <c r="B62" s="4" t="s">
        <v>12</v>
      </c>
      <c r="C62" s="4">
        <f>SUMIFS(Raw_Data!G62:G661,Raw_Data!B62:B661,B62,Raw_Data!D62:D661,A62)</f>
        <v>495.01</v>
      </c>
      <c r="D62" s="4">
        <f>SUMIFS(Raw_Data!H62:H661,Raw_Data!B62:B661,B62,Raw_Data!D62:D661,A62)</f>
        <v>0</v>
      </c>
      <c r="E62" s="4">
        <f>SUMIFS(Raw_Data!K62:K661,Raw_Data!B62:B661,B62,Raw_Data!D62:D661,A62)</f>
        <v>1590</v>
      </c>
      <c r="F62" s="4">
        <v>14</v>
      </c>
      <c r="G62" s="4">
        <v>14</v>
      </c>
      <c r="H62" s="33" cm="1">
        <f t="array" ref="H62">SUMPRODUCT(
    (Raw_Data!$D$2:$D$1000=A62) *
    (Raw_Data!$B$2:$B$1000=B62) *
    (Raw_Data!$J$2:$J$1000&gt;30)
)</f>
        <v>1</v>
      </c>
      <c r="I62" s="4">
        <v>-1094.99</v>
      </c>
      <c r="K62" s="34">
        <f t="shared" si="0"/>
        <v>7.1428571428571425E-2</v>
      </c>
    </row>
    <row r="63" spans="1:11" x14ac:dyDescent="0.2">
      <c r="A63" s="7">
        <v>45536</v>
      </c>
      <c r="B63" s="4" t="s">
        <v>10</v>
      </c>
      <c r="C63" s="4">
        <f>SUMIFS(Raw_Data!G63:G662,Raw_Data!B63:B662,B63,Raw_Data!D63:D662,A63)</f>
        <v>178.02999999999997</v>
      </c>
      <c r="D63" s="4">
        <f>SUMIFS(Raw_Data!H63:H662,Raw_Data!B63:B662,B63,Raw_Data!D63:D662,A63)</f>
        <v>0</v>
      </c>
      <c r="E63" s="4">
        <f>SUMIFS(Raw_Data!K63:K662,Raw_Data!B63:B662,B63,Raw_Data!D63:D662,A63)</f>
        <v>970</v>
      </c>
      <c r="F63" s="4">
        <v>8</v>
      </c>
      <c r="G63" s="4">
        <v>8</v>
      </c>
      <c r="H63" s="33" cm="1">
        <f t="array" ref="H63">SUMPRODUCT(
    (Raw_Data!$D$2:$D$1000=A63) *
    (Raw_Data!$B$2:$B$1000=B63) *
    (Raw_Data!$J$2:$J$1000&gt;30)
)</f>
        <v>0</v>
      </c>
      <c r="I63" s="4">
        <v>-791.97</v>
      </c>
      <c r="K63" s="34">
        <f t="shared" si="0"/>
        <v>0</v>
      </c>
    </row>
    <row r="64" spans="1:11" x14ac:dyDescent="0.2">
      <c r="A64" s="7">
        <v>45536</v>
      </c>
      <c r="B64" s="4" t="s">
        <v>15</v>
      </c>
      <c r="C64" s="4">
        <f>SUMIFS(Raw_Data!G64:G663,Raw_Data!B64:B663,B64,Raw_Data!D64:D663,A64)</f>
        <v>184.87</v>
      </c>
      <c r="D64" s="4">
        <f>SUMIFS(Raw_Data!H64:H663,Raw_Data!B64:B663,B64,Raw_Data!D64:D663,A64)</f>
        <v>0</v>
      </c>
      <c r="E64" s="4">
        <f>SUMIFS(Raw_Data!K64:K663,Raw_Data!B64:B663,B64,Raw_Data!D64:D663,A64)</f>
        <v>680</v>
      </c>
      <c r="F64" s="4">
        <v>5</v>
      </c>
      <c r="G64" s="4">
        <v>5</v>
      </c>
      <c r="H64" s="33" cm="1">
        <f t="array" ref="H64">SUMPRODUCT(
    (Raw_Data!$D$2:$D$1000=A64) *
    (Raw_Data!$B$2:$B$1000=B64) *
    (Raw_Data!$J$2:$J$1000&gt;30)
)</f>
        <v>1</v>
      </c>
      <c r="I64" s="4">
        <v>-495.13</v>
      </c>
      <c r="K64" s="34">
        <f t="shared" si="0"/>
        <v>0.2</v>
      </c>
    </row>
    <row r="65" spans="1:11" x14ac:dyDescent="0.2">
      <c r="A65" s="7">
        <v>45566</v>
      </c>
      <c r="B65" s="4" t="s">
        <v>12</v>
      </c>
      <c r="C65" s="4">
        <f>SUMIFS(Raw_Data!G65:G664,Raw_Data!B65:B664,B65,Raw_Data!D65:D664,A65)</f>
        <v>235.79000000000002</v>
      </c>
      <c r="D65" s="4">
        <f>SUMIFS(Raw_Data!H65:H664,Raw_Data!B65:B664,B65,Raw_Data!D65:D664,A65)</f>
        <v>0</v>
      </c>
      <c r="E65" s="4">
        <f>SUMIFS(Raw_Data!K65:K664,Raw_Data!B65:B664,B65,Raw_Data!D65:D664,A65)</f>
        <v>830</v>
      </c>
      <c r="F65" s="4">
        <v>8</v>
      </c>
      <c r="G65" s="4">
        <v>8</v>
      </c>
      <c r="H65" s="33" cm="1">
        <f t="array" ref="H65">SUMPRODUCT(
    (Raw_Data!$D$2:$D$1000=A65) *
    (Raw_Data!$B$2:$B$1000=B65) *
    (Raw_Data!$J$2:$J$1000&gt;30)
)</f>
        <v>0</v>
      </c>
      <c r="I65" s="4">
        <v>-594.21</v>
      </c>
      <c r="K65" s="34">
        <f t="shared" si="0"/>
        <v>0</v>
      </c>
    </row>
    <row r="66" spans="1:11" x14ac:dyDescent="0.2">
      <c r="A66" s="7">
        <v>45566</v>
      </c>
      <c r="B66" s="4" t="s">
        <v>10</v>
      </c>
      <c r="C66" s="4">
        <f>SUMIFS(Raw_Data!G66:G665,Raw_Data!B66:B665,B66,Raw_Data!D66:D665,A66)</f>
        <v>558.04999999999995</v>
      </c>
      <c r="D66" s="4">
        <f>SUMIFS(Raw_Data!H66:H665,Raw_Data!B66:B665,B66,Raw_Data!D66:D665,A66)</f>
        <v>0</v>
      </c>
      <c r="E66" s="4">
        <f>SUMIFS(Raw_Data!K66:K665,Raw_Data!B66:B665,B66,Raw_Data!D66:D665,A66)</f>
        <v>1740</v>
      </c>
      <c r="F66" s="4">
        <v>16</v>
      </c>
      <c r="G66" s="4">
        <v>16</v>
      </c>
      <c r="H66" s="33" cm="1">
        <f t="array" ref="H66">SUMPRODUCT(
    (Raw_Data!$D$2:$D$1000=A66) *
    (Raw_Data!$B$2:$B$1000=B66) *
    (Raw_Data!$J$2:$J$1000&gt;30)
)</f>
        <v>0</v>
      </c>
      <c r="I66" s="4">
        <v>-1181.95</v>
      </c>
      <c r="K66" s="34">
        <f t="shared" si="0"/>
        <v>0</v>
      </c>
    </row>
    <row r="67" spans="1:11" x14ac:dyDescent="0.2">
      <c r="A67" s="7">
        <v>45566</v>
      </c>
      <c r="B67" s="4" t="s">
        <v>15</v>
      </c>
      <c r="C67" s="4">
        <f>SUMIFS(Raw_Data!G67:G666,Raw_Data!B67:B666,B67,Raw_Data!D67:D666,A67)</f>
        <v>151.14000000000001</v>
      </c>
      <c r="D67" s="4">
        <f>SUMIFS(Raw_Data!H67:H666,Raw_Data!B67:B666,B67,Raw_Data!D67:D666,A67)</f>
        <v>0</v>
      </c>
      <c r="E67" s="4">
        <f>SUMIFS(Raw_Data!K67:K666,Raw_Data!B67:B666,B67,Raw_Data!D67:D666,A67)</f>
        <v>340</v>
      </c>
      <c r="F67" s="4">
        <v>4</v>
      </c>
      <c r="G67" s="4">
        <v>4</v>
      </c>
      <c r="H67" s="33" cm="1">
        <f t="array" ref="H67">SUMPRODUCT(
    (Raw_Data!$D$2:$D$1000=A67) *
    (Raw_Data!$B$2:$B$1000=B67) *
    (Raw_Data!$J$2:$J$1000&gt;30)
)</f>
        <v>0</v>
      </c>
      <c r="I67" s="4">
        <v>-188.85999999999999</v>
      </c>
      <c r="K67" s="34">
        <f t="shared" ref="K67:K73" si="1" xml:space="preserve"> H67 / F67</f>
        <v>0</v>
      </c>
    </row>
    <row r="68" spans="1:11" x14ac:dyDescent="0.2">
      <c r="A68" s="7">
        <v>45597</v>
      </c>
      <c r="B68" s="4" t="s">
        <v>12</v>
      </c>
      <c r="C68" s="4">
        <f>SUMIFS(Raw_Data!G68:G667,Raw_Data!B68:B667,B68,Raw_Data!D68:D667,A68)</f>
        <v>349.66999999999996</v>
      </c>
      <c r="D68" s="4">
        <f>SUMIFS(Raw_Data!H68:H667,Raw_Data!B68:B667,B68,Raw_Data!D68:D667,A68)</f>
        <v>0</v>
      </c>
      <c r="E68" s="4">
        <f>SUMIFS(Raw_Data!K68:K667,Raw_Data!B68:B667,B68,Raw_Data!D68:D667,A68)</f>
        <v>970</v>
      </c>
      <c r="F68" s="4">
        <v>8</v>
      </c>
      <c r="G68" s="4">
        <v>8</v>
      </c>
      <c r="H68" s="33" cm="1">
        <f t="array" ref="H68">SUMPRODUCT(
    (Raw_Data!$D$2:$D$1000=A68) *
    (Raw_Data!$B$2:$B$1000=B68) *
    (Raw_Data!$J$2:$J$1000&gt;30)
)</f>
        <v>0</v>
      </c>
      <c r="I68" s="4">
        <v>-620.33000000000004</v>
      </c>
      <c r="K68" s="34">
        <f t="shared" si="1"/>
        <v>0</v>
      </c>
    </row>
    <row r="69" spans="1:11" x14ac:dyDescent="0.2">
      <c r="A69" s="7">
        <v>45597</v>
      </c>
      <c r="B69" s="4" t="s">
        <v>10</v>
      </c>
      <c r="C69" s="4">
        <f>SUMIFS(Raw_Data!G69:G668,Raw_Data!B69:B668,B69,Raw_Data!D69:D668,A69)</f>
        <v>476.96999999999997</v>
      </c>
      <c r="D69" s="4">
        <f>SUMIFS(Raw_Data!H69:H668,Raw_Data!B69:B668,B69,Raw_Data!D69:D668,A69)</f>
        <v>0</v>
      </c>
      <c r="E69" s="4">
        <f>SUMIFS(Raw_Data!K69:K668,Raw_Data!B69:B668,B69,Raw_Data!D69:D668,A69)</f>
        <v>1690</v>
      </c>
      <c r="F69" s="4">
        <v>15</v>
      </c>
      <c r="G69" s="4">
        <v>15</v>
      </c>
      <c r="H69" s="33" cm="1">
        <f t="array" ref="H69">SUMPRODUCT(
    (Raw_Data!$D$2:$D$1000=A69) *
    (Raw_Data!$B$2:$B$1000=B69) *
    (Raw_Data!$J$2:$J$1000&gt;30)
)</f>
        <v>0</v>
      </c>
      <c r="I69" s="4">
        <v>-1213.03</v>
      </c>
      <c r="K69" s="34">
        <f t="shared" si="1"/>
        <v>0</v>
      </c>
    </row>
    <row r="70" spans="1:11" x14ac:dyDescent="0.2">
      <c r="A70" s="7">
        <v>45597</v>
      </c>
      <c r="B70" s="4" t="s">
        <v>15</v>
      </c>
      <c r="C70" s="4">
        <f>SUMIFS(Raw_Data!G70:G669,Raw_Data!B70:B669,B70,Raw_Data!D70:D669,A70)</f>
        <v>183.82</v>
      </c>
      <c r="D70" s="4">
        <f>SUMIFS(Raw_Data!H70:H669,Raw_Data!B70:B669,B70,Raw_Data!D70:D669,A70)</f>
        <v>0</v>
      </c>
      <c r="E70" s="4">
        <f>SUMIFS(Raw_Data!K70:K669,Raw_Data!B70:B669,B70,Raw_Data!D70:D669,A70)</f>
        <v>880</v>
      </c>
      <c r="F70" s="4">
        <v>9</v>
      </c>
      <c r="G70" s="4">
        <v>9</v>
      </c>
      <c r="H70" s="33" cm="1">
        <f t="array" ref="H70">SUMPRODUCT(
    (Raw_Data!$D$2:$D$1000=A70) *
    (Raw_Data!$B$2:$B$1000=B70) *
    (Raw_Data!$J$2:$J$1000&gt;30)
)</f>
        <v>0</v>
      </c>
      <c r="I70" s="4">
        <v>-696.18000000000006</v>
      </c>
      <c r="K70" s="34">
        <f t="shared" si="1"/>
        <v>0</v>
      </c>
    </row>
    <row r="71" spans="1:11" x14ac:dyDescent="0.2">
      <c r="A71" s="7">
        <v>45627</v>
      </c>
      <c r="B71" s="4" t="s">
        <v>12</v>
      </c>
      <c r="C71" s="4">
        <f>SUMIFS(Raw_Data!G71:G670,Raw_Data!B71:B670,B71,Raw_Data!D71:D670,A71)</f>
        <v>256.49</v>
      </c>
      <c r="D71" s="4">
        <f>SUMIFS(Raw_Data!H71:H670,Raw_Data!B71:B670,B71,Raw_Data!D71:D670,A71)</f>
        <v>0</v>
      </c>
      <c r="E71" s="4">
        <f>SUMIFS(Raw_Data!K71:K670,Raw_Data!B71:B670,B71,Raw_Data!D71:D670,A71)</f>
        <v>1000</v>
      </c>
      <c r="F71" s="4">
        <v>8</v>
      </c>
      <c r="G71" s="4">
        <v>8</v>
      </c>
      <c r="H71" s="33" cm="1">
        <f t="array" ref="H71">SUMPRODUCT(
    (Raw_Data!$D$2:$D$1000=A71) *
    (Raw_Data!$B$2:$B$1000=B71) *
    (Raw_Data!$J$2:$J$1000&gt;30)
)</f>
        <v>0</v>
      </c>
      <c r="I71" s="4">
        <v>-743.51</v>
      </c>
      <c r="K71" s="34">
        <f t="shared" si="1"/>
        <v>0</v>
      </c>
    </row>
    <row r="72" spans="1:11" x14ac:dyDescent="0.2">
      <c r="A72" s="7">
        <v>45627</v>
      </c>
      <c r="B72" s="4" t="s">
        <v>10</v>
      </c>
      <c r="C72" s="4">
        <f>SUMIFS(Raw_Data!G72:G671,Raw_Data!B72:B671,B72,Raw_Data!D72:D671,A72)</f>
        <v>231.39000000000001</v>
      </c>
      <c r="D72" s="4">
        <f>SUMIFS(Raw_Data!H72:H671,Raw_Data!B72:B671,B72,Raw_Data!D72:D671,A72)</f>
        <v>0</v>
      </c>
      <c r="E72" s="4">
        <f>SUMIFS(Raw_Data!K72:K671,Raw_Data!B72:B671,B72,Raw_Data!D72:D671,A72)</f>
        <v>990</v>
      </c>
      <c r="F72" s="4">
        <v>9</v>
      </c>
      <c r="G72" s="4">
        <v>9</v>
      </c>
      <c r="H72" s="33" cm="1">
        <f t="array" ref="H72">SUMPRODUCT(
    (Raw_Data!$D$2:$D$1000=A72) *
    (Raw_Data!$B$2:$B$1000=B72) *
    (Raw_Data!$J$2:$J$1000&gt;30)
)</f>
        <v>0</v>
      </c>
      <c r="I72" s="4">
        <v>-758.61</v>
      </c>
      <c r="K72" s="34">
        <f t="shared" si="1"/>
        <v>0</v>
      </c>
    </row>
    <row r="73" spans="1:11" ht="17" customHeight="1" x14ac:dyDescent="0.2">
      <c r="A73" s="7">
        <v>45627</v>
      </c>
      <c r="B73" s="4" t="s">
        <v>15</v>
      </c>
      <c r="C73" s="4">
        <f>SUMIFS(Raw_Data!G73:G672,Raw_Data!B73:B672,B73,Raw_Data!D73:D672,A73)</f>
        <v>122.46</v>
      </c>
      <c r="D73" s="4">
        <f>SUMIFS(Raw_Data!H73:H672,Raw_Data!B73:B672,B73,Raw_Data!D73:D672,A73)</f>
        <v>1503.97</v>
      </c>
      <c r="E73" s="4">
        <f>SUMIFS(Raw_Data!K73:K672,Raw_Data!B73:B672,B73,Raw_Data!D73:D672,A73)</f>
        <v>580</v>
      </c>
      <c r="F73" s="4">
        <v>6</v>
      </c>
      <c r="G73" s="4">
        <v>6</v>
      </c>
      <c r="H73" s="33" cm="1">
        <f t="array" ref="H73">SUMPRODUCT(
    (Raw_Data!$D$2:$D$1000=A73) *
    (Raw_Data!$B$2:$B$1000=B73) *
    (Raw_Data!$J$2:$J$1000&gt;30)
)</f>
        <v>1</v>
      </c>
      <c r="I73" s="4">
        <v>-1961.51</v>
      </c>
      <c r="J73" s="4">
        <f xml:space="preserve"> D73 / G73</f>
        <v>250.66166666666666</v>
      </c>
      <c r="K73" s="34">
        <f t="shared" si="1"/>
        <v>0.16666666666666666</v>
      </c>
    </row>
  </sheetData>
  <autoFilter ref="A1:K73" xr:uid="{DA13965B-66BA-D549-A102-5990A558B259}"/>
  <pageMargins left="0.7" right="0.7" top="0.75" bottom="0.75" header="0.3" footer="0.3"/>
  <ignoredErrors>
    <ignoredError sqref="C3:C73 D3:E22 D23:E73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6017E-4DDB-064B-A336-59E10FD642BF}">
  <dimension ref="A1:H37"/>
  <sheetViews>
    <sheetView topLeftCell="A17" workbookViewId="0">
      <selection activeCell="D45" sqref="D45"/>
    </sheetView>
  </sheetViews>
  <sheetFormatPr baseColWidth="10" defaultRowHeight="16" x14ac:dyDescent="0.2"/>
  <cols>
    <col min="1" max="1" width="10.83203125" style="1"/>
    <col min="2" max="2" width="20.1640625" customWidth="1"/>
    <col min="3" max="3" width="15.6640625" customWidth="1"/>
    <col min="4" max="4" width="21" customWidth="1"/>
    <col min="5" max="5" width="20.1640625" customWidth="1"/>
    <col min="6" max="6" width="20" customWidth="1"/>
    <col min="7" max="7" width="15" customWidth="1"/>
    <col min="8" max="8" width="25.33203125" customWidth="1"/>
  </cols>
  <sheetData>
    <row r="1" spans="1:8" x14ac:dyDescent="0.2">
      <c r="A1" s="37" t="s">
        <v>648</v>
      </c>
      <c r="B1" s="36" t="s">
        <v>614</v>
      </c>
      <c r="C1" s="36" t="s">
        <v>649</v>
      </c>
      <c r="D1" s="36" t="s">
        <v>650</v>
      </c>
      <c r="E1" s="36" t="s">
        <v>651</v>
      </c>
      <c r="F1" s="36" t="s">
        <v>652</v>
      </c>
      <c r="G1" s="36" t="s">
        <v>634</v>
      </c>
      <c r="H1" s="36" t="s">
        <v>635</v>
      </c>
    </row>
    <row r="2" spans="1:8" x14ac:dyDescent="0.2">
      <c r="A2" s="31">
        <v>44927</v>
      </c>
      <c r="B2" s="23">
        <v>651.78</v>
      </c>
      <c r="C2" s="23">
        <v>0</v>
      </c>
      <c r="D2" s="24">
        <v>2500</v>
      </c>
      <c r="E2" s="23">
        <v>-1848.2199999999998</v>
      </c>
      <c r="F2" s="25">
        <v>19</v>
      </c>
      <c r="G2" s="25">
        <v>0</v>
      </c>
      <c r="H2" s="26">
        <v>0</v>
      </c>
    </row>
    <row r="3" spans="1:8" x14ac:dyDescent="0.2">
      <c r="A3" s="31">
        <v>44958</v>
      </c>
      <c r="B3" s="23">
        <v>1143.94</v>
      </c>
      <c r="C3" s="23">
        <v>0</v>
      </c>
      <c r="D3" s="24">
        <v>3840</v>
      </c>
      <c r="E3" s="23">
        <v>-2696.06</v>
      </c>
      <c r="F3" s="25">
        <v>31</v>
      </c>
      <c r="G3" s="25">
        <v>1</v>
      </c>
      <c r="H3" s="26">
        <v>3.2258064516129031E-2</v>
      </c>
    </row>
    <row r="4" spans="1:8" x14ac:dyDescent="0.2">
      <c r="A4" s="31">
        <v>44986</v>
      </c>
      <c r="B4" s="23">
        <v>1037.0600000000002</v>
      </c>
      <c r="C4" s="23">
        <v>0</v>
      </c>
      <c r="D4" s="24">
        <v>3410</v>
      </c>
      <c r="E4" s="23">
        <v>-2372.94</v>
      </c>
      <c r="F4" s="25">
        <v>28</v>
      </c>
      <c r="G4" s="25">
        <v>0</v>
      </c>
      <c r="H4" s="26">
        <v>0</v>
      </c>
    </row>
    <row r="5" spans="1:8" x14ac:dyDescent="0.2">
      <c r="A5" s="31">
        <v>45017</v>
      </c>
      <c r="B5" s="23">
        <v>663.04</v>
      </c>
      <c r="C5" s="23">
        <v>0</v>
      </c>
      <c r="D5" s="24">
        <v>2760</v>
      </c>
      <c r="E5" s="23">
        <v>-2096.96</v>
      </c>
      <c r="F5" s="25">
        <v>20</v>
      </c>
      <c r="G5" s="25">
        <v>0</v>
      </c>
      <c r="H5" s="26">
        <v>0</v>
      </c>
    </row>
    <row r="6" spans="1:8" x14ac:dyDescent="0.2">
      <c r="A6" s="31">
        <v>45047</v>
      </c>
      <c r="B6" s="23">
        <v>750.63</v>
      </c>
      <c r="C6" s="23">
        <v>0</v>
      </c>
      <c r="D6" s="24">
        <v>2320</v>
      </c>
      <c r="E6" s="23">
        <v>-1569.3700000000001</v>
      </c>
      <c r="F6" s="25">
        <v>19</v>
      </c>
      <c r="G6" s="25">
        <v>1</v>
      </c>
      <c r="H6" s="26">
        <v>5.2631578947368418E-2</v>
      </c>
    </row>
    <row r="7" spans="1:8" x14ac:dyDescent="0.2">
      <c r="A7" s="31">
        <v>45078</v>
      </c>
      <c r="B7" s="23">
        <v>853.89999999999986</v>
      </c>
      <c r="C7" s="23">
        <v>0</v>
      </c>
      <c r="D7" s="24">
        <v>3080</v>
      </c>
      <c r="E7" s="23">
        <v>-2226.1</v>
      </c>
      <c r="F7" s="25">
        <v>25</v>
      </c>
      <c r="G7" s="25">
        <v>1</v>
      </c>
      <c r="H7" s="26">
        <v>0.04</v>
      </c>
    </row>
    <row r="8" spans="1:8" x14ac:dyDescent="0.2">
      <c r="A8" s="31">
        <v>45108</v>
      </c>
      <c r="B8" s="23">
        <v>753.81</v>
      </c>
      <c r="C8" s="23">
        <v>0</v>
      </c>
      <c r="D8" s="24">
        <v>3100</v>
      </c>
      <c r="E8" s="23">
        <v>-2346.19</v>
      </c>
      <c r="F8" s="25">
        <v>27</v>
      </c>
      <c r="G8" s="25">
        <v>1</v>
      </c>
      <c r="H8" s="26">
        <v>3.7037037037037035E-2</v>
      </c>
    </row>
    <row r="9" spans="1:8" x14ac:dyDescent="0.2">
      <c r="A9" s="31">
        <v>45139</v>
      </c>
      <c r="B9" s="23">
        <v>1057.8899999999999</v>
      </c>
      <c r="C9" s="23">
        <v>974.04</v>
      </c>
      <c r="D9" s="24">
        <v>3900</v>
      </c>
      <c r="E9" s="23">
        <v>-3816.1500000000005</v>
      </c>
      <c r="F9" s="25">
        <v>32</v>
      </c>
      <c r="G9" s="25">
        <v>2</v>
      </c>
      <c r="H9" s="26">
        <v>6.25E-2</v>
      </c>
    </row>
    <row r="10" spans="1:8" x14ac:dyDescent="0.2">
      <c r="A10" s="31">
        <v>45170</v>
      </c>
      <c r="B10" s="23">
        <v>684.92000000000007</v>
      </c>
      <c r="C10" s="23">
        <v>0</v>
      </c>
      <c r="D10" s="24">
        <v>2710</v>
      </c>
      <c r="E10" s="23">
        <v>-2025.08</v>
      </c>
      <c r="F10" s="25">
        <v>21</v>
      </c>
      <c r="G10" s="25">
        <v>0</v>
      </c>
      <c r="H10" s="26">
        <v>0</v>
      </c>
    </row>
    <row r="11" spans="1:8" x14ac:dyDescent="0.2">
      <c r="A11" s="31">
        <v>45200</v>
      </c>
      <c r="B11" s="23">
        <v>956.23000000000013</v>
      </c>
      <c r="C11" s="23">
        <v>0</v>
      </c>
      <c r="D11" s="24">
        <v>2890</v>
      </c>
      <c r="E11" s="23">
        <v>-1933.7699999999998</v>
      </c>
      <c r="F11" s="25">
        <v>24</v>
      </c>
      <c r="G11" s="25">
        <v>1</v>
      </c>
      <c r="H11" s="26">
        <v>4.1666666666666664E-2</v>
      </c>
    </row>
    <row r="12" spans="1:8" x14ac:dyDescent="0.2">
      <c r="A12" s="31">
        <v>45231</v>
      </c>
      <c r="B12" s="23">
        <v>529.72</v>
      </c>
      <c r="C12" s="23">
        <v>0</v>
      </c>
      <c r="D12" s="24">
        <v>2240</v>
      </c>
      <c r="E12" s="23">
        <v>-1710.2800000000002</v>
      </c>
      <c r="F12" s="25">
        <v>20</v>
      </c>
      <c r="G12" s="25">
        <v>0</v>
      </c>
      <c r="H12" s="26">
        <v>0</v>
      </c>
    </row>
    <row r="13" spans="1:8" x14ac:dyDescent="0.2">
      <c r="A13" s="31">
        <v>45261</v>
      </c>
      <c r="B13" s="23">
        <v>693.17</v>
      </c>
      <c r="C13" s="23">
        <v>0</v>
      </c>
      <c r="D13" s="24">
        <v>2950</v>
      </c>
      <c r="E13" s="23">
        <v>-2256.83</v>
      </c>
      <c r="F13" s="25">
        <v>22</v>
      </c>
      <c r="G13" s="25">
        <v>1</v>
      </c>
      <c r="H13" s="26">
        <v>4.5454545454545456E-2</v>
      </c>
    </row>
    <row r="14" spans="1:8" x14ac:dyDescent="0.2">
      <c r="A14" s="31">
        <v>45292</v>
      </c>
      <c r="B14" s="23">
        <v>643.44000000000005</v>
      </c>
      <c r="C14" s="23">
        <v>0</v>
      </c>
      <c r="D14" s="24">
        <v>2090</v>
      </c>
      <c r="E14" s="23">
        <v>-1446.56</v>
      </c>
      <c r="F14" s="25">
        <v>20</v>
      </c>
      <c r="G14" s="25">
        <v>1</v>
      </c>
      <c r="H14" s="26">
        <v>0.05</v>
      </c>
    </row>
    <row r="15" spans="1:8" x14ac:dyDescent="0.2">
      <c r="A15" s="31">
        <v>45323</v>
      </c>
      <c r="B15" s="23">
        <v>753.68000000000006</v>
      </c>
      <c r="C15" s="23">
        <v>0</v>
      </c>
      <c r="D15" s="24">
        <v>3190</v>
      </c>
      <c r="E15" s="23">
        <v>-2436.3199999999997</v>
      </c>
      <c r="F15" s="25">
        <v>27</v>
      </c>
      <c r="G15" s="25">
        <v>3</v>
      </c>
      <c r="H15" s="26">
        <v>0.1111111111111111</v>
      </c>
    </row>
    <row r="16" spans="1:8" x14ac:dyDescent="0.2">
      <c r="A16" s="31">
        <v>45352</v>
      </c>
      <c r="B16" s="23">
        <v>767.77</v>
      </c>
      <c r="C16" s="23">
        <v>0</v>
      </c>
      <c r="D16" s="24">
        <v>3060</v>
      </c>
      <c r="E16" s="23">
        <v>-2292.23</v>
      </c>
      <c r="F16" s="25">
        <v>24</v>
      </c>
      <c r="G16" s="25">
        <v>3</v>
      </c>
      <c r="H16" s="26">
        <v>0.125</v>
      </c>
    </row>
    <row r="17" spans="1:8" x14ac:dyDescent="0.2">
      <c r="A17" s="31">
        <v>45383</v>
      </c>
      <c r="B17" s="23">
        <v>1024.5999999999999</v>
      </c>
      <c r="C17" s="23">
        <v>0</v>
      </c>
      <c r="D17" s="24">
        <v>3610</v>
      </c>
      <c r="E17" s="23">
        <v>-2585.4</v>
      </c>
      <c r="F17" s="25">
        <v>31</v>
      </c>
      <c r="G17" s="25">
        <v>0</v>
      </c>
      <c r="H17" s="26">
        <v>0</v>
      </c>
    </row>
    <row r="18" spans="1:8" x14ac:dyDescent="0.2">
      <c r="A18" s="31">
        <v>45413</v>
      </c>
      <c r="B18" s="23">
        <v>569.56000000000006</v>
      </c>
      <c r="C18" s="23">
        <v>0</v>
      </c>
      <c r="D18" s="24">
        <v>2520</v>
      </c>
      <c r="E18" s="23">
        <v>-1950.44</v>
      </c>
      <c r="F18" s="25">
        <v>20</v>
      </c>
      <c r="G18" s="25">
        <v>2</v>
      </c>
      <c r="H18" s="26">
        <v>0.1</v>
      </c>
    </row>
    <row r="19" spans="1:8" x14ac:dyDescent="0.2">
      <c r="A19" s="31">
        <v>45444</v>
      </c>
      <c r="B19" s="23">
        <v>1148.2800000000002</v>
      </c>
      <c r="C19" s="23">
        <v>0</v>
      </c>
      <c r="D19" s="24">
        <v>4190</v>
      </c>
      <c r="E19" s="23">
        <v>-3041.7199999999993</v>
      </c>
      <c r="F19" s="25">
        <v>34</v>
      </c>
      <c r="G19" s="25">
        <v>2</v>
      </c>
      <c r="H19" s="26">
        <v>5.8823529411764705E-2</v>
      </c>
    </row>
    <row r="20" spans="1:8" x14ac:dyDescent="0.2">
      <c r="A20" s="31">
        <v>45474</v>
      </c>
      <c r="B20" s="23">
        <v>394.03</v>
      </c>
      <c r="C20" s="23">
        <v>0</v>
      </c>
      <c r="D20" s="24">
        <v>1770</v>
      </c>
      <c r="E20" s="23">
        <v>-1375.9700000000003</v>
      </c>
      <c r="F20" s="25">
        <v>15</v>
      </c>
      <c r="G20" s="25">
        <v>0</v>
      </c>
      <c r="H20" s="26">
        <v>0</v>
      </c>
    </row>
    <row r="21" spans="1:8" x14ac:dyDescent="0.2">
      <c r="A21" s="31">
        <v>45505</v>
      </c>
      <c r="B21" s="23">
        <v>842.18000000000018</v>
      </c>
      <c r="C21" s="23">
        <v>0</v>
      </c>
      <c r="D21" s="24">
        <v>3900</v>
      </c>
      <c r="E21" s="23">
        <v>-3057.8199999999997</v>
      </c>
      <c r="F21" s="25">
        <v>31</v>
      </c>
      <c r="G21" s="25">
        <v>1</v>
      </c>
      <c r="H21" s="26">
        <v>3.2258064516129031E-2</v>
      </c>
    </row>
    <row r="22" spans="1:8" x14ac:dyDescent="0.2">
      <c r="A22" s="31">
        <v>45536</v>
      </c>
      <c r="B22" s="23">
        <v>857.91</v>
      </c>
      <c r="C22" s="23">
        <v>0</v>
      </c>
      <c r="D22" s="24">
        <v>3240</v>
      </c>
      <c r="E22" s="23">
        <v>-2382.09</v>
      </c>
      <c r="F22" s="25">
        <v>27</v>
      </c>
      <c r="G22" s="25">
        <v>2</v>
      </c>
      <c r="H22" s="26">
        <v>7.407407407407407E-2</v>
      </c>
    </row>
    <row r="23" spans="1:8" x14ac:dyDescent="0.2">
      <c r="A23" s="31">
        <v>45566</v>
      </c>
      <c r="B23" s="23">
        <v>944.9799999999999</v>
      </c>
      <c r="C23" s="23">
        <v>0</v>
      </c>
      <c r="D23" s="24">
        <v>2910</v>
      </c>
      <c r="E23" s="23">
        <v>-1965.02</v>
      </c>
      <c r="F23" s="25">
        <v>28</v>
      </c>
      <c r="G23" s="25">
        <v>0</v>
      </c>
      <c r="H23" s="26">
        <v>0</v>
      </c>
    </row>
    <row r="24" spans="1:8" x14ac:dyDescent="0.2">
      <c r="A24" s="31">
        <v>45597</v>
      </c>
      <c r="B24" s="23">
        <v>1010.4599999999998</v>
      </c>
      <c r="C24" s="23">
        <v>0</v>
      </c>
      <c r="D24" s="24">
        <v>3540</v>
      </c>
      <c r="E24" s="23">
        <v>-2529.54</v>
      </c>
      <c r="F24" s="25">
        <v>32</v>
      </c>
      <c r="G24" s="25">
        <v>0</v>
      </c>
      <c r="H24" s="26">
        <v>0</v>
      </c>
    </row>
    <row r="25" spans="1:8" x14ac:dyDescent="0.2">
      <c r="A25" s="31">
        <v>45627</v>
      </c>
      <c r="B25" s="23">
        <v>610.34</v>
      </c>
      <c r="C25" s="23">
        <v>1503.97</v>
      </c>
      <c r="D25" s="24">
        <v>2570</v>
      </c>
      <c r="E25" s="23">
        <v>-3463.63</v>
      </c>
      <c r="F25" s="25">
        <v>23</v>
      </c>
      <c r="G25" s="25">
        <v>1</v>
      </c>
      <c r="H25" s="26">
        <v>4.3478260869565216E-2</v>
      </c>
    </row>
    <row r="34" spans="1:2" x14ac:dyDescent="0.2">
      <c r="A34" s="1" t="s">
        <v>653</v>
      </c>
      <c r="B34" t="s">
        <v>654</v>
      </c>
    </row>
    <row r="35" spans="1:2" x14ac:dyDescent="0.2">
      <c r="A35" s="1" t="s">
        <v>12</v>
      </c>
      <c r="B35" s="38">
        <v>5717.4</v>
      </c>
    </row>
    <row r="36" spans="1:2" x14ac:dyDescent="0.2">
      <c r="A36" s="1" t="s">
        <v>10</v>
      </c>
      <c r="B36" s="38">
        <v>9919.39</v>
      </c>
    </row>
    <row r="37" spans="1:2" x14ac:dyDescent="0.2">
      <c r="A37" s="1" t="s">
        <v>15</v>
      </c>
      <c r="B37" s="38">
        <v>3706.53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F5BD-FCEC-584D-B873-516AABA7943E}">
  <dimension ref="A1:H28"/>
  <sheetViews>
    <sheetView workbookViewId="0">
      <selection activeCell="B40" sqref="B40"/>
    </sheetView>
  </sheetViews>
  <sheetFormatPr baseColWidth="10" defaultRowHeight="16" x14ac:dyDescent="0.2"/>
  <cols>
    <col min="1" max="1" width="17.6640625" style="4" bestFit="1" customWidth="1"/>
    <col min="2" max="2" width="19.1640625" style="22" bestFit="1" customWidth="1"/>
    <col min="3" max="3" width="21" style="22" bestFit="1" customWidth="1"/>
    <col min="4" max="4" width="22.1640625" style="22" bestFit="1" customWidth="1"/>
    <col min="5" max="5" width="17" style="22" bestFit="1" customWidth="1"/>
    <col min="6" max="6" width="20.83203125" style="22" bestFit="1" customWidth="1"/>
    <col min="7" max="7" width="13" style="22" bestFit="1" customWidth="1"/>
    <col min="8" max="8" width="22.33203125" style="22" bestFit="1" customWidth="1"/>
    <col min="9" max="9" width="21" bestFit="1" customWidth="1"/>
    <col min="10" max="10" width="22.1640625" bestFit="1" customWidth="1"/>
    <col min="11" max="11" width="21" bestFit="1" customWidth="1"/>
    <col min="12" max="12" width="22.1640625" bestFit="1" customWidth="1"/>
    <col min="13" max="13" width="21" bestFit="1" customWidth="1"/>
    <col min="14" max="14" width="22.1640625" bestFit="1" customWidth="1"/>
    <col min="15" max="15" width="21" bestFit="1" customWidth="1"/>
    <col min="16" max="16" width="22.1640625" bestFit="1" customWidth="1"/>
    <col min="17" max="17" width="21" bestFit="1" customWidth="1"/>
    <col min="18" max="18" width="22.1640625" bestFit="1" customWidth="1"/>
    <col min="19" max="19" width="21" bestFit="1" customWidth="1"/>
    <col min="20" max="20" width="22.1640625" bestFit="1" customWidth="1"/>
    <col min="21" max="21" width="21" bestFit="1" customWidth="1"/>
    <col min="22" max="22" width="22.1640625" bestFit="1" customWidth="1"/>
    <col min="23" max="23" width="21" bestFit="1" customWidth="1"/>
    <col min="24" max="24" width="22.1640625" bestFit="1" customWidth="1"/>
    <col min="25" max="25" width="21" bestFit="1" customWidth="1"/>
    <col min="26" max="26" width="22.1640625" bestFit="1" customWidth="1"/>
    <col min="27" max="27" width="21" bestFit="1" customWidth="1"/>
    <col min="28" max="28" width="22.1640625" bestFit="1" customWidth="1"/>
    <col min="29" max="29" width="21" bestFit="1" customWidth="1"/>
    <col min="30" max="30" width="22.1640625" bestFit="1" customWidth="1"/>
    <col min="31" max="31" width="21" bestFit="1" customWidth="1"/>
    <col min="32" max="32" width="22.1640625" bestFit="1" customWidth="1"/>
    <col min="33" max="33" width="21" bestFit="1" customWidth="1"/>
    <col min="34" max="34" width="22.1640625" bestFit="1" customWidth="1"/>
    <col min="35" max="35" width="21" bestFit="1" customWidth="1"/>
    <col min="36" max="36" width="22.1640625" bestFit="1" customWidth="1"/>
    <col min="37" max="37" width="21" bestFit="1" customWidth="1"/>
    <col min="38" max="38" width="22.1640625" bestFit="1" customWidth="1"/>
    <col min="39" max="39" width="21" bestFit="1" customWidth="1"/>
    <col min="40" max="40" width="22.1640625" bestFit="1" customWidth="1"/>
    <col min="41" max="41" width="21" bestFit="1" customWidth="1"/>
    <col min="42" max="42" width="22.1640625" bestFit="1" customWidth="1"/>
    <col min="43" max="43" width="21" bestFit="1" customWidth="1"/>
    <col min="44" max="44" width="22.1640625" bestFit="1" customWidth="1"/>
    <col min="45" max="45" width="21" bestFit="1" customWidth="1"/>
    <col min="46" max="46" width="22.1640625" bestFit="1" customWidth="1"/>
    <col min="47" max="47" width="21" bestFit="1" customWidth="1"/>
    <col min="48" max="48" width="22.1640625" bestFit="1" customWidth="1"/>
    <col min="49" max="49" width="21" bestFit="1" customWidth="1"/>
    <col min="50" max="50" width="22.1640625" bestFit="1" customWidth="1"/>
    <col min="51" max="51" width="21" bestFit="1" customWidth="1"/>
    <col min="52" max="52" width="22.1640625" bestFit="1" customWidth="1"/>
    <col min="53" max="53" width="21" bestFit="1" customWidth="1"/>
    <col min="54" max="54" width="22.1640625" bestFit="1" customWidth="1"/>
    <col min="55" max="55" width="21" bestFit="1" customWidth="1"/>
    <col min="56" max="56" width="22.1640625" bestFit="1" customWidth="1"/>
    <col min="57" max="57" width="21" bestFit="1" customWidth="1"/>
    <col min="58" max="58" width="22.1640625" bestFit="1" customWidth="1"/>
    <col min="59" max="59" width="21" bestFit="1" customWidth="1"/>
    <col min="60" max="60" width="22.1640625" bestFit="1" customWidth="1"/>
    <col min="61" max="61" width="21" bestFit="1" customWidth="1"/>
    <col min="62" max="62" width="22.1640625" bestFit="1" customWidth="1"/>
    <col min="63" max="63" width="21" bestFit="1" customWidth="1"/>
    <col min="64" max="64" width="22.1640625" bestFit="1" customWidth="1"/>
    <col min="65" max="65" width="21" bestFit="1" customWidth="1"/>
    <col min="66" max="66" width="22.1640625" bestFit="1" customWidth="1"/>
    <col min="67" max="67" width="21" bestFit="1" customWidth="1"/>
    <col min="68" max="68" width="22.1640625" bestFit="1" customWidth="1"/>
    <col min="69" max="69" width="21" bestFit="1" customWidth="1"/>
    <col min="70" max="70" width="22.1640625" bestFit="1" customWidth="1"/>
    <col min="71" max="71" width="21" bestFit="1" customWidth="1"/>
    <col min="72" max="72" width="22.1640625" bestFit="1" customWidth="1"/>
    <col min="73" max="73" width="21" bestFit="1" customWidth="1"/>
    <col min="74" max="74" width="22.1640625" bestFit="1" customWidth="1"/>
    <col min="75" max="75" width="21" bestFit="1" customWidth="1"/>
    <col min="76" max="76" width="22.1640625" bestFit="1" customWidth="1"/>
    <col min="77" max="77" width="21" bestFit="1" customWidth="1"/>
    <col min="78" max="78" width="22.1640625" bestFit="1" customWidth="1"/>
    <col min="79" max="79" width="21" bestFit="1" customWidth="1"/>
    <col min="80" max="80" width="22.1640625" bestFit="1" customWidth="1"/>
    <col min="81" max="81" width="21" bestFit="1" customWidth="1"/>
    <col min="82" max="82" width="22.1640625" bestFit="1" customWidth="1"/>
    <col min="83" max="83" width="21" bestFit="1" customWidth="1"/>
    <col min="84" max="84" width="22.1640625" bestFit="1" customWidth="1"/>
    <col min="85" max="85" width="21" bestFit="1" customWidth="1"/>
    <col min="86" max="86" width="22.1640625" bestFit="1" customWidth="1"/>
    <col min="87" max="87" width="21" bestFit="1" customWidth="1"/>
    <col min="88" max="88" width="22.1640625" bestFit="1" customWidth="1"/>
    <col min="89" max="89" width="21" bestFit="1" customWidth="1"/>
    <col min="90" max="90" width="22.1640625" bestFit="1" customWidth="1"/>
    <col min="91" max="91" width="21" bestFit="1" customWidth="1"/>
    <col min="92" max="92" width="22.1640625" bestFit="1" customWidth="1"/>
    <col min="93" max="93" width="21" bestFit="1" customWidth="1"/>
    <col min="94" max="94" width="22.1640625" bestFit="1" customWidth="1"/>
    <col min="95" max="95" width="21" bestFit="1" customWidth="1"/>
    <col min="96" max="96" width="22.1640625" bestFit="1" customWidth="1"/>
    <col min="97" max="97" width="21" bestFit="1" customWidth="1"/>
    <col min="98" max="98" width="22.1640625" bestFit="1" customWidth="1"/>
    <col min="99" max="99" width="21" bestFit="1" customWidth="1"/>
    <col min="100" max="100" width="22.1640625" bestFit="1" customWidth="1"/>
    <col min="101" max="101" width="21" bestFit="1" customWidth="1"/>
    <col min="102" max="102" width="22.1640625" bestFit="1" customWidth="1"/>
    <col min="103" max="103" width="21" bestFit="1" customWidth="1"/>
    <col min="104" max="104" width="22.1640625" bestFit="1" customWidth="1"/>
    <col min="105" max="105" width="21" bestFit="1" customWidth="1"/>
    <col min="106" max="106" width="22.1640625" bestFit="1" customWidth="1"/>
    <col min="107" max="107" width="21" bestFit="1" customWidth="1"/>
    <col min="108" max="108" width="22.1640625" bestFit="1" customWidth="1"/>
    <col min="109" max="109" width="21" bestFit="1" customWidth="1"/>
    <col min="110" max="110" width="22.1640625" bestFit="1" customWidth="1"/>
    <col min="111" max="111" width="21" bestFit="1" customWidth="1"/>
    <col min="112" max="112" width="22.1640625" bestFit="1" customWidth="1"/>
    <col min="113" max="113" width="21" bestFit="1" customWidth="1"/>
    <col min="114" max="114" width="22.1640625" bestFit="1" customWidth="1"/>
    <col min="115" max="115" width="21" bestFit="1" customWidth="1"/>
    <col min="116" max="116" width="22.1640625" bestFit="1" customWidth="1"/>
    <col min="117" max="117" width="21" bestFit="1" customWidth="1"/>
    <col min="118" max="118" width="22.1640625" bestFit="1" customWidth="1"/>
    <col min="119" max="119" width="21" bestFit="1" customWidth="1"/>
    <col min="120" max="120" width="22.1640625" bestFit="1" customWidth="1"/>
    <col min="121" max="121" width="21" bestFit="1" customWidth="1"/>
    <col min="122" max="122" width="22.1640625" bestFit="1" customWidth="1"/>
    <col min="123" max="123" width="21" bestFit="1" customWidth="1"/>
    <col min="124" max="124" width="22.1640625" bestFit="1" customWidth="1"/>
    <col min="125" max="125" width="21" bestFit="1" customWidth="1"/>
    <col min="126" max="126" width="22.1640625" bestFit="1" customWidth="1"/>
    <col min="127" max="127" width="21" bestFit="1" customWidth="1"/>
    <col min="128" max="128" width="22.1640625" bestFit="1" customWidth="1"/>
    <col min="129" max="129" width="21" bestFit="1" customWidth="1"/>
    <col min="130" max="130" width="22.1640625" bestFit="1" customWidth="1"/>
    <col min="131" max="131" width="21" bestFit="1" customWidth="1"/>
    <col min="132" max="132" width="22.1640625" bestFit="1" customWidth="1"/>
    <col min="133" max="133" width="21" bestFit="1" customWidth="1"/>
    <col min="134" max="134" width="22.1640625" bestFit="1" customWidth="1"/>
    <col min="135" max="135" width="21" bestFit="1" customWidth="1"/>
    <col min="136" max="136" width="22.1640625" bestFit="1" customWidth="1"/>
    <col min="137" max="137" width="21" bestFit="1" customWidth="1"/>
    <col min="138" max="138" width="22.1640625" bestFit="1" customWidth="1"/>
    <col min="139" max="139" width="21" bestFit="1" customWidth="1"/>
    <col min="140" max="140" width="22.1640625" bestFit="1" customWidth="1"/>
    <col min="141" max="141" width="21" bestFit="1" customWidth="1"/>
    <col min="142" max="142" width="22.1640625" bestFit="1" customWidth="1"/>
    <col min="143" max="143" width="21" bestFit="1" customWidth="1"/>
    <col min="144" max="144" width="22.1640625" bestFit="1" customWidth="1"/>
    <col min="145" max="145" width="21" bestFit="1" customWidth="1"/>
    <col min="146" max="146" width="26.6640625" bestFit="1" customWidth="1"/>
    <col min="147" max="147" width="25.5" bestFit="1" customWidth="1"/>
    <col min="148" max="148" width="11" bestFit="1" customWidth="1"/>
    <col min="149" max="149" width="8.83203125" bestFit="1" customWidth="1"/>
    <col min="150" max="150" width="6.5" bestFit="1" customWidth="1"/>
    <col min="151" max="151" width="11" bestFit="1" customWidth="1"/>
    <col min="152" max="152" width="8.83203125" bestFit="1" customWidth="1"/>
    <col min="153" max="153" width="6.5" bestFit="1" customWidth="1"/>
    <col min="154" max="154" width="11" bestFit="1" customWidth="1"/>
    <col min="155" max="155" width="8.83203125" bestFit="1" customWidth="1"/>
    <col min="156" max="156" width="6.5" bestFit="1" customWidth="1"/>
    <col min="157" max="157" width="11" bestFit="1" customWidth="1"/>
    <col min="158" max="158" width="8.83203125" bestFit="1" customWidth="1"/>
    <col min="159" max="159" width="6.5" bestFit="1" customWidth="1"/>
    <col min="160" max="160" width="11" bestFit="1" customWidth="1"/>
    <col min="161" max="161" width="8.83203125" bestFit="1" customWidth="1"/>
    <col min="162" max="162" width="6.5" bestFit="1" customWidth="1"/>
    <col min="163" max="163" width="11" bestFit="1" customWidth="1"/>
    <col min="164" max="164" width="8.83203125" bestFit="1" customWidth="1"/>
    <col min="165" max="165" width="6.5" bestFit="1" customWidth="1"/>
    <col min="166" max="166" width="11" bestFit="1" customWidth="1"/>
    <col min="167" max="167" width="8.83203125" bestFit="1" customWidth="1"/>
    <col min="168" max="168" width="6.5" bestFit="1" customWidth="1"/>
    <col min="169" max="169" width="11" bestFit="1" customWidth="1"/>
    <col min="170" max="170" width="8.83203125" bestFit="1" customWidth="1"/>
    <col min="171" max="172" width="11" bestFit="1" customWidth="1"/>
    <col min="173" max="173" width="8.83203125" bestFit="1" customWidth="1"/>
    <col min="174" max="174" width="6.5" bestFit="1" customWidth="1"/>
    <col min="175" max="175" width="11" bestFit="1" customWidth="1"/>
    <col min="176" max="176" width="8.83203125" bestFit="1" customWidth="1"/>
    <col min="177" max="177" width="6.5" bestFit="1" customWidth="1"/>
    <col min="178" max="178" width="11" bestFit="1" customWidth="1"/>
    <col min="179" max="179" width="8.83203125" bestFit="1" customWidth="1"/>
    <col min="180" max="180" width="6.5" bestFit="1" customWidth="1"/>
    <col min="181" max="181" width="11" bestFit="1" customWidth="1"/>
    <col min="182" max="182" width="8.83203125" bestFit="1" customWidth="1"/>
    <col min="183" max="183" width="6.5" bestFit="1" customWidth="1"/>
    <col min="184" max="184" width="11" bestFit="1" customWidth="1"/>
    <col min="185" max="185" width="8.83203125" bestFit="1" customWidth="1"/>
    <col min="186" max="186" width="6.5" bestFit="1" customWidth="1"/>
    <col min="187" max="187" width="11" bestFit="1" customWidth="1"/>
    <col min="188" max="188" width="8.83203125" bestFit="1" customWidth="1"/>
    <col min="189" max="189" width="6.5" bestFit="1" customWidth="1"/>
    <col min="190" max="190" width="11" bestFit="1" customWidth="1"/>
    <col min="191" max="191" width="8.83203125" bestFit="1" customWidth="1"/>
    <col min="192" max="192" width="6.5" bestFit="1" customWidth="1"/>
    <col min="193" max="193" width="11" bestFit="1" customWidth="1"/>
    <col min="194" max="194" width="7.83203125" bestFit="1" customWidth="1"/>
    <col min="195" max="195" width="6.5" bestFit="1" customWidth="1"/>
    <col min="196" max="196" width="10" bestFit="1" customWidth="1"/>
    <col min="197" max="197" width="8.83203125" bestFit="1" customWidth="1"/>
    <col min="198" max="198" width="6.5" bestFit="1" customWidth="1"/>
    <col min="199" max="199" width="11" bestFit="1" customWidth="1"/>
    <col min="200" max="200" width="8.83203125" bestFit="1" customWidth="1"/>
    <col min="201" max="201" width="6.5" bestFit="1" customWidth="1"/>
    <col min="202" max="202" width="11" bestFit="1" customWidth="1"/>
    <col min="203" max="203" width="8.83203125" bestFit="1" customWidth="1"/>
    <col min="204" max="204" width="6.5" bestFit="1" customWidth="1"/>
    <col min="205" max="205" width="11" bestFit="1" customWidth="1"/>
    <col min="206" max="206" width="8.83203125" bestFit="1" customWidth="1"/>
    <col min="207" max="207" width="6.5" bestFit="1" customWidth="1"/>
    <col min="208" max="208" width="11" bestFit="1" customWidth="1"/>
    <col min="209" max="209" width="7.83203125" bestFit="1" customWidth="1"/>
    <col min="210" max="210" width="6.5" bestFit="1" customWidth="1"/>
    <col min="211" max="211" width="10" bestFit="1" customWidth="1"/>
    <col min="212" max="212" width="8.83203125" bestFit="1" customWidth="1"/>
    <col min="213" max="213" width="6.5" bestFit="1" customWidth="1"/>
    <col min="214" max="214" width="11" bestFit="1" customWidth="1"/>
    <col min="215" max="215" width="8.83203125" bestFit="1" customWidth="1"/>
    <col min="216" max="216" width="6.5" bestFit="1" customWidth="1"/>
    <col min="217" max="217" width="11" bestFit="1" customWidth="1"/>
    <col min="218" max="218" width="10.5" bestFit="1" customWidth="1"/>
  </cols>
  <sheetData>
    <row r="1" spans="1:8" x14ac:dyDescent="0.2">
      <c r="A1" s="18" t="s">
        <v>1</v>
      </c>
      <c r="B1" s="4" t="s">
        <v>624</v>
      </c>
      <c r="C1"/>
      <c r="D1"/>
      <c r="E1"/>
      <c r="F1"/>
      <c r="G1"/>
      <c r="H1"/>
    </row>
    <row r="2" spans="1:8" x14ac:dyDescent="0.2">
      <c r="A2"/>
      <c r="B2"/>
      <c r="C2"/>
      <c r="D2"/>
      <c r="E2"/>
      <c r="F2"/>
      <c r="G2"/>
      <c r="H2"/>
    </row>
    <row r="3" spans="1:8" x14ac:dyDescent="0.2">
      <c r="A3" s="27" t="s">
        <v>622</v>
      </c>
      <c r="B3" s="20" t="s">
        <v>631</v>
      </c>
      <c r="C3" s="20" t="s">
        <v>630</v>
      </c>
      <c r="D3" s="20" t="s">
        <v>629</v>
      </c>
      <c r="E3" s="20" t="s">
        <v>632</v>
      </c>
      <c r="F3" s="20" t="s">
        <v>633</v>
      </c>
      <c r="G3" s="20" t="s">
        <v>634</v>
      </c>
      <c r="H3" s="20" t="s">
        <v>635</v>
      </c>
    </row>
    <row r="4" spans="1:8" x14ac:dyDescent="0.2">
      <c r="A4" s="17">
        <v>44927</v>
      </c>
      <c r="B4" s="23">
        <v>651.78</v>
      </c>
      <c r="C4" s="23">
        <v>0</v>
      </c>
      <c r="D4" s="24">
        <v>2500</v>
      </c>
      <c r="E4" s="23">
        <v>-1848.2199999999998</v>
      </c>
      <c r="F4" s="25">
        <v>19</v>
      </c>
      <c r="G4" s="25">
        <v>0</v>
      </c>
      <c r="H4" s="26">
        <v>0</v>
      </c>
    </row>
    <row r="5" spans="1:8" x14ac:dyDescent="0.2">
      <c r="A5" s="17">
        <v>44958</v>
      </c>
      <c r="B5" s="23">
        <v>1143.94</v>
      </c>
      <c r="C5" s="23">
        <v>0</v>
      </c>
      <c r="D5" s="24">
        <v>3840</v>
      </c>
      <c r="E5" s="23">
        <v>-2696.06</v>
      </c>
      <c r="F5" s="25">
        <v>31</v>
      </c>
      <c r="G5" s="25">
        <v>1</v>
      </c>
      <c r="H5" s="26">
        <v>3.2258064516129031E-2</v>
      </c>
    </row>
    <row r="6" spans="1:8" x14ac:dyDescent="0.2">
      <c r="A6" s="17">
        <v>44986</v>
      </c>
      <c r="B6" s="23">
        <v>1037.0600000000002</v>
      </c>
      <c r="C6" s="23">
        <v>0</v>
      </c>
      <c r="D6" s="24">
        <v>3410</v>
      </c>
      <c r="E6" s="23">
        <v>-2372.94</v>
      </c>
      <c r="F6" s="25">
        <v>28</v>
      </c>
      <c r="G6" s="25">
        <v>0</v>
      </c>
      <c r="H6" s="26">
        <v>0</v>
      </c>
    </row>
    <row r="7" spans="1:8" x14ac:dyDescent="0.2">
      <c r="A7" s="17">
        <v>45017</v>
      </c>
      <c r="B7" s="23">
        <v>663.04</v>
      </c>
      <c r="C7" s="23">
        <v>0</v>
      </c>
      <c r="D7" s="24">
        <v>2760</v>
      </c>
      <c r="E7" s="23">
        <v>-2096.96</v>
      </c>
      <c r="F7" s="25">
        <v>20</v>
      </c>
      <c r="G7" s="25">
        <v>0</v>
      </c>
      <c r="H7" s="26">
        <v>0</v>
      </c>
    </row>
    <row r="8" spans="1:8" x14ac:dyDescent="0.2">
      <c r="A8" s="17">
        <v>45047</v>
      </c>
      <c r="B8" s="23">
        <v>750.63</v>
      </c>
      <c r="C8" s="23">
        <v>0</v>
      </c>
      <c r="D8" s="24">
        <v>2320</v>
      </c>
      <c r="E8" s="23">
        <v>-1569.3700000000001</v>
      </c>
      <c r="F8" s="25">
        <v>19</v>
      </c>
      <c r="G8" s="25">
        <v>1</v>
      </c>
      <c r="H8" s="26">
        <v>5.2631578947368418E-2</v>
      </c>
    </row>
    <row r="9" spans="1:8" x14ac:dyDescent="0.2">
      <c r="A9" s="17">
        <v>45078</v>
      </c>
      <c r="B9" s="23">
        <v>853.89999999999986</v>
      </c>
      <c r="C9" s="23">
        <v>0</v>
      </c>
      <c r="D9" s="24">
        <v>3080</v>
      </c>
      <c r="E9" s="23">
        <v>-2226.1</v>
      </c>
      <c r="F9" s="25">
        <v>25</v>
      </c>
      <c r="G9" s="25">
        <v>1</v>
      </c>
      <c r="H9" s="26">
        <v>0.04</v>
      </c>
    </row>
    <row r="10" spans="1:8" x14ac:dyDescent="0.2">
      <c r="A10" s="17">
        <v>45108</v>
      </c>
      <c r="B10" s="23">
        <v>753.81</v>
      </c>
      <c r="C10" s="23">
        <v>0</v>
      </c>
      <c r="D10" s="24">
        <v>3100</v>
      </c>
      <c r="E10" s="23">
        <v>-2346.19</v>
      </c>
      <c r="F10" s="25">
        <v>27</v>
      </c>
      <c r="G10" s="25">
        <v>1</v>
      </c>
      <c r="H10" s="26">
        <v>3.7037037037037035E-2</v>
      </c>
    </row>
    <row r="11" spans="1:8" x14ac:dyDescent="0.2">
      <c r="A11" s="17">
        <v>45139</v>
      </c>
      <c r="B11" s="23">
        <v>1057.8899999999999</v>
      </c>
      <c r="C11" s="23">
        <v>974.04</v>
      </c>
      <c r="D11" s="24">
        <v>3900</v>
      </c>
      <c r="E11" s="23">
        <v>-3816.1500000000005</v>
      </c>
      <c r="F11" s="25">
        <v>32</v>
      </c>
      <c r="G11" s="25">
        <v>2</v>
      </c>
      <c r="H11" s="26">
        <v>6.25E-2</v>
      </c>
    </row>
    <row r="12" spans="1:8" x14ac:dyDescent="0.2">
      <c r="A12" s="17">
        <v>45170</v>
      </c>
      <c r="B12" s="23">
        <v>684.92000000000007</v>
      </c>
      <c r="C12" s="23">
        <v>0</v>
      </c>
      <c r="D12" s="24">
        <v>2710</v>
      </c>
      <c r="E12" s="23">
        <v>-2025.08</v>
      </c>
      <c r="F12" s="25">
        <v>21</v>
      </c>
      <c r="G12" s="25">
        <v>0</v>
      </c>
      <c r="H12" s="26">
        <v>0</v>
      </c>
    </row>
    <row r="13" spans="1:8" x14ac:dyDescent="0.2">
      <c r="A13" s="17">
        <v>45200</v>
      </c>
      <c r="B13" s="23">
        <v>956.23000000000013</v>
      </c>
      <c r="C13" s="23">
        <v>0</v>
      </c>
      <c r="D13" s="24">
        <v>2890</v>
      </c>
      <c r="E13" s="23">
        <v>-1933.7699999999998</v>
      </c>
      <c r="F13" s="25">
        <v>24</v>
      </c>
      <c r="G13" s="25">
        <v>1</v>
      </c>
      <c r="H13" s="26">
        <v>4.1666666666666664E-2</v>
      </c>
    </row>
    <row r="14" spans="1:8" x14ac:dyDescent="0.2">
      <c r="A14" s="17">
        <v>45231</v>
      </c>
      <c r="B14" s="23">
        <v>529.72</v>
      </c>
      <c r="C14" s="23">
        <v>0</v>
      </c>
      <c r="D14" s="24">
        <v>2240</v>
      </c>
      <c r="E14" s="23">
        <v>-1710.2800000000002</v>
      </c>
      <c r="F14" s="25">
        <v>20</v>
      </c>
      <c r="G14" s="25">
        <v>0</v>
      </c>
      <c r="H14" s="26">
        <v>0</v>
      </c>
    </row>
    <row r="15" spans="1:8" x14ac:dyDescent="0.2">
      <c r="A15" s="17">
        <v>45261</v>
      </c>
      <c r="B15" s="23">
        <v>693.17</v>
      </c>
      <c r="C15" s="23">
        <v>0</v>
      </c>
      <c r="D15" s="24">
        <v>2950</v>
      </c>
      <c r="E15" s="23">
        <v>-2256.83</v>
      </c>
      <c r="F15" s="25">
        <v>22</v>
      </c>
      <c r="G15" s="25">
        <v>1</v>
      </c>
      <c r="H15" s="26">
        <v>4.5454545454545456E-2</v>
      </c>
    </row>
    <row r="16" spans="1:8" x14ac:dyDescent="0.2">
      <c r="A16" s="17">
        <v>45292</v>
      </c>
      <c r="B16" s="23">
        <v>643.44000000000005</v>
      </c>
      <c r="C16" s="23">
        <v>0</v>
      </c>
      <c r="D16" s="24">
        <v>2090</v>
      </c>
      <c r="E16" s="23">
        <v>-1446.56</v>
      </c>
      <c r="F16" s="25">
        <v>20</v>
      </c>
      <c r="G16" s="25">
        <v>1</v>
      </c>
      <c r="H16" s="26">
        <v>0.05</v>
      </c>
    </row>
    <row r="17" spans="1:8" x14ac:dyDescent="0.2">
      <c r="A17" s="17">
        <v>45323</v>
      </c>
      <c r="B17" s="23">
        <v>753.68000000000006</v>
      </c>
      <c r="C17" s="23">
        <v>0</v>
      </c>
      <c r="D17" s="24">
        <v>3190</v>
      </c>
      <c r="E17" s="23">
        <v>-2436.3199999999997</v>
      </c>
      <c r="F17" s="25">
        <v>27</v>
      </c>
      <c r="G17" s="25">
        <v>3</v>
      </c>
      <c r="H17" s="26">
        <v>0.1111111111111111</v>
      </c>
    </row>
    <row r="18" spans="1:8" x14ac:dyDescent="0.2">
      <c r="A18" s="17">
        <v>45352</v>
      </c>
      <c r="B18" s="23">
        <v>767.77</v>
      </c>
      <c r="C18" s="23">
        <v>0</v>
      </c>
      <c r="D18" s="24">
        <v>3060</v>
      </c>
      <c r="E18" s="23">
        <v>-2292.23</v>
      </c>
      <c r="F18" s="25">
        <v>24</v>
      </c>
      <c r="G18" s="25">
        <v>3</v>
      </c>
      <c r="H18" s="26">
        <v>0.125</v>
      </c>
    </row>
    <row r="19" spans="1:8" x14ac:dyDescent="0.2">
      <c r="A19" s="17">
        <v>45383</v>
      </c>
      <c r="B19" s="23">
        <v>1024.5999999999999</v>
      </c>
      <c r="C19" s="23">
        <v>0</v>
      </c>
      <c r="D19" s="24">
        <v>3610</v>
      </c>
      <c r="E19" s="23">
        <v>-2585.4</v>
      </c>
      <c r="F19" s="25">
        <v>31</v>
      </c>
      <c r="G19" s="25">
        <v>0</v>
      </c>
      <c r="H19" s="26">
        <v>0</v>
      </c>
    </row>
    <row r="20" spans="1:8" x14ac:dyDescent="0.2">
      <c r="A20" s="17">
        <v>45413</v>
      </c>
      <c r="B20" s="23">
        <v>569.56000000000006</v>
      </c>
      <c r="C20" s="23">
        <v>0</v>
      </c>
      <c r="D20" s="24">
        <v>2520</v>
      </c>
      <c r="E20" s="23">
        <v>-1950.44</v>
      </c>
      <c r="F20" s="25">
        <v>20</v>
      </c>
      <c r="G20" s="25">
        <v>2</v>
      </c>
      <c r="H20" s="26">
        <v>0.1</v>
      </c>
    </row>
    <row r="21" spans="1:8" x14ac:dyDescent="0.2">
      <c r="A21" s="17">
        <v>45444</v>
      </c>
      <c r="B21" s="23">
        <v>1148.2800000000002</v>
      </c>
      <c r="C21" s="23">
        <v>0</v>
      </c>
      <c r="D21" s="24">
        <v>4190</v>
      </c>
      <c r="E21" s="23">
        <v>-3041.7199999999993</v>
      </c>
      <c r="F21" s="25">
        <v>34</v>
      </c>
      <c r="G21" s="25">
        <v>2</v>
      </c>
      <c r="H21" s="26">
        <v>5.8823529411764705E-2</v>
      </c>
    </row>
    <row r="22" spans="1:8" x14ac:dyDescent="0.2">
      <c r="A22" s="17">
        <v>45474</v>
      </c>
      <c r="B22" s="23">
        <v>394.03</v>
      </c>
      <c r="C22" s="23">
        <v>0</v>
      </c>
      <c r="D22" s="24">
        <v>1770</v>
      </c>
      <c r="E22" s="23">
        <v>-1375.9700000000003</v>
      </c>
      <c r="F22" s="25">
        <v>15</v>
      </c>
      <c r="G22" s="25">
        <v>0</v>
      </c>
      <c r="H22" s="26">
        <v>0</v>
      </c>
    </row>
    <row r="23" spans="1:8" x14ac:dyDescent="0.2">
      <c r="A23" s="17">
        <v>45505</v>
      </c>
      <c r="B23" s="23">
        <v>842.18000000000018</v>
      </c>
      <c r="C23" s="23">
        <v>0</v>
      </c>
      <c r="D23" s="24">
        <v>3900</v>
      </c>
      <c r="E23" s="23">
        <v>-3057.8199999999997</v>
      </c>
      <c r="F23" s="25">
        <v>31</v>
      </c>
      <c r="G23" s="25">
        <v>1</v>
      </c>
      <c r="H23" s="26">
        <v>3.2258064516129031E-2</v>
      </c>
    </row>
    <row r="24" spans="1:8" x14ac:dyDescent="0.2">
      <c r="A24" s="17">
        <v>45536</v>
      </c>
      <c r="B24" s="23">
        <v>857.91</v>
      </c>
      <c r="C24" s="23">
        <v>0</v>
      </c>
      <c r="D24" s="24">
        <v>3240</v>
      </c>
      <c r="E24" s="23">
        <v>-2382.09</v>
      </c>
      <c r="F24" s="25">
        <v>27</v>
      </c>
      <c r="G24" s="25">
        <v>2</v>
      </c>
      <c r="H24" s="26">
        <v>7.407407407407407E-2</v>
      </c>
    </row>
    <row r="25" spans="1:8" x14ac:dyDescent="0.2">
      <c r="A25" s="17">
        <v>45566</v>
      </c>
      <c r="B25" s="23">
        <v>944.9799999999999</v>
      </c>
      <c r="C25" s="23">
        <v>0</v>
      </c>
      <c r="D25" s="24">
        <v>2910</v>
      </c>
      <c r="E25" s="23">
        <v>-1965.02</v>
      </c>
      <c r="F25" s="25">
        <v>28</v>
      </c>
      <c r="G25" s="25">
        <v>0</v>
      </c>
      <c r="H25" s="26">
        <v>0</v>
      </c>
    </row>
    <row r="26" spans="1:8" x14ac:dyDescent="0.2">
      <c r="A26" s="17">
        <v>45597</v>
      </c>
      <c r="B26" s="23">
        <v>1010.4599999999998</v>
      </c>
      <c r="C26" s="23">
        <v>0</v>
      </c>
      <c r="D26" s="24">
        <v>3540</v>
      </c>
      <c r="E26" s="23">
        <v>-2529.54</v>
      </c>
      <c r="F26" s="25">
        <v>32</v>
      </c>
      <c r="G26" s="25">
        <v>0</v>
      </c>
      <c r="H26" s="26">
        <v>0</v>
      </c>
    </row>
    <row r="27" spans="1:8" x14ac:dyDescent="0.2">
      <c r="A27" s="17">
        <v>45627</v>
      </c>
      <c r="B27" s="23">
        <v>610.34</v>
      </c>
      <c r="C27" s="23">
        <v>1503.97</v>
      </c>
      <c r="D27" s="24">
        <v>2570</v>
      </c>
      <c r="E27" s="23">
        <v>-3463.63</v>
      </c>
      <c r="F27" s="25">
        <v>23</v>
      </c>
      <c r="G27" s="25">
        <v>1</v>
      </c>
      <c r="H27" s="26">
        <v>4.3478260869565216E-2</v>
      </c>
    </row>
    <row r="28" spans="1:8" x14ac:dyDescent="0.2">
      <c r="A28" s="7" t="s">
        <v>623</v>
      </c>
      <c r="B28" s="23">
        <v>19343.32</v>
      </c>
      <c r="C28" s="23">
        <v>2478.0100000000002</v>
      </c>
      <c r="D28" s="24">
        <v>72290</v>
      </c>
      <c r="E28" s="23">
        <v>-55424.689999999995</v>
      </c>
      <c r="F28" s="25">
        <v>600</v>
      </c>
      <c r="G28" s="25">
        <v>23</v>
      </c>
      <c r="H28" s="26">
        <v>3.833333333333333E-2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10FF6-52A7-FB40-B7DB-EAB5E6D62F09}">
  <dimension ref="A1:G54"/>
  <sheetViews>
    <sheetView workbookViewId="0">
      <selection activeCell="O38" sqref="O38"/>
    </sheetView>
  </sheetViews>
  <sheetFormatPr baseColWidth="10" defaultRowHeight="16" x14ac:dyDescent="0.2"/>
  <cols>
    <col min="1" max="1" width="15.1640625" style="28" customWidth="1"/>
    <col min="2" max="2" width="19.83203125" style="20" customWidth="1"/>
    <col min="3" max="4" width="21.6640625" style="20" customWidth="1"/>
    <col min="5" max="5" width="19" style="20" customWidth="1"/>
    <col min="6" max="6" width="30.1640625" style="20" customWidth="1"/>
    <col min="7" max="7" width="23.5" customWidth="1"/>
  </cols>
  <sheetData>
    <row r="1" spans="1:7" s="4" customFormat="1" ht="28" customHeight="1" x14ac:dyDescent="0.2">
      <c r="A1" s="30" t="s">
        <v>7</v>
      </c>
      <c r="B1" s="29" t="s">
        <v>628</v>
      </c>
      <c r="C1" s="29" t="s">
        <v>636</v>
      </c>
      <c r="D1" s="29" t="s">
        <v>644</v>
      </c>
      <c r="E1" s="29" t="s">
        <v>619</v>
      </c>
      <c r="F1" s="29" t="s">
        <v>637</v>
      </c>
      <c r="G1" s="29" t="s">
        <v>646</v>
      </c>
    </row>
    <row r="2" spans="1:7" x14ac:dyDescent="0.2">
      <c r="A2" s="5">
        <v>44927</v>
      </c>
      <c r="B2" s="19">
        <v>651.78</v>
      </c>
      <c r="E2" s="19">
        <v>-1848.2199999999998</v>
      </c>
    </row>
    <row r="3" spans="1:7" x14ac:dyDescent="0.2">
      <c r="A3" s="5">
        <v>44958</v>
      </c>
      <c r="B3" s="19">
        <v>1143.94</v>
      </c>
      <c r="E3" s="19">
        <v>-2696.06</v>
      </c>
    </row>
    <row r="4" spans="1:7" x14ac:dyDescent="0.2">
      <c r="A4" s="5">
        <v>44986</v>
      </c>
      <c r="B4" s="19">
        <v>1037.0600000000002</v>
      </c>
      <c r="E4" s="19">
        <v>-2372.94</v>
      </c>
    </row>
    <row r="5" spans="1:7" x14ac:dyDescent="0.2">
      <c r="A5" s="5">
        <v>45017</v>
      </c>
      <c r="B5" s="19">
        <v>663.04</v>
      </c>
      <c r="E5" s="19">
        <v>-2096.96</v>
      </c>
    </row>
    <row r="6" spans="1:7" x14ac:dyDescent="0.2">
      <c r="A6" s="5">
        <v>45047</v>
      </c>
      <c r="B6" s="19">
        <v>750.63</v>
      </c>
      <c r="E6" s="19">
        <v>-1569.3700000000001</v>
      </c>
    </row>
    <row r="7" spans="1:7" x14ac:dyDescent="0.2">
      <c r="A7" s="5">
        <v>45078</v>
      </c>
      <c r="B7" s="19">
        <v>853.89999999999986</v>
      </c>
      <c r="E7" s="19">
        <v>-2226.1</v>
      </c>
    </row>
    <row r="8" spans="1:7" x14ac:dyDescent="0.2">
      <c r="A8" s="5">
        <v>45108</v>
      </c>
      <c r="B8" s="19">
        <v>753.81</v>
      </c>
      <c r="E8" s="19">
        <v>-2346.19</v>
      </c>
    </row>
    <row r="9" spans="1:7" x14ac:dyDescent="0.2">
      <c r="A9" s="5">
        <v>45139</v>
      </c>
      <c r="B9" s="19">
        <v>1057.8899999999999</v>
      </c>
      <c r="E9" s="19">
        <v>-3816.1500000000005</v>
      </c>
    </row>
    <row r="10" spans="1:7" x14ac:dyDescent="0.2">
      <c r="A10" s="5">
        <v>45170</v>
      </c>
      <c r="B10" s="19">
        <v>684.92000000000007</v>
      </c>
      <c r="E10" s="19">
        <v>-2025.08</v>
      </c>
    </row>
    <row r="11" spans="1:7" x14ac:dyDescent="0.2">
      <c r="A11" s="5">
        <v>45200</v>
      </c>
      <c r="B11" s="19">
        <v>956.23000000000013</v>
      </c>
      <c r="E11" s="19">
        <v>-1933.7699999999998</v>
      </c>
    </row>
    <row r="12" spans="1:7" x14ac:dyDescent="0.2">
      <c r="A12" s="5">
        <v>45231</v>
      </c>
      <c r="B12" s="19">
        <v>529.72</v>
      </c>
      <c r="E12" s="19">
        <v>-1710.2800000000002</v>
      </c>
    </row>
    <row r="13" spans="1:7" x14ac:dyDescent="0.2">
      <c r="A13" s="5">
        <v>45261</v>
      </c>
      <c r="B13" s="19">
        <v>693.17</v>
      </c>
      <c r="E13" s="19">
        <v>-2256.83</v>
      </c>
    </row>
    <row r="14" spans="1:7" x14ac:dyDescent="0.2">
      <c r="A14" s="5">
        <v>45292</v>
      </c>
      <c r="B14" s="19">
        <v>643.44000000000005</v>
      </c>
      <c r="E14" s="19">
        <v>-1446.56</v>
      </c>
    </row>
    <row r="15" spans="1:7" x14ac:dyDescent="0.2">
      <c r="A15" s="5">
        <v>45323</v>
      </c>
      <c r="B15" s="19">
        <v>753.68000000000006</v>
      </c>
      <c r="E15" s="19">
        <v>-2436.3199999999997</v>
      </c>
    </row>
    <row r="16" spans="1:7" x14ac:dyDescent="0.2">
      <c r="A16" s="5">
        <v>45352</v>
      </c>
      <c r="B16" s="19">
        <v>767.77</v>
      </c>
      <c r="E16" s="19">
        <v>-2292.23</v>
      </c>
    </row>
    <row r="17" spans="1:7" x14ac:dyDescent="0.2">
      <c r="A17" s="5">
        <v>45383</v>
      </c>
      <c r="B17" s="19">
        <v>1024.5999999999999</v>
      </c>
      <c r="E17" s="19">
        <v>-2585.4</v>
      </c>
    </row>
    <row r="18" spans="1:7" x14ac:dyDescent="0.2">
      <c r="A18" s="5">
        <v>45413</v>
      </c>
      <c r="B18" s="19">
        <v>569.56000000000006</v>
      </c>
      <c r="E18" s="19">
        <v>-1950.44</v>
      </c>
    </row>
    <row r="19" spans="1:7" x14ac:dyDescent="0.2">
      <c r="A19" s="5">
        <v>45444</v>
      </c>
      <c r="B19" s="19">
        <v>1148.2800000000002</v>
      </c>
      <c r="E19" s="19">
        <v>-3041.7199999999993</v>
      </c>
    </row>
    <row r="20" spans="1:7" x14ac:dyDescent="0.2">
      <c r="A20" s="5">
        <v>45474</v>
      </c>
      <c r="B20" s="19">
        <v>394.03</v>
      </c>
      <c r="E20" s="19">
        <v>-1375.9700000000003</v>
      </c>
    </row>
    <row r="21" spans="1:7" x14ac:dyDescent="0.2">
      <c r="A21" s="5">
        <v>45505</v>
      </c>
      <c r="B21" s="19">
        <v>842.18000000000018</v>
      </c>
      <c r="E21" s="19">
        <v>-3057.8199999999997</v>
      </c>
    </row>
    <row r="22" spans="1:7" x14ac:dyDescent="0.2">
      <c r="A22" s="5">
        <v>45536</v>
      </c>
      <c r="B22" s="19">
        <v>857.91</v>
      </c>
      <c r="E22" s="19">
        <v>-2382.09</v>
      </c>
    </row>
    <row r="23" spans="1:7" x14ac:dyDescent="0.2">
      <c r="A23" s="5">
        <v>45566</v>
      </c>
      <c r="B23" s="19">
        <v>944.9799999999999</v>
      </c>
      <c r="E23" s="19">
        <v>-1965.02</v>
      </c>
    </row>
    <row r="24" spans="1:7" x14ac:dyDescent="0.2">
      <c r="A24" s="5">
        <v>45597</v>
      </c>
      <c r="B24" s="19">
        <v>1010.4599999999998</v>
      </c>
      <c r="E24" s="19">
        <v>-2529.54</v>
      </c>
    </row>
    <row r="25" spans="1:7" x14ac:dyDescent="0.2">
      <c r="A25" s="5">
        <v>45627</v>
      </c>
      <c r="B25" s="19">
        <v>610.34</v>
      </c>
      <c r="E25" s="19">
        <v>-3463.63</v>
      </c>
    </row>
    <row r="26" spans="1:7" x14ac:dyDescent="0.2">
      <c r="A26" s="28">
        <v>45658</v>
      </c>
      <c r="C26" s="21">
        <f>_xlfn.FORECAST.ETS(A26,Monthly_Overall_Summary!B2:B25, Monthly_Overall_Summary!A2:A25,1,1,1)</f>
        <v>760.80475945137266</v>
      </c>
      <c r="D26" s="21">
        <f>_xlfn.FORECAST.ETS(A26,Monthly_Overall_Summary!B2:B25, Monthly_Overall_Summary!A2:A25,12,1,1)</f>
        <v>565.6451696920941</v>
      </c>
      <c r="F26" s="21">
        <f>_xlfn.FORECAST.ETS(A26, Monthly_Overall_Summary!E2:E25, Monthly_Overall_Summary!A2:A25,1,1,1)</f>
        <v>-1953.6876706069224</v>
      </c>
      <c r="G26" s="21">
        <f>_xlfn.FORECAST.ETS(A26,Monthly_Overall_Summary!E2:E25, Monthly_Overall_Summary!A2:A25,12,1,1)</f>
        <v>-1368.4339257489701</v>
      </c>
    </row>
    <row r="27" spans="1:7" x14ac:dyDescent="0.2">
      <c r="A27" s="28">
        <v>45689</v>
      </c>
      <c r="C27" s="21">
        <f>_xlfn.FORECAST.ETS(A27,Monthly_Overall_Summary!B3:B26, Monthly_Overall_Summary!A3:A26,1,1,1)</f>
        <v>833.93914092779164</v>
      </c>
      <c r="D27" s="21">
        <f>_xlfn.FORECAST.ETS(A27,Monthly_Overall_Summary!B3:B26, Monthly_Overall_Summary!A3:A26,12,1,1)</f>
        <v>811.21554454427599</v>
      </c>
      <c r="F27" s="21">
        <f>_xlfn.FORECAST.ETS(A27, Monthly_Overall_Summary!E3:E26, Monthly_Overall_Summary!A3:A26,1,1,1)</f>
        <v>-2596.1721490221707</v>
      </c>
      <c r="G27" s="21">
        <f>_xlfn.FORECAST.ETS(A27,Monthly_Overall_Summary!E3:E26, Monthly_Overall_Summary!A3:A26,12,1,1)</f>
        <v>-2459.5676465012734</v>
      </c>
    </row>
    <row r="28" spans="1:7" x14ac:dyDescent="0.2">
      <c r="A28" s="28">
        <v>45717</v>
      </c>
      <c r="C28" s="21">
        <f>_xlfn.FORECAST.ETS(A28,Monthly_Overall_Summary!B4:B27, Monthly_Overall_Summary!A4:A27,1,1,1)</f>
        <v>732.61342866865937</v>
      </c>
      <c r="D28" s="21">
        <f>_xlfn.FORECAST.ETS(A28,Monthly_Overall_Summary!B4:B27, Monthly_Overall_Summary!A4:A27,12,1,1)</f>
        <v>790.47932295620626</v>
      </c>
      <c r="F28" s="21">
        <f>_xlfn.FORECAST.ETS(A28, Monthly_Overall_Summary!E4:E27, Monthly_Overall_Summary!A4:A27,1,1,1)</f>
        <v>-2598.2402022690744</v>
      </c>
      <c r="G28" s="21">
        <f>_xlfn.FORECAST.ETS(A28,Monthly_Overall_Summary!E4:E27, Monthly_Overall_Summary!A4:A27,12,1,1)</f>
        <v>-2542.6125004445817</v>
      </c>
    </row>
    <row r="29" spans="1:7" x14ac:dyDescent="0.2">
      <c r="A29" s="28">
        <v>45748</v>
      </c>
      <c r="C29" s="21">
        <f>_xlfn.FORECAST.ETS(A29,Monthly_Overall_Summary!B5:B28, Monthly_Overall_Summary!A5:A28,1,1,1)</f>
        <v>753.1766247386015</v>
      </c>
      <c r="D29" s="21">
        <f>_xlfn.FORECAST.ETS(A29,Monthly_Overall_Summary!B5:B28, Monthly_Overall_Summary!A5:A28,12,1,1)</f>
        <v>920.36472810072121</v>
      </c>
      <c r="F29" s="21">
        <f>_xlfn.FORECAST.ETS(A29, Monthly_Overall_Summary!E5:E28, Monthly_Overall_Summary!A5:A28,1,1,1)</f>
        <v>-3169.6372585451486</v>
      </c>
      <c r="G29" s="21">
        <f>_xlfn.FORECAST.ETS(A29,Monthly_Overall_Summary!E5:E28, Monthly_Overall_Summary!A5:A28,12,1,1)</f>
        <v>-2756.9040803964494</v>
      </c>
    </row>
    <row r="30" spans="1:7" x14ac:dyDescent="0.2">
      <c r="A30" s="28">
        <v>45778</v>
      </c>
      <c r="C30" s="21">
        <f>_xlfn.FORECAST.ETS(A30,Monthly_Overall_Summary!B6:B29, Monthly_Overall_Summary!A6:A29,1,1,1)</f>
        <v>736.94685565230691</v>
      </c>
      <c r="D30" s="21">
        <f>_xlfn.FORECAST.ETS(A30,Monthly_Overall_Summary!B6:B29, Monthly_Overall_Summary!A6:A29,12,1,1)</f>
        <v>635.25030660616744</v>
      </c>
      <c r="F30" s="21">
        <f>_xlfn.FORECAST.ETS(A30, Monthly_Overall_Summary!E6:E29, Monthly_Overall_Summary!A6:A29,1,1,1)</f>
        <v>-2788.0410073357198</v>
      </c>
      <c r="G30" s="21">
        <f>_xlfn.FORECAST.ETS(A30,Monthly_Overall_Summary!E6:E29, Monthly_Overall_Summary!A6:A29,12,1,1)</f>
        <v>-2290.7808519190421</v>
      </c>
    </row>
    <row r="31" spans="1:7" x14ac:dyDescent="0.2">
      <c r="A31" s="28">
        <v>45809</v>
      </c>
      <c r="C31" s="21">
        <f>_xlfn.FORECAST.ETS(A31,Monthly_Overall_Summary!B7:B30, Monthly_Overall_Summary!A7:A30,1,1,1)</f>
        <v>897.10167556321232</v>
      </c>
      <c r="D31" s="21">
        <f>_xlfn.FORECAST.ETS(A31,Monthly_Overall_Summary!B7:B30, Monthly_Overall_Summary!A7:A30,12,1,1)</f>
        <v>1213.0783250470095</v>
      </c>
      <c r="F31" s="21">
        <f>_xlfn.FORECAST.ETS(A31, Monthly_Overall_Summary!E7:E30, Monthly_Overall_Summary!A7:A30,1,1,1)</f>
        <v>-3086.2927493811585</v>
      </c>
      <c r="G31" s="21">
        <f>_xlfn.FORECAST.ETS(A31,Monthly_Overall_Summary!E7:E30, Monthly_Overall_Summary!A7:A30,12,1,1)</f>
        <v>-3416.6130084023644</v>
      </c>
    </row>
    <row r="32" spans="1:7" x14ac:dyDescent="0.2">
      <c r="A32" s="28">
        <v>45839</v>
      </c>
      <c r="C32" s="21">
        <f>_xlfn.FORECAST.ETS(A32,Monthly_Overall_Summary!B8:B31, Monthly_Overall_Summary!A8:A31,1,1,1)</f>
        <v>653.98994882032366</v>
      </c>
      <c r="D32" s="21">
        <f>_xlfn.FORECAST.ETS(A32,Monthly_Overall_Summary!B8:B31, Monthly_Overall_Summary!A8:A31,12,1,1)</f>
        <v>500.80516830595849</v>
      </c>
      <c r="F32" s="21">
        <f>_xlfn.FORECAST.ETS(A32, Monthly_Overall_Summary!E8:E31, Monthly_Overall_Summary!A8:A31,1,1,1)</f>
        <v>-2316.8561424520331</v>
      </c>
      <c r="G32" s="21">
        <f>_xlfn.FORECAST.ETS(A32,Monthly_Overall_Summary!E8:E31, Monthly_Overall_Summary!A8:A31,12,1,1)</f>
        <v>-1732.7771749200729</v>
      </c>
    </row>
    <row r="33" spans="1:7" x14ac:dyDescent="0.2">
      <c r="A33" s="28">
        <v>45870</v>
      </c>
      <c r="C33" s="21">
        <f>_xlfn.FORECAST.ETS(A33,Monthly_Overall_Summary!B9:B32, Monthly_Overall_Summary!A9:A32,1,1,1)</f>
        <v>934.53726537907937</v>
      </c>
      <c r="D33" s="21">
        <f>_xlfn.FORECAST.ETS(A33,Monthly_Overall_Summary!B9:B32, Monthly_Overall_Summary!A9:A32,12,1,1)</f>
        <v>960.72282885402683</v>
      </c>
      <c r="F33" s="21">
        <f>_xlfn.FORECAST.ETS(A33, Monthly_Overall_Summary!E9:E32, Monthly_Overall_Summary!A9:A32,1,1,1)</f>
        <v>-2656.2533434178526</v>
      </c>
      <c r="G33" s="21">
        <f>_xlfn.FORECAST.ETS(A33,Monthly_Overall_Summary!E9:E32, Monthly_Overall_Summary!A9:A32,12,1,1)</f>
        <v>-3655.013712437154</v>
      </c>
    </row>
    <row r="34" spans="1:7" x14ac:dyDescent="0.2">
      <c r="A34" s="28">
        <v>45901</v>
      </c>
      <c r="C34" s="21">
        <f>_xlfn.FORECAST.ETS(A34,Monthly_Overall_Summary!B10:B33, Monthly_Overall_Summary!A10:A33,1,1,1)</f>
        <v>816.2521832413662</v>
      </c>
      <c r="D34" s="21">
        <f>_xlfn.FORECAST.ETS(A34,Monthly_Overall_Summary!B10:B33, Monthly_Overall_Summary!A10:A33,12,1,1)</f>
        <v>816.2521832413662</v>
      </c>
      <c r="F34" s="21">
        <f>_xlfn.FORECAST.ETS(A34, Monthly_Overall_Summary!E10:E33, Monthly_Overall_Summary!A10:A33,1,1,1)</f>
        <v>-2559.9692605319169</v>
      </c>
      <c r="G34" s="21">
        <f>_xlfn.FORECAST.ETS(A34,Monthly_Overall_Summary!E10:E33, Monthly_Overall_Summary!A10:A33,12,1,1)</f>
        <v>-2749.7301441497075</v>
      </c>
    </row>
    <row r="35" spans="1:7" x14ac:dyDescent="0.2">
      <c r="A35" s="28">
        <v>45931</v>
      </c>
      <c r="C35" s="21">
        <f>_xlfn.FORECAST.ETS(A35,Monthly_Overall_Summary!B11:B34, Monthly_Overall_Summary!A11:A34,1,1,1)</f>
        <v>818.00255774075504</v>
      </c>
      <c r="D35" s="21">
        <f>_xlfn.FORECAST.ETS(A35,Monthly_Overall_Summary!B11:B34, Monthly_Overall_Summary!A11:A34,12,1,1)</f>
        <v>818.00255774075504</v>
      </c>
      <c r="F35" s="21">
        <f>_xlfn.FORECAST.ETS(A35, Monthly_Overall_Summary!E11:E34, Monthly_Overall_Summary!A11:A34,1,1,1)</f>
        <v>-3574.7594916351181</v>
      </c>
      <c r="G35" s="21">
        <f>_xlfn.FORECAST.ETS(A35,Monthly_Overall_Summary!E11:E34, Monthly_Overall_Summary!A11:A34,12,1,1)</f>
        <v>-3108.9563661650141</v>
      </c>
    </row>
    <row r="36" spans="1:7" x14ac:dyDescent="0.2">
      <c r="A36" s="28">
        <v>45962</v>
      </c>
      <c r="C36" s="21">
        <f>_xlfn.FORECAST.ETS(A36,Monthly_Overall_Summary!B12:B35, Monthly_Overall_Summary!A12:A35,1,1,1)</f>
        <v>919.52467151455357</v>
      </c>
      <c r="D36" s="21">
        <f>_xlfn.FORECAST.ETS(A36,Monthly_Overall_Summary!B12:B35, Monthly_Overall_Summary!A12:A35,12,1,1)</f>
        <v>919.52467151455357</v>
      </c>
      <c r="F36" s="21">
        <f>_xlfn.FORECAST.ETS(A36, Monthly_Overall_Summary!E12:E35, Monthly_Overall_Summary!A12:A35,1,1,1)</f>
        <v>-3111.9823697814295</v>
      </c>
      <c r="G36" s="21">
        <f>_xlfn.FORECAST.ETS(A36,Monthly_Overall_Summary!E12:E35, Monthly_Overall_Summary!A12:A35,12,1,1)</f>
        <v>-3406.8470657979406</v>
      </c>
    </row>
    <row r="37" spans="1:7" x14ac:dyDescent="0.2">
      <c r="A37" s="28">
        <v>45992</v>
      </c>
      <c r="C37" s="21">
        <f>_xlfn.FORECAST.ETS(A37,Monthly_Overall_Summary!B13:B36, Monthly_Overall_Summary!A13:A36,1,1,1)</f>
        <v>914.04075921232686</v>
      </c>
      <c r="D37" s="21">
        <f>_xlfn.FORECAST.ETS(A37,Monthly_Overall_Summary!B13:B36, Monthly_Overall_Summary!A13:A36,12,1,1)</f>
        <v>914.04075921232686</v>
      </c>
      <c r="F37" s="21">
        <f>_xlfn.FORECAST.ETS(A37, Monthly_Overall_Summary!E13:E36, Monthly_Overall_Summary!A13:A36,1,1,1)</f>
        <v>-3612.1418390795393</v>
      </c>
      <c r="G37" s="21">
        <f>_xlfn.FORECAST.ETS(A37,Monthly_Overall_Summary!E13:E36, Monthly_Overall_Summary!A13:A36,12,1,1)</f>
        <v>-3612.1418390795393</v>
      </c>
    </row>
    <row r="43" spans="1:7" x14ac:dyDescent="0.2">
      <c r="C43" s="21"/>
      <c r="D43" s="21"/>
      <c r="F43" s="21"/>
    </row>
    <row r="44" spans="1:7" x14ac:dyDescent="0.2">
      <c r="C44" s="21"/>
      <c r="D44" s="21"/>
      <c r="F44" s="21"/>
    </row>
    <row r="45" spans="1:7" x14ac:dyDescent="0.2">
      <c r="C45" s="21"/>
      <c r="D45" s="21"/>
      <c r="F45" s="21"/>
    </row>
    <row r="46" spans="1:7" x14ac:dyDescent="0.2">
      <c r="C46" s="21"/>
      <c r="D46" s="21"/>
      <c r="F46" s="21"/>
    </row>
    <row r="47" spans="1:7" x14ac:dyDescent="0.2">
      <c r="C47" s="21"/>
      <c r="D47" s="21"/>
      <c r="F47" s="21"/>
    </row>
    <row r="48" spans="1:7" x14ac:dyDescent="0.2">
      <c r="C48" s="21"/>
      <c r="D48" s="21"/>
      <c r="F48" s="21"/>
    </row>
    <row r="49" spans="3:6" x14ac:dyDescent="0.2">
      <c r="C49" s="21"/>
      <c r="D49" s="21"/>
      <c r="F49" s="21"/>
    </row>
    <row r="50" spans="3:6" x14ac:dyDescent="0.2">
      <c r="C50" s="21"/>
      <c r="D50" s="21"/>
      <c r="F50" s="21"/>
    </row>
    <row r="51" spans="3:6" x14ac:dyDescent="0.2">
      <c r="C51" s="21"/>
      <c r="D51" s="21"/>
      <c r="F51" s="21"/>
    </row>
    <row r="52" spans="3:6" x14ac:dyDescent="0.2">
      <c r="C52" s="21"/>
      <c r="D52" s="21"/>
      <c r="F52" s="21"/>
    </row>
    <row r="53" spans="3:6" x14ac:dyDescent="0.2">
      <c r="C53" s="21"/>
      <c r="D53" s="21"/>
      <c r="F53" s="21"/>
    </row>
    <row r="54" spans="3:6" x14ac:dyDescent="0.2">
      <c r="C54" s="21"/>
      <c r="D54" s="21"/>
      <c r="F54" s="2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D199-FCB0-CF48-B80C-C42FE572FCA6}">
  <dimension ref="A1:J37"/>
  <sheetViews>
    <sheetView workbookViewId="0">
      <selection activeCell="D7" sqref="D7"/>
    </sheetView>
  </sheetViews>
  <sheetFormatPr baseColWidth="10" defaultRowHeight="16" x14ac:dyDescent="0.2"/>
  <cols>
    <col min="1" max="1" width="10.83203125" style="4"/>
    <col min="2" max="2" width="17.6640625" style="4" customWidth="1"/>
    <col min="3" max="3" width="16.33203125" style="4" customWidth="1"/>
    <col min="4" max="5" width="14.1640625" style="4" customWidth="1"/>
    <col min="6" max="6" width="16.33203125" style="4" customWidth="1"/>
    <col min="7" max="7" width="13.5" style="4" customWidth="1"/>
    <col min="8" max="8" width="17.5" style="4" customWidth="1"/>
    <col min="9" max="10" width="15.1640625" style="4" customWidth="1"/>
  </cols>
  <sheetData>
    <row r="1" spans="1:10" x14ac:dyDescent="0.2">
      <c r="A1" s="6" t="s">
        <v>7</v>
      </c>
      <c r="B1" s="6" t="s">
        <v>628</v>
      </c>
      <c r="C1" s="6" t="s">
        <v>638</v>
      </c>
      <c r="D1" s="6" t="s">
        <v>639</v>
      </c>
      <c r="E1" s="35" t="s">
        <v>615</v>
      </c>
      <c r="F1" s="6" t="s">
        <v>640</v>
      </c>
      <c r="G1" s="6" t="s">
        <v>641</v>
      </c>
      <c r="H1" s="6" t="s">
        <v>645</v>
      </c>
      <c r="I1" s="6" t="s">
        <v>642</v>
      </c>
      <c r="J1" s="6" t="s">
        <v>643</v>
      </c>
    </row>
    <row r="2" spans="1:10" x14ac:dyDescent="0.2">
      <c r="A2" s="5">
        <v>44927</v>
      </c>
      <c r="B2" s="19">
        <v>651.78</v>
      </c>
      <c r="E2" s="19">
        <v>0</v>
      </c>
      <c r="H2" s="19">
        <v>-1848.2199999999998</v>
      </c>
    </row>
    <row r="3" spans="1:10" x14ac:dyDescent="0.2">
      <c r="A3" s="5">
        <v>44958</v>
      </c>
      <c r="B3" s="19">
        <v>1143.94</v>
      </c>
      <c r="E3" s="19">
        <v>0</v>
      </c>
      <c r="H3" s="19">
        <v>-2696.06</v>
      </c>
    </row>
    <row r="4" spans="1:10" x14ac:dyDescent="0.2">
      <c r="A4" s="5">
        <v>44986</v>
      </c>
      <c r="B4" s="19">
        <v>1037.0600000000002</v>
      </c>
      <c r="E4" s="19">
        <v>0</v>
      </c>
      <c r="H4" s="19">
        <v>-2372.94</v>
      </c>
    </row>
    <row r="5" spans="1:10" x14ac:dyDescent="0.2">
      <c r="A5" s="5">
        <v>45017</v>
      </c>
      <c r="B5" s="19">
        <v>663.04</v>
      </c>
      <c r="E5" s="19">
        <v>0</v>
      </c>
      <c r="H5" s="19">
        <v>-2096.96</v>
      </c>
    </row>
    <row r="6" spans="1:10" x14ac:dyDescent="0.2">
      <c r="A6" s="5">
        <v>45047</v>
      </c>
      <c r="B6" s="19">
        <v>750.63</v>
      </c>
      <c r="E6" s="19">
        <v>0</v>
      </c>
      <c r="H6" s="19">
        <v>-1569.3700000000001</v>
      </c>
    </row>
    <row r="7" spans="1:10" x14ac:dyDescent="0.2">
      <c r="A7" s="5">
        <v>45078</v>
      </c>
      <c r="B7" s="19">
        <v>853.89999999999986</v>
      </c>
      <c r="E7" s="19">
        <v>0</v>
      </c>
      <c r="H7" s="19">
        <v>-2226.1</v>
      </c>
    </row>
    <row r="8" spans="1:10" x14ac:dyDescent="0.2">
      <c r="A8" s="5">
        <v>45108</v>
      </c>
      <c r="B8" s="19">
        <v>753.81</v>
      </c>
      <c r="E8" s="19">
        <v>0</v>
      </c>
      <c r="H8" s="19">
        <v>-2346.19</v>
      </c>
    </row>
    <row r="9" spans="1:10" x14ac:dyDescent="0.2">
      <c r="A9" s="5">
        <v>45139</v>
      </c>
      <c r="B9" s="19">
        <v>1057.8899999999999</v>
      </c>
      <c r="E9" s="19">
        <v>974.04</v>
      </c>
      <c r="H9" s="19">
        <v>-3816.1500000000005</v>
      </c>
    </row>
    <row r="10" spans="1:10" x14ac:dyDescent="0.2">
      <c r="A10" s="5">
        <v>45170</v>
      </c>
      <c r="B10" s="19">
        <v>684.92000000000007</v>
      </c>
      <c r="E10" s="19">
        <v>0</v>
      </c>
      <c r="H10" s="19">
        <v>-2025.08</v>
      </c>
    </row>
    <row r="11" spans="1:10" x14ac:dyDescent="0.2">
      <c r="A11" s="5">
        <v>45200</v>
      </c>
      <c r="B11" s="19">
        <v>956.23000000000013</v>
      </c>
      <c r="E11" s="19">
        <v>0</v>
      </c>
      <c r="H11" s="19">
        <v>-1933.7699999999998</v>
      </c>
    </row>
    <row r="12" spans="1:10" x14ac:dyDescent="0.2">
      <c r="A12" s="5">
        <v>45231</v>
      </c>
      <c r="B12" s="19">
        <v>529.72</v>
      </c>
      <c r="E12" s="19">
        <v>0</v>
      </c>
      <c r="H12" s="19">
        <v>-1710.2800000000002</v>
      </c>
    </row>
    <row r="13" spans="1:10" x14ac:dyDescent="0.2">
      <c r="A13" s="5">
        <v>45261</v>
      </c>
      <c r="B13" s="19">
        <v>693.17</v>
      </c>
      <c r="E13" s="19">
        <v>0</v>
      </c>
      <c r="H13" s="19">
        <v>-2256.83</v>
      </c>
    </row>
    <row r="14" spans="1:10" x14ac:dyDescent="0.2">
      <c r="A14" s="5">
        <v>45292</v>
      </c>
      <c r="B14" s="19">
        <v>643.44000000000005</v>
      </c>
      <c r="E14" s="19">
        <v>0</v>
      </c>
      <c r="H14" s="19">
        <v>-1446.56</v>
      </c>
    </row>
    <row r="15" spans="1:10" x14ac:dyDescent="0.2">
      <c r="A15" s="5">
        <v>45323</v>
      </c>
      <c r="B15" s="19">
        <v>753.68000000000006</v>
      </c>
      <c r="E15" s="19">
        <v>0</v>
      </c>
      <c r="H15" s="19">
        <v>-2436.3199999999997</v>
      </c>
    </row>
    <row r="16" spans="1:10" x14ac:dyDescent="0.2">
      <c r="A16" s="5">
        <v>45352</v>
      </c>
      <c r="B16" s="19">
        <v>767.77</v>
      </c>
      <c r="E16" s="19">
        <v>0</v>
      </c>
      <c r="H16" s="19">
        <v>-2292.23</v>
      </c>
    </row>
    <row r="17" spans="1:10" x14ac:dyDescent="0.2">
      <c r="A17" s="5">
        <v>45383</v>
      </c>
      <c r="B17" s="19">
        <v>1024.5999999999999</v>
      </c>
      <c r="E17" s="19">
        <v>0</v>
      </c>
      <c r="H17" s="19">
        <v>-2585.4</v>
      </c>
    </row>
    <row r="18" spans="1:10" x14ac:dyDescent="0.2">
      <c r="A18" s="5">
        <v>45413</v>
      </c>
      <c r="B18" s="19">
        <v>569.56000000000006</v>
      </c>
      <c r="E18" s="19">
        <v>0</v>
      </c>
      <c r="H18" s="19">
        <v>-1950.44</v>
      </c>
    </row>
    <row r="19" spans="1:10" x14ac:dyDescent="0.2">
      <c r="A19" s="5">
        <v>45444</v>
      </c>
      <c r="B19" s="19">
        <v>1148.2800000000002</v>
      </c>
      <c r="E19" s="19">
        <v>0</v>
      </c>
      <c r="H19" s="19">
        <v>-3041.7199999999993</v>
      </c>
    </row>
    <row r="20" spans="1:10" x14ac:dyDescent="0.2">
      <c r="A20" s="5">
        <v>45474</v>
      </c>
      <c r="B20" s="19">
        <v>394.03</v>
      </c>
      <c r="E20" s="19">
        <v>0</v>
      </c>
      <c r="H20" s="19">
        <v>-1375.9700000000003</v>
      </c>
    </row>
    <row r="21" spans="1:10" x14ac:dyDescent="0.2">
      <c r="A21" s="5">
        <v>45505</v>
      </c>
      <c r="B21" s="19">
        <v>842.18000000000018</v>
      </c>
      <c r="E21" s="19">
        <v>0</v>
      </c>
      <c r="H21" s="19">
        <v>-3057.8199999999997</v>
      </c>
    </row>
    <row r="22" spans="1:10" x14ac:dyDescent="0.2">
      <c r="A22" s="5">
        <v>45536</v>
      </c>
      <c r="B22" s="19">
        <v>857.91</v>
      </c>
      <c r="E22" s="19">
        <v>0</v>
      </c>
      <c r="H22" s="19">
        <v>-2382.09</v>
      </c>
    </row>
    <row r="23" spans="1:10" x14ac:dyDescent="0.2">
      <c r="A23" s="5">
        <v>45566</v>
      </c>
      <c r="B23" s="19">
        <v>944.9799999999999</v>
      </c>
      <c r="E23" s="19">
        <v>0</v>
      </c>
      <c r="H23" s="19">
        <v>-1965.02</v>
      </c>
    </row>
    <row r="24" spans="1:10" x14ac:dyDescent="0.2">
      <c r="A24" s="5">
        <v>45597</v>
      </c>
      <c r="B24" s="19">
        <v>1010.4599999999998</v>
      </c>
      <c r="E24" s="19">
        <v>0</v>
      </c>
      <c r="H24" s="19">
        <v>-2529.54</v>
      </c>
    </row>
    <row r="25" spans="1:10" x14ac:dyDescent="0.2">
      <c r="A25" s="5">
        <v>45627</v>
      </c>
      <c r="B25" s="19">
        <v>610.34</v>
      </c>
      <c r="E25" s="19">
        <v>1503.97</v>
      </c>
      <c r="H25" s="19">
        <v>-3463.63</v>
      </c>
    </row>
    <row r="26" spans="1:10" x14ac:dyDescent="0.2">
      <c r="A26" s="5">
        <v>45658</v>
      </c>
      <c r="B26" s="5"/>
      <c r="C26" s="4">
        <f>_xlfn.FORECAST.LINEAR(A26, Monthly_Overall_Summary!B2:B25, Monthly_Overall_Summary!A2:A25)</f>
        <v>770.55114955438557</v>
      </c>
      <c r="D26" s="4">
        <f>_xlfn.FORECAST.ETS(A26, Monthly_Overall_Summary!B2:B25, Monthly_Overall_Summary!A2:A25)</f>
        <v>760.80475945137266</v>
      </c>
      <c r="F26" s="4">
        <f>_xlfn.FORECAST.LINEAR(A26, E2:E25, A2:A25)</f>
        <v>243.77790316556275</v>
      </c>
      <c r="G26" s="4">
        <f>_xlfn.FORECAST.ETS(A26, Monthly_Overall_Summary!C2:C25, Monthly_Overall_Summary!A2:A25)</f>
        <v>-13.01511609884243</v>
      </c>
      <c r="I26" s="4">
        <f>_xlfn.FORECAST.LINEAR(A26, Monthly_Overall_Summary!E2:E25, Monthly_Overall_Summary!A2:A25)</f>
        <v>-2293.4204238928646</v>
      </c>
      <c r="J26" s="4">
        <f>_xlfn.FORECAST.ETS(A26, Monthly_Overall_Summary!E2:E25, Monthly_Overall_Summary!A2:A25)</f>
        <v>-1953.6876706069224</v>
      </c>
    </row>
    <row r="27" spans="1:10" x14ac:dyDescent="0.2">
      <c r="A27" s="5">
        <v>45689</v>
      </c>
      <c r="B27" s="5"/>
      <c r="C27" s="4">
        <f>_xlfn.FORECAST.LINEAR(A27, Monthly_Overall_Summary!B3:B26, Monthly_Overall_Summary!A3:A26)</f>
        <v>813.99839996995445</v>
      </c>
      <c r="D27" s="4">
        <f>_xlfn.FORECAST.ETS(A27, Monthly_Overall_Summary!B3:B26, Monthly_Overall_Summary!A3:A26)</f>
        <v>833.93914092779164</v>
      </c>
      <c r="F27" s="4">
        <f>_xlfn.FORECAST.LINEAR(A27, Monthly_Overall_Summary!C3:C26, Monthly_Overall_Summary!A3:A26)</f>
        <v>-11.811321491824856</v>
      </c>
      <c r="G27" s="4">
        <f>_xlfn.FORECAST.ETS(A27, Monthly_Overall_Summary!C3:C26, Monthly_Overall_Summary!A3:A26)</f>
        <v>-15.517944898150095</v>
      </c>
      <c r="I27" s="4">
        <f>_xlfn.FORECAST.LINEAR(A27, Monthly_Overall_Summary!E3:E26, Monthly_Overall_Summary!A3:A26)</f>
        <v>-2344.6284508532744</v>
      </c>
      <c r="J27" s="4">
        <f>_xlfn.FORECAST.ETS(A27, Monthly_Overall_Summary!E3:E26, Monthly_Overall_Summary!A3:A26)</f>
        <v>-2596.1721490221707</v>
      </c>
    </row>
    <row r="28" spans="1:10" x14ac:dyDescent="0.2">
      <c r="A28" s="5">
        <v>45717</v>
      </c>
      <c r="B28" s="5"/>
      <c r="C28" s="4">
        <f>_xlfn.FORECAST.LINEAR(A28, Monthly_Overall_Summary!B4:B27, Monthly_Overall_Summary!A4:A27)</f>
        <v>776.02143548747199</v>
      </c>
      <c r="D28" s="4">
        <f>_xlfn.FORECAST.ETS(A28, Monthly_Overall_Summary!B4:B27, Monthly_Overall_Summary!A4:A27)</f>
        <v>732.61342866865937</v>
      </c>
      <c r="F28" s="4">
        <f>_xlfn.FORECAST.LINEAR(A28, Monthly_Overall_Summary!C4:C27, Monthly_Overall_Summary!A4:A27)</f>
        <v>265.50611029402353</v>
      </c>
      <c r="G28" s="4">
        <f>_xlfn.FORECAST.ETS(A28, Monthly_Overall_Summary!C4:C27, Monthly_Overall_Summary!A4:A27)</f>
        <v>281.75202300362469</v>
      </c>
      <c r="I28" s="4">
        <f>_xlfn.FORECAST.LINEAR(A28, Monthly_Overall_Summary!E4:E27, Monthly_Overall_Summary!A4:A27)</f>
        <v>-2560.948794191896</v>
      </c>
      <c r="J28" s="4">
        <f>_xlfn.FORECAST.ETS(A28, Monthly_Overall_Summary!E4:E27, Monthly_Overall_Summary!A4:A27)</f>
        <v>-2598.2402022690744</v>
      </c>
    </row>
    <row r="29" spans="1:10" x14ac:dyDescent="0.2">
      <c r="A29" s="5">
        <v>45748</v>
      </c>
      <c r="B29" s="5"/>
      <c r="C29" s="4">
        <f>_xlfn.FORECAST.LINEAR(A29, Monthly_Overall_Summary!B5:B28, Monthly_Overall_Summary!A5:A28)</f>
        <v>750.17922711201572</v>
      </c>
      <c r="D29" s="4">
        <f>_xlfn.FORECAST.ETS(A29, Monthly_Overall_Summary!B5:B28, Monthly_Overall_Summary!A5:A28)</f>
        <v>753.1766247386015</v>
      </c>
      <c r="F29" s="4">
        <f>_xlfn.FORECAST.LINEAR(A29, Monthly_Overall_Summary!C5:C28, Monthly_Overall_Summary!A5:A28)</f>
        <v>280.31468980839418</v>
      </c>
      <c r="G29" s="4">
        <f>_xlfn.FORECAST.ETS(A29, Monthly_Overall_Summary!C5:C28, Monthly_Overall_Summary!A5:A28)</f>
        <v>292.23871550010244</v>
      </c>
      <c r="I29" s="4">
        <f>_xlfn.FORECAST.LINEAR(A29, Monthly_Overall_Summary!E5:E28, Monthly_Overall_Summary!A5:A28)</f>
        <v>-2543.7556997901665</v>
      </c>
      <c r="J29" s="4">
        <f>_xlfn.FORECAST.ETS(A29, Monthly_Overall_Summary!E5:E28, Monthly_Overall_Summary!A5:A28)</f>
        <v>-3169.6372585451486</v>
      </c>
    </row>
    <row r="30" spans="1:10" x14ac:dyDescent="0.2">
      <c r="A30" s="5">
        <v>45778</v>
      </c>
      <c r="B30" s="5"/>
      <c r="C30" s="4">
        <f>_xlfn.FORECAST.LINEAR(A30, Monthly_Overall_Summary!B6:B29, Monthly_Overall_Summary!A6:A29)</f>
        <v>790.01512216809044</v>
      </c>
      <c r="D30" s="4">
        <f>_xlfn.FORECAST.ETS(A30, Monthly_Overall_Summary!B6:B29, Monthly_Overall_Summary!A6:A29)</f>
        <v>736.94685565230691</v>
      </c>
      <c r="F30" s="4">
        <f>_xlfn.FORECAST.LINEAR(A30, Monthly_Overall_Summary!C6:C29, Monthly_Overall_Summary!A6:A29)</f>
        <v>294.49109280007178</v>
      </c>
      <c r="G30" s="4">
        <f>_xlfn.FORECAST.ETS(A30, Monthly_Overall_Summary!C6:C29, Monthly_Overall_Summary!A6:A29)</f>
        <v>301.64480344135472</v>
      </c>
      <c r="I30" s="4">
        <f>_xlfn.FORECAST.LINEAR(A30, Monthly_Overall_Summary!E6:E29, Monthly_Overall_Summary!A6:A29)</f>
        <v>-2638.372479186597</v>
      </c>
      <c r="J30" s="4">
        <f>_xlfn.FORECAST.ETS(A30, Monthly_Overall_Summary!E6:E29, Monthly_Overall_Summary!A6:A29)</f>
        <v>-2788.0410073357198</v>
      </c>
    </row>
    <row r="31" spans="1:10" x14ac:dyDescent="0.2">
      <c r="A31" s="5">
        <v>45809</v>
      </c>
      <c r="B31" s="5"/>
      <c r="C31" s="4">
        <f>_xlfn.FORECAST.LINEAR(A31, Monthly_Overall_Summary!B7:B30, Monthly_Overall_Summary!A7:A30)</f>
        <v>831.84611059118106</v>
      </c>
      <c r="D31" s="4">
        <f>_xlfn.FORECAST.ETS(A31, Monthly_Overall_Summary!B7:B30, Monthly_Overall_Summary!A7:A30)</f>
        <v>897.10167556321232</v>
      </c>
      <c r="F31" s="4">
        <f>_xlfn.FORECAST.LINEAR(A31, Monthly_Overall_Summary!C7:C30, Monthly_Overall_Summary!A7:A30)</f>
        <v>308.47009730797072</v>
      </c>
      <c r="G31" s="4">
        <f>_xlfn.FORECAST.ETS(A31, Monthly_Overall_Summary!C7:C30, Monthly_Overall_Summary!A7:A30)</f>
        <v>309.20248041093515</v>
      </c>
      <c r="I31" s="4">
        <f>_xlfn.FORECAST.LINEAR(A31, Monthly_Overall_Summary!E7:E30, Monthly_Overall_Summary!A7:A30)</f>
        <v>-2710.7241205135942</v>
      </c>
      <c r="J31" s="4">
        <f>_xlfn.FORECAST.ETS(A31, Monthly_Overall_Summary!E7:E30, Monthly_Overall_Summary!A7:A30)</f>
        <v>-3086.2927493811585</v>
      </c>
    </row>
    <row r="32" spans="1:10" x14ac:dyDescent="0.2">
      <c r="A32" s="5">
        <v>45839</v>
      </c>
      <c r="B32" s="5"/>
      <c r="C32" s="4">
        <f>_xlfn.FORECAST.LINEAR(A32, Monthly_Overall_Summary!B8:B31, Monthly_Overall_Summary!A8:A31)</f>
        <v>814.83116890478823</v>
      </c>
      <c r="D32" s="4">
        <f>_xlfn.FORECAST.ETS(A32, Monthly_Overall_Summary!B8:B31, Monthly_Overall_Summary!A8:A31)</f>
        <v>653.98994882032366</v>
      </c>
      <c r="F32" s="4">
        <f>_xlfn.FORECAST.LINEAR(A32, Monthly_Overall_Summary!C8:C31, Monthly_Overall_Summary!A8:A31)</f>
        <v>320.48068652968868</v>
      </c>
      <c r="G32" s="4">
        <f>_xlfn.FORECAST.ETS(A32, Monthly_Overall_Summary!C8:C31, Monthly_Overall_Summary!A8:A31)</f>
        <v>313.79710553035358</v>
      </c>
      <c r="I32" s="4">
        <f>_xlfn.FORECAST.LINEAR(A32, Monthly_Overall_Summary!E8:E31, Monthly_Overall_Summary!A8:A31)</f>
        <v>-2743.4229878507249</v>
      </c>
      <c r="J32" s="4">
        <f>_xlfn.FORECAST.ETS(A32, Monthly_Overall_Summary!E8:E31, Monthly_Overall_Summary!A8:A31)</f>
        <v>-2316.8561424520331</v>
      </c>
    </row>
    <row r="33" spans="1:10" x14ac:dyDescent="0.2">
      <c r="A33" s="5">
        <v>45870</v>
      </c>
      <c r="B33" s="5"/>
      <c r="C33" s="4">
        <f>_xlfn.FORECAST.LINEAR(A33, Monthly_Overall_Summary!B9:B32, Monthly_Overall_Summary!A9:A32)</f>
        <v>809.15969063082298</v>
      </c>
      <c r="D33" s="4">
        <f>_xlfn.FORECAST.ETS(A33, Monthly_Overall_Summary!B9:B32, Monthly_Overall_Summary!A9:A32)</f>
        <v>934.53726537907937</v>
      </c>
      <c r="F33" s="4">
        <f>_xlfn.FORECAST.LINEAR(A33, Monthly_Overall_Summary!C9:C32, Monthly_Overall_Summary!A9:A32)</f>
        <v>330.13462402784717</v>
      </c>
      <c r="G33" s="4">
        <f>_xlfn.FORECAST.ETS(A33, Monthly_Overall_Summary!C9:C32, Monthly_Overall_Summary!A9:A32)</f>
        <v>313.80406867409448</v>
      </c>
      <c r="I33" s="4">
        <f>_xlfn.FORECAST.LINEAR(A33, Monthly_Overall_Summary!E9:E32, Monthly_Overall_Summary!A9:A32)</f>
        <v>-2645.208230002183</v>
      </c>
      <c r="J33" s="4">
        <f>_xlfn.FORECAST.ETS(A33, Monthly_Overall_Summary!E9:E32, Monthly_Overall_Summary!A9:A32)</f>
        <v>-2656.2533434178526</v>
      </c>
    </row>
    <row r="34" spans="1:10" x14ac:dyDescent="0.2">
      <c r="A34" s="5">
        <v>45901</v>
      </c>
      <c r="B34" s="5"/>
      <c r="C34" s="4">
        <f>_xlfn.FORECAST.LINEAR(A34, Monthly_Overall_Summary!B10:B33, Monthly_Overall_Summary!A10:A33)</f>
        <v>829.3020273852926</v>
      </c>
      <c r="D34" s="4">
        <f>_xlfn.FORECAST.ETS(A34, Monthly_Overall_Summary!B10:B33, Monthly_Overall_Summary!A10:A33)</f>
        <v>816.2521832413662</v>
      </c>
      <c r="F34" s="4">
        <f>_xlfn.FORECAST.LINEAR(A34, Monthly_Overall_Summary!C10:C33, Monthly_Overall_Summary!A10:A33)</f>
        <v>335.0784801937989</v>
      </c>
      <c r="G34" s="4">
        <f>_xlfn.FORECAST.ETS(A34, Monthly_Overall_Summary!C10:C33, Monthly_Overall_Summary!A10:A33)</f>
        <v>306.83904256270921</v>
      </c>
      <c r="I34" s="4">
        <f>_xlfn.FORECAST.LINEAR(A34, Monthly_Overall_Summary!E10:E33, Monthly_Overall_Summary!A10:A33)</f>
        <v>-2667.2793048217027</v>
      </c>
      <c r="J34" s="4">
        <f>_xlfn.FORECAST.ETS(A34, Monthly_Overall_Summary!E10:E33, Monthly_Overall_Summary!A10:A33)</f>
        <v>-2559.9692605319169</v>
      </c>
    </row>
    <row r="35" spans="1:10" x14ac:dyDescent="0.2">
      <c r="A35" s="5">
        <v>45931</v>
      </c>
      <c r="B35" s="5"/>
      <c r="C35" s="4">
        <f>_xlfn.FORECAST.LINEAR(A35, Monthly_Overall_Summary!B11:B34, Monthly_Overall_Summary!A11:A34)</f>
        <v>825.02974483316166</v>
      </c>
      <c r="D35" s="4">
        <f>_xlfn.FORECAST.ETS(A35, Monthly_Overall_Summary!B11:B34, Monthly_Overall_Summary!A11:A34)</f>
        <v>818.00255774075504</v>
      </c>
      <c r="F35" s="4">
        <f>_xlfn.FORECAST.LINEAR(A35, Monthly_Overall_Summary!C11:C34, Monthly_Overall_Summary!A11:A34)</f>
        <v>332.14623347390261</v>
      </c>
      <c r="G35" s="4">
        <f>_xlfn.FORECAST.ETS(A35, Monthly_Overall_Summary!C11:C34, Monthly_Overall_Summary!A11:A34)</f>
        <v>1461.0719988373246</v>
      </c>
      <c r="I35" s="4">
        <f>_xlfn.FORECAST.LINEAR(A35, Monthly_Overall_Summary!E11:E34, Monthly_Overall_Summary!A11:A34)</f>
        <v>-2726.4022857990167</v>
      </c>
      <c r="J35" s="4">
        <f>_xlfn.FORECAST.ETS(A35, Monthly_Overall_Summary!E11:E34, Monthly_Overall_Summary!A11:A34)</f>
        <v>-3574.7594916351181</v>
      </c>
    </row>
    <row r="36" spans="1:10" x14ac:dyDescent="0.2">
      <c r="A36" s="5">
        <v>45962</v>
      </c>
      <c r="B36" s="5"/>
      <c r="C36" s="4">
        <f>_xlfn.FORECAST.LINEAR(A36, Monthly_Overall_Summary!B12:B35, Monthly_Overall_Summary!A12:A35)</f>
        <v>938.26923591442937</v>
      </c>
      <c r="D36" s="4">
        <f>_xlfn.FORECAST.ETS(A36, Monthly_Overall_Summary!B12:B35, Monthly_Overall_Summary!A12:A35)</f>
        <v>919.52467151455357</v>
      </c>
      <c r="F36" s="4">
        <f>_xlfn.FORECAST.LINEAR(A36, Monthly_Overall_Summary!C12:C35, Monthly_Overall_Summary!A12:A35)</f>
        <v>707.44027558644302</v>
      </c>
      <c r="G36" s="4">
        <f>_xlfn.FORECAST.ETS(A36, Monthly_Overall_Summary!C12:C35, Monthly_Overall_Summary!A12:A35)</f>
        <v>1155.7466428527352</v>
      </c>
      <c r="I36" s="4">
        <f>_xlfn.FORECAST.LINEAR(A36, Monthly_Overall_Summary!E12:E35, Monthly_Overall_Summary!A12:A35)</f>
        <v>-3389.7267943802435</v>
      </c>
      <c r="J36" s="4">
        <f>_xlfn.FORECAST.ETS(A36, Monthly_Overall_Summary!E12:E35, Monthly_Overall_Summary!A12:A35)</f>
        <v>-3111.9823697814295</v>
      </c>
    </row>
    <row r="37" spans="1:10" x14ac:dyDescent="0.2">
      <c r="A37" s="5">
        <v>45992</v>
      </c>
      <c r="B37" s="5"/>
      <c r="C37" s="4">
        <f>_xlfn.FORECAST.LINEAR(A37, Monthly_Overall_Summary!B13:B36, Monthly_Overall_Summary!A13:A36)</f>
        <v>934.1960933667724</v>
      </c>
      <c r="D37" s="4">
        <f>_xlfn.FORECAST.ETS(A37, Monthly_Overall_Summary!B13:B36, Monthly_Overall_Summary!A13:A36)</f>
        <v>914.04075921232686</v>
      </c>
      <c r="F37" s="4">
        <f>_xlfn.FORECAST.LINEAR(A37, Monthly_Overall_Summary!C13:C36, Monthly_Overall_Summary!A13:A36)</f>
        <v>813.45435739270033</v>
      </c>
      <c r="G37" s="4">
        <f>_xlfn.FORECAST.ETS(A37, Monthly_Overall_Summary!C13:C36, Monthly_Overall_Summary!A13:A36)</f>
        <v>1246.3915275336842</v>
      </c>
      <c r="I37" s="4">
        <f>_xlfn.FORECAST.LINEAR(A37, Monthly_Overall_Summary!E13:E36, Monthly_Overall_Summary!A13:A36)</f>
        <v>-3542.4507696043293</v>
      </c>
      <c r="J37" s="4">
        <f>_xlfn.FORECAST.ETS(A37, Monthly_Overall_Summary!E13:E36, Monthly_Overall_Summary!A13:A36)</f>
        <v>-3612.1418390795393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Raw_Data</vt:lpstr>
      <vt:lpstr>Monthly_P&amp;L_Summary</vt:lpstr>
      <vt:lpstr>Sheet12</vt:lpstr>
      <vt:lpstr>Monthly_Overall_Summary</vt:lpstr>
      <vt:lpstr>ETS_Model</vt:lpstr>
      <vt:lpstr>Forecasts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manuelramirez.89108@outlook.com</dc:creator>
  <cp:lastModifiedBy>manuelramirez.89108@outlook.com</cp:lastModifiedBy>
  <dcterms:created xsi:type="dcterms:W3CDTF">2025-10-21T21:05:18Z</dcterms:created>
  <dcterms:modified xsi:type="dcterms:W3CDTF">2025-10-23T12:08:58Z</dcterms:modified>
</cp:coreProperties>
</file>