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manuel Garcia\Documents\"/>
    </mc:Choice>
  </mc:AlternateContent>
  <xr:revisionPtr revIDLastSave="0" documentId="13_ncr:1_{9574D954-89C3-4C98-9372-AA50715FE4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tegory Stats" sheetId="3" r:id="rId1"/>
    <sheet name="Sub-Category Stats" sheetId="5" r:id="rId2"/>
    <sheet name="Outcomes Based on Launch Date" sheetId="7" r:id="rId3"/>
    <sheet name="Crowdfunding" sheetId="1" r:id="rId4"/>
    <sheet name="Outcomes Based on Goal" sheetId="9" r:id="rId5"/>
    <sheet name="Stats" sheetId="10" r:id="rId6"/>
  </sheets>
  <definedNames>
    <definedName name="_xlnm._FilterDatabase" localSheetId="3" hidden="1">Crowdfunding!$G$1:$H$1001</definedName>
    <definedName name="_xlchart.v1.0" hidden="1">Stats!$A$2:$A$566</definedName>
    <definedName name="_xlchart.v1.1" hidden="1">Stats!$B$1</definedName>
    <definedName name="_xlchart.v1.2" hidden="1">Stats!$B$2:$B$566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J2" i="10"/>
  <c r="I2" i="10"/>
  <c r="I3" i="10"/>
  <c r="H2" i="10"/>
  <c r="H3" i="10"/>
  <c r="C10" i="9"/>
  <c r="D13" i="9"/>
  <c r="C13" i="9"/>
  <c r="D12" i="9"/>
  <c r="C12" i="9"/>
  <c r="D11" i="9"/>
  <c r="C11" i="9"/>
  <c r="D10" i="9"/>
  <c r="D9" i="9"/>
  <c r="C9" i="9"/>
  <c r="D8" i="9"/>
  <c r="C8" i="9"/>
  <c r="C4" i="9"/>
  <c r="D7" i="9"/>
  <c r="C7" i="9"/>
  <c r="D6" i="9"/>
  <c r="C6" i="9"/>
  <c r="D5" i="9"/>
  <c r="C5" i="9"/>
  <c r="D4" i="9"/>
  <c r="D3" i="9"/>
  <c r="C3" i="9"/>
  <c r="B3" i="9"/>
  <c r="D2" i="9"/>
  <c r="C2" i="9"/>
  <c r="B2" i="9"/>
  <c r="B13" i="9"/>
  <c r="B12" i="9"/>
  <c r="B11" i="9"/>
  <c r="B10" i="9"/>
  <c r="E10" i="9" s="1"/>
  <c r="B9" i="9"/>
  <c r="B8" i="9"/>
  <c r="E8" i="9" s="1"/>
  <c r="B7" i="9"/>
  <c r="B6" i="9"/>
  <c r="B5" i="9"/>
  <c r="B4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9" l="1"/>
  <c r="E9" i="9"/>
  <c r="G8" i="9"/>
  <c r="H8" i="9"/>
  <c r="E3" i="9"/>
  <c r="F3" i="9" s="1"/>
  <c r="E4" i="9"/>
  <c r="G4" i="9" s="1"/>
  <c r="E6" i="9"/>
  <c r="H6" i="9" s="1"/>
  <c r="H5" i="9"/>
  <c r="G6" i="9"/>
  <c r="E7" i="9"/>
  <c r="F7" i="9" s="1"/>
  <c r="F12" i="9"/>
  <c r="G9" i="9"/>
  <c r="H9" i="9"/>
  <c r="H10" i="9"/>
  <c r="G5" i="9"/>
  <c r="G10" i="9"/>
  <c r="E2" i="9"/>
  <c r="F2" i="9" s="1"/>
  <c r="F10" i="9"/>
  <c r="E13" i="9"/>
  <c r="H13" i="9" s="1"/>
  <c r="F9" i="9"/>
  <c r="E12" i="9"/>
  <c r="H12" i="9" s="1"/>
  <c r="F8" i="9"/>
  <c r="E11" i="9"/>
  <c r="H11" i="9" s="1"/>
  <c r="F6" i="9"/>
  <c r="F5" i="9"/>
  <c r="G7" i="9" l="1"/>
  <c r="H7" i="9"/>
  <c r="H3" i="9"/>
  <c r="G13" i="9"/>
  <c r="G3" i="9"/>
  <c r="H4" i="9"/>
  <c r="G12" i="9"/>
  <c r="F4" i="9"/>
  <c r="G11" i="9"/>
  <c r="H2" i="9"/>
  <c r="G2" i="9"/>
  <c r="F11" i="9"/>
  <c r="F13" i="9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<sst xmlns="http://schemas.openxmlformats.org/spreadsheetml/2006/main" count="7063" uniqueCount="2113">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</sst>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5E5E5E"/>
      <name val="Consolas"/>
      <family val="3"/>
    </font>
    <font>
      <b/>
      <sz val="10"/>
      <color rgb="FF323232"/>
      <name val="Work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currenlty work .xlsx]Category Stats!PivotTable1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A-48EA-994C-0570937A97C2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A-48EA-994C-0570937A97C2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A-48EA-994C-0570937A97C2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A-48EA-994C-0570937A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301887"/>
        <c:axId val="619301055"/>
      </c:barChart>
      <c:catAx>
        <c:axId val="6193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01055"/>
        <c:crosses val="autoZero"/>
        <c:auto val="1"/>
        <c:lblAlgn val="ctr"/>
        <c:lblOffset val="100"/>
        <c:noMultiLvlLbl val="0"/>
      </c:catAx>
      <c:valAx>
        <c:axId val="619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currenlty work .xlsx]Sub-Category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452-91B4-823B64236AEE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B-4452-91B4-823B64236AEE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B-4452-91B4-823B64236AEE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B-4452-91B4-823B6423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1100943"/>
        <c:axId val="311105935"/>
      </c:barChart>
      <c:catAx>
        <c:axId val="3111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935"/>
        <c:crosses val="autoZero"/>
        <c:auto val="1"/>
        <c:lblAlgn val="ctr"/>
        <c:lblOffset val="100"/>
        <c:noMultiLvlLbl val="0"/>
      </c:catAx>
      <c:valAx>
        <c:axId val="3111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currenlty work .xlsx]Outcomes Based on Launch Date!PivotTable2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CD4-A423-0B4AF64DBEF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F-4CD4-A423-0B4AF64DBEFA}"/>
            </c:ext>
          </c:extLst>
        </c:ser>
        <c:ser>
          <c:idx val="3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F-4CD4-A423-0B4AF64D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362512"/>
        <c:axId val="710373328"/>
      </c:lineChart>
      <c:catAx>
        <c:axId val="7103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3328"/>
        <c:crosses val="autoZero"/>
        <c:auto val="1"/>
        <c:lblAlgn val="ctr"/>
        <c:lblOffset val="100"/>
        <c:noMultiLvlLbl val="0"/>
      </c:catAx>
      <c:valAx>
        <c:axId val="7103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4-435D-A7F7-F75DEFA8225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4-435D-A7F7-F75DEFA8225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4-435D-A7F7-F75DEFA8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22080"/>
        <c:axId val="912312512"/>
      </c:lineChart>
      <c:catAx>
        <c:axId val="9123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12512"/>
        <c:crosses val="autoZero"/>
        <c:auto val="1"/>
        <c:lblAlgn val="ctr"/>
        <c:lblOffset val="100"/>
        <c:noMultiLvlLbl val="0"/>
      </c:catAx>
      <c:valAx>
        <c:axId val="912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6</xdr:row>
      <xdr:rowOff>38100</xdr:rowOff>
    </xdr:from>
    <xdr:to>
      <xdr:col>14</xdr:col>
      <xdr:colOff>80962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78971-2C65-A54C-5BEC-605DEED1F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6</xdr:row>
      <xdr:rowOff>95249</xdr:rowOff>
    </xdr:from>
    <xdr:to>
      <xdr:col>16</xdr:col>
      <xdr:colOff>638175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22123-D3EE-ED88-FB9D-A518D647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509586</xdr:colOff>
      <xdr:row>4</xdr:row>
      <xdr:rowOff>95249</xdr:rowOff>
    </xdr:from>
    <xdr:to>
      <xdr:col>11</xdr:col>
      <xdr:colOff>581024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4164F-6853-569C-1AC4-F2EDEC6E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222249</xdr:colOff>
      <xdr:row>14</xdr:row>
      <xdr:rowOff>88899</xdr:rowOff>
    </xdr:from>
    <xdr:to>
      <xdr:col>7</xdr:col>
      <xdr:colOff>116415</xdr:colOff>
      <xdr:row>31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72E67-2F4B-000F-3769-FFAE0968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Garcia" refreshedDate="44916.966500578703" createdVersion="8" refreshedVersion="8" minRefreshableVersion="3" recordCount="1000" xr:uid="{594D05C0-EAD7-42EA-BDED-CB9656718DE3}">
  <cacheSource type="worksheet">
    <worksheetSource ref="E1:T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7" base="10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0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Garcia" refreshedDate="44917.740878472221" createdVersion="8" refreshedVersion="8" minRefreshableVersion="3" recordCount="1000" xr:uid="{E33F2A25-5799-4051-8DE8-B096DCDAEE7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x v="0"/>
    <n v="0"/>
    <x v="0"/>
    <s v="CAD"/>
    <n v="1448690400"/>
    <n v="1450159200"/>
    <d v="2015-11-28T06:00:00"/>
    <x v="0"/>
    <x v="0"/>
    <x v="0"/>
    <x v="0"/>
    <x v="0"/>
    <x v="0"/>
  </r>
  <r>
    <n v="14560"/>
    <n v="1040"/>
    <x v="1"/>
    <x v="1"/>
    <n v="92.15"/>
    <x v="1"/>
    <s v="USD"/>
    <n v="1408424400"/>
    <n v="1408597200"/>
    <d v="2014-08-19T05:00:00"/>
    <x v="1"/>
    <x v="0"/>
    <x v="1"/>
    <x v="1"/>
    <x v="1"/>
    <x v="1"/>
  </r>
  <r>
    <n v="142523"/>
    <n v="131"/>
    <x v="1"/>
    <x v="2"/>
    <n v="100.02"/>
    <x v="2"/>
    <s v="AUD"/>
    <n v="1384668000"/>
    <n v="1384840800"/>
    <d v="2013-11-17T06:00:00"/>
    <x v="2"/>
    <x v="0"/>
    <x v="0"/>
    <x v="2"/>
    <x v="2"/>
    <x v="2"/>
  </r>
  <r>
    <n v="2477"/>
    <n v="59"/>
    <x v="0"/>
    <x v="3"/>
    <n v="103.21"/>
    <x v="1"/>
    <s v="USD"/>
    <n v="1565499600"/>
    <n v="1568955600"/>
    <d v="2019-08-11T05:00:00"/>
    <x v="3"/>
    <x v="0"/>
    <x v="0"/>
    <x v="1"/>
    <x v="1"/>
    <x v="1"/>
  </r>
  <r>
    <n v="5265"/>
    <n v="69"/>
    <x v="0"/>
    <x v="4"/>
    <n v="99.34"/>
    <x v="1"/>
    <s v="USD"/>
    <n v="1547964000"/>
    <n v="1548309600"/>
    <d v="2019-01-20T06:00:00"/>
    <x v="4"/>
    <x v="0"/>
    <x v="0"/>
    <x v="3"/>
    <x v="3"/>
    <x v="3"/>
  </r>
  <r>
    <n v="13195"/>
    <n v="174"/>
    <x v="1"/>
    <x v="5"/>
    <n v="75.83"/>
    <x v="3"/>
    <s v="DKK"/>
    <n v="1346130000"/>
    <n v="1347080400"/>
    <d v="2012-08-28T05:00:00"/>
    <x v="5"/>
    <x v="0"/>
    <x v="0"/>
    <x v="3"/>
    <x v="3"/>
    <x v="3"/>
  </r>
  <r>
    <n v="1090"/>
    <n v="21"/>
    <x v="0"/>
    <x v="6"/>
    <n v="60.56"/>
    <x v="4"/>
    <s v="GBP"/>
    <n v="1505278800"/>
    <n v="1505365200"/>
    <d v="2017-09-13T05:00:00"/>
    <x v="6"/>
    <x v="0"/>
    <x v="0"/>
    <x v="4"/>
    <x v="4"/>
    <x v="4"/>
  </r>
  <r>
    <n v="14741"/>
    <n v="328"/>
    <x v="1"/>
    <x v="7"/>
    <n v="64.94"/>
    <x v="3"/>
    <s v="DKK"/>
    <n v="1439442000"/>
    <n v="1439614800"/>
    <d v="2015-08-13T05:00:00"/>
    <x v="7"/>
    <x v="0"/>
    <x v="0"/>
    <x v="3"/>
    <x v="3"/>
    <x v="3"/>
  </r>
  <r>
    <n v="21946"/>
    <n v="20"/>
    <x v="2"/>
    <x v="8"/>
    <n v="31"/>
    <x v="3"/>
    <s v="DKK"/>
    <n v="1281330000"/>
    <n v="1281502800"/>
    <d v="2010-08-09T05:00:00"/>
    <x v="8"/>
    <x v="0"/>
    <x v="0"/>
    <x v="3"/>
    <x v="3"/>
    <x v="3"/>
  </r>
  <r>
    <n v="3208"/>
    <n v="52"/>
    <x v="0"/>
    <x v="9"/>
    <n v="72.91"/>
    <x v="1"/>
    <s v="USD"/>
    <n v="1379566800"/>
    <n v="1383804000"/>
    <d v="2013-09-19T05:00:00"/>
    <x v="9"/>
    <x v="0"/>
    <x v="0"/>
    <x v="5"/>
    <x v="1"/>
    <x v="5"/>
  </r>
  <r>
    <n v="13838"/>
    <n v="266"/>
    <x v="1"/>
    <x v="10"/>
    <n v="62.9"/>
    <x v="1"/>
    <s v="USD"/>
    <n v="1281762000"/>
    <n v="1285909200"/>
    <d v="2010-08-14T05:00:00"/>
    <x v="10"/>
    <x v="0"/>
    <x v="0"/>
    <x v="6"/>
    <x v="4"/>
    <x v="6"/>
  </r>
  <r>
    <n v="3030"/>
    <n v="48"/>
    <x v="0"/>
    <x v="11"/>
    <n v="112.22"/>
    <x v="1"/>
    <s v="USD"/>
    <n v="1285045200"/>
    <n v="1285563600"/>
    <d v="2010-09-21T05:00:00"/>
    <x v="11"/>
    <x v="0"/>
    <x v="1"/>
    <x v="3"/>
    <x v="3"/>
    <x v="3"/>
  </r>
  <r>
    <n v="5629"/>
    <n v="89"/>
    <x v="0"/>
    <x v="12"/>
    <n v="102.35"/>
    <x v="1"/>
    <s v="USD"/>
    <n v="1571720400"/>
    <n v="1572411600"/>
    <d v="2019-10-22T05:00:00"/>
    <x v="12"/>
    <x v="0"/>
    <x v="0"/>
    <x v="6"/>
    <x v="4"/>
    <x v="6"/>
  </r>
  <r>
    <n v="10295"/>
    <n v="245"/>
    <x v="1"/>
    <x v="13"/>
    <n v="105.05"/>
    <x v="1"/>
    <s v="USD"/>
    <n v="1465621200"/>
    <n v="1466658000"/>
    <d v="2016-06-11T05:00:00"/>
    <x v="13"/>
    <x v="0"/>
    <x v="0"/>
    <x v="7"/>
    <x v="1"/>
    <x v="7"/>
  </r>
  <r>
    <n v="18829"/>
    <n v="67"/>
    <x v="0"/>
    <x v="14"/>
    <n v="94.15"/>
    <x v="1"/>
    <s v="USD"/>
    <n v="1331013600"/>
    <n v="1333342800"/>
    <d v="2012-03-06T06:00:00"/>
    <x v="14"/>
    <x v="0"/>
    <x v="0"/>
    <x v="7"/>
    <x v="1"/>
    <x v="7"/>
  </r>
  <r>
    <n v="38414"/>
    <n v="47"/>
    <x v="0"/>
    <x v="15"/>
    <n v="84.99"/>
    <x v="1"/>
    <s v="USD"/>
    <n v="1575957600"/>
    <n v="1576303200"/>
    <d v="2019-12-10T06:00:00"/>
    <x v="15"/>
    <x v="0"/>
    <x v="0"/>
    <x v="8"/>
    <x v="2"/>
    <x v="8"/>
  </r>
  <r>
    <n v="11041"/>
    <n v="649"/>
    <x v="1"/>
    <x v="16"/>
    <n v="110.41"/>
    <x v="1"/>
    <s v="USD"/>
    <n v="1390370400"/>
    <n v="1392271200"/>
    <d v="2014-01-22T06:00:00"/>
    <x v="16"/>
    <x v="0"/>
    <x v="0"/>
    <x v="9"/>
    <x v="5"/>
    <x v="9"/>
  </r>
  <r>
    <n v="134845"/>
    <n v="159"/>
    <x v="1"/>
    <x v="17"/>
    <n v="107.96"/>
    <x v="1"/>
    <s v="USD"/>
    <n v="1294812000"/>
    <n v="1294898400"/>
    <d v="2011-01-12T06:00:00"/>
    <x v="17"/>
    <x v="0"/>
    <x v="0"/>
    <x v="10"/>
    <x v="4"/>
    <x v="10"/>
  </r>
  <r>
    <n v="6089"/>
    <n v="67"/>
    <x v="3"/>
    <x v="18"/>
    <n v="45.1"/>
    <x v="1"/>
    <s v="USD"/>
    <n v="1536382800"/>
    <n v="1537074000"/>
    <d v="2018-09-08T05:00:00"/>
    <x v="18"/>
    <x v="0"/>
    <x v="0"/>
    <x v="3"/>
    <x v="3"/>
    <x v="3"/>
  </r>
  <r>
    <n v="30331"/>
    <n v="49"/>
    <x v="0"/>
    <x v="19"/>
    <n v="45"/>
    <x v="1"/>
    <s v="USD"/>
    <n v="1551679200"/>
    <n v="1553490000"/>
    <d v="2019-03-04T06:00:00"/>
    <x v="19"/>
    <x v="0"/>
    <x v="1"/>
    <x v="3"/>
    <x v="3"/>
    <x v="3"/>
  </r>
  <r>
    <n v="147936"/>
    <n v="112"/>
    <x v="1"/>
    <x v="20"/>
    <n v="105.97"/>
    <x v="1"/>
    <s v="USD"/>
    <n v="1406523600"/>
    <n v="1406523600"/>
    <d v="2014-07-28T05:00:00"/>
    <x v="20"/>
    <x v="0"/>
    <x v="0"/>
    <x v="6"/>
    <x v="4"/>
    <x v="6"/>
  </r>
  <r>
    <n v="38533"/>
    <n v="41"/>
    <x v="0"/>
    <x v="21"/>
    <n v="69.06"/>
    <x v="1"/>
    <s v="USD"/>
    <n v="1313384400"/>
    <n v="1316322000"/>
    <d v="2011-08-15T05:00:00"/>
    <x v="21"/>
    <x v="0"/>
    <x v="0"/>
    <x v="3"/>
    <x v="3"/>
    <x v="3"/>
  </r>
  <r>
    <n v="75690"/>
    <n v="128"/>
    <x v="1"/>
    <x v="22"/>
    <n v="85.04"/>
    <x v="1"/>
    <s v="USD"/>
    <n v="1522731600"/>
    <n v="1524027600"/>
    <d v="2018-04-03T05:00:00"/>
    <x v="22"/>
    <x v="0"/>
    <x v="0"/>
    <x v="3"/>
    <x v="3"/>
    <x v="3"/>
  </r>
  <r>
    <n v="14942"/>
    <n v="332"/>
    <x v="1"/>
    <x v="23"/>
    <n v="105.23"/>
    <x v="4"/>
    <s v="GBP"/>
    <n v="1550124000"/>
    <n v="1554699600"/>
    <d v="2019-02-14T06:00:00"/>
    <x v="23"/>
    <x v="0"/>
    <x v="0"/>
    <x v="4"/>
    <x v="4"/>
    <x v="4"/>
  </r>
  <r>
    <n v="104257"/>
    <n v="113"/>
    <x v="1"/>
    <x v="24"/>
    <n v="39"/>
    <x v="1"/>
    <s v="USD"/>
    <n v="1403326800"/>
    <n v="1403499600"/>
    <d v="2014-06-21T05:00:00"/>
    <x v="24"/>
    <x v="0"/>
    <x v="0"/>
    <x v="8"/>
    <x v="2"/>
    <x v="8"/>
  </r>
  <r>
    <n v="11904"/>
    <n v="216"/>
    <x v="1"/>
    <x v="25"/>
    <n v="73.03"/>
    <x v="1"/>
    <s v="USD"/>
    <n v="1305694800"/>
    <n v="1307422800"/>
    <d v="2011-05-18T05:00:00"/>
    <x v="25"/>
    <x v="0"/>
    <x v="1"/>
    <x v="11"/>
    <x v="6"/>
    <x v="11"/>
  </r>
  <r>
    <n v="51814"/>
    <n v="48"/>
    <x v="3"/>
    <x v="26"/>
    <n v="35.01"/>
    <x v="1"/>
    <s v="USD"/>
    <n v="1533013200"/>
    <n v="1535346000"/>
    <d v="2018-07-31T05:00:00"/>
    <x v="26"/>
    <x v="0"/>
    <x v="0"/>
    <x v="3"/>
    <x v="3"/>
    <x v="3"/>
  </r>
  <r>
    <n v="1599"/>
    <n v="80"/>
    <x v="0"/>
    <x v="27"/>
    <n v="106.6"/>
    <x v="1"/>
    <s v="USD"/>
    <n v="1443848400"/>
    <n v="1444539600"/>
    <d v="2015-10-03T05:00:00"/>
    <x v="27"/>
    <x v="0"/>
    <x v="0"/>
    <x v="1"/>
    <x v="1"/>
    <x v="1"/>
  </r>
  <r>
    <n v="137635"/>
    <n v="105"/>
    <x v="1"/>
    <x v="28"/>
    <n v="62"/>
    <x v="1"/>
    <s v="USD"/>
    <n v="1265695200"/>
    <n v="1267682400"/>
    <d v="2010-02-09T06:00:00"/>
    <x v="28"/>
    <x v="0"/>
    <x v="1"/>
    <x v="3"/>
    <x v="3"/>
    <x v="3"/>
  </r>
  <r>
    <n v="150965"/>
    <n v="329"/>
    <x v="1"/>
    <x v="29"/>
    <n v="94"/>
    <x v="5"/>
    <s v="CHF"/>
    <n v="1532062800"/>
    <n v="1535518800"/>
    <d v="2018-07-20T05:00:00"/>
    <x v="29"/>
    <x v="0"/>
    <x v="0"/>
    <x v="12"/>
    <x v="4"/>
    <x v="12"/>
  </r>
  <r>
    <n v="14455"/>
    <n v="161"/>
    <x v="1"/>
    <x v="30"/>
    <n v="112.05"/>
    <x v="1"/>
    <s v="USD"/>
    <n v="1558674000"/>
    <n v="1559106000"/>
    <d v="2019-05-24T05:00:00"/>
    <x v="30"/>
    <x v="0"/>
    <x v="0"/>
    <x v="10"/>
    <x v="4"/>
    <x v="10"/>
  </r>
  <r>
    <n v="10850"/>
    <n v="310"/>
    <x v="1"/>
    <x v="31"/>
    <n v="48.01"/>
    <x v="4"/>
    <s v="GBP"/>
    <n v="1451973600"/>
    <n v="1454392800"/>
    <d v="2016-01-05T06:00:00"/>
    <x v="31"/>
    <x v="0"/>
    <x v="0"/>
    <x v="11"/>
    <x v="6"/>
    <x v="11"/>
  </r>
  <r>
    <n v="87676"/>
    <n v="87"/>
    <x v="0"/>
    <x v="32"/>
    <n v="38"/>
    <x v="6"/>
    <s v="EUR"/>
    <n v="1515564000"/>
    <n v="1517896800"/>
    <d v="2018-01-10T06:00:00"/>
    <x v="32"/>
    <x v="0"/>
    <x v="0"/>
    <x v="4"/>
    <x v="4"/>
    <x v="4"/>
  </r>
  <r>
    <n v="189666"/>
    <n v="378"/>
    <x v="1"/>
    <x v="33"/>
    <n v="35"/>
    <x v="1"/>
    <s v="USD"/>
    <n v="1412485200"/>
    <n v="1415685600"/>
    <d v="2014-10-05T05:00:00"/>
    <x v="33"/>
    <x v="0"/>
    <x v="0"/>
    <x v="3"/>
    <x v="3"/>
    <x v="3"/>
  </r>
  <r>
    <n v="14025"/>
    <n v="151"/>
    <x v="1"/>
    <x v="34"/>
    <n v="85"/>
    <x v="1"/>
    <s v="USD"/>
    <n v="1490245200"/>
    <n v="1490677200"/>
    <d v="2017-03-23T05:00:00"/>
    <x v="34"/>
    <x v="0"/>
    <x v="0"/>
    <x v="4"/>
    <x v="4"/>
    <x v="4"/>
  </r>
  <r>
    <n v="188628"/>
    <n v="150"/>
    <x v="1"/>
    <x v="35"/>
    <n v="95.99"/>
    <x v="3"/>
    <s v="DKK"/>
    <n v="1547877600"/>
    <n v="1551506400"/>
    <d v="2019-01-19T06:00:00"/>
    <x v="35"/>
    <x v="0"/>
    <x v="1"/>
    <x v="6"/>
    <x v="4"/>
    <x v="6"/>
  </r>
  <r>
    <n v="1101"/>
    <n v="157"/>
    <x v="1"/>
    <x v="36"/>
    <n v="68.81"/>
    <x v="1"/>
    <s v="USD"/>
    <n v="1298700000"/>
    <n v="1300856400"/>
    <d v="2011-02-26T06:00:00"/>
    <x v="36"/>
    <x v="0"/>
    <x v="0"/>
    <x v="3"/>
    <x v="3"/>
    <x v="3"/>
  </r>
  <r>
    <n v="11339"/>
    <n v="140"/>
    <x v="1"/>
    <x v="37"/>
    <n v="105.97"/>
    <x v="1"/>
    <s v="USD"/>
    <n v="1570338000"/>
    <n v="1573192800"/>
    <d v="2019-10-06T05:00:00"/>
    <x v="37"/>
    <x v="0"/>
    <x v="1"/>
    <x v="13"/>
    <x v="5"/>
    <x v="13"/>
  </r>
  <r>
    <n v="10085"/>
    <n v="325"/>
    <x v="1"/>
    <x v="38"/>
    <n v="75.260000000000005"/>
    <x v="1"/>
    <s v="USD"/>
    <n v="1287378000"/>
    <n v="1287810000"/>
    <d v="2010-10-18T05:00:00"/>
    <x v="38"/>
    <x v="0"/>
    <x v="0"/>
    <x v="14"/>
    <x v="7"/>
    <x v="14"/>
  </r>
  <r>
    <n v="5027"/>
    <n v="51"/>
    <x v="0"/>
    <x v="39"/>
    <n v="57.13"/>
    <x v="3"/>
    <s v="DKK"/>
    <n v="1361772000"/>
    <n v="1362978000"/>
    <d v="2013-02-25T06:00:00"/>
    <x v="39"/>
    <x v="0"/>
    <x v="0"/>
    <x v="3"/>
    <x v="3"/>
    <x v="3"/>
  </r>
  <r>
    <n v="14878"/>
    <n v="169"/>
    <x v="1"/>
    <x v="40"/>
    <n v="75.14"/>
    <x v="1"/>
    <s v="USD"/>
    <n v="1275714000"/>
    <n v="1277355600"/>
    <d v="2010-06-05T05:00:00"/>
    <x v="40"/>
    <x v="0"/>
    <x v="1"/>
    <x v="8"/>
    <x v="2"/>
    <x v="8"/>
  </r>
  <r>
    <n v="11924"/>
    <n v="213"/>
    <x v="1"/>
    <x v="41"/>
    <n v="107.42"/>
    <x v="6"/>
    <s v="EUR"/>
    <n v="1346734800"/>
    <n v="1348981200"/>
    <d v="2012-09-04T05:00:00"/>
    <x v="41"/>
    <x v="0"/>
    <x v="1"/>
    <x v="1"/>
    <x v="1"/>
    <x v="1"/>
  </r>
  <r>
    <n v="7991"/>
    <n v="444"/>
    <x v="1"/>
    <x v="42"/>
    <n v="36"/>
    <x v="1"/>
    <s v="USD"/>
    <n v="1309755600"/>
    <n v="1310533200"/>
    <d v="2011-07-04T05:00:00"/>
    <x v="42"/>
    <x v="0"/>
    <x v="0"/>
    <x v="0"/>
    <x v="0"/>
    <x v="0"/>
  </r>
  <r>
    <n v="167717"/>
    <n v="186"/>
    <x v="1"/>
    <x v="43"/>
    <n v="27"/>
    <x v="1"/>
    <s v="USD"/>
    <n v="1406178000"/>
    <n v="1407560400"/>
    <d v="2014-07-24T05:00:00"/>
    <x v="43"/>
    <x v="0"/>
    <x v="0"/>
    <x v="15"/>
    <x v="5"/>
    <x v="15"/>
  </r>
  <r>
    <n v="10541"/>
    <n v="659"/>
    <x v="1"/>
    <x v="13"/>
    <n v="107.56"/>
    <x v="3"/>
    <s v="DKK"/>
    <n v="1552798800"/>
    <n v="1552885200"/>
    <d v="2019-03-17T05:00:00"/>
    <x v="44"/>
    <x v="0"/>
    <x v="0"/>
    <x v="13"/>
    <x v="5"/>
    <x v="13"/>
  </r>
  <r>
    <n v="4530"/>
    <n v="48"/>
    <x v="0"/>
    <x v="44"/>
    <n v="94.38"/>
    <x v="1"/>
    <s v="USD"/>
    <n v="1478062800"/>
    <n v="1479362400"/>
    <d v="2016-11-02T05:00:00"/>
    <x v="45"/>
    <x v="0"/>
    <x v="1"/>
    <x v="3"/>
    <x v="3"/>
    <x v="3"/>
  </r>
  <r>
    <n v="4247"/>
    <n v="115"/>
    <x v="1"/>
    <x v="45"/>
    <n v="46.16"/>
    <x v="1"/>
    <s v="USD"/>
    <n v="1278565200"/>
    <n v="1280552400"/>
    <d v="2010-07-08T05:00:00"/>
    <x v="46"/>
    <x v="0"/>
    <x v="0"/>
    <x v="1"/>
    <x v="1"/>
    <x v="1"/>
  </r>
  <r>
    <n v="7129"/>
    <n v="475"/>
    <x v="1"/>
    <x v="46"/>
    <n v="47.85"/>
    <x v="1"/>
    <s v="USD"/>
    <n v="1396069200"/>
    <n v="1398661200"/>
    <d v="2014-03-29T05:00:00"/>
    <x v="47"/>
    <x v="0"/>
    <x v="0"/>
    <x v="3"/>
    <x v="3"/>
    <x v="3"/>
  </r>
  <r>
    <n v="128862"/>
    <n v="387"/>
    <x v="1"/>
    <x v="47"/>
    <n v="53.01"/>
    <x v="1"/>
    <s v="USD"/>
    <n v="1435208400"/>
    <n v="1436245200"/>
    <d v="2015-06-25T05:00:00"/>
    <x v="48"/>
    <x v="0"/>
    <x v="0"/>
    <x v="3"/>
    <x v="3"/>
    <x v="3"/>
  </r>
  <r>
    <n v="13653"/>
    <n v="190"/>
    <x v="1"/>
    <x v="48"/>
    <n v="45.06"/>
    <x v="1"/>
    <s v="USD"/>
    <n v="1571547600"/>
    <n v="1575439200"/>
    <d v="2019-10-20T05:00:00"/>
    <x v="49"/>
    <x v="0"/>
    <x v="0"/>
    <x v="1"/>
    <x v="1"/>
    <x v="1"/>
  </r>
  <r>
    <n v="2"/>
    <n v="2"/>
    <x v="0"/>
    <x v="49"/>
    <n v="2"/>
    <x v="6"/>
    <s v="EUR"/>
    <n v="1375333200"/>
    <n v="1377752400"/>
    <d v="2013-08-01T05:00:00"/>
    <x v="50"/>
    <x v="0"/>
    <x v="0"/>
    <x v="16"/>
    <x v="1"/>
    <x v="16"/>
  </r>
  <r>
    <n v="145243"/>
    <n v="92"/>
    <x v="0"/>
    <x v="50"/>
    <n v="99.01"/>
    <x v="4"/>
    <s v="GBP"/>
    <n v="1332824400"/>
    <n v="1334206800"/>
    <d v="2012-03-27T05:00:00"/>
    <x v="51"/>
    <x v="0"/>
    <x v="1"/>
    <x v="8"/>
    <x v="2"/>
    <x v="8"/>
  </r>
  <r>
    <n v="2459"/>
    <n v="34"/>
    <x v="0"/>
    <x v="51"/>
    <n v="32.79"/>
    <x v="1"/>
    <s v="USD"/>
    <n v="1284526800"/>
    <n v="1284872400"/>
    <d v="2010-09-15T05:00:00"/>
    <x v="52"/>
    <x v="0"/>
    <x v="0"/>
    <x v="3"/>
    <x v="3"/>
    <x v="3"/>
  </r>
  <r>
    <n v="12356"/>
    <n v="140"/>
    <x v="1"/>
    <x v="52"/>
    <n v="59.12"/>
    <x v="1"/>
    <s v="USD"/>
    <n v="1400562000"/>
    <n v="1403931600"/>
    <d v="2014-05-20T05:00:00"/>
    <x v="53"/>
    <x v="0"/>
    <x v="0"/>
    <x v="6"/>
    <x v="4"/>
    <x v="6"/>
  </r>
  <r>
    <n v="5392"/>
    <n v="90"/>
    <x v="0"/>
    <x v="53"/>
    <n v="44.93"/>
    <x v="1"/>
    <s v="USD"/>
    <n v="1520748000"/>
    <n v="1521262800"/>
    <d v="2018-03-11T06:00:00"/>
    <x v="54"/>
    <x v="0"/>
    <x v="0"/>
    <x v="8"/>
    <x v="2"/>
    <x v="8"/>
  </r>
  <r>
    <n v="11746"/>
    <n v="178"/>
    <x v="1"/>
    <x v="54"/>
    <n v="89.66"/>
    <x v="1"/>
    <s v="USD"/>
    <n v="1532926800"/>
    <n v="1533358800"/>
    <d v="2018-07-30T05:00:00"/>
    <x v="55"/>
    <x v="0"/>
    <x v="0"/>
    <x v="17"/>
    <x v="1"/>
    <x v="17"/>
  </r>
  <r>
    <n v="11493"/>
    <n v="144"/>
    <x v="1"/>
    <x v="55"/>
    <n v="70.08"/>
    <x v="1"/>
    <s v="USD"/>
    <n v="1420869600"/>
    <n v="1421474400"/>
    <d v="2015-01-10T06:00:00"/>
    <x v="56"/>
    <x v="0"/>
    <x v="0"/>
    <x v="8"/>
    <x v="2"/>
    <x v="8"/>
  </r>
  <r>
    <n v="6243"/>
    <n v="215"/>
    <x v="1"/>
    <x v="56"/>
    <n v="31.06"/>
    <x v="1"/>
    <s v="USD"/>
    <n v="1504242000"/>
    <n v="1505278800"/>
    <d v="2017-09-01T05:00:00"/>
    <x v="57"/>
    <x v="0"/>
    <x v="0"/>
    <x v="11"/>
    <x v="6"/>
    <x v="11"/>
  </r>
  <r>
    <n v="6132"/>
    <n v="227"/>
    <x v="1"/>
    <x v="57"/>
    <n v="29.06"/>
    <x v="1"/>
    <s v="USD"/>
    <n v="1442811600"/>
    <n v="1443934800"/>
    <d v="2015-09-21T05:00:00"/>
    <x v="58"/>
    <x v="0"/>
    <x v="0"/>
    <x v="3"/>
    <x v="3"/>
    <x v="3"/>
  </r>
  <r>
    <n v="3851"/>
    <n v="275"/>
    <x v="1"/>
    <x v="58"/>
    <n v="30.09"/>
    <x v="1"/>
    <s v="USD"/>
    <n v="1497243600"/>
    <n v="1498539600"/>
    <d v="2017-06-12T05:00:00"/>
    <x v="59"/>
    <x v="0"/>
    <x v="1"/>
    <x v="3"/>
    <x v="3"/>
    <x v="3"/>
  </r>
  <r>
    <n v="135997"/>
    <n v="144"/>
    <x v="1"/>
    <x v="59"/>
    <n v="85"/>
    <x v="0"/>
    <s v="CAD"/>
    <n v="1342501200"/>
    <n v="1342760400"/>
    <d v="2012-07-17T05:00:00"/>
    <x v="60"/>
    <x v="0"/>
    <x v="0"/>
    <x v="3"/>
    <x v="3"/>
    <x v="3"/>
  </r>
  <r>
    <n v="184750"/>
    <n v="93"/>
    <x v="0"/>
    <x v="60"/>
    <n v="82"/>
    <x v="0"/>
    <s v="CAD"/>
    <n v="1298268000"/>
    <n v="1301720400"/>
    <d v="2011-02-21T06:00:00"/>
    <x v="61"/>
    <x v="0"/>
    <x v="0"/>
    <x v="3"/>
    <x v="3"/>
    <x v="3"/>
  </r>
  <r>
    <n v="14452"/>
    <n v="723"/>
    <x v="1"/>
    <x v="61"/>
    <n v="58.04"/>
    <x v="1"/>
    <s v="USD"/>
    <n v="1433480400"/>
    <n v="1433566800"/>
    <d v="2015-06-05T05:00:00"/>
    <x v="62"/>
    <x v="0"/>
    <x v="0"/>
    <x v="2"/>
    <x v="2"/>
    <x v="2"/>
  </r>
  <r>
    <n v="557"/>
    <n v="12"/>
    <x v="0"/>
    <x v="62"/>
    <n v="111.4"/>
    <x v="1"/>
    <s v="USD"/>
    <n v="1493355600"/>
    <n v="1493874000"/>
    <d v="2017-04-28T05:00:00"/>
    <x v="63"/>
    <x v="0"/>
    <x v="0"/>
    <x v="3"/>
    <x v="3"/>
    <x v="3"/>
  </r>
  <r>
    <n v="2734"/>
    <n v="98"/>
    <x v="0"/>
    <x v="63"/>
    <n v="71.95"/>
    <x v="1"/>
    <s v="USD"/>
    <n v="1530507600"/>
    <n v="1531803600"/>
    <d v="2018-07-02T05:00:00"/>
    <x v="64"/>
    <x v="0"/>
    <x v="1"/>
    <x v="2"/>
    <x v="2"/>
    <x v="2"/>
  </r>
  <r>
    <n v="14405"/>
    <n v="236"/>
    <x v="1"/>
    <x v="64"/>
    <n v="61.04"/>
    <x v="1"/>
    <s v="USD"/>
    <n v="1296108000"/>
    <n v="1296712800"/>
    <d v="2011-01-27T06:00:00"/>
    <x v="65"/>
    <x v="0"/>
    <x v="0"/>
    <x v="3"/>
    <x v="3"/>
    <x v="3"/>
  </r>
  <r>
    <n v="1307"/>
    <n v="45"/>
    <x v="0"/>
    <x v="65"/>
    <n v="108.92"/>
    <x v="1"/>
    <s v="USD"/>
    <n v="1428469200"/>
    <n v="1428901200"/>
    <d v="2015-04-08T05:00:00"/>
    <x v="66"/>
    <x v="0"/>
    <x v="1"/>
    <x v="3"/>
    <x v="3"/>
    <x v="3"/>
  </r>
  <r>
    <n v="117892"/>
    <n v="162"/>
    <x v="1"/>
    <x v="66"/>
    <n v="29"/>
    <x v="4"/>
    <s v="GBP"/>
    <n v="1264399200"/>
    <n v="1264831200"/>
    <d v="2010-01-25T06:00:00"/>
    <x v="67"/>
    <x v="0"/>
    <x v="1"/>
    <x v="8"/>
    <x v="2"/>
    <x v="8"/>
  </r>
  <r>
    <n v="14508"/>
    <n v="255"/>
    <x v="1"/>
    <x v="67"/>
    <n v="58.98"/>
    <x v="6"/>
    <s v="EUR"/>
    <n v="1501131600"/>
    <n v="1505192400"/>
    <d v="2017-07-27T05:00:00"/>
    <x v="68"/>
    <x v="0"/>
    <x v="1"/>
    <x v="3"/>
    <x v="3"/>
    <x v="3"/>
  </r>
  <r>
    <n v="1901"/>
    <n v="24"/>
    <x v="3"/>
    <x v="68"/>
    <n v="111.82"/>
    <x v="1"/>
    <s v="USD"/>
    <n v="1292738400"/>
    <n v="1295676000"/>
    <d v="2010-12-19T06:00:00"/>
    <x v="69"/>
    <x v="0"/>
    <x v="0"/>
    <x v="3"/>
    <x v="3"/>
    <x v="3"/>
  </r>
  <r>
    <n v="158389"/>
    <n v="124"/>
    <x v="1"/>
    <x v="69"/>
    <n v="64"/>
    <x v="6"/>
    <s v="EUR"/>
    <n v="1288674000"/>
    <n v="1292911200"/>
    <d v="2010-11-02T05:00:00"/>
    <x v="70"/>
    <x v="0"/>
    <x v="1"/>
    <x v="3"/>
    <x v="3"/>
    <x v="3"/>
  </r>
  <r>
    <n v="6484"/>
    <n v="108"/>
    <x v="1"/>
    <x v="70"/>
    <n v="85.32"/>
    <x v="1"/>
    <s v="USD"/>
    <n v="1575093600"/>
    <n v="1575439200"/>
    <d v="2019-11-30T06:00:00"/>
    <x v="49"/>
    <x v="0"/>
    <x v="0"/>
    <x v="3"/>
    <x v="3"/>
    <x v="3"/>
  </r>
  <r>
    <n v="4022"/>
    <n v="670"/>
    <x v="1"/>
    <x v="71"/>
    <n v="74.48"/>
    <x v="1"/>
    <s v="USD"/>
    <n v="1435726800"/>
    <n v="1438837200"/>
    <d v="2015-07-01T05:00:00"/>
    <x v="71"/>
    <x v="0"/>
    <x v="0"/>
    <x v="10"/>
    <x v="4"/>
    <x v="10"/>
  </r>
  <r>
    <n v="9253"/>
    <n v="661"/>
    <x v="1"/>
    <x v="39"/>
    <n v="105.15"/>
    <x v="1"/>
    <s v="USD"/>
    <n v="1480226400"/>
    <n v="1480485600"/>
    <d v="2016-11-27T06:00:00"/>
    <x v="72"/>
    <x v="0"/>
    <x v="0"/>
    <x v="17"/>
    <x v="1"/>
    <x v="17"/>
  </r>
  <r>
    <n v="4776"/>
    <n v="122"/>
    <x v="1"/>
    <x v="72"/>
    <n v="56.19"/>
    <x v="4"/>
    <s v="GBP"/>
    <n v="1459054800"/>
    <n v="1459141200"/>
    <d v="2016-03-27T05:00:00"/>
    <x v="73"/>
    <x v="0"/>
    <x v="0"/>
    <x v="16"/>
    <x v="1"/>
    <x v="16"/>
  </r>
  <r>
    <n v="14606"/>
    <n v="151"/>
    <x v="1"/>
    <x v="73"/>
    <n v="85.92"/>
    <x v="1"/>
    <s v="USD"/>
    <n v="1531630800"/>
    <n v="1532322000"/>
    <d v="2018-07-15T05:00:00"/>
    <x v="74"/>
    <x v="0"/>
    <x v="0"/>
    <x v="14"/>
    <x v="7"/>
    <x v="14"/>
  </r>
  <r>
    <n v="95993"/>
    <n v="78"/>
    <x v="0"/>
    <x v="74"/>
    <n v="57"/>
    <x v="1"/>
    <s v="USD"/>
    <n v="1421992800"/>
    <n v="1426222800"/>
    <d v="2015-01-23T06:00:00"/>
    <x v="75"/>
    <x v="1"/>
    <x v="1"/>
    <x v="3"/>
    <x v="3"/>
    <x v="3"/>
  </r>
  <r>
    <n v="4460"/>
    <n v="47"/>
    <x v="0"/>
    <x v="75"/>
    <n v="79.64"/>
    <x v="1"/>
    <s v="USD"/>
    <n v="1285563600"/>
    <n v="1286773200"/>
    <d v="2010-09-27T05:00:00"/>
    <x v="76"/>
    <x v="0"/>
    <x v="1"/>
    <x v="10"/>
    <x v="4"/>
    <x v="10"/>
  </r>
  <r>
    <n v="13536"/>
    <n v="301"/>
    <x v="1"/>
    <x v="76"/>
    <n v="41.02"/>
    <x v="1"/>
    <s v="USD"/>
    <n v="1523854800"/>
    <n v="1523941200"/>
    <d v="2018-04-16T05:00:00"/>
    <x v="77"/>
    <x v="0"/>
    <x v="0"/>
    <x v="18"/>
    <x v="5"/>
    <x v="18"/>
  </r>
  <r>
    <n v="40228"/>
    <n v="70"/>
    <x v="0"/>
    <x v="77"/>
    <n v="48"/>
    <x v="1"/>
    <s v="USD"/>
    <n v="1529125200"/>
    <n v="1529557200"/>
    <d v="2018-06-16T05:00:00"/>
    <x v="78"/>
    <x v="0"/>
    <x v="0"/>
    <x v="3"/>
    <x v="3"/>
    <x v="3"/>
  </r>
  <r>
    <n v="7012"/>
    <n v="637"/>
    <x v="1"/>
    <x v="78"/>
    <n v="55.21"/>
    <x v="1"/>
    <s v="USD"/>
    <n v="1503982800"/>
    <n v="1506574800"/>
    <d v="2017-08-29T05:00:00"/>
    <x v="79"/>
    <x v="0"/>
    <x v="0"/>
    <x v="11"/>
    <x v="6"/>
    <x v="11"/>
  </r>
  <r>
    <n v="37857"/>
    <n v="225"/>
    <x v="1"/>
    <x v="79"/>
    <n v="92.11"/>
    <x v="1"/>
    <s v="USD"/>
    <n v="1511416800"/>
    <n v="1513576800"/>
    <d v="2017-11-23T06:00:00"/>
    <x v="80"/>
    <x v="0"/>
    <x v="0"/>
    <x v="1"/>
    <x v="1"/>
    <x v="1"/>
  </r>
  <r>
    <n v="14973"/>
    <n v="1497"/>
    <x v="1"/>
    <x v="80"/>
    <n v="83.18"/>
    <x v="4"/>
    <s v="GBP"/>
    <n v="1547704800"/>
    <n v="1548309600"/>
    <d v="2019-01-17T06:00:00"/>
    <x v="4"/>
    <x v="0"/>
    <x v="1"/>
    <x v="11"/>
    <x v="6"/>
    <x v="11"/>
  </r>
  <r>
    <n v="39996"/>
    <n v="38"/>
    <x v="0"/>
    <x v="81"/>
    <n v="40"/>
    <x v="1"/>
    <s v="USD"/>
    <n v="1469682000"/>
    <n v="1471582800"/>
    <d v="2016-07-28T05:00:00"/>
    <x v="81"/>
    <x v="0"/>
    <x v="0"/>
    <x v="5"/>
    <x v="1"/>
    <x v="5"/>
  </r>
  <r>
    <n v="41564"/>
    <n v="132"/>
    <x v="1"/>
    <x v="82"/>
    <n v="111.13"/>
    <x v="1"/>
    <s v="USD"/>
    <n v="1343451600"/>
    <n v="1344315600"/>
    <d v="2012-07-28T05:00:00"/>
    <x v="82"/>
    <x v="0"/>
    <x v="0"/>
    <x v="8"/>
    <x v="2"/>
    <x v="8"/>
  </r>
  <r>
    <n v="6430"/>
    <n v="131"/>
    <x v="1"/>
    <x v="83"/>
    <n v="90.56"/>
    <x v="2"/>
    <s v="AUD"/>
    <n v="1315717200"/>
    <n v="1316408400"/>
    <d v="2011-09-11T05:00:00"/>
    <x v="83"/>
    <x v="0"/>
    <x v="0"/>
    <x v="7"/>
    <x v="1"/>
    <x v="7"/>
  </r>
  <r>
    <n v="12405"/>
    <n v="168"/>
    <x v="1"/>
    <x v="84"/>
    <n v="61.11"/>
    <x v="1"/>
    <s v="USD"/>
    <n v="1430715600"/>
    <n v="1431838800"/>
    <d v="2015-05-04T05:00:00"/>
    <x v="84"/>
    <x v="1"/>
    <x v="0"/>
    <x v="3"/>
    <x v="3"/>
    <x v="3"/>
  </r>
  <r>
    <n v="123040"/>
    <n v="62"/>
    <x v="0"/>
    <x v="85"/>
    <n v="83.02"/>
    <x v="2"/>
    <s v="AUD"/>
    <n v="1299564000"/>
    <n v="1300510800"/>
    <d v="2011-03-08T06:00:00"/>
    <x v="85"/>
    <x v="0"/>
    <x v="1"/>
    <x v="1"/>
    <x v="1"/>
    <x v="1"/>
  </r>
  <r>
    <n v="12516"/>
    <n v="261"/>
    <x v="1"/>
    <x v="86"/>
    <n v="110.76"/>
    <x v="1"/>
    <s v="USD"/>
    <n v="1429160400"/>
    <n v="1431061200"/>
    <d v="2015-04-16T05:00:00"/>
    <x v="86"/>
    <x v="0"/>
    <x v="0"/>
    <x v="18"/>
    <x v="5"/>
    <x v="18"/>
  </r>
  <r>
    <n v="8588"/>
    <n v="253"/>
    <x v="1"/>
    <x v="87"/>
    <n v="89.46"/>
    <x v="1"/>
    <s v="USD"/>
    <n v="1271307600"/>
    <n v="1271480400"/>
    <d v="2010-04-15T05:00:00"/>
    <x v="87"/>
    <x v="0"/>
    <x v="0"/>
    <x v="3"/>
    <x v="3"/>
    <x v="3"/>
  </r>
  <r>
    <n v="6132"/>
    <n v="79"/>
    <x v="0"/>
    <x v="88"/>
    <n v="57.85"/>
    <x v="1"/>
    <s v="USD"/>
    <n v="1456380000"/>
    <n v="1456380000"/>
    <d v="2016-02-25T06:00:00"/>
    <x v="88"/>
    <x v="0"/>
    <x v="1"/>
    <x v="3"/>
    <x v="3"/>
    <x v="3"/>
  </r>
  <r>
    <n v="74688"/>
    <n v="48"/>
    <x v="0"/>
    <x v="89"/>
    <n v="110"/>
    <x v="6"/>
    <s v="EUR"/>
    <n v="1470459600"/>
    <n v="1472878800"/>
    <d v="2016-08-06T05:00:00"/>
    <x v="89"/>
    <x v="0"/>
    <x v="0"/>
    <x v="18"/>
    <x v="5"/>
    <x v="18"/>
  </r>
  <r>
    <n v="51775"/>
    <n v="259"/>
    <x v="1"/>
    <x v="90"/>
    <n v="103.97"/>
    <x v="5"/>
    <s v="CHF"/>
    <n v="1277269200"/>
    <n v="1277355600"/>
    <d v="2010-06-23T05:00:00"/>
    <x v="40"/>
    <x v="0"/>
    <x v="1"/>
    <x v="11"/>
    <x v="6"/>
    <x v="11"/>
  </r>
  <r>
    <n v="65877"/>
    <n v="61"/>
    <x v="3"/>
    <x v="91"/>
    <n v="108"/>
    <x v="1"/>
    <s v="USD"/>
    <n v="1350709200"/>
    <n v="1351054800"/>
    <d v="2012-10-20T05:00:00"/>
    <x v="90"/>
    <x v="0"/>
    <x v="1"/>
    <x v="3"/>
    <x v="3"/>
    <x v="3"/>
  </r>
  <r>
    <n v="8807"/>
    <n v="304"/>
    <x v="1"/>
    <x v="80"/>
    <n v="48.93"/>
    <x v="4"/>
    <s v="GBP"/>
    <n v="1554613200"/>
    <n v="1555563600"/>
    <d v="2019-04-07T05:00:00"/>
    <x v="91"/>
    <x v="0"/>
    <x v="0"/>
    <x v="2"/>
    <x v="2"/>
    <x v="2"/>
  </r>
  <r>
    <n v="1017"/>
    <n v="113"/>
    <x v="1"/>
    <x v="11"/>
    <n v="37.67"/>
    <x v="1"/>
    <s v="USD"/>
    <n v="1571029200"/>
    <n v="1571634000"/>
    <d v="2019-10-14T05:00:00"/>
    <x v="92"/>
    <x v="0"/>
    <x v="0"/>
    <x v="4"/>
    <x v="4"/>
    <x v="4"/>
  </r>
  <r>
    <n v="151513"/>
    <n v="217"/>
    <x v="1"/>
    <x v="92"/>
    <n v="65"/>
    <x v="1"/>
    <s v="USD"/>
    <n v="1299736800"/>
    <n v="1300856400"/>
    <d v="2011-03-10T06:00:00"/>
    <x v="36"/>
    <x v="0"/>
    <x v="0"/>
    <x v="3"/>
    <x v="3"/>
    <x v="3"/>
  </r>
  <r>
    <n v="12047"/>
    <n v="927"/>
    <x v="1"/>
    <x v="86"/>
    <n v="106.61"/>
    <x v="1"/>
    <s v="USD"/>
    <n v="1435208400"/>
    <n v="1439874000"/>
    <d v="2015-06-25T05:00:00"/>
    <x v="93"/>
    <x v="0"/>
    <x v="0"/>
    <x v="0"/>
    <x v="0"/>
    <x v="0"/>
  </r>
  <r>
    <n v="32951"/>
    <n v="34"/>
    <x v="0"/>
    <x v="93"/>
    <n v="27.01"/>
    <x v="2"/>
    <s v="AUD"/>
    <n v="1437973200"/>
    <n v="1438318800"/>
    <d v="2015-07-27T05:00:00"/>
    <x v="94"/>
    <x v="0"/>
    <x v="0"/>
    <x v="11"/>
    <x v="6"/>
    <x v="11"/>
  </r>
  <r>
    <n v="14951"/>
    <n v="197"/>
    <x v="1"/>
    <x v="55"/>
    <n v="91.16"/>
    <x v="1"/>
    <s v="USD"/>
    <n v="1416895200"/>
    <n v="1419400800"/>
    <d v="2014-11-25T06:00:00"/>
    <x v="95"/>
    <x v="0"/>
    <x v="0"/>
    <x v="3"/>
    <x v="3"/>
    <x v="3"/>
  </r>
  <r>
    <n v="1"/>
    <n v="1"/>
    <x v="0"/>
    <x v="49"/>
    <n v="1"/>
    <x v="1"/>
    <s v="USD"/>
    <n v="1319000400"/>
    <n v="1320555600"/>
    <d v="2011-10-19T05:00:00"/>
    <x v="96"/>
    <x v="0"/>
    <x v="0"/>
    <x v="3"/>
    <x v="3"/>
    <x v="3"/>
  </r>
  <r>
    <n v="9193"/>
    <n v="1021"/>
    <x v="1"/>
    <x v="55"/>
    <n v="56.05"/>
    <x v="1"/>
    <s v="USD"/>
    <n v="1424498400"/>
    <n v="1425103200"/>
    <d v="2015-02-21T06:00:00"/>
    <x v="97"/>
    <x v="0"/>
    <x v="1"/>
    <x v="5"/>
    <x v="1"/>
    <x v="5"/>
  </r>
  <r>
    <n v="10422"/>
    <n v="282"/>
    <x v="1"/>
    <x v="94"/>
    <n v="31.02"/>
    <x v="1"/>
    <s v="USD"/>
    <n v="1526274000"/>
    <n v="1526878800"/>
    <d v="2018-05-14T05:00:00"/>
    <x v="98"/>
    <x v="0"/>
    <x v="1"/>
    <x v="8"/>
    <x v="2"/>
    <x v="8"/>
  </r>
  <r>
    <n v="2461"/>
    <n v="25"/>
    <x v="0"/>
    <x v="95"/>
    <n v="66.510000000000005"/>
    <x v="6"/>
    <s v="EUR"/>
    <n v="1287896400"/>
    <n v="1288674000"/>
    <d v="2010-10-24T05:00:00"/>
    <x v="99"/>
    <x v="0"/>
    <x v="0"/>
    <x v="5"/>
    <x v="1"/>
    <x v="5"/>
  </r>
  <r>
    <n v="170623"/>
    <n v="143"/>
    <x v="1"/>
    <x v="96"/>
    <n v="89.01"/>
    <x v="1"/>
    <s v="USD"/>
    <n v="1495515600"/>
    <n v="1495602000"/>
    <d v="2017-05-23T05:00:00"/>
    <x v="100"/>
    <x v="0"/>
    <x v="0"/>
    <x v="7"/>
    <x v="1"/>
    <x v="7"/>
  </r>
  <r>
    <n v="9829"/>
    <n v="145"/>
    <x v="1"/>
    <x v="97"/>
    <n v="103.46"/>
    <x v="1"/>
    <s v="USD"/>
    <n v="1364878800"/>
    <n v="1366434000"/>
    <d v="2013-04-02T05:00:00"/>
    <x v="101"/>
    <x v="0"/>
    <x v="0"/>
    <x v="2"/>
    <x v="2"/>
    <x v="2"/>
  </r>
  <r>
    <n v="14006"/>
    <n v="359"/>
    <x v="1"/>
    <x v="98"/>
    <n v="95.28"/>
    <x v="1"/>
    <s v="USD"/>
    <n v="1567918800"/>
    <n v="1568350800"/>
    <d v="2019-09-08T05:00:00"/>
    <x v="102"/>
    <x v="0"/>
    <x v="0"/>
    <x v="3"/>
    <x v="3"/>
    <x v="3"/>
  </r>
  <r>
    <n v="6527"/>
    <n v="186"/>
    <x v="1"/>
    <x v="99"/>
    <n v="75.900000000000006"/>
    <x v="1"/>
    <s v="USD"/>
    <n v="1524459600"/>
    <n v="1525928400"/>
    <d v="2018-04-23T05:00:00"/>
    <x v="103"/>
    <x v="0"/>
    <x v="1"/>
    <x v="3"/>
    <x v="3"/>
    <x v="3"/>
  </r>
  <r>
    <n v="8929"/>
    <n v="595"/>
    <x v="1"/>
    <x v="100"/>
    <n v="107.58"/>
    <x v="1"/>
    <s v="USD"/>
    <n v="1333688400"/>
    <n v="1336885200"/>
    <d v="2012-04-06T05:00:00"/>
    <x v="104"/>
    <x v="0"/>
    <x v="0"/>
    <x v="4"/>
    <x v="4"/>
    <x v="4"/>
  </r>
  <r>
    <n v="3079"/>
    <n v="59"/>
    <x v="0"/>
    <x v="101"/>
    <n v="51.32"/>
    <x v="1"/>
    <s v="USD"/>
    <n v="1389506400"/>
    <n v="1389679200"/>
    <d v="2014-01-12T06:00:00"/>
    <x v="105"/>
    <x v="0"/>
    <x v="0"/>
    <x v="19"/>
    <x v="4"/>
    <x v="19"/>
  </r>
  <r>
    <n v="21307"/>
    <n v="15"/>
    <x v="0"/>
    <x v="102"/>
    <n v="71.98"/>
    <x v="1"/>
    <s v="USD"/>
    <n v="1536642000"/>
    <n v="1538283600"/>
    <d v="2018-09-11T05:00:00"/>
    <x v="106"/>
    <x v="0"/>
    <x v="0"/>
    <x v="0"/>
    <x v="0"/>
    <x v="0"/>
  </r>
  <r>
    <n v="73653"/>
    <n v="120"/>
    <x v="1"/>
    <x v="103"/>
    <n v="108.95"/>
    <x v="1"/>
    <s v="USD"/>
    <n v="1348290000"/>
    <n v="1348808400"/>
    <d v="2012-09-22T05:00:00"/>
    <x v="107"/>
    <x v="0"/>
    <x v="0"/>
    <x v="15"/>
    <x v="5"/>
    <x v="15"/>
  </r>
  <r>
    <n v="12635"/>
    <n v="269"/>
    <x v="1"/>
    <x v="104"/>
    <n v="35"/>
    <x v="2"/>
    <s v="AUD"/>
    <n v="1408856400"/>
    <n v="1410152400"/>
    <d v="2014-08-24T05:00:00"/>
    <x v="108"/>
    <x v="0"/>
    <x v="0"/>
    <x v="2"/>
    <x v="2"/>
    <x v="2"/>
  </r>
  <r>
    <n v="12437"/>
    <n v="377"/>
    <x v="1"/>
    <x v="54"/>
    <n v="94.94"/>
    <x v="1"/>
    <s v="USD"/>
    <n v="1505192400"/>
    <n v="1505797200"/>
    <d v="2017-09-12T05:00:00"/>
    <x v="109"/>
    <x v="0"/>
    <x v="0"/>
    <x v="0"/>
    <x v="0"/>
    <x v="0"/>
  </r>
  <r>
    <n v="13816"/>
    <n v="727"/>
    <x v="1"/>
    <x v="105"/>
    <n v="109.65"/>
    <x v="1"/>
    <s v="USD"/>
    <n v="1554786000"/>
    <n v="1554872400"/>
    <d v="2019-04-09T05:00:00"/>
    <x v="110"/>
    <x v="0"/>
    <x v="1"/>
    <x v="8"/>
    <x v="2"/>
    <x v="8"/>
  </r>
  <r>
    <n v="145382"/>
    <n v="87"/>
    <x v="0"/>
    <x v="106"/>
    <n v="44"/>
    <x v="6"/>
    <s v="EUR"/>
    <n v="1510898400"/>
    <n v="1513922400"/>
    <d v="2017-11-17T06:00:00"/>
    <x v="111"/>
    <x v="0"/>
    <x v="0"/>
    <x v="13"/>
    <x v="5"/>
    <x v="13"/>
  </r>
  <r>
    <n v="6336"/>
    <n v="88"/>
    <x v="0"/>
    <x v="107"/>
    <n v="86.79"/>
    <x v="1"/>
    <s v="USD"/>
    <n v="1442552400"/>
    <n v="1442638800"/>
    <d v="2015-09-18T05:00:00"/>
    <x v="112"/>
    <x v="0"/>
    <x v="0"/>
    <x v="3"/>
    <x v="3"/>
    <x v="3"/>
  </r>
  <r>
    <n v="8523"/>
    <n v="174"/>
    <x v="1"/>
    <x v="108"/>
    <n v="30.99"/>
    <x v="1"/>
    <s v="USD"/>
    <n v="1316667600"/>
    <n v="1317186000"/>
    <d v="2011-09-22T05:00:00"/>
    <x v="113"/>
    <x v="0"/>
    <x v="0"/>
    <x v="19"/>
    <x v="4"/>
    <x v="19"/>
  </r>
  <r>
    <n v="6351"/>
    <n v="118"/>
    <x v="1"/>
    <x v="109"/>
    <n v="94.79"/>
    <x v="1"/>
    <s v="USD"/>
    <n v="1390716000"/>
    <n v="1391234400"/>
    <d v="2014-01-26T06:00:00"/>
    <x v="114"/>
    <x v="0"/>
    <x v="0"/>
    <x v="14"/>
    <x v="7"/>
    <x v="14"/>
  </r>
  <r>
    <n v="10748"/>
    <n v="215"/>
    <x v="1"/>
    <x v="110"/>
    <n v="69.790000000000006"/>
    <x v="1"/>
    <s v="USD"/>
    <n v="1402894800"/>
    <n v="1404363600"/>
    <d v="2014-06-16T05:00:00"/>
    <x v="115"/>
    <x v="0"/>
    <x v="1"/>
    <x v="4"/>
    <x v="4"/>
    <x v="4"/>
  </r>
  <r>
    <n v="112272"/>
    <n v="149"/>
    <x v="1"/>
    <x v="111"/>
    <n v="63"/>
    <x v="1"/>
    <s v="USD"/>
    <n v="1429246800"/>
    <n v="1429592400"/>
    <d v="2015-04-17T05:00:00"/>
    <x v="116"/>
    <x v="0"/>
    <x v="1"/>
    <x v="20"/>
    <x v="6"/>
    <x v="20"/>
  </r>
  <r>
    <n v="99361"/>
    <n v="219"/>
    <x v="1"/>
    <x v="112"/>
    <n v="110.03"/>
    <x v="1"/>
    <s v="USD"/>
    <n v="1412485200"/>
    <n v="1413608400"/>
    <d v="2014-10-05T05:00:00"/>
    <x v="117"/>
    <x v="0"/>
    <x v="0"/>
    <x v="11"/>
    <x v="6"/>
    <x v="11"/>
  </r>
  <r>
    <n v="88055"/>
    <n v="64"/>
    <x v="0"/>
    <x v="113"/>
    <n v="26"/>
    <x v="1"/>
    <s v="USD"/>
    <n v="1417068000"/>
    <n v="1419400800"/>
    <d v="2014-11-27T06:00:00"/>
    <x v="95"/>
    <x v="0"/>
    <x v="0"/>
    <x v="13"/>
    <x v="5"/>
    <x v="13"/>
  </r>
  <r>
    <n v="33092"/>
    <n v="19"/>
    <x v="0"/>
    <x v="114"/>
    <n v="49.99"/>
    <x v="0"/>
    <s v="CAD"/>
    <n v="1448344800"/>
    <n v="1448604000"/>
    <d v="2015-11-24T06:00:00"/>
    <x v="118"/>
    <x v="1"/>
    <x v="0"/>
    <x v="3"/>
    <x v="3"/>
    <x v="3"/>
  </r>
  <r>
    <n v="9562"/>
    <n v="368"/>
    <x v="1"/>
    <x v="115"/>
    <n v="101.72"/>
    <x v="6"/>
    <s v="EUR"/>
    <n v="1557723600"/>
    <n v="1562302800"/>
    <d v="2019-05-13T05:00:00"/>
    <x v="119"/>
    <x v="0"/>
    <x v="0"/>
    <x v="14"/>
    <x v="7"/>
    <x v="14"/>
  </r>
  <r>
    <n v="8475"/>
    <n v="160"/>
    <x v="1"/>
    <x v="80"/>
    <n v="47.08"/>
    <x v="1"/>
    <s v="USD"/>
    <n v="1537333200"/>
    <n v="1537678800"/>
    <d v="2018-09-19T05:00:00"/>
    <x v="120"/>
    <x v="0"/>
    <x v="0"/>
    <x v="3"/>
    <x v="3"/>
    <x v="3"/>
  </r>
  <r>
    <n v="69617"/>
    <n v="39"/>
    <x v="0"/>
    <x v="116"/>
    <n v="89.94"/>
    <x v="1"/>
    <s v="USD"/>
    <n v="1471150800"/>
    <n v="1473570000"/>
    <d v="2016-08-14T05:00:00"/>
    <x v="121"/>
    <x v="0"/>
    <x v="1"/>
    <x v="3"/>
    <x v="3"/>
    <x v="3"/>
  </r>
  <r>
    <n v="53067"/>
    <n v="51"/>
    <x v="0"/>
    <x v="117"/>
    <n v="78.97"/>
    <x v="0"/>
    <s v="CAD"/>
    <n v="1273640400"/>
    <n v="1273899600"/>
    <d v="2010-05-12T05:00:00"/>
    <x v="122"/>
    <x v="0"/>
    <x v="0"/>
    <x v="3"/>
    <x v="3"/>
    <x v="3"/>
  </r>
  <r>
    <n v="42596"/>
    <n v="60"/>
    <x v="3"/>
    <x v="118"/>
    <n v="80.069999999999993"/>
    <x v="1"/>
    <s v="USD"/>
    <n v="1282885200"/>
    <n v="1284008400"/>
    <d v="2010-08-27T05:00:00"/>
    <x v="123"/>
    <x v="0"/>
    <x v="0"/>
    <x v="1"/>
    <x v="1"/>
    <x v="1"/>
  </r>
  <r>
    <n v="4756"/>
    <n v="3"/>
    <x v="3"/>
    <x v="12"/>
    <n v="86.47"/>
    <x v="2"/>
    <s v="AUD"/>
    <n v="1422943200"/>
    <n v="1425103200"/>
    <d v="2015-02-03T06:00:00"/>
    <x v="97"/>
    <x v="0"/>
    <x v="0"/>
    <x v="0"/>
    <x v="0"/>
    <x v="0"/>
  </r>
  <r>
    <n v="14925"/>
    <n v="155"/>
    <x v="1"/>
    <x v="119"/>
    <n v="28"/>
    <x v="3"/>
    <s v="DKK"/>
    <n v="1319605200"/>
    <n v="1320991200"/>
    <d v="2011-10-26T05:00:00"/>
    <x v="124"/>
    <x v="0"/>
    <x v="0"/>
    <x v="6"/>
    <x v="4"/>
    <x v="6"/>
  </r>
  <r>
    <n v="166116"/>
    <n v="101"/>
    <x v="1"/>
    <x v="120"/>
    <n v="68"/>
    <x v="4"/>
    <s v="GBP"/>
    <n v="1385704800"/>
    <n v="1386828000"/>
    <d v="2013-11-29T06:00:00"/>
    <x v="125"/>
    <x v="0"/>
    <x v="0"/>
    <x v="2"/>
    <x v="2"/>
    <x v="2"/>
  </r>
  <r>
    <n v="3834"/>
    <n v="116"/>
    <x v="1"/>
    <x v="121"/>
    <n v="43.08"/>
    <x v="1"/>
    <s v="USD"/>
    <n v="1515736800"/>
    <n v="1517119200"/>
    <d v="2018-01-12T06:00:00"/>
    <x v="126"/>
    <x v="0"/>
    <x v="1"/>
    <x v="3"/>
    <x v="3"/>
    <x v="3"/>
  </r>
  <r>
    <n v="13985"/>
    <n v="311"/>
    <x v="1"/>
    <x v="122"/>
    <n v="87.96"/>
    <x v="1"/>
    <s v="USD"/>
    <n v="1313125200"/>
    <n v="1315026000"/>
    <d v="2011-08-12T05:00:00"/>
    <x v="127"/>
    <x v="0"/>
    <x v="0"/>
    <x v="21"/>
    <x v="1"/>
    <x v="21"/>
  </r>
  <r>
    <n v="89288"/>
    <n v="90"/>
    <x v="0"/>
    <x v="123"/>
    <n v="94.99"/>
    <x v="5"/>
    <s v="CHF"/>
    <n v="1308459600"/>
    <n v="1312693200"/>
    <d v="2011-06-19T05:00:00"/>
    <x v="128"/>
    <x v="0"/>
    <x v="1"/>
    <x v="4"/>
    <x v="4"/>
    <x v="4"/>
  </r>
  <r>
    <n v="5488"/>
    <n v="71"/>
    <x v="0"/>
    <x v="124"/>
    <n v="46.91"/>
    <x v="1"/>
    <s v="USD"/>
    <n v="1362636000"/>
    <n v="1363064400"/>
    <d v="2013-03-07T06:00:00"/>
    <x v="129"/>
    <x v="0"/>
    <x v="1"/>
    <x v="3"/>
    <x v="3"/>
    <x v="3"/>
  </r>
  <r>
    <n v="2721"/>
    <n v="3"/>
    <x v="3"/>
    <x v="125"/>
    <n v="46.91"/>
    <x v="1"/>
    <s v="USD"/>
    <n v="1402117200"/>
    <n v="1403154000"/>
    <d v="2014-06-07T05:00:00"/>
    <x v="130"/>
    <x v="0"/>
    <x v="1"/>
    <x v="6"/>
    <x v="4"/>
    <x v="6"/>
  </r>
  <r>
    <n v="4712"/>
    <n v="262"/>
    <x v="1"/>
    <x v="126"/>
    <n v="94.24"/>
    <x v="1"/>
    <s v="USD"/>
    <n v="1286341200"/>
    <n v="1286859600"/>
    <d v="2010-10-06T05:00:00"/>
    <x v="131"/>
    <x v="0"/>
    <x v="0"/>
    <x v="9"/>
    <x v="5"/>
    <x v="9"/>
  </r>
  <r>
    <n v="9216"/>
    <n v="96"/>
    <x v="0"/>
    <x v="127"/>
    <n v="80.14"/>
    <x v="1"/>
    <s v="USD"/>
    <n v="1348808400"/>
    <n v="1349326800"/>
    <d v="2012-09-28T05:00:00"/>
    <x v="132"/>
    <x v="0"/>
    <x v="0"/>
    <x v="20"/>
    <x v="6"/>
    <x v="20"/>
  </r>
  <r>
    <n v="19246"/>
    <n v="21"/>
    <x v="0"/>
    <x v="128"/>
    <n v="59.04"/>
    <x v="1"/>
    <s v="USD"/>
    <n v="1429592400"/>
    <n v="1430974800"/>
    <d v="2015-04-21T05:00:00"/>
    <x v="133"/>
    <x v="0"/>
    <x v="1"/>
    <x v="8"/>
    <x v="2"/>
    <x v="8"/>
  </r>
  <r>
    <n v="12274"/>
    <n v="223"/>
    <x v="1"/>
    <x v="129"/>
    <n v="65.989999999999995"/>
    <x v="1"/>
    <s v="USD"/>
    <n v="1519538400"/>
    <n v="1519970400"/>
    <d v="2018-02-25T06:00:00"/>
    <x v="134"/>
    <x v="0"/>
    <x v="0"/>
    <x v="4"/>
    <x v="4"/>
    <x v="4"/>
  </r>
  <r>
    <n v="65323"/>
    <n v="102"/>
    <x v="1"/>
    <x v="130"/>
    <n v="60.99"/>
    <x v="1"/>
    <s v="USD"/>
    <n v="1434085200"/>
    <n v="1434603600"/>
    <d v="2015-06-12T05:00:00"/>
    <x v="135"/>
    <x v="0"/>
    <x v="0"/>
    <x v="2"/>
    <x v="2"/>
    <x v="2"/>
  </r>
  <r>
    <n v="11502"/>
    <n v="230"/>
    <x v="1"/>
    <x v="124"/>
    <n v="98.31"/>
    <x v="1"/>
    <s v="USD"/>
    <n v="1333688400"/>
    <n v="1337230800"/>
    <d v="2012-04-06T05:00:00"/>
    <x v="136"/>
    <x v="0"/>
    <x v="0"/>
    <x v="2"/>
    <x v="2"/>
    <x v="2"/>
  </r>
  <r>
    <n v="7322"/>
    <n v="136"/>
    <x v="1"/>
    <x v="131"/>
    <n v="104.6"/>
    <x v="1"/>
    <s v="USD"/>
    <n v="1277701200"/>
    <n v="1279429200"/>
    <d v="2010-06-28T05:00:00"/>
    <x v="137"/>
    <x v="0"/>
    <x v="0"/>
    <x v="7"/>
    <x v="1"/>
    <x v="7"/>
  </r>
  <r>
    <n v="11619"/>
    <n v="129"/>
    <x v="1"/>
    <x v="18"/>
    <n v="86.07"/>
    <x v="1"/>
    <s v="USD"/>
    <n v="1560747600"/>
    <n v="1561438800"/>
    <d v="2019-06-17T05:00:00"/>
    <x v="138"/>
    <x v="0"/>
    <x v="0"/>
    <x v="3"/>
    <x v="3"/>
    <x v="3"/>
  </r>
  <r>
    <n v="59128"/>
    <n v="237"/>
    <x v="1"/>
    <x v="132"/>
    <n v="76.989999999999995"/>
    <x v="5"/>
    <s v="CHF"/>
    <n v="1410066000"/>
    <n v="1410498000"/>
    <d v="2014-09-07T05:00:00"/>
    <x v="139"/>
    <x v="0"/>
    <x v="0"/>
    <x v="8"/>
    <x v="2"/>
    <x v="8"/>
  </r>
  <r>
    <n v="1518"/>
    <n v="17"/>
    <x v="3"/>
    <x v="133"/>
    <n v="29.76"/>
    <x v="1"/>
    <s v="USD"/>
    <n v="1320732000"/>
    <n v="1322460000"/>
    <d v="2011-11-08T06:00:00"/>
    <x v="140"/>
    <x v="0"/>
    <x v="0"/>
    <x v="3"/>
    <x v="3"/>
    <x v="3"/>
  </r>
  <r>
    <n v="9337"/>
    <n v="112"/>
    <x v="1"/>
    <x v="134"/>
    <n v="46.92"/>
    <x v="1"/>
    <s v="USD"/>
    <n v="1465794000"/>
    <n v="1466312400"/>
    <d v="2016-06-13T05:00:00"/>
    <x v="141"/>
    <x v="0"/>
    <x v="1"/>
    <x v="3"/>
    <x v="3"/>
    <x v="3"/>
  </r>
  <r>
    <n v="11255"/>
    <n v="121"/>
    <x v="1"/>
    <x v="37"/>
    <n v="105.19"/>
    <x v="1"/>
    <s v="USD"/>
    <n v="1500958800"/>
    <n v="1501736400"/>
    <d v="2017-07-25T05:00:00"/>
    <x v="142"/>
    <x v="0"/>
    <x v="0"/>
    <x v="8"/>
    <x v="2"/>
    <x v="8"/>
  </r>
  <r>
    <n v="13632"/>
    <n v="220"/>
    <x v="1"/>
    <x v="135"/>
    <n v="69.91"/>
    <x v="1"/>
    <s v="USD"/>
    <n v="1357020000"/>
    <n v="1361512800"/>
    <d v="2013-01-01T06:00:00"/>
    <x v="143"/>
    <x v="0"/>
    <x v="0"/>
    <x v="7"/>
    <x v="1"/>
    <x v="7"/>
  </r>
  <r>
    <n v="1"/>
    <n v="1"/>
    <x v="0"/>
    <x v="49"/>
    <n v="1"/>
    <x v="1"/>
    <s v="USD"/>
    <n v="1544940000"/>
    <n v="1545026400"/>
    <d v="2018-12-16T06:00:00"/>
    <x v="144"/>
    <x v="0"/>
    <x v="0"/>
    <x v="1"/>
    <x v="1"/>
    <x v="1"/>
  </r>
  <r>
    <n v="88037"/>
    <n v="64"/>
    <x v="0"/>
    <x v="50"/>
    <n v="60.01"/>
    <x v="1"/>
    <s v="USD"/>
    <n v="1402290000"/>
    <n v="1406696400"/>
    <d v="2014-06-09T05:00:00"/>
    <x v="145"/>
    <x v="0"/>
    <x v="0"/>
    <x v="5"/>
    <x v="1"/>
    <x v="5"/>
  </r>
  <r>
    <n v="175573"/>
    <n v="423"/>
    <x v="1"/>
    <x v="136"/>
    <n v="52.01"/>
    <x v="1"/>
    <s v="USD"/>
    <n v="1487311200"/>
    <n v="1487916000"/>
    <d v="2017-02-17T06:00:00"/>
    <x v="146"/>
    <x v="0"/>
    <x v="0"/>
    <x v="7"/>
    <x v="1"/>
    <x v="7"/>
  </r>
  <r>
    <n v="176112"/>
    <n v="93"/>
    <x v="0"/>
    <x v="137"/>
    <n v="31"/>
    <x v="1"/>
    <s v="USD"/>
    <n v="1350622800"/>
    <n v="1351141200"/>
    <d v="2012-10-19T05:00:00"/>
    <x v="147"/>
    <x v="0"/>
    <x v="0"/>
    <x v="3"/>
    <x v="3"/>
    <x v="3"/>
  </r>
  <r>
    <n v="100650"/>
    <n v="59"/>
    <x v="0"/>
    <x v="138"/>
    <n v="95.04"/>
    <x v="1"/>
    <s v="USD"/>
    <n v="1463029200"/>
    <n v="1465016400"/>
    <d v="2016-05-12T05:00:00"/>
    <x v="148"/>
    <x v="0"/>
    <x v="1"/>
    <x v="7"/>
    <x v="1"/>
    <x v="7"/>
  </r>
  <r>
    <n v="90706"/>
    <n v="65"/>
    <x v="0"/>
    <x v="139"/>
    <n v="75.97"/>
    <x v="1"/>
    <s v="USD"/>
    <n v="1269493200"/>
    <n v="1270789200"/>
    <d v="2010-03-25T05:00:00"/>
    <x v="149"/>
    <x v="0"/>
    <x v="0"/>
    <x v="3"/>
    <x v="3"/>
    <x v="3"/>
  </r>
  <r>
    <n v="26914"/>
    <n v="74"/>
    <x v="3"/>
    <x v="140"/>
    <n v="71.010000000000005"/>
    <x v="2"/>
    <s v="AUD"/>
    <n v="1570251600"/>
    <n v="1572325200"/>
    <d v="2019-10-05T05:00:00"/>
    <x v="150"/>
    <x v="0"/>
    <x v="0"/>
    <x v="1"/>
    <x v="1"/>
    <x v="1"/>
  </r>
  <r>
    <n v="2212"/>
    <n v="53"/>
    <x v="0"/>
    <x v="141"/>
    <n v="73.73"/>
    <x v="2"/>
    <s v="AUD"/>
    <n v="1388383200"/>
    <n v="1389420000"/>
    <d v="2013-12-30T06:00:00"/>
    <x v="151"/>
    <x v="0"/>
    <x v="0"/>
    <x v="14"/>
    <x v="7"/>
    <x v="14"/>
  </r>
  <r>
    <n v="4640"/>
    <n v="221"/>
    <x v="1"/>
    <x v="142"/>
    <n v="113.17"/>
    <x v="1"/>
    <s v="USD"/>
    <n v="1449554400"/>
    <n v="1449640800"/>
    <d v="2015-12-08T06:00:00"/>
    <x v="152"/>
    <x v="0"/>
    <x v="0"/>
    <x v="1"/>
    <x v="1"/>
    <x v="1"/>
  </r>
  <r>
    <n v="191222"/>
    <n v="100"/>
    <x v="1"/>
    <x v="143"/>
    <n v="105.01"/>
    <x v="1"/>
    <s v="USD"/>
    <n v="1553662800"/>
    <n v="1555218000"/>
    <d v="2019-03-27T05:00:00"/>
    <x v="153"/>
    <x v="0"/>
    <x v="1"/>
    <x v="3"/>
    <x v="3"/>
    <x v="3"/>
  </r>
  <r>
    <n v="12985"/>
    <n v="162"/>
    <x v="1"/>
    <x v="55"/>
    <n v="79.180000000000007"/>
    <x v="1"/>
    <s v="USD"/>
    <n v="1556341200"/>
    <n v="1557723600"/>
    <d v="2019-04-27T05:00:00"/>
    <x v="154"/>
    <x v="0"/>
    <x v="0"/>
    <x v="8"/>
    <x v="2"/>
    <x v="8"/>
  </r>
  <r>
    <n v="4300"/>
    <n v="78"/>
    <x v="0"/>
    <x v="51"/>
    <n v="57.33"/>
    <x v="1"/>
    <s v="USD"/>
    <n v="1442984400"/>
    <n v="1443502800"/>
    <d v="2015-09-23T05:00:00"/>
    <x v="155"/>
    <x v="0"/>
    <x v="1"/>
    <x v="2"/>
    <x v="2"/>
    <x v="2"/>
  </r>
  <r>
    <n v="9134"/>
    <n v="150"/>
    <x v="1"/>
    <x v="144"/>
    <n v="58.18"/>
    <x v="5"/>
    <s v="CHF"/>
    <n v="1544248800"/>
    <n v="1546840800"/>
    <d v="2018-12-08T06:00:00"/>
    <x v="156"/>
    <x v="0"/>
    <x v="0"/>
    <x v="1"/>
    <x v="1"/>
    <x v="1"/>
  </r>
  <r>
    <n v="8864"/>
    <n v="253"/>
    <x v="1"/>
    <x v="67"/>
    <n v="36.03"/>
    <x v="1"/>
    <s v="USD"/>
    <n v="1508475600"/>
    <n v="1512712800"/>
    <d v="2017-10-20T05:00:00"/>
    <x v="157"/>
    <x v="0"/>
    <x v="1"/>
    <x v="14"/>
    <x v="7"/>
    <x v="14"/>
  </r>
  <r>
    <n v="150755"/>
    <n v="100"/>
    <x v="1"/>
    <x v="20"/>
    <n v="107.99"/>
    <x v="1"/>
    <s v="USD"/>
    <n v="1507438800"/>
    <n v="1507525200"/>
    <d v="2017-10-08T05:00:00"/>
    <x v="158"/>
    <x v="0"/>
    <x v="0"/>
    <x v="3"/>
    <x v="3"/>
    <x v="3"/>
  </r>
  <r>
    <n v="110279"/>
    <n v="122"/>
    <x v="1"/>
    <x v="145"/>
    <n v="44.01"/>
    <x v="1"/>
    <s v="USD"/>
    <n v="1501563600"/>
    <n v="1504328400"/>
    <d v="2017-08-01T05:00:00"/>
    <x v="159"/>
    <x v="0"/>
    <x v="0"/>
    <x v="2"/>
    <x v="2"/>
    <x v="2"/>
  </r>
  <r>
    <n v="13439"/>
    <n v="137"/>
    <x v="1"/>
    <x v="146"/>
    <n v="55.08"/>
    <x v="1"/>
    <s v="USD"/>
    <n v="1292997600"/>
    <n v="1293343200"/>
    <d v="2010-12-22T06:00:00"/>
    <x v="160"/>
    <x v="0"/>
    <x v="0"/>
    <x v="14"/>
    <x v="7"/>
    <x v="14"/>
  </r>
  <r>
    <n v="10804"/>
    <n v="416"/>
    <x v="1"/>
    <x v="147"/>
    <n v="74"/>
    <x v="2"/>
    <s v="AUD"/>
    <n v="1370840400"/>
    <n v="1371704400"/>
    <d v="2013-06-10T05:00:00"/>
    <x v="161"/>
    <x v="0"/>
    <x v="0"/>
    <x v="3"/>
    <x v="3"/>
    <x v="3"/>
  </r>
  <r>
    <n v="40107"/>
    <n v="31"/>
    <x v="0"/>
    <x v="148"/>
    <n v="42"/>
    <x v="3"/>
    <s v="DKK"/>
    <n v="1550815200"/>
    <n v="1552798800"/>
    <d v="2019-02-22T06:00:00"/>
    <x v="162"/>
    <x v="0"/>
    <x v="1"/>
    <x v="7"/>
    <x v="1"/>
    <x v="7"/>
  </r>
  <r>
    <n v="98811"/>
    <n v="424"/>
    <x v="1"/>
    <x v="149"/>
    <n v="77.989999999999995"/>
    <x v="1"/>
    <s v="USD"/>
    <n v="1339909200"/>
    <n v="1342328400"/>
    <d v="2012-06-17T05:00:00"/>
    <x v="163"/>
    <x v="0"/>
    <x v="1"/>
    <x v="12"/>
    <x v="4"/>
    <x v="12"/>
  </r>
  <r>
    <n v="5528"/>
    <n v="3"/>
    <x v="0"/>
    <x v="109"/>
    <n v="82.51"/>
    <x v="1"/>
    <s v="USD"/>
    <n v="1501736400"/>
    <n v="1502341200"/>
    <d v="2017-08-03T05:00:00"/>
    <x v="164"/>
    <x v="0"/>
    <x v="0"/>
    <x v="7"/>
    <x v="1"/>
    <x v="7"/>
  </r>
  <r>
    <n v="521"/>
    <n v="11"/>
    <x v="0"/>
    <x v="62"/>
    <n v="104.2"/>
    <x v="1"/>
    <s v="USD"/>
    <n v="1395291600"/>
    <n v="1397192400"/>
    <d v="2014-03-20T05:00:00"/>
    <x v="165"/>
    <x v="0"/>
    <x v="0"/>
    <x v="18"/>
    <x v="5"/>
    <x v="18"/>
  </r>
  <r>
    <n v="663"/>
    <n v="83"/>
    <x v="0"/>
    <x v="150"/>
    <n v="25.5"/>
    <x v="1"/>
    <s v="USD"/>
    <n v="1405746000"/>
    <n v="1407042000"/>
    <d v="2014-07-19T05:00:00"/>
    <x v="166"/>
    <x v="0"/>
    <x v="1"/>
    <x v="4"/>
    <x v="4"/>
    <x v="4"/>
  </r>
  <r>
    <n v="157635"/>
    <n v="163"/>
    <x v="1"/>
    <x v="151"/>
    <n v="100.98"/>
    <x v="1"/>
    <s v="USD"/>
    <n v="1368853200"/>
    <n v="1369371600"/>
    <d v="2013-05-18T05:00:00"/>
    <x v="167"/>
    <x v="0"/>
    <x v="0"/>
    <x v="3"/>
    <x v="3"/>
    <x v="3"/>
  </r>
  <r>
    <n v="5368"/>
    <n v="895"/>
    <x v="1"/>
    <x v="44"/>
    <n v="111.83"/>
    <x v="1"/>
    <s v="USD"/>
    <n v="1444021200"/>
    <n v="1444107600"/>
    <d v="2015-10-05T05:00:00"/>
    <x v="168"/>
    <x v="0"/>
    <x v="1"/>
    <x v="8"/>
    <x v="2"/>
    <x v="8"/>
  </r>
  <r>
    <n v="47459"/>
    <n v="26"/>
    <x v="0"/>
    <x v="152"/>
    <n v="42"/>
    <x v="1"/>
    <s v="USD"/>
    <n v="1472619600"/>
    <n v="1474261200"/>
    <d v="2016-08-31T05:00:00"/>
    <x v="169"/>
    <x v="0"/>
    <x v="0"/>
    <x v="3"/>
    <x v="3"/>
    <x v="3"/>
  </r>
  <r>
    <n v="86060"/>
    <n v="75"/>
    <x v="0"/>
    <x v="153"/>
    <n v="110.05"/>
    <x v="1"/>
    <s v="USD"/>
    <n v="1472878800"/>
    <n v="1473656400"/>
    <d v="2016-09-03T05:00:00"/>
    <x v="170"/>
    <x v="0"/>
    <x v="0"/>
    <x v="3"/>
    <x v="3"/>
    <x v="3"/>
  </r>
  <r>
    <n v="161593"/>
    <n v="416"/>
    <x v="1"/>
    <x v="154"/>
    <n v="59"/>
    <x v="1"/>
    <s v="USD"/>
    <n v="1289800800"/>
    <n v="1291960800"/>
    <d v="2010-11-15T06:00:00"/>
    <x v="171"/>
    <x v="0"/>
    <x v="0"/>
    <x v="3"/>
    <x v="3"/>
    <x v="3"/>
  </r>
  <r>
    <n v="6927"/>
    <n v="96"/>
    <x v="0"/>
    <x v="155"/>
    <n v="32.99"/>
    <x v="1"/>
    <s v="USD"/>
    <n v="1505970000"/>
    <n v="1506747600"/>
    <d v="2017-09-21T05:00:00"/>
    <x v="172"/>
    <x v="0"/>
    <x v="0"/>
    <x v="0"/>
    <x v="0"/>
    <x v="0"/>
  </r>
  <r>
    <n v="159185"/>
    <n v="358"/>
    <x v="1"/>
    <x v="156"/>
    <n v="45.01"/>
    <x v="0"/>
    <s v="CAD"/>
    <n v="1363496400"/>
    <n v="1363582800"/>
    <d v="2013-03-17T05:00:00"/>
    <x v="173"/>
    <x v="0"/>
    <x v="1"/>
    <x v="3"/>
    <x v="3"/>
    <x v="3"/>
  </r>
  <r>
    <n v="172736"/>
    <n v="308"/>
    <x v="1"/>
    <x v="157"/>
    <n v="81.98"/>
    <x v="2"/>
    <s v="AUD"/>
    <n v="1269234000"/>
    <n v="1269666000"/>
    <d v="2010-03-22T05:00:00"/>
    <x v="174"/>
    <x v="0"/>
    <x v="0"/>
    <x v="8"/>
    <x v="2"/>
    <x v="8"/>
  </r>
  <r>
    <n v="5315"/>
    <n v="62"/>
    <x v="0"/>
    <x v="158"/>
    <n v="39.08"/>
    <x v="1"/>
    <s v="USD"/>
    <n v="1507093200"/>
    <n v="1508648400"/>
    <d v="2017-10-04T05:00:00"/>
    <x v="175"/>
    <x v="0"/>
    <x v="0"/>
    <x v="2"/>
    <x v="2"/>
    <x v="2"/>
  </r>
  <r>
    <n v="195750"/>
    <n v="722"/>
    <x v="1"/>
    <x v="159"/>
    <n v="59"/>
    <x v="3"/>
    <s v="DKK"/>
    <n v="1560574800"/>
    <n v="1561957200"/>
    <d v="2019-06-15T05:00:00"/>
    <x v="176"/>
    <x v="0"/>
    <x v="0"/>
    <x v="3"/>
    <x v="3"/>
    <x v="3"/>
  </r>
  <r>
    <n v="3525"/>
    <n v="69"/>
    <x v="0"/>
    <x v="99"/>
    <n v="40.99"/>
    <x v="0"/>
    <s v="CAD"/>
    <n v="1284008400"/>
    <n v="1285131600"/>
    <d v="2010-09-09T05:00:00"/>
    <x v="177"/>
    <x v="0"/>
    <x v="0"/>
    <x v="1"/>
    <x v="1"/>
    <x v="1"/>
  </r>
  <r>
    <n v="10550"/>
    <n v="293"/>
    <x v="1"/>
    <x v="160"/>
    <n v="31.03"/>
    <x v="1"/>
    <s v="USD"/>
    <n v="1556859600"/>
    <n v="1556946000"/>
    <d v="2019-05-03T05:00:00"/>
    <x v="178"/>
    <x v="0"/>
    <x v="0"/>
    <x v="3"/>
    <x v="3"/>
    <x v="3"/>
  </r>
  <r>
    <n v="718"/>
    <n v="72"/>
    <x v="0"/>
    <x v="161"/>
    <n v="37.79"/>
    <x v="1"/>
    <s v="USD"/>
    <n v="1526187600"/>
    <n v="1527138000"/>
    <d v="2018-05-13T05:00:00"/>
    <x v="179"/>
    <x v="0"/>
    <x v="0"/>
    <x v="19"/>
    <x v="4"/>
    <x v="19"/>
  </r>
  <r>
    <n v="28358"/>
    <n v="32"/>
    <x v="0"/>
    <x v="162"/>
    <n v="32.01"/>
    <x v="1"/>
    <s v="USD"/>
    <n v="1400821200"/>
    <n v="1402117200"/>
    <d v="2014-05-23T05:00:00"/>
    <x v="180"/>
    <x v="0"/>
    <x v="0"/>
    <x v="3"/>
    <x v="3"/>
    <x v="3"/>
  </r>
  <r>
    <n v="138384"/>
    <n v="230"/>
    <x v="1"/>
    <x v="163"/>
    <n v="95.97"/>
    <x v="0"/>
    <s v="CAD"/>
    <n v="1361599200"/>
    <n v="1364014800"/>
    <d v="2013-02-23T06:00:00"/>
    <x v="181"/>
    <x v="0"/>
    <x v="1"/>
    <x v="12"/>
    <x v="4"/>
    <x v="12"/>
  </r>
  <r>
    <n v="2625"/>
    <n v="32"/>
    <x v="0"/>
    <x v="164"/>
    <n v="75"/>
    <x v="6"/>
    <s v="EUR"/>
    <n v="1417500000"/>
    <n v="1417586400"/>
    <d v="2014-12-02T06:00:00"/>
    <x v="182"/>
    <x v="0"/>
    <x v="0"/>
    <x v="3"/>
    <x v="3"/>
    <x v="3"/>
  </r>
  <r>
    <n v="45004"/>
    <n v="24"/>
    <x v="3"/>
    <x v="165"/>
    <n v="102.05"/>
    <x v="1"/>
    <s v="USD"/>
    <n v="1457071200"/>
    <n v="1457071200"/>
    <d v="2016-03-04T06:00:00"/>
    <x v="183"/>
    <x v="0"/>
    <x v="0"/>
    <x v="3"/>
    <x v="3"/>
    <x v="3"/>
  </r>
  <r>
    <n v="2538"/>
    <n v="69"/>
    <x v="0"/>
    <x v="3"/>
    <n v="105.75"/>
    <x v="1"/>
    <s v="USD"/>
    <n v="1370322000"/>
    <n v="1370408400"/>
    <d v="2013-06-04T05:00:00"/>
    <x v="184"/>
    <x v="0"/>
    <x v="1"/>
    <x v="3"/>
    <x v="3"/>
    <x v="3"/>
  </r>
  <r>
    <n v="3188"/>
    <n v="38"/>
    <x v="0"/>
    <x v="99"/>
    <n v="37.07"/>
    <x v="6"/>
    <s v="EUR"/>
    <n v="1552366800"/>
    <n v="1552626000"/>
    <d v="2019-03-12T05:00:00"/>
    <x v="185"/>
    <x v="0"/>
    <x v="0"/>
    <x v="3"/>
    <x v="3"/>
    <x v="3"/>
  </r>
  <r>
    <n v="8517"/>
    <n v="20"/>
    <x v="0"/>
    <x v="166"/>
    <n v="35.049999999999997"/>
    <x v="1"/>
    <s v="USD"/>
    <n v="1403845200"/>
    <n v="1404190800"/>
    <d v="2014-06-27T05:00:00"/>
    <x v="186"/>
    <x v="0"/>
    <x v="0"/>
    <x v="1"/>
    <x v="1"/>
    <x v="1"/>
  </r>
  <r>
    <n v="3012"/>
    <n v="46"/>
    <x v="0"/>
    <x v="167"/>
    <n v="46.34"/>
    <x v="1"/>
    <s v="USD"/>
    <n v="1523163600"/>
    <n v="1523509200"/>
    <d v="2018-04-08T05:00:00"/>
    <x v="187"/>
    <x v="1"/>
    <x v="0"/>
    <x v="7"/>
    <x v="1"/>
    <x v="7"/>
  </r>
  <r>
    <n v="8716"/>
    <n v="123"/>
    <x v="1"/>
    <x v="105"/>
    <n v="69.17"/>
    <x v="1"/>
    <s v="USD"/>
    <n v="1442206800"/>
    <n v="1443589200"/>
    <d v="2015-09-14T05:00:00"/>
    <x v="188"/>
    <x v="0"/>
    <x v="0"/>
    <x v="16"/>
    <x v="1"/>
    <x v="16"/>
  </r>
  <r>
    <n v="57157"/>
    <n v="362"/>
    <x v="1"/>
    <x v="168"/>
    <n v="109.08"/>
    <x v="1"/>
    <s v="USD"/>
    <n v="1532840400"/>
    <n v="1533445200"/>
    <d v="2018-07-29T05:00:00"/>
    <x v="189"/>
    <x v="0"/>
    <x v="0"/>
    <x v="5"/>
    <x v="1"/>
    <x v="5"/>
  </r>
  <r>
    <n v="5178"/>
    <n v="63"/>
    <x v="0"/>
    <x v="16"/>
    <n v="51.78"/>
    <x v="3"/>
    <s v="DKK"/>
    <n v="1472878800"/>
    <n v="1474520400"/>
    <d v="2016-09-03T05:00:00"/>
    <x v="190"/>
    <x v="0"/>
    <x v="0"/>
    <x v="8"/>
    <x v="2"/>
    <x v="8"/>
  </r>
  <r>
    <n v="163118"/>
    <n v="298"/>
    <x v="1"/>
    <x v="169"/>
    <n v="82.01"/>
    <x v="1"/>
    <s v="USD"/>
    <n v="1498194000"/>
    <n v="1499403600"/>
    <d v="2017-06-23T05:00:00"/>
    <x v="191"/>
    <x v="0"/>
    <x v="0"/>
    <x v="6"/>
    <x v="4"/>
    <x v="6"/>
  </r>
  <r>
    <n v="6041"/>
    <n v="10"/>
    <x v="0"/>
    <x v="170"/>
    <n v="35.96"/>
    <x v="1"/>
    <s v="USD"/>
    <n v="1281070800"/>
    <n v="1283576400"/>
    <d v="2010-08-06T05:00:00"/>
    <x v="192"/>
    <x v="0"/>
    <x v="0"/>
    <x v="5"/>
    <x v="1"/>
    <x v="5"/>
  </r>
  <r>
    <n v="968"/>
    <n v="54"/>
    <x v="0"/>
    <x v="171"/>
    <n v="74.459999999999994"/>
    <x v="1"/>
    <s v="USD"/>
    <n v="1436245200"/>
    <n v="1436590800"/>
    <d v="2015-07-07T05:00:00"/>
    <x v="193"/>
    <x v="0"/>
    <x v="0"/>
    <x v="1"/>
    <x v="1"/>
    <x v="1"/>
  </r>
  <r>
    <n v="2"/>
    <n v="2"/>
    <x v="0"/>
    <x v="49"/>
    <n v="2"/>
    <x v="0"/>
    <s v="CAD"/>
    <n v="1269493200"/>
    <n v="1270443600"/>
    <d v="2010-03-25T05:00:00"/>
    <x v="194"/>
    <x v="0"/>
    <x v="0"/>
    <x v="3"/>
    <x v="3"/>
    <x v="3"/>
  </r>
  <r>
    <n v="14305"/>
    <n v="681"/>
    <x v="1"/>
    <x v="144"/>
    <n v="91.11"/>
    <x v="1"/>
    <s v="USD"/>
    <n v="1406264400"/>
    <n v="1407819600"/>
    <d v="2014-07-25T05:00:00"/>
    <x v="195"/>
    <x v="0"/>
    <x v="0"/>
    <x v="2"/>
    <x v="2"/>
    <x v="2"/>
  </r>
  <r>
    <n v="6543"/>
    <n v="79"/>
    <x v="3"/>
    <x v="172"/>
    <n v="79.790000000000006"/>
    <x v="1"/>
    <s v="USD"/>
    <n v="1317531600"/>
    <n v="1317877200"/>
    <d v="2011-10-02T05:00:00"/>
    <x v="196"/>
    <x v="0"/>
    <x v="0"/>
    <x v="0"/>
    <x v="0"/>
    <x v="0"/>
  </r>
  <r>
    <n v="193413"/>
    <n v="134"/>
    <x v="1"/>
    <x v="173"/>
    <n v="43"/>
    <x v="2"/>
    <s v="AUD"/>
    <n v="1484632800"/>
    <n v="1484805600"/>
    <d v="2017-01-17T06:00:00"/>
    <x v="197"/>
    <x v="0"/>
    <x v="0"/>
    <x v="3"/>
    <x v="3"/>
    <x v="3"/>
  </r>
  <r>
    <n v="2529"/>
    <n v="3"/>
    <x v="0"/>
    <x v="174"/>
    <n v="63.23"/>
    <x v="1"/>
    <s v="USD"/>
    <n v="1301806800"/>
    <n v="1302670800"/>
    <d v="2011-04-03T05:00:00"/>
    <x v="198"/>
    <x v="0"/>
    <x v="0"/>
    <x v="17"/>
    <x v="1"/>
    <x v="17"/>
  </r>
  <r>
    <n v="5614"/>
    <n v="432"/>
    <x v="1"/>
    <x v="175"/>
    <n v="70.180000000000007"/>
    <x v="1"/>
    <s v="USD"/>
    <n v="1539752400"/>
    <n v="1540789200"/>
    <d v="2018-10-17T05:00:00"/>
    <x v="199"/>
    <x v="1"/>
    <x v="0"/>
    <x v="3"/>
    <x v="3"/>
    <x v="3"/>
  </r>
  <r>
    <n v="3496"/>
    <n v="39"/>
    <x v="3"/>
    <x v="176"/>
    <n v="61.33"/>
    <x v="1"/>
    <s v="USD"/>
    <n v="1267250400"/>
    <n v="1268028000"/>
    <d v="2010-02-27T06:00:00"/>
    <x v="200"/>
    <x v="0"/>
    <x v="0"/>
    <x v="13"/>
    <x v="5"/>
    <x v="13"/>
  </r>
  <r>
    <n v="4257"/>
    <n v="426"/>
    <x v="1"/>
    <x v="177"/>
    <n v="99"/>
    <x v="1"/>
    <s v="USD"/>
    <n v="1535432400"/>
    <n v="1537160400"/>
    <d v="2018-08-28T05:00:00"/>
    <x v="201"/>
    <x v="0"/>
    <x v="1"/>
    <x v="1"/>
    <x v="1"/>
    <x v="1"/>
  </r>
  <r>
    <n v="199110"/>
    <n v="101"/>
    <x v="1"/>
    <x v="178"/>
    <n v="96.98"/>
    <x v="1"/>
    <s v="USD"/>
    <n v="1510207200"/>
    <n v="1512280800"/>
    <d v="2017-11-09T06:00:00"/>
    <x v="202"/>
    <x v="0"/>
    <x v="0"/>
    <x v="4"/>
    <x v="4"/>
    <x v="4"/>
  </r>
  <r>
    <n v="41212"/>
    <n v="21"/>
    <x v="2"/>
    <x v="179"/>
    <n v="51"/>
    <x v="2"/>
    <s v="AUD"/>
    <n v="1462510800"/>
    <n v="1463115600"/>
    <d v="2016-05-06T05:00:00"/>
    <x v="203"/>
    <x v="0"/>
    <x v="0"/>
    <x v="4"/>
    <x v="4"/>
    <x v="4"/>
  </r>
  <r>
    <n v="6338"/>
    <n v="67"/>
    <x v="0"/>
    <x v="31"/>
    <n v="28.04"/>
    <x v="3"/>
    <s v="DKK"/>
    <n v="1488520800"/>
    <n v="1490850000"/>
    <d v="2017-03-03T06:00:00"/>
    <x v="204"/>
    <x v="0"/>
    <x v="0"/>
    <x v="22"/>
    <x v="4"/>
    <x v="22"/>
  </r>
  <r>
    <n v="99100"/>
    <n v="95"/>
    <x v="0"/>
    <x v="180"/>
    <n v="60.98"/>
    <x v="1"/>
    <s v="USD"/>
    <n v="1377579600"/>
    <n v="1379653200"/>
    <d v="2013-08-27T05:00:00"/>
    <x v="205"/>
    <x v="0"/>
    <x v="0"/>
    <x v="3"/>
    <x v="3"/>
    <x v="3"/>
  </r>
  <r>
    <n v="12300"/>
    <n v="152"/>
    <x v="1"/>
    <x v="170"/>
    <n v="73.209999999999994"/>
    <x v="1"/>
    <s v="USD"/>
    <n v="1576389600"/>
    <n v="1580364000"/>
    <d v="2019-12-15T06:00:00"/>
    <x v="206"/>
    <x v="0"/>
    <x v="0"/>
    <x v="3"/>
    <x v="3"/>
    <x v="3"/>
  </r>
  <r>
    <n v="171549"/>
    <n v="195"/>
    <x v="1"/>
    <x v="181"/>
    <n v="40"/>
    <x v="1"/>
    <s v="USD"/>
    <n v="1289019600"/>
    <n v="1289714400"/>
    <d v="2010-11-06T05:00:00"/>
    <x v="207"/>
    <x v="0"/>
    <x v="1"/>
    <x v="7"/>
    <x v="1"/>
    <x v="7"/>
  </r>
  <r>
    <n v="14324"/>
    <n v="1023"/>
    <x v="1"/>
    <x v="34"/>
    <n v="86.81"/>
    <x v="1"/>
    <s v="USD"/>
    <n v="1282194000"/>
    <n v="1282712400"/>
    <d v="2010-08-19T05:00:00"/>
    <x v="208"/>
    <x v="0"/>
    <x v="0"/>
    <x v="1"/>
    <x v="1"/>
    <x v="1"/>
  </r>
  <r>
    <n v="6024"/>
    <n v="4"/>
    <x v="0"/>
    <x v="182"/>
    <n v="42.13"/>
    <x v="1"/>
    <s v="USD"/>
    <n v="1550037600"/>
    <n v="1550210400"/>
    <d v="2019-02-13T06:00:00"/>
    <x v="209"/>
    <x v="0"/>
    <x v="0"/>
    <x v="3"/>
    <x v="3"/>
    <x v="3"/>
  </r>
  <r>
    <n v="188721"/>
    <n v="155"/>
    <x v="1"/>
    <x v="183"/>
    <n v="103.98"/>
    <x v="1"/>
    <s v="USD"/>
    <n v="1321941600"/>
    <n v="1322114400"/>
    <d v="2011-11-22T06:00:00"/>
    <x v="210"/>
    <x v="0"/>
    <x v="0"/>
    <x v="3"/>
    <x v="3"/>
    <x v="3"/>
  </r>
  <r>
    <n v="57911"/>
    <n v="45"/>
    <x v="0"/>
    <x v="184"/>
    <n v="62"/>
    <x v="1"/>
    <s v="USD"/>
    <n v="1556427600"/>
    <n v="1557205200"/>
    <d v="2019-04-28T05:00:00"/>
    <x v="211"/>
    <x v="0"/>
    <x v="0"/>
    <x v="22"/>
    <x v="4"/>
    <x v="22"/>
  </r>
  <r>
    <n v="12309"/>
    <n v="216"/>
    <x v="1"/>
    <x v="185"/>
    <n v="31.01"/>
    <x v="4"/>
    <s v="GBP"/>
    <n v="1320991200"/>
    <n v="1323928800"/>
    <d v="2011-11-11T06:00:00"/>
    <x v="212"/>
    <x v="0"/>
    <x v="1"/>
    <x v="12"/>
    <x v="4"/>
    <x v="12"/>
  </r>
  <r>
    <n v="138497"/>
    <n v="332"/>
    <x v="1"/>
    <x v="186"/>
    <n v="89.99"/>
    <x v="1"/>
    <s v="USD"/>
    <n v="1345093200"/>
    <n v="1346130000"/>
    <d v="2012-08-16T05:00:00"/>
    <x v="213"/>
    <x v="0"/>
    <x v="0"/>
    <x v="10"/>
    <x v="4"/>
    <x v="10"/>
  </r>
  <r>
    <n v="667"/>
    <n v="8"/>
    <x v="0"/>
    <x v="68"/>
    <n v="39.24"/>
    <x v="1"/>
    <s v="USD"/>
    <n v="1309496400"/>
    <n v="1311051600"/>
    <d v="2011-07-01T05:00:00"/>
    <x v="214"/>
    <x v="1"/>
    <x v="0"/>
    <x v="3"/>
    <x v="3"/>
    <x v="3"/>
  </r>
  <r>
    <n v="119830"/>
    <n v="99"/>
    <x v="0"/>
    <x v="187"/>
    <n v="54.99"/>
    <x v="1"/>
    <s v="USD"/>
    <n v="1340254800"/>
    <n v="1340427600"/>
    <d v="2012-06-21T05:00:00"/>
    <x v="215"/>
    <x v="1"/>
    <x v="0"/>
    <x v="0"/>
    <x v="0"/>
    <x v="0"/>
  </r>
  <r>
    <n v="6623"/>
    <n v="138"/>
    <x v="1"/>
    <x v="188"/>
    <n v="47.99"/>
    <x v="1"/>
    <s v="USD"/>
    <n v="1412226000"/>
    <n v="1412312400"/>
    <d v="2014-10-02T05:00:00"/>
    <x v="216"/>
    <x v="0"/>
    <x v="0"/>
    <x v="14"/>
    <x v="7"/>
    <x v="14"/>
  </r>
  <r>
    <n v="81897"/>
    <n v="94"/>
    <x v="0"/>
    <x v="189"/>
    <n v="87.97"/>
    <x v="1"/>
    <s v="USD"/>
    <n v="1458104400"/>
    <n v="1459314000"/>
    <d v="2016-03-16T05:00:00"/>
    <x v="217"/>
    <x v="0"/>
    <x v="0"/>
    <x v="3"/>
    <x v="3"/>
    <x v="3"/>
  </r>
  <r>
    <n v="186885"/>
    <n v="404"/>
    <x v="1"/>
    <x v="190"/>
    <n v="52"/>
    <x v="1"/>
    <s v="USD"/>
    <n v="1411534800"/>
    <n v="1415426400"/>
    <d v="2014-09-24T05:00:00"/>
    <x v="218"/>
    <x v="0"/>
    <x v="0"/>
    <x v="22"/>
    <x v="4"/>
    <x v="22"/>
  </r>
  <r>
    <n v="176398"/>
    <n v="260"/>
    <x v="1"/>
    <x v="191"/>
    <n v="30"/>
    <x v="1"/>
    <s v="USD"/>
    <n v="1399093200"/>
    <n v="1399093200"/>
    <d v="2014-05-03T05:00:00"/>
    <x v="219"/>
    <x v="1"/>
    <x v="0"/>
    <x v="1"/>
    <x v="1"/>
    <x v="1"/>
  </r>
  <r>
    <n v="10999"/>
    <n v="367"/>
    <x v="1"/>
    <x v="192"/>
    <n v="98.21"/>
    <x v="1"/>
    <s v="USD"/>
    <n v="1270702800"/>
    <n v="1273899600"/>
    <d v="2010-04-08T05:00:00"/>
    <x v="122"/>
    <x v="0"/>
    <x v="0"/>
    <x v="14"/>
    <x v="7"/>
    <x v="14"/>
  </r>
  <r>
    <n v="102751"/>
    <n v="169"/>
    <x v="1"/>
    <x v="193"/>
    <n v="108.96"/>
    <x v="1"/>
    <s v="USD"/>
    <n v="1431666000"/>
    <n v="1432184400"/>
    <d v="2015-05-15T05:00:00"/>
    <x v="220"/>
    <x v="0"/>
    <x v="0"/>
    <x v="20"/>
    <x v="6"/>
    <x v="20"/>
  </r>
  <r>
    <n v="165352"/>
    <n v="120"/>
    <x v="1"/>
    <x v="194"/>
    <n v="67"/>
    <x v="1"/>
    <s v="USD"/>
    <n v="1472619600"/>
    <n v="1474779600"/>
    <d v="2016-08-31T05:00:00"/>
    <x v="221"/>
    <x v="0"/>
    <x v="0"/>
    <x v="10"/>
    <x v="4"/>
    <x v="10"/>
  </r>
  <r>
    <n v="165798"/>
    <n v="194"/>
    <x v="1"/>
    <x v="195"/>
    <n v="64.989999999999995"/>
    <x v="1"/>
    <s v="USD"/>
    <n v="1496293200"/>
    <n v="1500440400"/>
    <d v="2017-06-01T05:00:00"/>
    <x v="222"/>
    <x v="0"/>
    <x v="1"/>
    <x v="20"/>
    <x v="6"/>
    <x v="20"/>
  </r>
  <r>
    <n v="10084"/>
    <n v="420"/>
    <x v="1"/>
    <x v="196"/>
    <n v="99.84"/>
    <x v="1"/>
    <s v="USD"/>
    <n v="1575612000"/>
    <n v="1575612000"/>
    <d v="2019-12-06T06:00:00"/>
    <x v="223"/>
    <x v="0"/>
    <x v="0"/>
    <x v="11"/>
    <x v="6"/>
    <x v="11"/>
  </r>
  <r>
    <n v="5523"/>
    <n v="77"/>
    <x v="3"/>
    <x v="109"/>
    <n v="82.43"/>
    <x v="1"/>
    <s v="USD"/>
    <n v="1369112400"/>
    <n v="1374123600"/>
    <d v="2013-05-21T05:00:00"/>
    <x v="224"/>
    <x v="0"/>
    <x v="0"/>
    <x v="3"/>
    <x v="3"/>
    <x v="3"/>
  </r>
  <r>
    <n v="5823"/>
    <n v="171"/>
    <x v="1"/>
    <x v="45"/>
    <n v="63.29"/>
    <x v="1"/>
    <s v="USD"/>
    <n v="1469422800"/>
    <n v="1469509200"/>
    <d v="2016-07-25T05:00:00"/>
    <x v="225"/>
    <x v="0"/>
    <x v="0"/>
    <x v="3"/>
    <x v="3"/>
    <x v="3"/>
  </r>
  <r>
    <n v="6000"/>
    <n v="158"/>
    <x v="1"/>
    <x v="197"/>
    <n v="96.77"/>
    <x v="1"/>
    <s v="USD"/>
    <n v="1307854800"/>
    <n v="1309237200"/>
    <d v="2011-06-12T05:00:00"/>
    <x v="226"/>
    <x v="0"/>
    <x v="0"/>
    <x v="10"/>
    <x v="4"/>
    <x v="10"/>
  </r>
  <r>
    <n v="8181"/>
    <n v="109"/>
    <x v="1"/>
    <x v="46"/>
    <n v="54.91"/>
    <x v="6"/>
    <s v="EUR"/>
    <n v="1503378000"/>
    <n v="1503982800"/>
    <d v="2017-08-22T05:00:00"/>
    <x v="227"/>
    <x v="0"/>
    <x v="1"/>
    <x v="11"/>
    <x v="6"/>
    <x v="11"/>
  </r>
  <r>
    <n v="3589"/>
    <n v="42"/>
    <x v="0"/>
    <x v="45"/>
    <n v="39.01"/>
    <x v="1"/>
    <s v="USD"/>
    <n v="1486965600"/>
    <n v="1487397600"/>
    <d v="2017-02-13T06:00:00"/>
    <x v="228"/>
    <x v="0"/>
    <x v="0"/>
    <x v="10"/>
    <x v="4"/>
    <x v="10"/>
  </r>
  <r>
    <n v="4323"/>
    <n v="11"/>
    <x v="0"/>
    <x v="176"/>
    <n v="75.84"/>
    <x v="2"/>
    <s v="AUD"/>
    <n v="1561438800"/>
    <n v="1562043600"/>
    <d v="2019-06-25T05:00:00"/>
    <x v="229"/>
    <x v="0"/>
    <x v="1"/>
    <x v="1"/>
    <x v="1"/>
    <x v="1"/>
  </r>
  <r>
    <n v="14822"/>
    <n v="159"/>
    <x v="1"/>
    <x v="198"/>
    <n v="45.05"/>
    <x v="1"/>
    <s v="USD"/>
    <n v="1398402000"/>
    <n v="1398574800"/>
    <d v="2014-04-25T05:00:00"/>
    <x v="230"/>
    <x v="0"/>
    <x v="0"/>
    <x v="10"/>
    <x v="4"/>
    <x v="10"/>
  </r>
  <r>
    <n v="10138"/>
    <n v="422"/>
    <x v="1"/>
    <x v="199"/>
    <n v="104.52"/>
    <x v="3"/>
    <s v="DKK"/>
    <n v="1513231200"/>
    <n v="1515391200"/>
    <d v="2017-12-14T06:00:00"/>
    <x v="231"/>
    <x v="0"/>
    <x v="1"/>
    <x v="3"/>
    <x v="3"/>
    <x v="3"/>
  </r>
  <r>
    <n v="3127"/>
    <n v="98"/>
    <x v="0"/>
    <x v="142"/>
    <n v="76.27"/>
    <x v="1"/>
    <s v="USD"/>
    <n v="1440824400"/>
    <n v="1441170000"/>
    <d v="2015-08-29T05:00:00"/>
    <x v="232"/>
    <x v="0"/>
    <x v="0"/>
    <x v="8"/>
    <x v="2"/>
    <x v="8"/>
  </r>
  <r>
    <n v="123124"/>
    <n v="419"/>
    <x v="1"/>
    <x v="200"/>
    <n v="69.02"/>
    <x v="1"/>
    <s v="USD"/>
    <n v="1281070800"/>
    <n v="1281157200"/>
    <d v="2010-08-06T05:00:00"/>
    <x v="233"/>
    <x v="0"/>
    <x v="0"/>
    <x v="3"/>
    <x v="3"/>
    <x v="3"/>
  </r>
  <r>
    <n v="171729"/>
    <n v="102"/>
    <x v="1"/>
    <x v="74"/>
    <n v="101.98"/>
    <x v="2"/>
    <s v="AUD"/>
    <n v="1397365200"/>
    <n v="1398229200"/>
    <d v="2014-04-13T05:00:00"/>
    <x v="234"/>
    <x v="0"/>
    <x v="1"/>
    <x v="9"/>
    <x v="5"/>
    <x v="9"/>
  </r>
  <r>
    <n v="10729"/>
    <n v="128"/>
    <x v="1"/>
    <x v="201"/>
    <n v="42.92"/>
    <x v="1"/>
    <s v="USD"/>
    <n v="1494392400"/>
    <n v="1495256400"/>
    <d v="2017-05-10T05:00:00"/>
    <x v="235"/>
    <x v="0"/>
    <x v="1"/>
    <x v="1"/>
    <x v="1"/>
    <x v="1"/>
  </r>
  <r>
    <n v="10240"/>
    <n v="445"/>
    <x v="1"/>
    <x v="202"/>
    <n v="43.03"/>
    <x v="1"/>
    <s v="USD"/>
    <n v="1520143200"/>
    <n v="1520402400"/>
    <d v="2018-03-04T06:00:00"/>
    <x v="236"/>
    <x v="0"/>
    <x v="0"/>
    <x v="3"/>
    <x v="3"/>
    <x v="3"/>
  </r>
  <r>
    <n v="3988"/>
    <n v="570"/>
    <x v="1"/>
    <x v="4"/>
    <n v="75.25"/>
    <x v="1"/>
    <s v="USD"/>
    <n v="1405314000"/>
    <n v="1409806800"/>
    <d v="2014-07-14T05:00:00"/>
    <x v="237"/>
    <x v="0"/>
    <x v="0"/>
    <x v="3"/>
    <x v="3"/>
    <x v="3"/>
  </r>
  <r>
    <n v="14771"/>
    <n v="509"/>
    <x v="1"/>
    <x v="203"/>
    <n v="69.02"/>
    <x v="1"/>
    <s v="USD"/>
    <n v="1396846800"/>
    <n v="1396933200"/>
    <d v="2014-04-07T05:00:00"/>
    <x v="238"/>
    <x v="0"/>
    <x v="0"/>
    <x v="3"/>
    <x v="3"/>
    <x v="3"/>
  </r>
  <r>
    <n v="14649"/>
    <n v="326"/>
    <x v="1"/>
    <x v="42"/>
    <n v="65.989999999999995"/>
    <x v="1"/>
    <s v="USD"/>
    <n v="1375678800"/>
    <n v="1376024400"/>
    <d v="2013-08-05T05:00:00"/>
    <x v="239"/>
    <x v="0"/>
    <x v="0"/>
    <x v="2"/>
    <x v="2"/>
    <x v="2"/>
  </r>
  <r>
    <n v="184658"/>
    <n v="933"/>
    <x v="1"/>
    <x v="204"/>
    <n v="98.01"/>
    <x v="1"/>
    <s v="USD"/>
    <n v="1482386400"/>
    <n v="1483682400"/>
    <d v="2016-12-22T06:00:00"/>
    <x v="240"/>
    <x v="0"/>
    <x v="1"/>
    <x v="13"/>
    <x v="5"/>
    <x v="13"/>
  </r>
  <r>
    <n v="13103"/>
    <n v="211"/>
    <x v="1"/>
    <x v="205"/>
    <n v="60.11"/>
    <x v="2"/>
    <s v="AUD"/>
    <n v="1420005600"/>
    <n v="1420437600"/>
    <d v="2014-12-31T06:00:00"/>
    <x v="241"/>
    <x v="0"/>
    <x v="0"/>
    <x v="20"/>
    <x v="6"/>
    <x v="20"/>
  </r>
  <r>
    <n v="168095"/>
    <n v="273"/>
    <x v="1"/>
    <x v="206"/>
    <n v="26"/>
    <x v="1"/>
    <s v="USD"/>
    <n v="1420178400"/>
    <n v="1420783200"/>
    <d v="2015-01-02T06:00:00"/>
    <x v="242"/>
    <x v="0"/>
    <x v="0"/>
    <x v="18"/>
    <x v="5"/>
    <x v="18"/>
  </r>
  <r>
    <n v="3"/>
    <n v="3"/>
    <x v="0"/>
    <x v="49"/>
    <n v="3"/>
    <x v="1"/>
    <s v="USD"/>
    <n v="1264399200"/>
    <n v="1267423200"/>
    <d v="2010-01-25T06:00:00"/>
    <x v="243"/>
    <x v="0"/>
    <x v="0"/>
    <x v="1"/>
    <x v="1"/>
    <x v="1"/>
  </r>
  <r>
    <n v="3840"/>
    <n v="54"/>
    <x v="0"/>
    <x v="196"/>
    <n v="38.020000000000003"/>
    <x v="1"/>
    <s v="USD"/>
    <n v="1355032800"/>
    <n v="1355205600"/>
    <d v="2012-12-09T06:00:00"/>
    <x v="244"/>
    <x v="0"/>
    <x v="0"/>
    <x v="3"/>
    <x v="3"/>
    <x v="3"/>
  </r>
  <r>
    <n v="6263"/>
    <n v="626"/>
    <x v="1"/>
    <x v="207"/>
    <n v="106.15"/>
    <x v="1"/>
    <s v="USD"/>
    <n v="1382677200"/>
    <n v="1383109200"/>
    <d v="2013-10-25T05:00:00"/>
    <x v="245"/>
    <x v="0"/>
    <x v="0"/>
    <x v="3"/>
    <x v="3"/>
    <x v="3"/>
  </r>
  <r>
    <n v="108161"/>
    <n v="89"/>
    <x v="0"/>
    <x v="208"/>
    <n v="81.02"/>
    <x v="0"/>
    <s v="CAD"/>
    <n v="1302238800"/>
    <n v="1303275600"/>
    <d v="2011-04-08T05:00:00"/>
    <x v="246"/>
    <x v="0"/>
    <x v="0"/>
    <x v="6"/>
    <x v="4"/>
    <x v="6"/>
  </r>
  <r>
    <n v="8505"/>
    <n v="185"/>
    <x v="1"/>
    <x v="39"/>
    <n v="96.65"/>
    <x v="1"/>
    <s v="USD"/>
    <n v="1487656800"/>
    <n v="1487829600"/>
    <d v="2017-02-21T06:00:00"/>
    <x v="247"/>
    <x v="0"/>
    <x v="0"/>
    <x v="9"/>
    <x v="5"/>
    <x v="9"/>
  </r>
  <r>
    <n v="96735"/>
    <n v="120"/>
    <x v="1"/>
    <x v="209"/>
    <n v="57"/>
    <x v="1"/>
    <s v="USD"/>
    <n v="1297836000"/>
    <n v="1298268000"/>
    <d v="2011-02-16T06:00:00"/>
    <x v="248"/>
    <x v="0"/>
    <x v="1"/>
    <x v="1"/>
    <x v="1"/>
    <x v="1"/>
  </r>
  <r>
    <n v="959"/>
    <n v="23"/>
    <x v="0"/>
    <x v="27"/>
    <n v="63.93"/>
    <x v="4"/>
    <s v="GBP"/>
    <n v="1453615200"/>
    <n v="1456812000"/>
    <d v="2016-01-24T06:00:00"/>
    <x v="249"/>
    <x v="0"/>
    <x v="0"/>
    <x v="1"/>
    <x v="1"/>
    <x v="1"/>
  </r>
  <r>
    <n v="8322"/>
    <n v="146"/>
    <x v="1"/>
    <x v="45"/>
    <n v="90.46"/>
    <x v="1"/>
    <s v="USD"/>
    <n v="1362463200"/>
    <n v="1363669200"/>
    <d v="2013-03-05T06:00:00"/>
    <x v="250"/>
    <x v="0"/>
    <x v="0"/>
    <x v="3"/>
    <x v="3"/>
    <x v="3"/>
  </r>
  <r>
    <n v="13424"/>
    <n v="268"/>
    <x v="1"/>
    <x v="129"/>
    <n v="72.17"/>
    <x v="1"/>
    <s v="USD"/>
    <n v="1481176800"/>
    <n v="1482904800"/>
    <d v="2016-12-08T06:00:00"/>
    <x v="251"/>
    <x v="0"/>
    <x v="1"/>
    <x v="3"/>
    <x v="3"/>
    <x v="3"/>
  </r>
  <r>
    <n v="10755"/>
    <n v="598"/>
    <x v="1"/>
    <x v="188"/>
    <n v="77.930000000000007"/>
    <x v="1"/>
    <s v="USD"/>
    <n v="1354946400"/>
    <n v="1356588000"/>
    <d v="2012-12-08T06:00:00"/>
    <x v="252"/>
    <x v="1"/>
    <x v="0"/>
    <x v="14"/>
    <x v="7"/>
    <x v="14"/>
  </r>
  <r>
    <n v="9935"/>
    <n v="158"/>
    <x v="1"/>
    <x v="210"/>
    <n v="38.07"/>
    <x v="1"/>
    <s v="USD"/>
    <n v="1348808400"/>
    <n v="1349845200"/>
    <d v="2012-09-28T05:00:00"/>
    <x v="253"/>
    <x v="0"/>
    <x v="0"/>
    <x v="1"/>
    <x v="1"/>
    <x v="1"/>
  </r>
  <r>
    <n v="26303"/>
    <n v="31"/>
    <x v="0"/>
    <x v="211"/>
    <n v="57.94"/>
    <x v="1"/>
    <s v="USD"/>
    <n v="1282712400"/>
    <n v="1283058000"/>
    <d v="2010-08-25T05:00:00"/>
    <x v="254"/>
    <x v="0"/>
    <x v="1"/>
    <x v="1"/>
    <x v="1"/>
    <x v="1"/>
  </r>
  <r>
    <n v="5328"/>
    <n v="313"/>
    <x v="1"/>
    <x v="37"/>
    <n v="49.79"/>
    <x v="1"/>
    <s v="USD"/>
    <n v="1301979600"/>
    <n v="1304226000"/>
    <d v="2011-04-05T05:00:00"/>
    <x v="255"/>
    <x v="0"/>
    <x v="1"/>
    <x v="7"/>
    <x v="1"/>
    <x v="7"/>
  </r>
  <r>
    <n v="10756"/>
    <n v="371"/>
    <x v="1"/>
    <x v="134"/>
    <n v="54.05"/>
    <x v="1"/>
    <s v="USD"/>
    <n v="1263016800"/>
    <n v="1263016800"/>
    <d v="2010-01-09T06:00:00"/>
    <x v="256"/>
    <x v="0"/>
    <x v="0"/>
    <x v="14"/>
    <x v="7"/>
    <x v="14"/>
  </r>
  <r>
    <n v="165375"/>
    <n v="363"/>
    <x v="1"/>
    <x v="212"/>
    <n v="30"/>
    <x v="1"/>
    <s v="USD"/>
    <n v="1360648800"/>
    <n v="1362031200"/>
    <d v="2013-02-12T06:00:00"/>
    <x v="257"/>
    <x v="0"/>
    <x v="0"/>
    <x v="3"/>
    <x v="3"/>
    <x v="3"/>
  </r>
  <r>
    <n v="6031"/>
    <n v="123"/>
    <x v="1"/>
    <x v="99"/>
    <n v="70.13"/>
    <x v="1"/>
    <s v="USD"/>
    <n v="1451800800"/>
    <n v="1455602400"/>
    <d v="2016-01-03T06:00:00"/>
    <x v="258"/>
    <x v="0"/>
    <x v="0"/>
    <x v="3"/>
    <x v="3"/>
    <x v="3"/>
  </r>
  <r>
    <n v="85902"/>
    <n v="77"/>
    <x v="0"/>
    <x v="213"/>
    <n v="27"/>
    <x v="6"/>
    <s v="EUR"/>
    <n v="1415340000"/>
    <n v="1418191200"/>
    <d v="2014-11-07T06:00:00"/>
    <x v="259"/>
    <x v="0"/>
    <x v="1"/>
    <x v="17"/>
    <x v="1"/>
    <x v="17"/>
  </r>
  <r>
    <n v="143910"/>
    <n v="234"/>
    <x v="1"/>
    <x v="214"/>
    <n v="51.99"/>
    <x v="2"/>
    <s v="AUD"/>
    <n v="1351054800"/>
    <n v="1352440800"/>
    <d v="2012-10-24T05:00:00"/>
    <x v="260"/>
    <x v="0"/>
    <x v="0"/>
    <x v="3"/>
    <x v="3"/>
    <x v="3"/>
  </r>
  <r>
    <n v="2708"/>
    <n v="181"/>
    <x v="1"/>
    <x v="44"/>
    <n v="56.42"/>
    <x v="1"/>
    <s v="USD"/>
    <n v="1349326800"/>
    <n v="1353304800"/>
    <d v="2012-10-04T05:00:00"/>
    <x v="261"/>
    <x v="0"/>
    <x v="0"/>
    <x v="4"/>
    <x v="4"/>
    <x v="4"/>
  </r>
  <r>
    <n v="8842"/>
    <n v="253"/>
    <x v="1"/>
    <x v="215"/>
    <n v="101.63"/>
    <x v="1"/>
    <s v="USD"/>
    <n v="1548914400"/>
    <n v="1550728800"/>
    <d v="2019-01-31T06:00:00"/>
    <x v="262"/>
    <x v="0"/>
    <x v="0"/>
    <x v="19"/>
    <x v="4"/>
    <x v="19"/>
  </r>
  <r>
    <n v="47260"/>
    <n v="27"/>
    <x v="3"/>
    <x v="216"/>
    <n v="25.01"/>
    <x v="1"/>
    <s v="USD"/>
    <n v="1291269600"/>
    <n v="1291442400"/>
    <d v="2010-12-02T06:00:00"/>
    <x v="263"/>
    <x v="0"/>
    <x v="0"/>
    <x v="11"/>
    <x v="6"/>
    <x v="11"/>
  </r>
  <r>
    <n v="1953"/>
    <n v="1"/>
    <x v="2"/>
    <x v="217"/>
    <n v="32.020000000000003"/>
    <x v="1"/>
    <s v="USD"/>
    <n v="1449468000"/>
    <n v="1452146400"/>
    <d v="2015-12-07T06:00:00"/>
    <x v="264"/>
    <x v="0"/>
    <x v="0"/>
    <x v="14"/>
    <x v="7"/>
    <x v="14"/>
  </r>
  <r>
    <n v="155349"/>
    <n v="304"/>
    <x v="1"/>
    <x v="218"/>
    <n v="82.02"/>
    <x v="1"/>
    <s v="USD"/>
    <n v="1562734800"/>
    <n v="1564894800"/>
    <d v="2019-07-10T05:00:00"/>
    <x v="265"/>
    <x v="0"/>
    <x v="1"/>
    <x v="3"/>
    <x v="3"/>
    <x v="3"/>
  </r>
  <r>
    <n v="10704"/>
    <n v="137"/>
    <x v="1"/>
    <x v="219"/>
    <n v="37.96"/>
    <x v="0"/>
    <s v="CAD"/>
    <n v="1505624400"/>
    <n v="1505883600"/>
    <d v="2017-09-17T05:00:00"/>
    <x v="266"/>
    <x v="0"/>
    <x v="0"/>
    <x v="3"/>
    <x v="3"/>
    <x v="3"/>
  </r>
  <r>
    <n v="773"/>
    <n v="32"/>
    <x v="0"/>
    <x v="27"/>
    <n v="51.53"/>
    <x v="1"/>
    <s v="USD"/>
    <n v="1509948000"/>
    <n v="1510380000"/>
    <d v="2017-11-06T06:00:00"/>
    <x v="267"/>
    <x v="0"/>
    <x v="0"/>
    <x v="3"/>
    <x v="3"/>
    <x v="3"/>
  </r>
  <r>
    <n v="9419"/>
    <n v="242"/>
    <x v="1"/>
    <x v="220"/>
    <n v="81.2"/>
    <x v="1"/>
    <s v="USD"/>
    <n v="1554526800"/>
    <n v="1555218000"/>
    <d v="2019-04-06T05:00:00"/>
    <x v="153"/>
    <x v="0"/>
    <x v="0"/>
    <x v="18"/>
    <x v="5"/>
    <x v="18"/>
  </r>
  <r>
    <n v="5324"/>
    <n v="97"/>
    <x v="0"/>
    <x v="221"/>
    <n v="40.03"/>
    <x v="1"/>
    <s v="USD"/>
    <n v="1334811600"/>
    <n v="1335243600"/>
    <d v="2012-04-19T05:00:00"/>
    <x v="268"/>
    <x v="0"/>
    <x v="1"/>
    <x v="11"/>
    <x v="6"/>
    <x v="11"/>
  </r>
  <r>
    <n v="7465"/>
    <n v="1066"/>
    <x v="1"/>
    <x v="100"/>
    <n v="89.94"/>
    <x v="1"/>
    <s v="USD"/>
    <n v="1279515600"/>
    <n v="1279688400"/>
    <d v="2010-07-19T05:00:00"/>
    <x v="269"/>
    <x v="0"/>
    <x v="0"/>
    <x v="3"/>
    <x v="3"/>
    <x v="3"/>
  </r>
  <r>
    <n v="8799"/>
    <n v="326"/>
    <x v="1"/>
    <x v="222"/>
    <n v="96.69"/>
    <x v="1"/>
    <s v="USD"/>
    <n v="1353909600"/>
    <n v="1356069600"/>
    <d v="2012-11-26T06:00:00"/>
    <x v="270"/>
    <x v="0"/>
    <x v="0"/>
    <x v="2"/>
    <x v="2"/>
    <x v="2"/>
  </r>
  <r>
    <n v="13656"/>
    <n v="171"/>
    <x v="1"/>
    <x v="223"/>
    <n v="25.01"/>
    <x v="1"/>
    <s v="USD"/>
    <n v="1535950800"/>
    <n v="1536210000"/>
    <d v="2018-09-03T05:00:00"/>
    <x v="271"/>
    <x v="0"/>
    <x v="0"/>
    <x v="3"/>
    <x v="3"/>
    <x v="3"/>
  </r>
  <r>
    <n v="14536"/>
    <n v="581"/>
    <x v="1"/>
    <x v="224"/>
    <n v="36.99"/>
    <x v="1"/>
    <s v="USD"/>
    <n v="1511244000"/>
    <n v="1511762400"/>
    <d v="2017-11-21T06:00:00"/>
    <x v="272"/>
    <x v="0"/>
    <x v="0"/>
    <x v="10"/>
    <x v="4"/>
    <x v="10"/>
  </r>
  <r>
    <n v="150552"/>
    <n v="92"/>
    <x v="0"/>
    <x v="225"/>
    <n v="73.010000000000005"/>
    <x v="1"/>
    <s v="USD"/>
    <n v="1331445600"/>
    <n v="1333256400"/>
    <d v="2012-03-11T06:00:00"/>
    <x v="273"/>
    <x v="0"/>
    <x v="1"/>
    <x v="3"/>
    <x v="3"/>
    <x v="3"/>
  </r>
  <r>
    <n v="9076"/>
    <n v="108"/>
    <x v="1"/>
    <x v="221"/>
    <n v="68.239999999999995"/>
    <x v="1"/>
    <s v="USD"/>
    <n v="1480226400"/>
    <n v="1480744800"/>
    <d v="2016-11-27T06:00:00"/>
    <x v="274"/>
    <x v="0"/>
    <x v="1"/>
    <x v="19"/>
    <x v="4"/>
    <x v="19"/>
  </r>
  <r>
    <n v="1517"/>
    <n v="19"/>
    <x v="0"/>
    <x v="226"/>
    <n v="52.31"/>
    <x v="3"/>
    <s v="DKK"/>
    <n v="1464584400"/>
    <n v="1465016400"/>
    <d v="2016-05-30T05:00:00"/>
    <x v="148"/>
    <x v="0"/>
    <x v="0"/>
    <x v="1"/>
    <x v="1"/>
    <x v="1"/>
  </r>
  <r>
    <n v="8153"/>
    <n v="83"/>
    <x v="0"/>
    <x v="227"/>
    <n v="61.77"/>
    <x v="1"/>
    <s v="USD"/>
    <n v="1335848400"/>
    <n v="1336280400"/>
    <d v="2012-05-01T05:00:00"/>
    <x v="275"/>
    <x v="0"/>
    <x v="0"/>
    <x v="2"/>
    <x v="2"/>
    <x v="2"/>
  </r>
  <r>
    <n v="6357"/>
    <n v="706"/>
    <x v="1"/>
    <x v="228"/>
    <n v="25.03"/>
    <x v="1"/>
    <s v="USD"/>
    <n v="1473483600"/>
    <n v="1476766800"/>
    <d v="2016-09-10T05:00:00"/>
    <x v="276"/>
    <x v="0"/>
    <x v="0"/>
    <x v="3"/>
    <x v="3"/>
    <x v="3"/>
  </r>
  <r>
    <n v="19557"/>
    <n v="17"/>
    <x v="3"/>
    <x v="229"/>
    <n v="106.29"/>
    <x v="1"/>
    <s v="USD"/>
    <n v="1479880800"/>
    <n v="1480485600"/>
    <d v="2016-11-23T06:00:00"/>
    <x v="72"/>
    <x v="0"/>
    <x v="0"/>
    <x v="3"/>
    <x v="3"/>
    <x v="3"/>
  </r>
  <r>
    <n v="13213"/>
    <n v="210"/>
    <x v="1"/>
    <x v="230"/>
    <n v="75.069999999999993"/>
    <x v="1"/>
    <s v="USD"/>
    <n v="1430197200"/>
    <n v="1430197200"/>
    <d v="2015-04-28T05:00:00"/>
    <x v="277"/>
    <x v="0"/>
    <x v="0"/>
    <x v="5"/>
    <x v="1"/>
    <x v="5"/>
  </r>
  <r>
    <n v="5476"/>
    <n v="98"/>
    <x v="0"/>
    <x v="231"/>
    <n v="39.97"/>
    <x v="3"/>
    <s v="DKK"/>
    <n v="1331701200"/>
    <n v="1331787600"/>
    <d v="2012-03-14T05:00:00"/>
    <x v="278"/>
    <x v="0"/>
    <x v="1"/>
    <x v="16"/>
    <x v="1"/>
    <x v="16"/>
  </r>
  <r>
    <n v="13474"/>
    <n v="1684"/>
    <x v="1"/>
    <x v="232"/>
    <n v="39.979999999999997"/>
    <x v="0"/>
    <s v="CAD"/>
    <n v="1438578000"/>
    <n v="1438837200"/>
    <d v="2015-08-03T05:00:00"/>
    <x v="71"/>
    <x v="0"/>
    <x v="0"/>
    <x v="3"/>
    <x v="3"/>
    <x v="3"/>
  </r>
  <r>
    <n v="91722"/>
    <n v="54"/>
    <x v="0"/>
    <x v="233"/>
    <n v="101.02"/>
    <x v="1"/>
    <s v="USD"/>
    <n v="1368162000"/>
    <n v="1370926800"/>
    <d v="2013-05-10T05:00:00"/>
    <x v="279"/>
    <x v="0"/>
    <x v="1"/>
    <x v="4"/>
    <x v="4"/>
    <x v="4"/>
  </r>
  <r>
    <n v="8219"/>
    <n v="457"/>
    <x v="1"/>
    <x v="37"/>
    <n v="76.81"/>
    <x v="1"/>
    <s v="USD"/>
    <n v="1318654800"/>
    <n v="1319000400"/>
    <d v="2011-10-15T05:00:00"/>
    <x v="280"/>
    <x v="1"/>
    <x v="0"/>
    <x v="2"/>
    <x v="2"/>
    <x v="2"/>
  </r>
  <r>
    <n v="717"/>
    <n v="10"/>
    <x v="0"/>
    <x v="234"/>
    <n v="71.7"/>
    <x v="1"/>
    <s v="USD"/>
    <n v="1331874000"/>
    <n v="1333429200"/>
    <d v="2012-03-16T05:00:00"/>
    <x v="281"/>
    <x v="0"/>
    <x v="0"/>
    <x v="0"/>
    <x v="0"/>
    <x v="0"/>
  </r>
  <r>
    <n v="1065"/>
    <n v="16"/>
    <x v="3"/>
    <x v="235"/>
    <n v="33.28"/>
    <x v="6"/>
    <s v="EUR"/>
    <n v="1286254800"/>
    <n v="1287032400"/>
    <d v="2010-10-05T05:00:00"/>
    <x v="282"/>
    <x v="0"/>
    <x v="0"/>
    <x v="3"/>
    <x v="3"/>
    <x v="3"/>
  </r>
  <r>
    <n v="8038"/>
    <n v="1340"/>
    <x v="1"/>
    <x v="236"/>
    <n v="43.92"/>
    <x v="1"/>
    <s v="USD"/>
    <n v="1540530000"/>
    <n v="1541570400"/>
    <d v="2018-10-26T05:00:00"/>
    <x v="283"/>
    <x v="0"/>
    <x v="0"/>
    <x v="3"/>
    <x v="3"/>
    <x v="3"/>
  </r>
  <r>
    <n v="68769"/>
    <n v="36"/>
    <x v="0"/>
    <x v="237"/>
    <n v="36"/>
    <x v="5"/>
    <s v="CHF"/>
    <n v="1381813200"/>
    <n v="1383976800"/>
    <d v="2013-10-15T05:00:00"/>
    <x v="284"/>
    <x v="0"/>
    <x v="0"/>
    <x v="3"/>
    <x v="3"/>
    <x v="3"/>
  </r>
  <r>
    <n v="3352"/>
    <n v="55"/>
    <x v="0"/>
    <x v="63"/>
    <n v="88.21"/>
    <x v="2"/>
    <s v="AUD"/>
    <n v="1548655200"/>
    <n v="1550556000"/>
    <d v="2019-01-28T06:00:00"/>
    <x v="285"/>
    <x v="0"/>
    <x v="0"/>
    <x v="3"/>
    <x v="3"/>
    <x v="3"/>
  </r>
  <r>
    <n v="6785"/>
    <n v="94"/>
    <x v="0"/>
    <x v="238"/>
    <n v="65.239999999999995"/>
    <x v="2"/>
    <s v="AUD"/>
    <n v="1389679200"/>
    <n v="1390456800"/>
    <d v="2014-01-14T06:00:00"/>
    <x v="286"/>
    <x v="0"/>
    <x v="1"/>
    <x v="3"/>
    <x v="3"/>
    <x v="3"/>
  </r>
  <r>
    <n v="5037"/>
    <n v="144"/>
    <x v="1"/>
    <x v="239"/>
    <n v="69.959999999999994"/>
    <x v="1"/>
    <s v="USD"/>
    <n v="1456466400"/>
    <n v="1458018000"/>
    <d v="2016-02-26T06:00:00"/>
    <x v="287"/>
    <x v="0"/>
    <x v="1"/>
    <x v="1"/>
    <x v="1"/>
    <x v="1"/>
  </r>
  <r>
    <n v="1954"/>
    <n v="51"/>
    <x v="0"/>
    <x v="240"/>
    <n v="39.880000000000003"/>
    <x v="1"/>
    <s v="USD"/>
    <n v="1456984800"/>
    <n v="1461819600"/>
    <d v="2016-03-03T06:00:00"/>
    <x v="288"/>
    <x v="0"/>
    <x v="0"/>
    <x v="0"/>
    <x v="0"/>
    <x v="0"/>
  </r>
  <r>
    <n v="5"/>
    <n v="5"/>
    <x v="0"/>
    <x v="49"/>
    <n v="5"/>
    <x v="3"/>
    <s v="DKK"/>
    <n v="1504069200"/>
    <n v="1504155600"/>
    <d v="2017-08-30T05:00:00"/>
    <x v="289"/>
    <x v="0"/>
    <x v="1"/>
    <x v="9"/>
    <x v="5"/>
    <x v="9"/>
  </r>
  <r>
    <n v="12102"/>
    <n v="1345"/>
    <x v="1"/>
    <x v="241"/>
    <n v="41.02"/>
    <x v="1"/>
    <s v="USD"/>
    <n v="1424930400"/>
    <n v="1426395600"/>
    <d v="2015-02-26T06:00:00"/>
    <x v="290"/>
    <x v="0"/>
    <x v="0"/>
    <x v="4"/>
    <x v="4"/>
    <x v="4"/>
  </r>
  <r>
    <n v="24234"/>
    <n v="32"/>
    <x v="0"/>
    <x v="242"/>
    <n v="98.91"/>
    <x v="1"/>
    <s v="USD"/>
    <n v="1535864400"/>
    <n v="1537074000"/>
    <d v="2018-09-02T05:00:00"/>
    <x v="18"/>
    <x v="0"/>
    <x v="0"/>
    <x v="3"/>
    <x v="3"/>
    <x v="3"/>
  </r>
  <r>
    <n v="2809"/>
    <n v="83"/>
    <x v="0"/>
    <x v="235"/>
    <n v="87.78"/>
    <x v="1"/>
    <s v="USD"/>
    <n v="1452146400"/>
    <n v="1452578400"/>
    <d v="2016-01-07T06:00:00"/>
    <x v="291"/>
    <x v="0"/>
    <x v="0"/>
    <x v="7"/>
    <x v="1"/>
    <x v="7"/>
  </r>
  <r>
    <n v="11469"/>
    <n v="546"/>
    <x v="1"/>
    <x v="23"/>
    <n v="80.77"/>
    <x v="1"/>
    <s v="USD"/>
    <n v="1470546000"/>
    <n v="1474088400"/>
    <d v="2016-08-07T05:00:00"/>
    <x v="292"/>
    <x v="0"/>
    <x v="0"/>
    <x v="4"/>
    <x v="4"/>
    <x v="4"/>
  </r>
  <r>
    <n v="8014"/>
    <n v="286"/>
    <x v="1"/>
    <x v="72"/>
    <n v="94.28"/>
    <x v="1"/>
    <s v="USD"/>
    <n v="1458363600"/>
    <n v="1461906000"/>
    <d v="2016-03-19T05:00:00"/>
    <x v="293"/>
    <x v="0"/>
    <x v="0"/>
    <x v="3"/>
    <x v="3"/>
    <x v="3"/>
  </r>
  <r>
    <n v="514"/>
    <n v="8"/>
    <x v="0"/>
    <x v="243"/>
    <n v="73.430000000000007"/>
    <x v="1"/>
    <s v="USD"/>
    <n v="1500008400"/>
    <n v="1500267600"/>
    <d v="2017-07-14T05:00:00"/>
    <x v="294"/>
    <x v="0"/>
    <x v="1"/>
    <x v="3"/>
    <x v="3"/>
    <x v="3"/>
  </r>
  <r>
    <n v="43473"/>
    <n v="132"/>
    <x v="1"/>
    <x v="244"/>
    <n v="65.97"/>
    <x v="3"/>
    <s v="DKK"/>
    <n v="1338958800"/>
    <n v="1340686800"/>
    <d v="2012-06-06T05:00:00"/>
    <x v="295"/>
    <x v="0"/>
    <x v="1"/>
    <x v="13"/>
    <x v="5"/>
    <x v="13"/>
  </r>
  <r>
    <n v="87560"/>
    <n v="74"/>
    <x v="0"/>
    <x v="245"/>
    <n v="109.04"/>
    <x v="1"/>
    <s v="USD"/>
    <n v="1303102800"/>
    <n v="1303189200"/>
    <d v="2011-04-18T05:00:00"/>
    <x v="296"/>
    <x v="0"/>
    <x v="0"/>
    <x v="3"/>
    <x v="3"/>
    <x v="3"/>
  </r>
  <r>
    <n v="3087"/>
    <n v="75"/>
    <x v="3"/>
    <x v="51"/>
    <n v="41.16"/>
    <x v="1"/>
    <s v="USD"/>
    <n v="1316581200"/>
    <n v="1318309200"/>
    <d v="2011-09-21T05:00:00"/>
    <x v="297"/>
    <x v="0"/>
    <x v="1"/>
    <x v="7"/>
    <x v="1"/>
    <x v="7"/>
  </r>
  <r>
    <n v="1586"/>
    <n v="20"/>
    <x v="0"/>
    <x v="36"/>
    <n v="99.13"/>
    <x v="1"/>
    <s v="USD"/>
    <n v="1270789200"/>
    <n v="1272171600"/>
    <d v="2010-04-09T05:00:00"/>
    <x v="298"/>
    <x v="0"/>
    <x v="0"/>
    <x v="11"/>
    <x v="6"/>
    <x v="11"/>
  </r>
  <r>
    <n v="12812"/>
    <n v="203"/>
    <x v="1"/>
    <x v="246"/>
    <n v="105.88"/>
    <x v="1"/>
    <s v="USD"/>
    <n v="1297836000"/>
    <n v="1298872800"/>
    <d v="2011-02-16T06:00:00"/>
    <x v="299"/>
    <x v="0"/>
    <x v="0"/>
    <x v="3"/>
    <x v="3"/>
    <x v="3"/>
  </r>
  <r>
    <n v="183345"/>
    <n v="310"/>
    <x v="1"/>
    <x v="247"/>
    <n v="49"/>
    <x v="1"/>
    <s v="USD"/>
    <n v="1382677200"/>
    <n v="1383282000"/>
    <d v="2013-10-25T05:00:00"/>
    <x v="300"/>
    <x v="0"/>
    <x v="0"/>
    <x v="3"/>
    <x v="3"/>
    <x v="3"/>
  </r>
  <r>
    <n v="8697"/>
    <n v="395"/>
    <x v="1"/>
    <x v="248"/>
    <n v="39"/>
    <x v="1"/>
    <s v="USD"/>
    <n v="1330322400"/>
    <n v="1330495200"/>
    <d v="2012-02-27T06:00:00"/>
    <x v="301"/>
    <x v="0"/>
    <x v="0"/>
    <x v="1"/>
    <x v="1"/>
    <x v="1"/>
  </r>
  <r>
    <n v="4126"/>
    <n v="295"/>
    <x v="1"/>
    <x v="221"/>
    <n v="31.02"/>
    <x v="1"/>
    <s v="USD"/>
    <n v="1552366800"/>
    <n v="1552798800"/>
    <d v="2019-03-12T05:00:00"/>
    <x v="162"/>
    <x v="0"/>
    <x v="1"/>
    <x v="4"/>
    <x v="4"/>
    <x v="4"/>
  </r>
  <r>
    <n v="3220"/>
    <n v="34"/>
    <x v="0"/>
    <x v="249"/>
    <n v="103.87"/>
    <x v="1"/>
    <s v="USD"/>
    <n v="1400907600"/>
    <n v="1403413200"/>
    <d v="2014-05-24T05:00:00"/>
    <x v="302"/>
    <x v="0"/>
    <x v="0"/>
    <x v="3"/>
    <x v="3"/>
    <x v="3"/>
  </r>
  <r>
    <n v="6401"/>
    <n v="67"/>
    <x v="0"/>
    <x v="250"/>
    <n v="59.27"/>
    <x v="6"/>
    <s v="EUR"/>
    <n v="1574143200"/>
    <n v="1574229600"/>
    <d v="2019-11-19T06:00:00"/>
    <x v="303"/>
    <x v="0"/>
    <x v="1"/>
    <x v="0"/>
    <x v="0"/>
    <x v="0"/>
  </r>
  <r>
    <n v="1269"/>
    <n v="19"/>
    <x v="0"/>
    <x v="141"/>
    <n v="42.3"/>
    <x v="1"/>
    <s v="USD"/>
    <n v="1494738000"/>
    <n v="1495861200"/>
    <d v="2017-05-14T05:00:00"/>
    <x v="304"/>
    <x v="0"/>
    <x v="0"/>
    <x v="3"/>
    <x v="3"/>
    <x v="3"/>
  </r>
  <r>
    <n v="903"/>
    <n v="16"/>
    <x v="0"/>
    <x v="68"/>
    <n v="53.12"/>
    <x v="1"/>
    <s v="USD"/>
    <n v="1392357600"/>
    <n v="1392530400"/>
    <d v="2014-02-14T06:00:00"/>
    <x v="305"/>
    <x v="0"/>
    <x v="0"/>
    <x v="1"/>
    <x v="1"/>
    <x v="1"/>
  </r>
  <r>
    <n v="3251"/>
    <n v="39"/>
    <x v="3"/>
    <x v="251"/>
    <n v="50.8"/>
    <x v="1"/>
    <s v="USD"/>
    <n v="1281589200"/>
    <n v="1283662800"/>
    <d v="2010-08-12T05:00:00"/>
    <x v="306"/>
    <x v="0"/>
    <x v="0"/>
    <x v="2"/>
    <x v="2"/>
    <x v="2"/>
  </r>
  <r>
    <n v="8092"/>
    <n v="10"/>
    <x v="0"/>
    <x v="175"/>
    <n v="101.15"/>
    <x v="1"/>
    <s v="USD"/>
    <n v="1305003600"/>
    <n v="1305781200"/>
    <d v="2011-05-10T05:00:00"/>
    <x v="307"/>
    <x v="0"/>
    <x v="0"/>
    <x v="13"/>
    <x v="5"/>
    <x v="13"/>
  </r>
  <r>
    <n v="160422"/>
    <n v="94"/>
    <x v="0"/>
    <x v="194"/>
    <n v="65"/>
    <x v="1"/>
    <s v="USD"/>
    <n v="1301634000"/>
    <n v="1302325200"/>
    <d v="2011-04-01T05:00:00"/>
    <x v="308"/>
    <x v="0"/>
    <x v="0"/>
    <x v="12"/>
    <x v="4"/>
    <x v="12"/>
  </r>
  <r>
    <n v="196377"/>
    <n v="167"/>
    <x v="1"/>
    <x v="252"/>
    <n v="38"/>
    <x v="1"/>
    <s v="USD"/>
    <n v="1290664800"/>
    <n v="1291788000"/>
    <d v="2010-11-25T06:00:00"/>
    <x v="309"/>
    <x v="0"/>
    <x v="0"/>
    <x v="3"/>
    <x v="3"/>
    <x v="3"/>
  </r>
  <r>
    <n v="2148"/>
    <n v="24"/>
    <x v="0"/>
    <x v="150"/>
    <n v="82.62"/>
    <x v="4"/>
    <s v="GBP"/>
    <n v="1395896400"/>
    <n v="1396069200"/>
    <d v="2014-03-27T05:00:00"/>
    <x v="310"/>
    <x v="0"/>
    <x v="0"/>
    <x v="4"/>
    <x v="4"/>
    <x v="4"/>
  </r>
  <r>
    <n v="11648"/>
    <n v="164"/>
    <x v="1"/>
    <x v="253"/>
    <n v="37.94"/>
    <x v="1"/>
    <s v="USD"/>
    <n v="1434862800"/>
    <n v="1435899600"/>
    <d v="2015-06-21T05:00:00"/>
    <x v="311"/>
    <x v="0"/>
    <x v="1"/>
    <x v="3"/>
    <x v="3"/>
    <x v="3"/>
  </r>
  <r>
    <n v="5897"/>
    <n v="91"/>
    <x v="0"/>
    <x v="107"/>
    <n v="80.78"/>
    <x v="1"/>
    <s v="USD"/>
    <n v="1529125200"/>
    <n v="1531112400"/>
    <d v="2018-06-16T05:00:00"/>
    <x v="312"/>
    <x v="0"/>
    <x v="1"/>
    <x v="3"/>
    <x v="3"/>
    <x v="3"/>
  </r>
  <r>
    <n v="3326"/>
    <n v="46"/>
    <x v="0"/>
    <x v="58"/>
    <n v="25.98"/>
    <x v="1"/>
    <s v="USD"/>
    <n v="1451109600"/>
    <n v="1451628000"/>
    <d v="2015-12-26T06:00:00"/>
    <x v="313"/>
    <x v="0"/>
    <x v="0"/>
    <x v="10"/>
    <x v="4"/>
    <x v="10"/>
  </r>
  <r>
    <n v="1002"/>
    <n v="39"/>
    <x v="0"/>
    <x v="254"/>
    <n v="30.36"/>
    <x v="1"/>
    <s v="USD"/>
    <n v="1566968400"/>
    <n v="1567314000"/>
    <d v="2019-08-28T05:00:00"/>
    <x v="314"/>
    <x v="0"/>
    <x v="1"/>
    <x v="3"/>
    <x v="3"/>
    <x v="3"/>
  </r>
  <r>
    <n v="131826"/>
    <n v="134"/>
    <x v="1"/>
    <x v="255"/>
    <n v="54"/>
    <x v="1"/>
    <s v="USD"/>
    <n v="1543557600"/>
    <n v="1544508000"/>
    <d v="2018-11-30T06:00:00"/>
    <x v="315"/>
    <x v="0"/>
    <x v="0"/>
    <x v="1"/>
    <x v="1"/>
    <x v="1"/>
  </r>
  <r>
    <n v="21477"/>
    <n v="23"/>
    <x v="2"/>
    <x v="57"/>
    <n v="101.79"/>
    <x v="1"/>
    <s v="USD"/>
    <n v="1481522400"/>
    <n v="1482472800"/>
    <d v="2016-12-12T06:00:00"/>
    <x v="316"/>
    <x v="0"/>
    <x v="0"/>
    <x v="11"/>
    <x v="6"/>
    <x v="11"/>
  </r>
  <r>
    <n v="62330"/>
    <n v="185"/>
    <x v="1"/>
    <x v="256"/>
    <n v="45"/>
    <x v="4"/>
    <s v="GBP"/>
    <n v="1512712800"/>
    <n v="1512799200"/>
    <d v="2017-12-08T06:00:00"/>
    <x v="317"/>
    <x v="0"/>
    <x v="0"/>
    <x v="4"/>
    <x v="4"/>
    <x v="4"/>
  </r>
  <r>
    <n v="14643"/>
    <n v="444"/>
    <x v="1"/>
    <x v="257"/>
    <n v="77.069999999999993"/>
    <x v="1"/>
    <s v="USD"/>
    <n v="1324274400"/>
    <n v="1324360800"/>
    <d v="2011-12-19T06:00:00"/>
    <x v="318"/>
    <x v="0"/>
    <x v="0"/>
    <x v="0"/>
    <x v="0"/>
    <x v="0"/>
  </r>
  <r>
    <n v="41396"/>
    <n v="200"/>
    <x v="1"/>
    <x v="258"/>
    <n v="88.08"/>
    <x v="1"/>
    <s v="USD"/>
    <n v="1364446800"/>
    <n v="1364533200"/>
    <d v="2013-03-28T05:00:00"/>
    <x v="319"/>
    <x v="0"/>
    <x v="0"/>
    <x v="8"/>
    <x v="2"/>
    <x v="8"/>
  </r>
  <r>
    <n v="11900"/>
    <n v="124"/>
    <x v="1"/>
    <x v="259"/>
    <n v="47.04"/>
    <x v="1"/>
    <s v="USD"/>
    <n v="1542693600"/>
    <n v="1545112800"/>
    <d v="2018-11-20T06:00:00"/>
    <x v="320"/>
    <x v="0"/>
    <x v="0"/>
    <x v="3"/>
    <x v="3"/>
    <x v="3"/>
  </r>
  <r>
    <n v="123538"/>
    <n v="187"/>
    <x v="1"/>
    <x v="260"/>
    <n v="111"/>
    <x v="1"/>
    <s v="USD"/>
    <n v="1515564000"/>
    <n v="1516168800"/>
    <d v="2018-01-10T06:00:00"/>
    <x v="321"/>
    <x v="0"/>
    <x v="0"/>
    <x v="1"/>
    <x v="1"/>
    <x v="1"/>
  </r>
  <r>
    <n v="198628"/>
    <n v="114"/>
    <x v="1"/>
    <x v="261"/>
    <n v="87"/>
    <x v="1"/>
    <s v="USD"/>
    <n v="1573797600"/>
    <n v="1574920800"/>
    <d v="2019-11-15T06:00:00"/>
    <x v="322"/>
    <x v="0"/>
    <x v="0"/>
    <x v="1"/>
    <x v="1"/>
    <x v="1"/>
  </r>
  <r>
    <n v="68602"/>
    <n v="97"/>
    <x v="0"/>
    <x v="262"/>
    <n v="63.99"/>
    <x v="1"/>
    <s v="USD"/>
    <n v="1292392800"/>
    <n v="1292479200"/>
    <d v="2010-12-15T06:00:00"/>
    <x v="323"/>
    <x v="0"/>
    <x v="1"/>
    <x v="1"/>
    <x v="1"/>
    <x v="1"/>
  </r>
  <r>
    <n v="116064"/>
    <n v="123"/>
    <x v="1"/>
    <x v="263"/>
    <n v="105.99"/>
    <x v="1"/>
    <s v="USD"/>
    <n v="1573452000"/>
    <n v="1573538400"/>
    <d v="2019-11-11T06:00:00"/>
    <x v="324"/>
    <x v="0"/>
    <x v="0"/>
    <x v="3"/>
    <x v="3"/>
    <x v="3"/>
  </r>
  <r>
    <n v="125042"/>
    <n v="179"/>
    <x v="1"/>
    <x v="264"/>
    <n v="73.989999999999995"/>
    <x v="1"/>
    <s v="USD"/>
    <n v="1317790800"/>
    <n v="1320382800"/>
    <d v="2011-10-05T05:00:00"/>
    <x v="325"/>
    <x v="0"/>
    <x v="0"/>
    <x v="3"/>
    <x v="3"/>
    <x v="3"/>
  </r>
  <r>
    <n v="108974"/>
    <n v="80"/>
    <x v="3"/>
    <x v="265"/>
    <n v="84.02"/>
    <x v="0"/>
    <s v="CAD"/>
    <n v="1501650000"/>
    <n v="1502859600"/>
    <d v="2017-08-02T05:00:00"/>
    <x v="326"/>
    <x v="0"/>
    <x v="0"/>
    <x v="3"/>
    <x v="3"/>
    <x v="3"/>
  </r>
  <r>
    <n v="34964"/>
    <n v="94"/>
    <x v="0"/>
    <x v="224"/>
    <n v="88.97"/>
    <x v="1"/>
    <s v="USD"/>
    <n v="1323669600"/>
    <n v="1323756000"/>
    <d v="2011-12-12T06:00:00"/>
    <x v="327"/>
    <x v="0"/>
    <x v="0"/>
    <x v="14"/>
    <x v="7"/>
    <x v="14"/>
  </r>
  <r>
    <n v="96777"/>
    <n v="85"/>
    <x v="0"/>
    <x v="266"/>
    <n v="76.989999999999995"/>
    <x v="1"/>
    <s v="USD"/>
    <n v="1440738000"/>
    <n v="1441342800"/>
    <d v="2015-08-28T05:00:00"/>
    <x v="328"/>
    <x v="0"/>
    <x v="0"/>
    <x v="7"/>
    <x v="1"/>
    <x v="7"/>
  </r>
  <r>
    <n v="31864"/>
    <n v="67"/>
    <x v="0"/>
    <x v="267"/>
    <n v="97.15"/>
    <x v="1"/>
    <s v="USD"/>
    <n v="1374296400"/>
    <n v="1375333200"/>
    <d v="2013-07-20T05:00:00"/>
    <x v="329"/>
    <x v="0"/>
    <x v="0"/>
    <x v="3"/>
    <x v="3"/>
    <x v="3"/>
  </r>
  <r>
    <n v="4853"/>
    <n v="54"/>
    <x v="0"/>
    <x v="98"/>
    <n v="33.01"/>
    <x v="1"/>
    <s v="USD"/>
    <n v="1384840800"/>
    <n v="1389420000"/>
    <d v="2013-11-19T06:00:00"/>
    <x v="151"/>
    <x v="0"/>
    <x v="0"/>
    <x v="3"/>
    <x v="3"/>
    <x v="3"/>
  </r>
  <r>
    <n v="82959"/>
    <n v="42"/>
    <x v="0"/>
    <x v="268"/>
    <n v="99.95"/>
    <x v="1"/>
    <s v="USD"/>
    <n v="1516600800"/>
    <n v="1520056800"/>
    <d v="2018-01-22T06:00:00"/>
    <x v="330"/>
    <x v="0"/>
    <x v="0"/>
    <x v="11"/>
    <x v="6"/>
    <x v="11"/>
  </r>
  <r>
    <n v="23159"/>
    <n v="15"/>
    <x v="0"/>
    <x v="269"/>
    <n v="69.97"/>
    <x v="4"/>
    <s v="GBP"/>
    <n v="1436418000"/>
    <n v="1436504400"/>
    <d v="2015-07-09T05:00:00"/>
    <x v="331"/>
    <x v="0"/>
    <x v="0"/>
    <x v="6"/>
    <x v="4"/>
    <x v="6"/>
  </r>
  <r>
    <n v="2758"/>
    <n v="34"/>
    <x v="0"/>
    <x v="270"/>
    <n v="110.32"/>
    <x v="1"/>
    <s v="USD"/>
    <n v="1503550800"/>
    <n v="1508302800"/>
    <d v="2017-08-24T05:00:00"/>
    <x v="332"/>
    <x v="0"/>
    <x v="1"/>
    <x v="7"/>
    <x v="1"/>
    <x v="7"/>
  </r>
  <r>
    <n v="12607"/>
    <n v="1401"/>
    <x v="1"/>
    <x v="271"/>
    <n v="66.010000000000005"/>
    <x v="1"/>
    <s v="USD"/>
    <n v="1423634400"/>
    <n v="1425708000"/>
    <d v="2015-02-11T06:00:00"/>
    <x v="333"/>
    <x v="0"/>
    <x v="0"/>
    <x v="2"/>
    <x v="2"/>
    <x v="2"/>
  </r>
  <r>
    <n v="142823"/>
    <n v="72"/>
    <x v="0"/>
    <x v="272"/>
    <n v="41.01"/>
    <x v="1"/>
    <s v="USD"/>
    <n v="1487224800"/>
    <n v="1488348000"/>
    <d v="2017-02-16T06:00:00"/>
    <x v="334"/>
    <x v="0"/>
    <x v="0"/>
    <x v="0"/>
    <x v="0"/>
    <x v="0"/>
  </r>
  <r>
    <n v="95958"/>
    <n v="53"/>
    <x v="0"/>
    <x v="273"/>
    <n v="103.96"/>
    <x v="1"/>
    <s v="USD"/>
    <n v="1500008400"/>
    <n v="1502600400"/>
    <d v="2017-07-14T05:00:00"/>
    <x v="335"/>
    <x v="0"/>
    <x v="0"/>
    <x v="3"/>
    <x v="3"/>
    <x v="3"/>
  </r>
  <r>
    <n v="5"/>
    <n v="5"/>
    <x v="0"/>
    <x v="49"/>
    <n v="5"/>
    <x v="1"/>
    <s v="USD"/>
    <n v="1432098000"/>
    <n v="1433653200"/>
    <d v="2015-05-20T05:00:00"/>
    <x v="336"/>
    <x v="0"/>
    <x v="1"/>
    <x v="17"/>
    <x v="1"/>
    <x v="17"/>
  </r>
  <r>
    <n v="94631"/>
    <n v="128"/>
    <x v="1"/>
    <x v="274"/>
    <n v="47.01"/>
    <x v="1"/>
    <s v="USD"/>
    <n v="1440392400"/>
    <n v="1441602000"/>
    <d v="2015-08-24T05:00:00"/>
    <x v="337"/>
    <x v="0"/>
    <x v="0"/>
    <x v="1"/>
    <x v="1"/>
    <x v="1"/>
  </r>
  <r>
    <n v="977"/>
    <n v="35"/>
    <x v="0"/>
    <x v="254"/>
    <n v="29.61"/>
    <x v="0"/>
    <s v="CAD"/>
    <n v="1446876000"/>
    <n v="1447567200"/>
    <d v="2015-11-07T06:00:00"/>
    <x v="338"/>
    <x v="0"/>
    <x v="0"/>
    <x v="3"/>
    <x v="3"/>
    <x v="3"/>
  </r>
  <r>
    <n v="137961"/>
    <n v="411"/>
    <x v="1"/>
    <x v="275"/>
    <n v="81.010000000000005"/>
    <x v="1"/>
    <s v="USD"/>
    <n v="1562302800"/>
    <n v="1562389200"/>
    <d v="2019-07-05T05:00:00"/>
    <x v="339"/>
    <x v="0"/>
    <x v="0"/>
    <x v="3"/>
    <x v="3"/>
    <x v="3"/>
  </r>
  <r>
    <n v="7548"/>
    <n v="124"/>
    <x v="1"/>
    <x v="175"/>
    <n v="94.35"/>
    <x v="3"/>
    <s v="DKK"/>
    <n v="1378184400"/>
    <n v="1378789200"/>
    <d v="2013-09-03T05:00:00"/>
    <x v="340"/>
    <x v="0"/>
    <x v="0"/>
    <x v="4"/>
    <x v="4"/>
    <x v="4"/>
  </r>
  <r>
    <n v="2241"/>
    <n v="59"/>
    <x v="2"/>
    <x v="99"/>
    <n v="26.06"/>
    <x v="1"/>
    <s v="USD"/>
    <n v="1485064800"/>
    <n v="1488520800"/>
    <d v="2017-01-22T06:00:00"/>
    <x v="341"/>
    <x v="0"/>
    <x v="0"/>
    <x v="8"/>
    <x v="2"/>
    <x v="8"/>
  </r>
  <r>
    <n v="3431"/>
    <n v="37"/>
    <x v="0"/>
    <x v="174"/>
    <n v="85.78"/>
    <x v="6"/>
    <s v="EUR"/>
    <n v="1326520800"/>
    <n v="1327298400"/>
    <d v="2012-01-14T06:00:00"/>
    <x v="342"/>
    <x v="0"/>
    <x v="0"/>
    <x v="3"/>
    <x v="3"/>
    <x v="3"/>
  </r>
  <r>
    <n v="4253"/>
    <n v="185"/>
    <x v="1"/>
    <x v="142"/>
    <n v="103.73"/>
    <x v="1"/>
    <s v="USD"/>
    <n v="1441256400"/>
    <n v="1443416400"/>
    <d v="2015-09-03T05:00:00"/>
    <x v="343"/>
    <x v="0"/>
    <x v="0"/>
    <x v="11"/>
    <x v="6"/>
    <x v="11"/>
  </r>
  <r>
    <n v="1146"/>
    <n v="12"/>
    <x v="0"/>
    <x v="276"/>
    <n v="49.83"/>
    <x v="0"/>
    <s v="CAD"/>
    <n v="1533877200"/>
    <n v="1534136400"/>
    <d v="2018-08-10T05:00:00"/>
    <x v="344"/>
    <x v="1"/>
    <x v="0"/>
    <x v="14"/>
    <x v="7"/>
    <x v="14"/>
  </r>
  <r>
    <n v="11948"/>
    <n v="299"/>
    <x v="1"/>
    <x v="277"/>
    <n v="63.89"/>
    <x v="1"/>
    <s v="USD"/>
    <n v="1314421200"/>
    <n v="1315026000"/>
    <d v="2011-08-27T05:00:00"/>
    <x v="127"/>
    <x v="0"/>
    <x v="0"/>
    <x v="10"/>
    <x v="4"/>
    <x v="10"/>
  </r>
  <r>
    <n v="135132"/>
    <n v="226"/>
    <x v="1"/>
    <x v="278"/>
    <n v="47"/>
    <x v="4"/>
    <s v="GBP"/>
    <n v="1293861600"/>
    <n v="1295071200"/>
    <d v="2011-01-01T06:00:00"/>
    <x v="345"/>
    <x v="0"/>
    <x v="1"/>
    <x v="3"/>
    <x v="3"/>
    <x v="3"/>
  </r>
  <r>
    <n v="9546"/>
    <n v="174"/>
    <x v="1"/>
    <x v="39"/>
    <n v="108.48"/>
    <x v="1"/>
    <s v="USD"/>
    <n v="1507352400"/>
    <n v="1509426000"/>
    <d v="2017-10-07T05:00:00"/>
    <x v="346"/>
    <x v="0"/>
    <x v="0"/>
    <x v="3"/>
    <x v="3"/>
    <x v="3"/>
  </r>
  <r>
    <n v="13755"/>
    <n v="372"/>
    <x v="1"/>
    <x v="271"/>
    <n v="72.02"/>
    <x v="1"/>
    <s v="USD"/>
    <n v="1296108000"/>
    <n v="1299391200"/>
    <d v="2011-01-27T06:00:00"/>
    <x v="347"/>
    <x v="0"/>
    <x v="0"/>
    <x v="1"/>
    <x v="1"/>
    <x v="1"/>
  </r>
  <r>
    <n v="8330"/>
    <n v="160"/>
    <x v="1"/>
    <x v="279"/>
    <n v="59.93"/>
    <x v="1"/>
    <s v="USD"/>
    <n v="1324965600"/>
    <n v="1325052000"/>
    <d v="2011-12-27T06:00:00"/>
    <x v="348"/>
    <x v="0"/>
    <x v="0"/>
    <x v="1"/>
    <x v="1"/>
    <x v="1"/>
  </r>
  <r>
    <n v="14547"/>
    <n v="1616"/>
    <x v="1"/>
    <x v="129"/>
    <n v="78.209999999999994"/>
    <x v="1"/>
    <s v="USD"/>
    <n v="1520229600"/>
    <n v="1522818000"/>
    <d v="2018-03-05T06:00:00"/>
    <x v="349"/>
    <x v="0"/>
    <x v="0"/>
    <x v="7"/>
    <x v="1"/>
    <x v="7"/>
  </r>
  <r>
    <n v="11735"/>
    <n v="733"/>
    <x v="1"/>
    <x v="192"/>
    <n v="104.78"/>
    <x v="2"/>
    <s v="AUD"/>
    <n v="1482991200"/>
    <n v="1485324000"/>
    <d v="2016-12-29T06:00:00"/>
    <x v="350"/>
    <x v="0"/>
    <x v="0"/>
    <x v="3"/>
    <x v="3"/>
    <x v="3"/>
  </r>
  <r>
    <n v="10658"/>
    <n v="592"/>
    <x v="1"/>
    <x v="196"/>
    <n v="105.52"/>
    <x v="1"/>
    <s v="USD"/>
    <n v="1294034400"/>
    <n v="1294120800"/>
    <d v="2011-01-03T06:00:00"/>
    <x v="351"/>
    <x v="0"/>
    <x v="1"/>
    <x v="3"/>
    <x v="3"/>
    <x v="3"/>
  </r>
  <r>
    <n v="1870"/>
    <n v="19"/>
    <x v="0"/>
    <x v="51"/>
    <n v="24.93"/>
    <x v="1"/>
    <s v="USD"/>
    <n v="1413608400"/>
    <n v="1415685600"/>
    <d v="2014-10-18T05:00:00"/>
    <x v="33"/>
    <x v="0"/>
    <x v="1"/>
    <x v="3"/>
    <x v="3"/>
    <x v="3"/>
  </r>
  <r>
    <n v="14394"/>
    <n v="277"/>
    <x v="1"/>
    <x v="280"/>
    <n v="69.87"/>
    <x v="4"/>
    <s v="GBP"/>
    <n v="1286946000"/>
    <n v="1288933200"/>
    <d v="2010-10-13T05:00:00"/>
    <x v="352"/>
    <x v="0"/>
    <x v="1"/>
    <x v="4"/>
    <x v="4"/>
    <x v="4"/>
  </r>
  <r>
    <n v="14743"/>
    <n v="273"/>
    <x v="1"/>
    <x v="110"/>
    <n v="95.73"/>
    <x v="1"/>
    <s v="USD"/>
    <n v="1359871200"/>
    <n v="1363237200"/>
    <d v="2013-02-03T06:00:00"/>
    <x v="353"/>
    <x v="0"/>
    <x v="1"/>
    <x v="19"/>
    <x v="4"/>
    <x v="19"/>
  </r>
  <r>
    <n v="178965"/>
    <n v="159"/>
    <x v="1"/>
    <x v="281"/>
    <n v="30"/>
    <x v="1"/>
    <s v="USD"/>
    <n v="1555304400"/>
    <n v="1555822800"/>
    <d v="2019-04-15T05:00:00"/>
    <x v="354"/>
    <x v="0"/>
    <x v="0"/>
    <x v="3"/>
    <x v="3"/>
    <x v="3"/>
  </r>
  <r>
    <n v="128410"/>
    <n v="68"/>
    <x v="0"/>
    <x v="282"/>
    <n v="59.01"/>
    <x v="1"/>
    <s v="USD"/>
    <n v="1423375200"/>
    <n v="1427778000"/>
    <d v="2015-02-08T06:00:00"/>
    <x v="355"/>
    <x v="0"/>
    <x v="0"/>
    <x v="3"/>
    <x v="3"/>
    <x v="3"/>
  </r>
  <r>
    <n v="14324"/>
    <n v="1592"/>
    <x v="1"/>
    <x v="283"/>
    <n v="84.76"/>
    <x v="1"/>
    <s v="USD"/>
    <n v="1420696800"/>
    <n v="1422424800"/>
    <d v="2015-01-08T06:00:00"/>
    <x v="356"/>
    <x v="0"/>
    <x v="1"/>
    <x v="4"/>
    <x v="4"/>
    <x v="4"/>
  </r>
  <r>
    <n v="164291"/>
    <n v="730"/>
    <x v="1"/>
    <x v="284"/>
    <n v="78.010000000000005"/>
    <x v="1"/>
    <s v="USD"/>
    <n v="1502946000"/>
    <n v="1503637200"/>
    <d v="2017-08-17T05:00:00"/>
    <x v="357"/>
    <x v="0"/>
    <x v="0"/>
    <x v="3"/>
    <x v="3"/>
    <x v="3"/>
  </r>
  <r>
    <n v="22073"/>
    <n v="13"/>
    <x v="0"/>
    <x v="165"/>
    <n v="50.05"/>
    <x v="1"/>
    <s v="USD"/>
    <n v="1547186400"/>
    <n v="1547618400"/>
    <d v="2019-01-11T06:00:00"/>
    <x v="358"/>
    <x v="0"/>
    <x v="1"/>
    <x v="4"/>
    <x v="4"/>
    <x v="4"/>
  </r>
  <r>
    <n v="1479"/>
    <n v="55"/>
    <x v="0"/>
    <x v="270"/>
    <n v="59.16"/>
    <x v="1"/>
    <s v="USD"/>
    <n v="1444971600"/>
    <n v="1449900000"/>
    <d v="2015-10-16T05:00:00"/>
    <x v="359"/>
    <x v="0"/>
    <x v="0"/>
    <x v="7"/>
    <x v="1"/>
    <x v="7"/>
  </r>
  <r>
    <n v="12275"/>
    <n v="361"/>
    <x v="1"/>
    <x v="54"/>
    <n v="93.7"/>
    <x v="1"/>
    <s v="USD"/>
    <n v="1404622800"/>
    <n v="1405141200"/>
    <d v="2014-07-06T05:00:00"/>
    <x v="360"/>
    <x v="0"/>
    <x v="0"/>
    <x v="1"/>
    <x v="1"/>
    <x v="1"/>
  </r>
  <r>
    <n v="5098"/>
    <n v="10"/>
    <x v="0"/>
    <x v="78"/>
    <n v="40.14"/>
    <x v="1"/>
    <s v="USD"/>
    <n v="1571720400"/>
    <n v="1572933600"/>
    <d v="2019-10-22T05:00:00"/>
    <x v="361"/>
    <x v="0"/>
    <x v="0"/>
    <x v="3"/>
    <x v="3"/>
    <x v="3"/>
  </r>
  <r>
    <n v="24882"/>
    <n v="14"/>
    <x v="0"/>
    <x v="285"/>
    <n v="70.09"/>
    <x v="1"/>
    <s v="USD"/>
    <n v="1526878800"/>
    <n v="1530162000"/>
    <d v="2018-05-21T05:00:00"/>
    <x v="362"/>
    <x v="0"/>
    <x v="0"/>
    <x v="4"/>
    <x v="4"/>
    <x v="4"/>
  </r>
  <r>
    <n v="2912"/>
    <n v="40"/>
    <x v="0"/>
    <x v="9"/>
    <n v="66.180000000000007"/>
    <x v="4"/>
    <s v="GBP"/>
    <n v="1319691600"/>
    <n v="1320904800"/>
    <d v="2011-10-27T05:00:00"/>
    <x v="363"/>
    <x v="0"/>
    <x v="0"/>
    <x v="3"/>
    <x v="3"/>
    <x v="3"/>
  </r>
  <r>
    <n v="4008"/>
    <n v="160"/>
    <x v="1"/>
    <x v="286"/>
    <n v="47.71"/>
    <x v="1"/>
    <s v="USD"/>
    <n v="1371963600"/>
    <n v="1372395600"/>
    <d v="2013-06-23T05:00:00"/>
    <x v="364"/>
    <x v="0"/>
    <x v="0"/>
    <x v="3"/>
    <x v="3"/>
    <x v="3"/>
  </r>
  <r>
    <n v="9749"/>
    <n v="184"/>
    <x v="1"/>
    <x v="287"/>
    <n v="62.9"/>
    <x v="1"/>
    <s v="USD"/>
    <n v="1433739600"/>
    <n v="1437714000"/>
    <d v="2015-06-08T05:00:00"/>
    <x v="365"/>
    <x v="0"/>
    <x v="0"/>
    <x v="3"/>
    <x v="3"/>
    <x v="3"/>
  </r>
  <r>
    <n v="5803"/>
    <n v="64"/>
    <x v="0"/>
    <x v="109"/>
    <n v="86.61"/>
    <x v="1"/>
    <s v="USD"/>
    <n v="1508130000"/>
    <n v="1509771600"/>
    <d v="2017-10-16T05:00:00"/>
    <x v="366"/>
    <x v="0"/>
    <x v="0"/>
    <x v="14"/>
    <x v="7"/>
    <x v="14"/>
  </r>
  <r>
    <n v="14199"/>
    <n v="225"/>
    <x v="1"/>
    <x v="288"/>
    <n v="75.13"/>
    <x v="1"/>
    <s v="USD"/>
    <n v="1550037600"/>
    <n v="1550556000"/>
    <d v="2019-02-13T06:00:00"/>
    <x v="285"/>
    <x v="0"/>
    <x v="1"/>
    <x v="0"/>
    <x v="0"/>
    <x v="0"/>
  </r>
  <r>
    <n v="196779"/>
    <n v="172"/>
    <x v="1"/>
    <x v="289"/>
    <n v="41"/>
    <x v="1"/>
    <s v="USD"/>
    <n v="1486706400"/>
    <n v="1489039200"/>
    <d v="2017-02-10T06:00:00"/>
    <x v="367"/>
    <x v="1"/>
    <x v="1"/>
    <x v="4"/>
    <x v="4"/>
    <x v="4"/>
  </r>
  <r>
    <n v="56859"/>
    <n v="146"/>
    <x v="1"/>
    <x v="290"/>
    <n v="50.01"/>
    <x v="1"/>
    <s v="USD"/>
    <n v="1553835600"/>
    <n v="1556600400"/>
    <d v="2019-03-29T05:00:00"/>
    <x v="368"/>
    <x v="0"/>
    <x v="0"/>
    <x v="9"/>
    <x v="5"/>
    <x v="9"/>
  </r>
  <r>
    <n v="103554"/>
    <n v="76"/>
    <x v="0"/>
    <x v="291"/>
    <n v="96.96"/>
    <x v="1"/>
    <s v="USD"/>
    <n v="1277528400"/>
    <n v="1278565200"/>
    <d v="2010-06-26T05:00:00"/>
    <x v="369"/>
    <x v="0"/>
    <x v="0"/>
    <x v="3"/>
    <x v="3"/>
    <x v="3"/>
  </r>
  <r>
    <n v="42795"/>
    <n v="39"/>
    <x v="0"/>
    <x v="292"/>
    <n v="100.93"/>
    <x v="1"/>
    <s v="USD"/>
    <n v="1339477200"/>
    <n v="1339909200"/>
    <d v="2012-06-12T05:00:00"/>
    <x v="370"/>
    <x v="0"/>
    <x v="0"/>
    <x v="8"/>
    <x v="2"/>
    <x v="8"/>
  </r>
  <r>
    <n v="12938"/>
    <n v="11"/>
    <x v="3"/>
    <x v="293"/>
    <n v="89.23"/>
    <x v="5"/>
    <s v="CHF"/>
    <n v="1325656800"/>
    <n v="1325829600"/>
    <d v="2012-01-04T06:00:00"/>
    <x v="371"/>
    <x v="0"/>
    <x v="0"/>
    <x v="7"/>
    <x v="1"/>
    <x v="7"/>
  </r>
  <r>
    <n v="101352"/>
    <n v="122"/>
    <x v="1"/>
    <x v="294"/>
    <n v="87.98"/>
    <x v="1"/>
    <s v="USD"/>
    <n v="1288242000"/>
    <n v="1290578400"/>
    <d v="2010-10-28T05:00:00"/>
    <x v="372"/>
    <x v="0"/>
    <x v="0"/>
    <x v="3"/>
    <x v="3"/>
    <x v="3"/>
  </r>
  <r>
    <n v="4477"/>
    <n v="187"/>
    <x v="1"/>
    <x v="126"/>
    <n v="89.54"/>
    <x v="1"/>
    <s v="USD"/>
    <n v="1379048400"/>
    <n v="1380344400"/>
    <d v="2013-09-13T05:00:00"/>
    <x v="373"/>
    <x v="0"/>
    <x v="0"/>
    <x v="14"/>
    <x v="7"/>
    <x v="14"/>
  </r>
  <r>
    <n v="4393"/>
    <n v="7"/>
    <x v="0"/>
    <x v="295"/>
    <n v="29.09"/>
    <x v="1"/>
    <s v="USD"/>
    <n v="1389679200"/>
    <n v="1389852000"/>
    <d v="2014-01-14T06:00:00"/>
    <x v="374"/>
    <x v="0"/>
    <x v="0"/>
    <x v="9"/>
    <x v="5"/>
    <x v="9"/>
  </r>
  <r>
    <n v="67546"/>
    <n v="66"/>
    <x v="0"/>
    <x v="296"/>
    <n v="42.01"/>
    <x v="1"/>
    <s v="USD"/>
    <n v="1294293600"/>
    <n v="1294466400"/>
    <d v="2011-01-06T06:00:00"/>
    <x v="375"/>
    <x v="0"/>
    <x v="0"/>
    <x v="8"/>
    <x v="2"/>
    <x v="8"/>
  </r>
  <r>
    <n v="143788"/>
    <n v="229"/>
    <x v="1"/>
    <x v="297"/>
    <n v="47"/>
    <x v="0"/>
    <s v="CAD"/>
    <n v="1500267600"/>
    <n v="1500354000"/>
    <d v="2017-07-17T05:00:00"/>
    <x v="376"/>
    <x v="0"/>
    <x v="0"/>
    <x v="17"/>
    <x v="1"/>
    <x v="17"/>
  </r>
  <r>
    <n v="3755"/>
    <n v="469"/>
    <x v="1"/>
    <x v="298"/>
    <n v="110.44"/>
    <x v="1"/>
    <s v="USD"/>
    <n v="1375074000"/>
    <n v="1375938000"/>
    <d v="2013-07-29T05:00:00"/>
    <x v="377"/>
    <x v="0"/>
    <x v="1"/>
    <x v="4"/>
    <x v="4"/>
    <x v="4"/>
  </r>
  <r>
    <n v="9238"/>
    <n v="130"/>
    <x v="1"/>
    <x v="10"/>
    <n v="41.99"/>
    <x v="1"/>
    <s v="USD"/>
    <n v="1323324000"/>
    <n v="1323410400"/>
    <d v="2011-12-08T06:00:00"/>
    <x v="378"/>
    <x v="1"/>
    <x v="0"/>
    <x v="3"/>
    <x v="3"/>
    <x v="3"/>
  </r>
  <r>
    <n v="77012"/>
    <n v="167"/>
    <x v="1"/>
    <x v="299"/>
    <n v="48.01"/>
    <x v="2"/>
    <s v="AUD"/>
    <n v="1538715600"/>
    <n v="1539406800"/>
    <d v="2018-10-05T05:00:00"/>
    <x v="379"/>
    <x v="0"/>
    <x v="0"/>
    <x v="6"/>
    <x v="4"/>
    <x v="6"/>
  </r>
  <r>
    <n v="14083"/>
    <n v="174"/>
    <x v="1"/>
    <x v="211"/>
    <n v="31.02"/>
    <x v="1"/>
    <s v="USD"/>
    <n v="1369285200"/>
    <n v="1369803600"/>
    <d v="2013-05-23T05:00:00"/>
    <x v="380"/>
    <x v="0"/>
    <x v="0"/>
    <x v="1"/>
    <x v="1"/>
    <x v="1"/>
  </r>
  <r>
    <n v="12202"/>
    <n v="718"/>
    <x v="1"/>
    <x v="300"/>
    <n v="99.2"/>
    <x v="6"/>
    <s v="EUR"/>
    <n v="1525755600"/>
    <n v="1525928400"/>
    <d v="2018-05-08T05:00:00"/>
    <x v="103"/>
    <x v="0"/>
    <x v="1"/>
    <x v="10"/>
    <x v="4"/>
    <x v="10"/>
  </r>
  <r>
    <n v="62127"/>
    <n v="64"/>
    <x v="0"/>
    <x v="301"/>
    <n v="66.02"/>
    <x v="1"/>
    <s v="USD"/>
    <n v="1296626400"/>
    <n v="1297231200"/>
    <d v="2011-02-02T06:00:00"/>
    <x v="381"/>
    <x v="0"/>
    <x v="0"/>
    <x v="7"/>
    <x v="1"/>
    <x v="7"/>
  </r>
  <r>
    <n v="2"/>
    <n v="2"/>
    <x v="0"/>
    <x v="49"/>
    <n v="2"/>
    <x v="1"/>
    <s v="USD"/>
    <n v="1376629200"/>
    <n v="1378530000"/>
    <d v="2013-08-16T05:00:00"/>
    <x v="382"/>
    <x v="0"/>
    <x v="1"/>
    <x v="14"/>
    <x v="7"/>
    <x v="14"/>
  </r>
  <r>
    <n v="13772"/>
    <n v="1530"/>
    <x v="1"/>
    <x v="302"/>
    <n v="46.06"/>
    <x v="1"/>
    <s v="USD"/>
    <n v="1572152400"/>
    <n v="1572152400"/>
    <d v="2019-10-27T05:00:00"/>
    <x v="383"/>
    <x v="0"/>
    <x v="0"/>
    <x v="3"/>
    <x v="3"/>
    <x v="3"/>
  </r>
  <r>
    <n v="2946"/>
    <n v="40"/>
    <x v="0"/>
    <x v="174"/>
    <n v="73.650000000000006"/>
    <x v="1"/>
    <s v="USD"/>
    <n v="1325829600"/>
    <n v="1329890400"/>
    <d v="2012-01-06T06:00:00"/>
    <x v="384"/>
    <x v="0"/>
    <x v="1"/>
    <x v="12"/>
    <x v="4"/>
    <x v="12"/>
  </r>
  <r>
    <n v="168820"/>
    <n v="86"/>
    <x v="0"/>
    <x v="303"/>
    <n v="55.99"/>
    <x v="0"/>
    <s v="CAD"/>
    <n v="1273640400"/>
    <n v="1276750800"/>
    <d v="2010-05-12T05:00:00"/>
    <x v="385"/>
    <x v="0"/>
    <x v="1"/>
    <x v="3"/>
    <x v="3"/>
    <x v="3"/>
  </r>
  <r>
    <n v="154321"/>
    <n v="316"/>
    <x v="1"/>
    <x v="304"/>
    <n v="68.989999999999995"/>
    <x v="1"/>
    <s v="USD"/>
    <n v="1510639200"/>
    <n v="1510898400"/>
    <d v="2017-11-14T06:00:00"/>
    <x v="386"/>
    <x v="0"/>
    <x v="0"/>
    <x v="3"/>
    <x v="3"/>
    <x v="3"/>
  </r>
  <r>
    <n v="26527"/>
    <n v="90"/>
    <x v="0"/>
    <x v="305"/>
    <n v="60.98"/>
    <x v="1"/>
    <s v="USD"/>
    <n v="1528088400"/>
    <n v="1532408400"/>
    <d v="2018-06-04T05:00:00"/>
    <x v="387"/>
    <x v="0"/>
    <x v="0"/>
    <x v="3"/>
    <x v="3"/>
    <x v="3"/>
  </r>
  <r>
    <n v="71583"/>
    <n v="182"/>
    <x v="1"/>
    <x v="306"/>
    <n v="110.98"/>
    <x v="1"/>
    <s v="USD"/>
    <n v="1359525600"/>
    <n v="1360562400"/>
    <d v="2013-01-30T06:00:00"/>
    <x v="388"/>
    <x v="1"/>
    <x v="0"/>
    <x v="4"/>
    <x v="4"/>
    <x v="4"/>
  </r>
  <r>
    <n v="12100"/>
    <n v="356"/>
    <x v="1"/>
    <x v="307"/>
    <n v="25"/>
    <x v="3"/>
    <s v="DKK"/>
    <n v="1570942800"/>
    <n v="1571547600"/>
    <d v="2019-10-13T05:00:00"/>
    <x v="389"/>
    <x v="0"/>
    <x v="0"/>
    <x v="3"/>
    <x v="3"/>
    <x v="3"/>
  </r>
  <r>
    <n v="12129"/>
    <n v="132"/>
    <x v="1"/>
    <x v="110"/>
    <n v="78.760000000000005"/>
    <x v="0"/>
    <s v="CAD"/>
    <n v="1466398800"/>
    <n v="1468126800"/>
    <d v="2016-06-20T05:00:00"/>
    <x v="390"/>
    <x v="0"/>
    <x v="0"/>
    <x v="4"/>
    <x v="4"/>
    <x v="4"/>
  </r>
  <r>
    <n v="62804"/>
    <n v="46"/>
    <x v="0"/>
    <x v="308"/>
    <n v="87.96"/>
    <x v="1"/>
    <s v="USD"/>
    <n v="1492491600"/>
    <n v="1492837200"/>
    <d v="2017-04-18T05:00:00"/>
    <x v="391"/>
    <x v="0"/>
    <x v="0"/>
    <x v="1"/>
    <x v="1"/>
    <x v="1"/>
  </r>
  <r>
    <n v="55536"/>
    <n v="36"/>
    <x v="2"/>
    <x v="309"/>
    <n v="49.99"/>
    <x v="1"/>
    <s v="USD"/>
    <n v="1430197200"/>
    <n v="1430197200"/>
    <d v="2015-04-28T05:00:00"/>
    <x v="277"/>
    <x v="0"/>
    <x v="0"/>
    <x v="20"/>
    <x v="6"/>
    <x v="20"/>
  </r>
  <r>
    <n v="8161"/>
    <n v="105"/>
    <x v="1"/>
    <x v="172"/>
    <n v="99.52"/>
    <x v="1"/>
    <s v="USD"/>
    <n v="1496034000"/>
    <n v="1496206800"/>
    <d v="2017-05-29T05:00:00"/>
    <x v="392"/>
    <x v="0"/>
    <x v="0"/>
    <x v="3"/>
    <x v="3"/>
    <x v="3"/>
  </r>
  <r>
    <n v="14046"/>
    <n v="669"/>
    <x v="1"/>
    <x v="38"/>
    <n v="104.82"/>
    <x v="1"/>
    <s v="USD"/>
    <n v="1388728800"/>
    <n v="1389592800"/>
    <d v="2014-01-03T06:00:00"/>
    <x v="393"/>
    <x v="0"/>
    <x v="0"/>
    <x v="13"/>
    <x v="5"/>
    <x v="13"/>
  </r>
  <r>
    <n v="117628"/>
    <n v="62"/>
    <x v="2"/>
    <x v="310"/>
    <n v="108.01"/>
    <x v="1"/>
    <s v="USD"/>
    <n v="1543298400"/>
    <n v="1545631200"/>
    <d v="2018-11-27T06:00:00"/>
    <x v="394"/>
    <x v="0"/>
    <x v="0"/>
    <x v="10"/>
    <x v="4"/>
    <x v="10"/>
  </r>
  <r>
    <n v="159405"/>
    <n v="85"/>
    <x v="0"/>
    <x v="311"/>
    <n v="29"/>
    <x v="1"/>
    <s v="USD"/>
    <n v="1271739600"/>
    <n v="1272430800"/>
    <d v="2010-04-20T05:00:00"/>
    <x v="395"/>
    <x v="0"/>
    <x v="1"/>
    <x v="0"/>
    <x v="0"/>
    <x v="0"/>
  </r>
  <r>
    <n v="12552"/>
    <n v="11"/>
    <x v="0"/>
    <x v="312"/>
    <n v="30.03"/>
    <x v="1"/>
    <s v="USD"/>
    <n v="1326434400"/>
    <n v="1327903200"/>
    <d v="2012-01-13T06:00:00"/>
    <x v="396"/>
    <x v="0"/>
    <x v="0"/>
    <x v="3"/>
    <x v="3"/>
    <x v="3"/>
  </r>
  <r>
    <n v="59007"/>
    <n v="44"/>
    <x v="0"/>
    <x v="313"/>
    <n v="41.01"/>
    <x v="1"/>
    <s v="USD"/>
    <n v="1295244000"/>
    <n v="1296021600"/>
    <d v="2011-01-17T06:00:00"/>
    <x v="397"/>
    <x v="0"/>
    <x v="1"/>
    <x v="4"/>
    <x v="4"/>
    <x v="4"/>
  </r>
  <r>
    <n v="943"/>
    <n v="55"/>
    <x v="0"/>
    <x v="27"/>
    <n v="62.87"/>
    <x v="1"/>
    <s v="USD"/>
    <n v="1541221200"/>
    <n v="1543298400"/>
    <d v="2018-11-03T05:00:00"/>
    <x v="398"/>
    <x v="0"/>
    <x v="0"/>
    <x v="3"/>
    <x v="3"/>
    <x v="3"/>
  </r>
  <r>
    <n v="93963"/>
    <n v="57"/>
    <x v="0"/>
    <x v="314"/>
    <n v="47.01"/>
    <x v="0"/>
    <s v="CAD"/>
    <n v="1336280400"/>
    <n v="1336366800"/>
    <d v="2012-05-06T05:00:00"/>
    <x v="399"/>
    <x v="0"/>
    <x v="0"/>
    <x v="4"/>
    <x v="4"/>
    <x v="4"/>
  </r>
  <r>
    <n v="140469"/>
    <n v="123"/>
    <x v="1"/>
    <x v="315"/>
    <n v="27"/>
    <x v="1"/>
    <s v="USD"/>
    <n v="1324533600"/>
    <n v="1325052000"/>
    <d v="2011-12-22T06:00:00"/>
    <x v="348"/>
    <x v="0"/>
    <x v="0"/>
    <x v="2"/>
    <x v="2"/>
    <x v="2"/>
  </r>
  <r>
    <n v="6423"/>
    <n v="128"/>
    <x v="1"/>
    <x v="115"/>
    <n v="68.33"/>
    <x v="1"/>
    <s v="USD"/>
    <n v="1498366800"/>
    <n v="1499576400"/>
    <d v="2017-06-25T05:00:00"/>
    <x v="400"/>
    <x v="0"/>
    <x v="0"/>
    <x v="3"/>
    <x v="3"/>
    <x v="3"/>
  </r>
  <r>
    <n v="6015"/>
    <n v="64"/>
    <x v="0"/>
    <x v="316"/>
    <n v="50.97"/>
    <x v="1"/>
    <s v="USD"/>
    <n v="1498712400"/>
    <n v="1501304400"/>
    <d v="2017-06-29T05:00:00"/>
    <x v="401"/>
    <x v="0"/>
    <x v="1"/>
    <x v="8"/>
    <x v="2"/>
    <x v="8"/>
  </r>
  <r>
    <n v="11075"/>
    <n v="127"/>
    <x v="1"/>
    <x v="317"/>
    <n v="54.02"/>
    <x v="1"/>
    <s v="USD"/>
    <n v="1271480400"/>
    <n v="1273208400"/>
    <d v="2010-04-17T05:00:00"/>
    <x v="402"/>
    <x v="0"/>
    <x v="1"/>
    <x v="3"/>
    <x v="3"/>
    <x v="3"/>
  </r>
  <r>
    <n v="15723"/>
    <n v="11"/>
    <x v="0"/>
    <x v="318"/>
    <n v="97.06"/>
    <x v="1"/>
    <s v="USD"/>
    <n v="1316667600"/>
    <n v="1316840400"/>
    <d v="2011-09-22T05:00:00"/>
    <x v="403"/>
    <x v="0"/>
    <x v="1"/>
    <x v="0"/>
    <x v="0"/>
    <x v="0"/>
  </r>
  <r>
    <n v="2064"/>
    <n v="40"/>
    <x v="0"/>
    <x v="100"/>
    <n v="24.87"/>
    <x v="1"/>
    <s v="USD"/>
    <n v="1524027600"/>
    <n v="1524546000"/>
    <d v="2018-04-18T05:00:00"/>
    <x v="404"/>
    <x v="0"/>
    <x v="0"/>
    <x v="7"/>
    <x v="1"/>
    <x v="7"/>
  </r>
  <r>
    <n v="7767"/>
    <n v="288"/>
    <x v="1"/>
    <x v="45"/>
    <n v="84.42"/>
    <x v="1"/>
    <s v="USD"/>
    <n v="1438059600"/>
    <n v="1438578000"/>
    <d v="2015-07-28T05:00:00"/>
    <x v="405"/>
    <x v="0"/>
    <x v="0"/>
    <x v="14"/>
    <x v="7"/>
    <x v="14"/>
  </r>
  <r>
    <n v="10313"/>
    <n v="573"/>
    <x v="1"/>
    <x v="319"/>
    <n v="47.09"/>
    <x v="1"/>
    <s v="USD"/>
    <n v="1361944800"/>
    <n v="1362549600"/>
    <d v="2013-02-27T06:00:00"/>
    <x v="406"/>
    <x v="0"/>
    <x v="0"/>
    <x v="3"/>
    <x v="3"/>
    <x v="3"/>
  </r>
  <r>
    <n v="197018"/>
    <n v="113"/>
    <x v="1"/>
    <x v="320"/>
    <n v="78"/>
    <x v="1"/>
    <s v="USD"/>
    <n v="1410584400"/>
    <n v="1413349200"/>
    <d v="2014-09-13T05:00:00"/>
    <x v="407"/>
    <x v="0"/>
    <x v="1"/>
    <x v="3"/>
    <x v="3"/>
    <x v="3"/>
  </r>
  <r>
    <n v="47037"/>
    <n v="46"/>
    <x v="0"/>
    <x v="321"/>
    <n v="62.97"/>
    <x v="1"/>
    <s v="USD"/>
    <n v="1297404000"/>
    <n v="1298008800"/>
    <d v="2011-02-11T06:00:00"/>
    <x v="408"/>
    <x v="0"/>
    <x v="0"/>
    <x v="10"/>
    <x v="4"/>
    <x v="10"/>
  </r>
  <r>
    <n v="173191"/>
    <n v="91"/>
    <x v="3"/>
    <x v="322"/>
    <n v="81.010000000000005"/>
    <x v="1"/>
    <s v="USD"/>
    <n v="1392012000"/>
    <n v="1394427600"/>
    <d v="2014-02-10T06:00:00"/>
    <x v="409"/>
    <x v="0"/>
    <x v="1"/>
    <x v="14"/>
    <x v="7"/>
    <x v="14"/>
  </r>
  <r>
    <n v="5487"/>
    <n v="68"/>
    <x v="0"/>
    <x v="286"/>
    <n v="65.319999999999993"/>
    <x v="1"/>
    <s v="USD"/>
    <n v="1569733200"/>
    <n v="1572670800"/>
    <d v="2019-09-29T05:00:00"/>
    <x v="410"/>
    <x v="0"/>
    <x v="0"/>
    <x v="3"/>
    <x v="3"/>
    <x v="3"/>
  </r>
  <r>
    <n v="9817"/>
    <n v="192"/>
    <x v="1"/>
    <x v="115"/>
    <n v="104.44"/>
    <x v="1"/>
    <s v="USD"/>
    <n v="1529643600"/>
    <n v="1531112400"/>
    <d v="2018-06-22T05:00:00"/>
    <x v="312"/>
    <x v="1"/>
    <x v="0"/>
    <x v="3"/>
    <x v="3"/>
    <x v="3"/>
  </r>
  <r>
    <n v="6369"/>
    <n v="83"/>
    <x v="0"/>
    <x v="222"/>
    <n v="69.989999999999995"/>
    <x v="1"/>
    <s v="USD"/>
    <n v="1399006800"/>
    <n v="1400734800"/>
    <d v="2014-05-02T05:00:00"/>
    <x v="411"/>
    <x v="0"/>
    <x v="0"/>
    <x v="3"/>
    <x v="3"/>
    <x v="3"/>
  </r>
  <r>
    <n v="65755"/>
    <n v="54"/>
    <x v="0"/>
    <x v="323"/>
    <n v="83.02"/>
    <x v="1"/>
    <s v="USD"/>
    <n v="1385359200"/>
    <n v="1386741600"/>
    <d v="2013-11-25T06:00:00"/>
    <x v="412"/>
    <x v="0"/>
    <x v="1"/>
    <x v="4"/>
    <x v="4"/>
    <x v="4"/>
  </r>
  <r>
    <n v="903"/>
    <n v="17"/>
    <x v="3"/>
    <x v="234"/>
    <n v="90.3"/>
    <x v="0"/>
    <s v="CAD"/>
    <n v="1480572000"/>
    <n v="1481781600"/>
    <d v="2016-12-01T06:00:00"/>
    <x v="413"/>
    <x v="1"/>
    <x v="0"/>
    <x v="3"/>
    <x v="3"/>
    <x v="3"/>
  </r>
  <r>
    <n v="178120"/>
    <n v="117"/>
    <x v="1"/>
    <x v="324"/>
    <n v="103.98"/>
    <x v="6"/>
    <s v="EUR"/>
    <n v="1418623200"/>
    <n v="1419660000"/>
    <d v="2014-12-15T06:00:00"/>
    <x v="414"/>
    <x v="0"/>
    <x v="1"/>
    <x v="3"/>
    <x v="3"/>
    <x v="3"/>
  </r>
  <r>
    <n v="13678"/>
    <n v="1052"/>
    <x v="1"/>
    <x v="61"/>
    <n v="54.93"/>
    <x v="1"/>
    <s v="USD"/>
    <n v="1555736400"/>
    <n v="1555822800"/>
    <d v="2019-04-20T05:00:00"/>
    <x v="354"/>
    <x v="0"/>
    <x v="0"/>
    <x v="17"/>
    <x v="1"/>
    <x v="17"/>
  </r>
  <r>
    <n v="9969"/>
    <n v="123"/>
    <x v="1"/>
    <x v="325"/>
    <n v="51.92"/>
    <x v="1"/>
    <s v="USD"/>
    <n v="1442120400"/>
    <n v="1442379600"/>
    <d v="2015-09-13T05:00:00"/>
    <x v="415"/>
    <x v="0"/>
    <x v="1"/>
    <x v="10"/>
    <x v="4"/>
    <x v="10"/>
  </r>
  <r>
    <n v="14827"/>
    <n v="179"/>
    <x v="1"/>
    <x v="326"/>
    <n v="60.03"/>
    <x v="1"/>
    <s v="USD"/>
    <n v="1362376800"/>
    <n v="1364965200"/>
    <d v="2013-03-04T06:00:00"/>
    <x v="416"/>
    <x v="0"/>
    <x v="0"/>
    <x v="3"/>
    <x v="3"/>
    <x v="3"/>
  </r>
  <r>
    <n v="100900"/>
    <n v="355"/>
    <x v="1"/>
    <x v="327"/>
    <n v="44"/>
    <x v="1"/>
    <s v="USD"/>
    <n v="1478408400"/>
    <n v="1479016800"/>
    <d v="2016-11-06T05:00:00"/>
    <x v="417"/>
    <x v="0"/>
    <x v="0"/>
    <x v="22"/>
    <x v="4"/>
    <x v="22"/>
  </r>
  <r>
    <n v="165954"/>
    <n v="162"/>
    <x v="1"/>
    <x v="328"/>
    <n v="53"/>
    <x v="1"/>
    <s v="USD"/>
    <n v="1498798800"/>
    <n v="1499662800"/>
    <d v="2017-06-30T05:00:00"/>
    <x v="418"/>
    <x v="0"/>
    <x v="0"/>
    <x v="19"/>
    <x v="4"/>
    <x v="19"/>
  </r>
  <r>
    <n v="1744"/>
    <n v="25"/>
    <x v="0"/>
    <x v="235"/>
    <n v="54.5"/>
    <x v="1"/>
    <s v="USD"/>
    <n v="1335416400"/>
    <n v="1337835600"/>
    <d v="2012-04-26T05:00:00"/>
    <x v="419"/>
    <x v="0"/>
    <x v="0"/>
    <x v="8"/>
    <x v="2"/>
    <x v="8"/>
  </r>
  <r>
    <n v="10731"/>
    <n v="199"/>
    <x v="1"/>
    <x v="182"/>
    <n v="75.040000000000006"/>
    <x v="6"/>
    <s v="EUR"/>
    <n v="1504328400"/>
    <n v="1505710800"/>
    <d v="2017-09-02T05:00:00"/>
    <x v="420"/>
    <x v="0"/>
    <x v="0"/>
    <x v="3"/>
    <x v="3"/>
    <x v="3"/>
  </r>
  <r>
    <n v="3232"/>
    <n v="35"/>
    <x v="3"/>
    <x v="329"/>
    <n v="35.909999999999997"/>
    <x v="1"/>
    <s v="USD"/>
    <n v="1285822800"/>
    <n v="1287464400"/>
    <d v="2010-09-30T05:00:00"/>
    <x v="421"/>
    <x v="0"/>
    <x v="0"/>
    <x v="3"/>
    <x v="3"/>
    <x v="3"/>
  </r>
  <r>
    <n v="10938"/>
    <n v="176"/>
    <x v="1"/>
    <x v="102"/>
    <n v="36.950000000000003"/>
    <x v="1"/>
    <s v="USD"/>
    <n v="1311483600"/>
    <n v="1311656400"/>
    <d v="2011-07-24T05:00:00"/>
    <x v="422"/>
    <x v="0"/>
    <x v="1"/>
    <x v="7"/>
    <x v="1"/>
    <x v="7"/>
  </r>
  <r>
    <n v="10739"/>
    <n v="511"/>
    <x v="1"/>
    <x v="73"/>
    <n v="63.17"/>
    <x v="1"/>
    <s v="USD"/>
    <n v="1291356000"/>
    <n v="1293170400"/>
    <d v="2010-12-03T06:00:00"/>
    <x v="423"/>
    <x v="0"/>
    <x v="1"/>
    <x v="3"/>
    <x v="3"/>
    <x v="3"/>
  </r>
  <r>
    <n v="5579"/>
    <n v="82"/>
    <x v="0"/>
    <x v="129"/>
    <n v="29.99"/>
    <x v="1"/>
    <s v="USD"/>
    <n v="1355810400"/>
    <n v="1355983200"/>
    <d v="2012-12-18T06:00:00"/>
    <x v="424"/>
    <x v="0"/>
    <x v="0"/>
    <x v="8"/>
    <x v="2"/>
    <x v="8"/>
  </r>
  <r>
    <n v="37754"/>
    <n v="24"/>
    <x v="3"/>
    <x v="330"/>
    <n v="86"/>
    <x v="4"/>
    <s v="GBP"/>
    <n v="1513663200"/>
    <n v="1515045600"/>
    <d v="2017-12-19T06:00:00"/>
    <x v="425"/>
    <x v="0"/>
    <x v="0"/>
    <x v="19"/>
    <x v="4"/>
    <x v="19"/>
  </r>
  <r>
    <n v="45384"/>
    <n v="50"/>
    <x v="0"/>
    <x v="331"/>
    <n v="75.010000000000005"/>
    <x v="1"/>
    <s v="USD"/>
    <n v="1365915600"/>
    <n v="1366088400"/>
    <d v="2013-04-14T05:00:00"/>
    <x v="426"/>
    <x v="0"/>
    <x v="1"/>
    <x v="11"/>
    <x v="6"/>
    <x v="11"/>
  </r>
  <r>
    <n v="8703"/>
    <n v="967"/>
    <x v="1"/>
    <x v="99"/>
    <n v="101.2"/>
    <x v="3"/>
    <s v="DKK"/>
    <n v="1551852000"/>
    <n v="1553317200"/>
    <d v="2019-03-06T06:00:00"/>
    <x v="427"/>
    <x v="0"/>
    <x v="0"/>
    <x v="11"/>
    <x v="6"/>
    <x v="11"/>
  </r>
  <r>
    <n v="4"/>
    <n v="4"/>
    <x v="0"/>
    <x v="49"/>
    <n v="4"/>
    <x v="0"/>
    <s v="CAD"/>
    <n v="1540098000"/>
    <n v="1542088800"/>
    <d v="2018-10-21T05:00:00"/>
    <x v="428"/>
    <x v="0"/>
    <x v="0"/>
    <x v="10"/>
    <x v="4"/>
    <x v="10"/>
  </r>
  <r>
    <n v="182302"/>
    <n v="123"/>
    <x v="1"/>
    <x v="332"/>
    <n v="29"/>
    <x v="1"/>
    <s v="USD"/>
    <n v="1500440400"/>
    <n v="1503118800"/>
    <d v="2017-07-19T05:00:00"/>
    <x v="429"/>
    <x v="0"/>
    <x v="0"/>
    <x v="1"/>
    <x v="1"/>
    <x v="1"/>
  </r>
  <r>
    <n v="3045"/>
    <n v="63"/>
    <x v="0"/>
    <x v="249"/>
    <n v="98.23"/>
    <x v="1"/>
    <s v="USD"/>
    <n v="1278392400"/>
    <n v="1278478800"/>
    <d v="2010-07-06T05:00:00"/>
    <x v="430"/>
    <x v="0"/>
    <x v="0"/>
    <x v="6"/>
    <x v="4"/>
    <x v="6"/>
  </r>
  <r>
    <n v="102749"/>
    <n v="56"/>
    <x v="0"/>
    <x v="333"/>
    <n v="87"/>
    <x v="1"/>
    <s v="USD"/>
    <n v="1480572000"/>
    <n v="1484114400"/>
    <d v="2016-12-01T06:00:00"/>
    <x v="431"/>
    <x v="0"/>
    <x v="0"/>
    <x v="22"/>
    <x v="4"/>
    <x v="22"/>
  </r>
  <r>
    <n v="1763"/>
    <n v="44"/>
    <x v="0"/>
    <x v="334"/>
    <n v="45.21"/>
    <x v="1"/>
    <s v="USD"/>
    <n v="1382331600"/>
    <n v="1385445600"/>
    <d v="2013-10-21T05:00:00"/>
    <x v="432"/>
    <x v="0"/>
    <x v="1"/>
    <x v="6"/>
    <x v="4"/>
    <x v="6"/>
  </r>
  <r>
    <n v="137904"/>
    <n v="118"/>
    <x v="1"/>
    <x v="335"/>
    <n v="37"/>
    <x v="1"/>
    <s v="USD"/>
    <n v="1316754000"/>
    <n v="1318741200"/>
    <d v="2011-09-23T05:00:00"/>
    <x v="433"/>
    <x v="0"/>
    <x v="0"/>
    <x v="3"/>
    <x v="3"/>
    <x v="3"/>
  </r>
  <r>
    <n v="152438"/>
    <n v="104"/>
    <x v="1"/>
    <x v="336"/>
    <n v="94.98"/>
    <x v="1"/>
    <s v="USD"/>
    <n v="1518242400"/>
    <n v="1518242400"/>
    <d v="2018-02-10T06:00:00"/>
    <x v="434"/>
    <x v="0"/>
    <x v="1"/>
    <x v="7"/>
    <x v="1"/>
    <x v="7"/>
  </r>
  <r>
    <n v="1332"/>
    <n v="27"/>
    <x v="0"/>
    <x v="337"/>
    <n v="28.96"/>
    <x v="1"/>
    <s v="USD"/>
    <n v="1476421200"/>
    <n v="1476594000"/>
    <d v="2016-10-14T05:00:00"/>
    <x v="435"/>
    <x v="0"/>
    <x v="0"/>
    <x v="3"/>
    <x v="3"/>
    <x v="3"/>
  </r>
  <r>
    <n v="118706"/>
    <n v="351"/>
    <x v="1"/>
    <x v="338"/>
    <n v="55.99"/>
    <x v="1"/>
    <s v="USD"/>
    <n v="1269752400"/>
    <n v="1273554000"/>
    <d v="2010-03-28T05:00:00"/>
    <x v="436"/>
    <x v="0"/>
    <x v="0"/>
    <x v="3"/>
    <x v="3"/>
    <x v="3"/>
  </r>
  <r>
    <n v="5674"/>
    <n v="90"/>
    <x v="0"/>
    <x v="339"/>
    <n v="54.04"/>
    <x v="1"/>
    <s v="USD"/>
    <n v="1419746400"/>
    <n v="1421906400"/>
    <d v="2014-12-28T06:00:00"/>
    <x v="437"/>
    <x v="0"/>
    <x v="0"/>
    <x v="4"/>
    <x v="4"/>
    <x v="4"/>
  </r>
  <r>
    <n v="4119"/>
    <n v="172"/>
    <x v="1"/>
    <x v="126"/>
    <n v="82.38"/>
    <x v="1"/>
    <s v="USD"/>
    <n v="1281330000"/>
    <n v="1281589200"/>
    <d v="2010-08-09T05:00:00"/>
    <x v="438"/>
    <x v="0"/>
    <x v="0"/>
    <x v="3"/>
    <x v="3"/>
    <x v="3"/>
  </r>
  <r>
    <n v="139354"/>
    <n v="141"/>
    <x v="1"/>
    <x v="340"/>
    <n v="67"/>
    <x v="1"/>
    <s v="USD"/>
    <n v="1398661200"/>
    <n v="1400389200"/>
    <d v="2014-04-28T05:00:00"/>
    <x v="439"/>
    <x v="0"/>
    <x v="0"/>
    <x v="6"/>
    <x v="4"/>
    <x v="6"/>
  </r>
  <r>
    <n v="57734"/>
    <n v="31"/>
    <x v="0"/>
    <x v="341"/>
    <n v="107.91"/>
    <x v="1"/>
    <s v="USD"/>
    <n v="1359525600"/>
    <n v="1362808800"/>
    <d v="2013-01-30T06:00:00"/>
    <x v="440"/>
    <x v="0"/>
    <x v="0"/>
    <x v="20"/>
    <x v="6"/>
    <x v="20"/>
  </r>
  <r>
    <n v="145265"/>
    <n v="108"/>
    <x v="1"/>
    <x v="342"/>
    <n v="69.010000000000005"/>
    <x v="1"/>
    <s v="USD"/>
    <n v="1388469600"/>
    <n v="1388815200"/>
    <d v="2013-12-31T06:00:00"/>
    <x v="441"/>
    <x v="0"/>
    <x v="0"/>
    <x v="10"/>
    <x v="4"/>
    <x v="10"/>
  </r>
  <r>
    <n v="95020"/>
    <n v="133"/>
    <x v="1"/>
    <x v="343"/>
    <n v="39.01"/>
    <x v="1"/>
    <s v="USD"/>
    <n v="1518328800"/>
    <n v="1519538400"/>
    <d v="2018-02-11T06:00:00"/>
    <x v="442"/>
    <x v="0"/>
    <x v="0"/>
    <x v="3"/>
    <x v="3"/>
    <x v="3"/>
  </r>
  <r>
    <n v="8829"/>
    <n v="188"/>
    <x v="1"/>
    <x v="175"/>
    <n v="110.36"/>
    <x v="1"/>
    <s v="USD"/>
    <n v="1517032800"/>
    <n v="1517810400"/>
    <d v="2018-01-27T06:00:00"/>
    <x v="443"/>
    <x v="0"/>
    <x v="0"/>
    <x v="18"/>
    <x v="5"/>
    <x v="18"/>
  </r>
  <r>
    <n v="3984"/>
    <n v="332"/>
    <x v="1"/>
    <x v="344"/>
    <n v="94.86"/>
    <x v="1"/>
    <s v="USD"/>
    <n v="1368594000"/>
    <n v="1370581200"/>
    <d v="2013-05-15T05:00:00"/>
    <x v="444"/>
    <x v="0"/>
    <x v="1"/>
    <x v="8"/>
    <x v="2"/>
    <x v="8"/>
  </r>
  <r>
    <n v="8053"/>
    <n v="575"/>
    <x v="1"/>
    <x v="279"/>
    <n v="57.94"/>
    <x v="0"/>
    <s v="CAD"/>
    <n v="1448258400"/>
    <n v="1448863200"/>
    <d v="2015-11-23T06:00:00"/>
    <x v="445"/>
    <x v="0"/>
    <x v="1"/>
    <x v="2"/>
    <x v="2"/>
    <x v="2"/>
  </r>
  <r>
    <n v="1620"/>
    <n v="41"/>
    <x v="0"/>
    <x v="36"/>
    <n v="101.25"/>
    <x v="1"/>
    <s v="USD"/>
    <n v="1555218000"/>
    <n v="1556600400"/>
    <d v="2019-04-14T05:00:00"/>
    <x v="368"/>
    <x v="0"/>
    <x v="0"/>
    <x v="3"/>
    <x v="3"/>
    <x v="3"/>
  </r>
  <r>
    <n v="10328"/>
    <n v="184"/>
    <x v="1"/>
    <x v="122"/>
    <n v="64.959999999999994"/>
    <x v="1"/>
    <s v="USD"/>
    <n v="1431925200"/>
    <n v="1432098000"/>
    <d v="2015-05-18T05:00:00"/>
    <x v="446"/>
    <x v="0"/>
    <x v="0"/>
    <x v="6"/>
    <x v="4"/>
    <x v="6"/>
  </r>
  <r>
    <n v="10289"/>
    <n v="286"/>
    <x v="1"/>
    <x v="345"/>
    <n v="27.01"/>
    <x v="1"/>
    <s v="USD"/>
    <n v="1481522400"/>
    <n v="1482127200"/>
    <d v="2016-12-12T06:00:00"/>
    <x v="447"/>
    <x v="0"/>
    <x v="0"/>
    <x v="8"/>
    <x v="2"/>
    <x v="8"/>
  </r>
  <r>
    <n v="9889"/>
    <n v="319"/>
    <x v="1"/>
    <x v="346"/>
    <n v="50.97"/>
    <x v="4"/>
    <s v="GBP"/>
    <n v="1335934800"/>
    <n v="1335934800"/>
    <d v="2012-05-02T05:00:00"/>
    <x v="448"/>
    <x v="0"/>
    <x v="1"/>
    <x v="0"/>
    <x v="0"/>
    <x v="0"/>
  </r>
  <r>
    <n v="60342"/>
    <n v="39"/>
    <x v="0"/>
    <x v="347"/>
    <n v="104.94"/>
    <x v="1"/>
    <s v="USD"/>
    <n v="1552280400"/>
    <n v="1556946000"/>
    <d v="2019-03-11T05:00:00"/>
    <x v="178"/>
    <x v="0"/>
    <x v="0"/>
    <x v="1"/>
    <x v="1"/>
    <x v="1"/>
  </r>
  <r>
    <n v="8907"/>
    <n v="178"/>
    <x v="1"/>
    <x v="88"/>
    <n v="84.03"/>
    <x v="1"/>
    <s v="USD"/>
    <n v="1529989200"/>
    <n v="1530075600"/>
    <d v="2018-06-26T05:00:00"/>
    <x v="449"/>
    <x v="0"/>
    <x v="0"/>
    <x v="5"/>
    <x v="1"/>
    <x v="5"/>
  </r>
  <r>
    <n v="14606"/>
    <n v="365"/>
    <x v="1"/>
    <x v="23"/>
    <n v="102.86"/>
    <x v="1"/>
    <s v="USD"/>
    <n v="1418709600"/>
    <n v="1418796000"/>
    <d v="2014-12-16T06:00:00"/>
    <x v="450"/>
    <x v="0"/>
    <x v="0"/>
    <x v="19"/>
    <x v="4"/>
    <x v="19"/>
  </r>
  <r>
    <n v="8432"/>
    <n v="114"/>
    <x v="1"/>
    <x v="57"/>
    <n v="39.96"/>
    <x v="1"/>
    <s v="USD"/>
    <n v="1372136400"/>
    <n v="1372482000"/>
    <d v="2013-06-25T05:00:00"/>
    <x v="451"/>
    <x v="0"/>
    <x v="1"/>
    <x v="18"/>
    <x v="5"/>
    <x v="18"/>
  </r>
  <r>
    <n v="57122"/>
    <n v="30"/>
    <x v="0"/>
    <x v="348"/>
    <n v="51"/>
    <x v="1"/>
    <s v="USD"/>
    <n v="1533877200"/>
    <n v="1534395600"/>
    <d v="2018-08-10T05:00:00"/>
    <x v="452"/>
    <x v="0"/>
    <x v="0"/>
    <x v="13"/>
    <x v="5"/>
    <x v="13"/>
  </r>
  <r>
    <n v="4613"/>
    <n v="54"/>
    <x v="0"/>
    <x v="86"/>
    <n v="40.82"/>
    <x v="1"/>
    <s v="USD"/>
    <n v="1309064400"/>
    <n v="1311397200"/>
    <d v="2011-06-26T05:00:00"/>
    <x v="453"/>
    <x v="0"/>
    <x v="0"/>
    <x v="22"/>
    <x v="4"/>
    <x v="22"/>
  </r>
  <r>
    <n v="162603"/>
    <n v="236"/>
    <x v="1"/>
    <x v="349"/>
    <n v="59"/>
    <x v="1"/>
    <s v="USD"/>
    <n v="1425877200"/>
    <n v="1426914000"/>
    <d v="2015-03-09T05:00:00"/>
    <x v="454"/>
    <x v="0"/>
    <x v="0"/>
    <x v="8"/>
    <x v="2"/>
    <x v="8"/>
  </r>
  <r>
    <n v="12310"/>
    <n v="513"/>
    <x v="1"/>
    <x v="350"/>
    <n v="71.16"/>
    <x v="4"/>
    <s v="GBP"/>
    <n v="1501304400"/>
    <n v="1501477200"/>
    <d v="2017-07-29T05:00:00"/>
    <x v="455"/>
    <x v="0"/>
    <x v="0"/>
    <x v="0"/>
    <x v="0"/>
    <x v="0"/>
  </r>
  <r>
    <n v="8656"/>
    <n v="101"/>
    <x v="1"/>
    <x v="215"/>
    <n v="99.49"/>
    <x v="1"/>
    <s v="USD"/>
    <n v="1268287200"/>
    <n v="1269061200"/>
    <d v="2010-03-11T06:00:00"/>
    <x v="456"/>
    <x v="0"/>
    <x v="1"/>
    <x v="14"/>
    <x v="7"/>
    <x v="14"/>
  </r>
  <r>
    <n v="159931"/>
    <n v="81"/>
    <x v="0"/>
    <x v="351"/>
    <n v="103.99"/>
    <x v="1"/>
    <s v="USD"/>
    <n v="1412139600"/>
    <n v="1415772000"/>
    <d v="2014-10-01T05:00:00"/>
    <x v="457"/>
    <x v="0"/>
    <x v="1"/>
    <x v="3"/>
    <x v="3"/>
    <x v="3"/>
  </r>
  <r>
    <n v="689"/>
    <n v="16"/>
    <x v="0"/>
    <x v="352"/>
    <n v="76.56"/>
    <x v="1"/>
    <s v="USD"/>
    <n v="1330063200"/>
    <n v="1331013600"/>
    <d v="2012-02-24T06:00:00"/>
    <x v="458"/>
    <x v="0"/>
    <x v="1"/>
    <x v="13"/>
    <x v="5"/>
    <x v="13"/>
  </r>
  <r>
    <n v="48236"/>
    <n v="53"/>
    <x v="0"/>
    <x v="353"/>
    <n v="87.07"/>
    <x v="1"/>
    <s v="USD"/>
    <n v="1576130400"/>
    <n v="1576735200"/>
    <d v="2019-12-12T06:00:00"/>
    <x v="459"/>
    <x v="0"/>
    <x v="0"/>
    <x v="3"/>
    <x v="3"/>
    <x v="3"/>
  </r>
  <r>
    <n v="77021"/>
    <n v="260"/>
    <x v="1"/>
    <x v="354"/>
    <n v="49"/>
    <x v="4"/>
    <s v="GBP"/>
    <n v="1407128400"/>
    <n v="1411362000"/>
    <d v="2014-08-04T05:00:00"/>
    <x v="460"/>
    <x v="0"/>
    <x v="1"/>
    <x v="0"/>
    <x v="0"/>
    <x v="0"/>
  </r>
  <r>
    <n v="27844"/>
    <n v="31"/>
    <x v="0"/>
    <x v="355"/>
    <n v="42.97"/>
    <x v="4"/>
    <s v="GBP"/>
    <n v="1560142800"/>
    <n v="1563685200"/>
    <d v="2019-06-10T05:00:00"/>
    <x v="461"/>
    <x v="0"/>
    <x v="0"/>
    <x v="3"/>
    <x v="3"/>
    <x v="3"/>
  </r>
  <r>
    <n v="702"/>
    <n v="14"/>
    <x v="0"/>
    <x v="356"/>
    <n v="33.43"/>
    <x v="4"/>
    <s v="GBP"/>
    <n v="1520575200"/>
    <n v="1521867600"/>
    <d v="2018-03-09T06:00:00"/>
    <x v="462"/>
    <x v="0"/>
    <x v="1"/>
    <x v="18"/>
    <x v="5"/>
    <x v="18"/>
  </r>
  <r>
    <n v="197024"/>
    <n v="179"/>
    <x v="1"/>
    <x v="357"/>
    <n v="83.98"/>
    <x v="1"/>
    <s v="USD"/>
    <n v="1492664400"/>
    <n v="1495515600"/>
    <d v="2017-04-20T05:00:00"/>
    <x v="463"/>
    <x v="0"/>
    <x v="0"/>
    <x v="3"/>
    <x v="3"/>
    <x v="3"/>
  </r>
  <r>
    <n v="11663"/>
    <n v="220"/>
    <x v="1"/>
    <x v="127"/>
    <n v="101.42"/>
    <x v="1"/>
    <s v="USD"/>
    <n v="1454479200"/>
    <n v="1455948000"/>
    <d v="2016-02-03T06:00:00"/>
    <x v="464"/>
    <x v="0"/>
    <x v="0"/>
    <x v="3"/>
    <x v="3"/>
    <x v="3"/>
  </r>
  <r>
    <n v="9339"/>
    <n v="102"/>
    <x v="1"/>
    <x v="72"/>
    <n v="109.87"/>
    <x v="6"/>
    <s v="EUR"/>
    <n v="1281934800"/>
    <n v="1282366800"/>
    <d v="2010-08-16T05:00:00"/>
    <x v="465"/>
    <x v="0"/>
    <x v="0"/>
    <x v="8"/>
    <x v="2"/>
    <x v="8"/>
  </r>
  <r>
    <n v="4596"/>
    <n v="192"/>
    <x v="1"/>
    <x v="358"/>
    <n v="31.92"/>
    <x v="1"/>
    <s v="USD"/>
    <n v="1573970400"/>
    <n v="1574575200"/>
    <d v="2019-11-17T06:00:00"/>
    <x v="466"/>
    <x v="0"/>
    <x v="0"/>
    <x v="23"/>
    <x v="8"/>
    <x v="23"/>
  </r>
  <r>
    <n v="173437"/>
    <n v="305"/>
    <x v="1"/>
    <x v="120"/>
    <n v="70.989999999999995"/>
    <x v="1"/>
    <s v="USD"/>
    <n v="1372654800"/>
    <n v="1374901200"/>
    <d v="2013-07-01T05:00:00"/>
    <x v="467"/>
    <x v="0"/>
    <x v="1"/>
    <x v="0"/>
    <x v="0"/>
    <x v="0"/>
  </r>
  <r>
    <n v="45831"/>
    <n v="24"/>
    <x v="3"/>
    <x v="359"/>
    <n v="77.03"/>
    <x v="1"/>
    <s v="USD"/>
    <n v="1275886800"/>
    <n v="1278910800"/>
    <d v="2010-06-07T05:00:00"/>
    <x v="468"/>
    <x v="1"/>
    <x v="1"/>
    <x v="12"/>
    <x v="4"/>
    <x v="12"/>
  </r>
  <r>
    <n v="6514"/>
    <n v="724"/>
    <x v="1"/>
    <x v="251"/>
    <n v="101.78"/>
    <x v="1"/>
    <s v="USD"/>
    <n v="1561784400"/>
    <n v="1562907600"/>
    <d v="2019-06-29T05:00:00"/>
    <x v="469"/>
    <x v="0"/>
    <x v="0"/>
    <x v="14"/>
    <x v="7"/>
    <x v="14"/>
  </r>
  <r>
    <n v="13684"/>
    <n v="547"/>
    <x v="1"/>
    <x v="360"/>
    <n v="51.06"/>
    <x v="1"/>
    <s v="USD"/>
    <n v="1332392400"/>
    <n v="1332478800"/>
    <d v="2012-03-22T05:00:00"/>
    <x v="470"/>
    <x v="0"/>
    <x v="0"/>
    <x v="8"/>
    <x v="2"/>
    <x v="8"/>
  </r>
  <r>
    <n v="13264"/>
    <n v="415"/>
    <x v="1"/>
    <x v="135"/>
    <n v="68.02"/>
    <x v="3"/>
    <s v="DKK"/>
    <n v="1402376400"/>
    <n v="1402722000"/>
    <d v="2014-06-10T05:00:00"/>
    <x v="471"/>
    <x v="0"/>
    <x v="0"/>
    <x v="3"/>
    <x v="3"/>
    <x v="3"/>
  </r>
  <r>
    <n v="1667"/>
    <n v="1"/>
    <x v="0"/>
    <x v="71"/>
    <n v="30.87"/>
    <x v="1"/>
    <s v="USD"/>
    <n v="1495342800"/>
    <n v="1496811600"/>
    <d v="2017-05-21T05:00:00"/>
    <x v="472"/>
    <x v="0"/>
    <x v="0"/>
    <x v="10"/>
    <x v="4"/>
    <x v="10"/>
  </r>
  <r>
    <n v="3349"/>
    <n v="34"/>
    <x v="0"/>
    <x v="53"/>
    <n v="27.91"/>
    <x v="1"/>
    <s v="USD"/>
    <n v="1482213600"/>
    <n v="1482213600"/>
    <d v="2016-12-20T06:00:00"/>
    <x v="473"/>
    <x v="0"/>
    <x v="1"/>
    <x v="8"/>
    <x v="2"/>
    <x v="8"/>
  </r>
  <r>
    <n v="46317"/>
    <n v="24"/>
    <x v="0"/>
    <x v="361"/>
    <n v="79.989999999999995"/>
    <x v="3"/>
    <s v="DKK"/>
    <n v="1420092000"/>
    <n v="1420264800"/>
    <d v="2015-01-01T06:00:00"/>
    <x v="474"/>
    <x v="0"/>
    <x v="0"/>
    <x v="2"/>
    <x v="2"/>
    <x v="2"/>
  </r>
  <r>
    <n v="78743"/>
    <n v="48"/>
    <x v="0"/>
    <x v="362"/>
    <n v="38"/>
    <x v="1"/>
    <s v="USD"/>
    <n v="1458018000"/>
    <n v="1458450000"/>
    <d v="2016-03-15T05:00:00"/>
    <x v="475"/>
    <x v="0"/>
    <x v="1"/>
    <x v="4"/>
    <x v="4"/>
    <x v="4"/>
  </r>
  <r>
    <n v="0"/>
    <n v="0"/>
    <x v="0"/>
    <x v="0"/>
    <n v="0"/>
    <x v="1"/>
    <s v="USD"/>
    <n v="1367384400"/>
    <n v="1369803600"/>
    <d v="2013-05-01T05:00:00"/>
    <x v="380"/>
    <x v="0"/>
    <x v="1"/>
    <x v="3"/>
    <x v="3"/>
    <x v="3"/>
  </r>
  <r>
    <n v="107743"/>
    <n v="70"/>
    <x v="0"/>
    <x v="363"/>
    <n v="59.99"/>
    <x v="1"/>
    <s v="USD"/>
    <n v="1363064400"/>
    <n v="1363237200"/>
    <d v="2013-03-12T05:00:00"/>
    <x v="353"/>
    <x v="0"/>
    <x v="0"/>
    <x v="4"/>
    <x v="4"/>
    <x v="4"/>
  </r>
  <r>
    <n v="6889"/>
    <n v="530"/>
    <x v="1"/>
    <x v="129"/>
    <n v="37.04"/>
    <x v="2"/>
    <s v="AUD"/>
    <n v="1343365200"/>
    <n v="1345870800"/>
    <d v="2012-07-27T05:00:00"/>
    <x v="476"/>
    <x v="0"/>
    <x v="1"/>
    <x v="11"/>
    <x v="6"/>
    <x v="11"/>
  </r>
  <r>
    <n v="45983"/>
    <n v="180"/>
    <x v="1"/>
    <x v="364"/>
    <n v="99.96"/>
    <x v="1"/>
    <s v="USD"/>
    <n v="1435726800"/>
    <n v="1437454800"/>
    <d v="2015-07-01T05:00:00"/>
    <x v="477"/>
    <x v="0"/>
    <x v="0"/>
    <x v="6"/>
    <x v="4"/>
    <x v="6"/>
  </r>
  <r>
    <n v="6924"/>
    <n v="92"/>
    <x v="0"/>
    <x v="197"/>
    <n v="111.68"/>
    <x v="6"/>
    <s v="EUR"/>
    <n v="1431925200"/>
    <n v="1432011600"/>
    <d v="2015-05-18T05:00:00"/>
    <x v="478"/>
    <x v="0"/>
    <x v="0"/>
    <x v="1"/>
    <x v="1"/>
    <x v="1"/>
  </r>
  <r>
    <n v="12497"/>
    <n v="14"/>
    <x v="0"/>
    <x v="365"/>
    <n v="36.01"/>
    <x v="1"/>
    <s v="USD"/>
    <n v="1362722400"/>
    <n v="1366347600"/>
    <d v="2013-03-08T06:00:00"/>
    <x v="479"/>
    <x v="0"/>
    <x v="1"/>
    <x v="15"/>
    <x v="5"/>
    <x v="15"/>
  </r>
  <r>
    <n v="166874"/>
    <n v="927"/>
    <x v="1"/>
    <x v="366"/>
    <n v="66.010000000000005"/>
    <x v="1"/>
    <s v="USD"/>
    <n v="1511416800"/>
    <n v="1512885600"/>
    <d v="2017-11-23T06:00:00"/>
    <x v="480"/>
    <x v="0"/>
    <x v="1"/>
    <x v="3"/>
    <x v="3"/>
    <x v="3"/>
  </r>
  <r>
    <n v="837"/>
    <n v="40"/>
    <x v="0"/>
    <x v="161"/>
    <n v="44.05"/>
    <x v="1"/>
    <s v="USD"/>
    <n v="1365483600"/>
    <n v="1369717200"/>
    <d v="2013-04-09T05:00:00"/>
    <x v="481"/>
    <x v="0"/>
    <x v="1"/>
    <x v="2"/>
    <x v="2"/>
    <x v="2"/>
  </r>
  <r>
    <n v="193820"/>
    <n v="112"/>
    <x v="1"/>
    <x v="367"/>
    <n v="53"/>
    <x v="1"/>
    <s v="USD"/>
    <n v="1532840400"/>
    <n v="1534654800"/>
    <d v="2018-07-29T05:00:00"/>
    <x v="482"/>
    <x v="0"/>
    <x v="0"/>
    <x v="3"/>
    <x v="3"/>
    <x v="3"/>
  </r>
  <r>
    <n v="119510"/>
    <n v="71"/>
    <x v="0"/>
    <x v="368"/>
    <n v="95"/>
    <x v="1"/>
    <s v="USD"/>
    <n v="1336194000"/>
    <n v="1337058000"/>
    <d v="2012-05-05T05:00:00"/>
    <x v="483"/>
    <x v="0"/>
    <x v="0"/>
    <x v="3"/>
    <x v="3"/>
    <x v="3"/>
  </r>
  <r>
    <n v="9289"/>
    <n v="119"/>
    <x v="1"/>
    <x v="54"/>
    <n v="70.91"/>
    <x v="2"/>
    <s v="AUD"/>
    <n v="1527742800"/>
    <n v="1529816400"/>
    <d v="2018-05-31T05:00:00"/>
    <x v="484"/>
    <x v="0"/>
    <x v="0"/>
    <x v="6"/>
    <x v="4"/>
    <x v="6"/>
  </r>
  <r>
    <n v="35498"/>
    <n v="24"/>
    <x v="0"/>
    <x v="369"/>
    <n v="98.06"/>
    <x v="1"/>
    <s v="USD"/>
    <n v="1564030800"/>
    <n v="1564894800"/>
    <d v="2019-07-25T05:00:00"/>
    <x v="265"/>
    <x v="0"/>
    <x v="0"/>
    <x v="3"/>
    <x v="3"/>
    <x v="3"/>
  </r>
  <r>
    <n v="12678"/>
    <n v="139"/>
    <x v="1"/>
    <x v="370"/>
    <n v="53.05"/>
    <x v="1"/>
    <s v="USD"/>
    <n v="1404536400"/>
    <n v="1404622800"/>
    <d v="2014-07-05T05:00:00"/>
    <x v="485"/>
    <x v="0"/>
    <x v="1"/>
    <x v="11"/>
    <x v="6"/>
    <x v="11"/>
  </r>
  <r>
    <n v="3260"/>
    <n v="39"/>
    <x v="3"/>
    <x v="164"/>
    <n v="93.14"/>
    <x v="1"/>
    <s v="USD"/>
    <n v="1284008400"/>
    <n v="1284181200"/>
    <d v="2010-09-09T05:00:00"/>
    <x v="486"/>
    <x v="0"/>
    <x v="0"/>
    <x v="19"/>
    <x v="4"/>
    <x v="19"/>
  </r>
  <r>
    <n v="31123"/>
    <n v="22"/>
    <x v="3"/>
    <x v="371"/>
    <n v="58.95"/>
    <x v="5"/>
    <s v="CHF"/>
    <n v="1386309600"/>
    <n v="1386741600"/>
    <d v="2013-12-06T06:00:00"/>
    <x v="412"/>
    <x v="0"/>
    <x v="1"/>
    <x v="1"/>
    <x v="1"/>
    <x v="1"/>
  </r>
  <r>
    <n v="4797"/>
    <n v="56"/>
    <x v="0"/>
    <x v="221"/>
    <n v="36.07"/>
    <x v="0"/>
    <s v="CAD"/>
    <n v="1324620000"/>
    <n v="1324792800"/>
    <d v="2011-12-23T06:00:00"/>
    <x v="487"/>
    <x v="0"/>
    <x v="1"/>
    <x v="3"/>
    <x v="3"/>
    <x v="3"/>
  </r>
  <r>
    <n v="53324"/>
    <n v="43"/>
    <x v="0"/>
    <x v="372"/>
    <n v="63.03"/>
    <x v="1"/>
    <s v="USD"/>
    <n v="1281070800"/>
    <n v="1284354000"/>
    <d v="2010-08-06T05:00:00"/>
    <x v="488"/>
    <x v="0"/>
    <x v="0"/>
    <x v="9"/>
    <x v="5"/>
    <x v="9"/>
  </r>
  <r>
    <n v="6608"/>
    <n v="112"/>
    <x v="1"/>
    <x v="373"/>
    <n v="84.72"/>
    <x v="1"/>
    <s v="USD"/>
    <n v="1493960400"/>
    <n v="1494392400"/>
    <d v="2017-05-05T05:00:00"/>
    <x v="489"/>
    <x v="0"/>
    <x v="0"/>
    <x v="0"/>
    <x v="0"/>
    <x v="0"/>
  </r>
  <r>
    <n v="622"/>
    <n v="7"/>
    <x v="0"/>
    <x v="234"/>
    <n v="62.2"/>
    <x v="1"/>
    <s v="USD"/>
    <n v="1519365600"/>
    <n v="1519538400"/>
    <d v="2018-02-23T06:00:00"/>
    <x v="442"/>
    <x v="0"/>
    <x v="1"/>
    <x v="10"/>
    <x v="4"/>
    <x v="10"/>
  </r>
  <r>
    <n v="180802"/>
    <n v="102"/>
    <x v="1"/>
    <x v="374"/>
    <n v="101.98"/>
    <x v="1"/>
    <s v="USD"/>
    <n v="1420696800"/>
    <n v="1421906400"/>
    <d v="2015-01-08T06:00:00"/>
    <x v="437"/>
    <x v="0"/>
    <x v="1"/>
    <x v="1"/>
    <x v="1"/>
    <x v="1"/>
  </r>
  <r>
    <n v="3406"/>
    <n v="426"/>
    <x v="1"/>
    <x v="235"/>
    <n v="106.44"/>
    <x v="1"/>
    <s v="USD"/>
    <n v="1555650000"/>
    <n v="1555909200"/>
    <d v="2019-04-19T05:00:00"/>
    <x v="490"/>
    <x v="0"/>
    <x v="0"/>
    <x v="3"/>
    <x v="3"/>
    <x v="3"/>
  </r>
  <r>
    <n v="11061"/>
    <n v="146"/>
    <x v="1"/>
    <x v="375"/>
    <n v="29.98"/>
    <x v="1"/>
    <s v="USD"/>
    <n v="1471928400"/>
    <n v="1472446800"/>
    <d v="2016-08-23T05:00:00"/>
    <x v="491"/>
    <x v="0"/>
    <x v="1"/>
    <x v="6"/>
    <x v="4"/>
    <x v="6"/>
  </r>
  <r>
    <n v="16389"/>
    <n v="32"/>
    <x v="0"/>
    <x v="271"/>
    <n v="85.81"/>
    <x v="1"/>
    <s v="USD"/>
    <n v="1341291600"/>
    <n v="1342328400"/>
    <d v="2012-07-03T05:00:00"/>
    <x v="163"/>
    <x v="0"/>
    <x v="0"/>
    <x v="12"/>
    <x v="4"/>
    <x v="12"/>
  </r>
  <r>
    <n v="6303"/>
    <n v="700"/>
    <x v="1"/>
    <x v="121"/>
    <n v="70.819999999999993"/>
    <x v="1"/>
    <s v="USD"/>
    <n v="1267682400"/>
    <n v="1268114400"/>
    <d v="2010-03-04T06:00:00"/>
    <x v="492"/>
    <x v="0"/>
    <x v="0"/>
    <x v="12"/>
    <x v="4"/>
    <x v="12"/>
  </r>
  <r>
    <n v="81136"/>
    <n v="84"/>
    <x v="0"/>
    <x v="376"/>
    <n v="41"/>
    <x v="1"/>
    <s v="USD"/>
    <n v="1272258000"/>
    <n v="1273381200"/>
    <d v="2010-04-26T05:00:00"/>
    <x v="493"/>
    <x v="0"/>
    <x v="0"/>
    <x v="3"/>
    <x v="3"/>
    <x v="3"/>
  </r>
  <r>
    <n v="1768"/>
    <n v="84"/>
    <x v="0"/>
    <x v="377"/>
    <n v="28.06"/>
    <x v="1"/>
    <s v="USD"/>
    <n v="1290492000"/>
    <n v="1290837600"/>
    <d v="2010-11-23T06:00:00"/>
    <x v="494"/>
    <x v="0"/>
    <x v="0"/>
    <x v="8"/>
    <x v="2"/>
    <x v="8"/>
  </r>
  <r>
    <n v="12944"/>
    <n v="156"/>
    <x v="1"/>
    <x v="98"/>
    <n v="88.05"/>
    <x v="1"/>
    <s v="USD"/>
    <n v="1451109600"/>
    <n v="1454306400"/>
    <d v="2015-12-26T06:00:00"/>
    <x v="495"/>
    <x v="0"/>
    <x v="1"/>
    <x v="3"/>
    <x v="3"/>
    <x v="3"/>
  </r>
  <r>
    <n v="188480"/>
    <n v="100"/>
    <x v="0"/>
    <x v="378"/>
    <n v="31"/>
    <x v="0"/>
    <s v="CAD"/>
    <n v="1454652000"/>
    <n v="1457762400"/>
    <d v="2016-02-05T06:00:00"/>
    <x v="496"/>
    <x v="0"/>
    <x v="0"/>
    <x v="10"/>
    <x v="4"/>
    <x v="10"/>
  </r>
  <r>
    <n v="7227"/>
    <n v="80"/>
    <x v="0"/>
    <x v="175"/>
    <n v="90.34"/>
    <x v="4"/>
    <s v="GBP"/>
    <n v="1385186400"/>
    <n v="1389074400"/>
    <d v="2013-11-23T06:00:00"/>
    <x v="497"/>
    <x v="0"/>
    <x v="0"/>
    <x v="7"/>
    <x v="1"/>
    <x v="7"/>
  </r>
  <r>
    <n v="574"/>
    <n v="11"/>
    <x v="0"/>
    <x v="352"/>
    <n v="63.78"/>
    <x v="1"/>
    <s v="USD"/>
    <n v="1399698000"/>
    <n v="1402117200"/>
    <d v="2014-05-10T05:00:00"/>
    <x v="180"/>
    <x v="0"/>
    <x v="0"/>
    <x v="11"/>
    <x v="6"/>
    <x v="11"/>
  </r>
  <r>
    <n v="96328"/>
    <n v="92"/>
    <x v="0"/>
    <x v="200"/>
    <n v="54"/>
    <x v="1"/>
    <s v="USD"/>
    <n v="1283230800"/>
    <n v="1284440400"/>
    <d v="2010-08-31T05:00:00"/>
    <x v="498"/>
    <x v="0"/>
    <x v="1"/>
    <x v="13"/>
    <x v="5"/>
    <x v="13"/>
  </r>
  <r>
    <n v="178338"/>
    <n v="96"/>
    <x v="2"/>
    <x v="379"/>
    <n v="48.99"/>
    <x v="5"/>
    <s v="CHF"/>
    <n v="1384149600"/>
    <n v="1388988000"/>
    <d v="2013-11-11T06:00:00"/>
    <x v="499"/>
    <x v="0"/>
    <x v="0"/>
    <x v="11"/>
    <x v="6"/>
    <x v="11"/>
  </r>
  <r>
    <n v="8046"/>
    <n v="503"/>
    <x v="1"/>
    <x v="105"/>
    <n v="63.86"/>
    <x v="0"/>
    <s v="CAD"/>
    <n v="1516860000"/>
    <n v="1516946400"/>
    <d v="2018-01-25T06:00:00"/>
    <x v="500"/>
    <x v="0"/>
    <x v="0"/>
    <x v="3"/>
    <x v="3"/>
    <x v="3"/>
  </r>
  <r>
    <n v="184086"/>
    <n v="159"/>
    <x v="1"/>
    <x v="380"/>
    <n v="83"/>
    <x v="4"/>
    <s v="GBP"/>
    <n v="1374642000"/>
    <n v="1377752400"/>
    <d v="2013-07-24T05:00:00"/>
    <x v="50"/>
    <x v="0"/>
    <x v="0"/>
    <x v="7"/>
    <x v="1"/>
    <x v="7"/>
  </r>
  <r>
    <n v="13385"/>
    <n v="15"/>
    <x v="0"/>
    <x v="166"/>
    <n v="55.08"/>
    <x v="1"/>
    <s v="USD"/>
    <n v="1534482000"/>
    <n v="1534568400"/>
    <d v="2018-08-17T05:00:00"/>
    <x v="501"/>
    <x v="0"/>
    <x v="1"/>
    <x v="6"/>
    <x v="4"/>
    <x v="6"/>
  </r>
  <r>
    <n v="12533"/>
    <n v="482"/>
    <x v="1"/>
    <x v="381"/>
    <n v="62.04"/>
    <x v="6"/>
    <s v="EUR"/>
    <n v="1528434000"/>
    <n v="1528606800"/>
    <d v="2018-06-08T05:00:00"/>
    <x v="502"/>
    <x v="0"/>
    <x v="1"/>
    <x v="3"/>
    <x v="3"/>
    <x v="3"/>
  </r>
  <r>
    <n v="14697"/>
    <n v="150"/>
    <x v="1"/>
    <x v="382"/>
    <n v="104.98"/>
    <x v="6"/>
    <s v="EUR"/>
    <n v="1282626000"/>
    <n v="1284872400"/>
    <d v="2010-08-24T05:00:00"/>
    <x v="52"/>
    <x v="0"/>
    <x v="0"/>
    <x v="13"/>
    <x v="5"/>
    <x v="13"/>
  </r>
  <r>
    <n v="98935"/>
    <n v="117"/>
    <x v="1"/>
    <x v="383"/>
    <n v="94.04"/>
    <x v="3"/>
    <s v="DKK"/>
    <n v="1535605200"/>
    <n v="1537592400"/>
    <d v="2018-08-30T05:00:00"/>
    <x v="503"/>
    <x v="1"/>
    <x v="1"/>
    <x v="4"/>
    <x v="4"/>
    <x v="4"/>
  </r>
  <r>
    <n v="57034"/>
    <n v="38"/>
    <x v="0"/>
    <x v="384"/>
    <n v="44.01"/>
    <x v="1"/>
    <s v="USD"/>
    <n v="1379826000"/>
    <n v="1381208400"/>
    <d v="2013-09-22T05:00:00"/>
    <x v="504"/>
    <x v="0"/>
    <x v="0"/>
    <x v="20"/>
    <x v="6"/>
    <x v="20"/>
  </r>
  <r>
    <n v="7120"/>
    <n v="73"/>
    <x v="0"/>
    <x v="385"/>
    <n v="92.47"/>
    <x v="1"/>
    <s v="USD"/>
    <n v="1561957200"/>
    <n v="1562475600"/>
    <d v="2019-07-01T05:00:00"/>
    <x v="505"/>
    <x v="0"/>
    <x v="1"/>
    <x v="0"/>
    <x v="0"/>
    <x v="0"/>
  </r>
  <r>
    <n v="14097"/>
    <n v="266"/>
    <x v="1"/>
    <x v="326"/>
    <n v="57.07"/>
    <x v="1"/>
    <s v="USD"/>
    <n v="1525496400"/>
    <n v="1527397200"/>
    <d v="2018-05-05T05:00:00"/>
    <x v="506"/>
    <x v="0"/>
    <x v="0"/>
    <x v="14"/>
    <x v="7"/>
    <x v="14"/>
  </r>
  <r>
    <n v="43086"/>
    <n v="24"/>
    <x v="0"/>
    <x v="386"/>
    <n v="109.08"/>
    <x v="6"/>
    <s v="EUR"/>
    <n v="1433912400"/>
    <n v="1436158800"/>
    <d v="2015-06-10T05:00:00"/>
    <x v="507"/>
    <x v="0"/>
    <x v="0"/>
    <x v="20"/>
    <x v="6"/>
    <x v="20"/>
  </r>
  <r>
    <n v="1930"/>
    <n v="3"/>
    <x v="0"/>
    <x v="240"/>
    <n v="39.39"/>
    <x v="4"/>
    <s v="GBP"/>
    <n v="1453442400"/>
    <n v="1456034400"/>
    <d v="2016-01-22T06:00:00"/>
    <x v="508"/>
    <x v="0"/>
    <x v="0"/>
    <x v="7"/>
    <x v="1"/>
    <x v="7"/>
  </r>
  <r>
    <n v="13864"/>
    <n v="16"/>
    <x v="0"/>
    <x v="80"/>
    <n v="77.02"/>
    <x v="1"/>
    <s v="USD"/>
    <n v="1378875600"/>
    <n v="1380171600"/>
    <d v="2013-09-11T05:00:00"/>
    <x v="509"/>
    <x v="0"/>
    <x v="0"/>
    <x v="11"/>
    <x v="6"/>
    <x v="11"/>
  </r>
  <r>
    <n v="7742"/>
    <n v="277"/>
    <x v="1"/>
    <x v="286"/>
    <n v="92.17"/>
    <x v="1"/>
    <s v="USD"/>
    <n v="1452232800"/>
    <n v="1453356000"/>
    <d v="2016-01-08T06:00:00"/>
    <x v="510"/>
    <x v="0"/>
    <x v="0"/>
    <x v="1"/>
    <x v="1"/>
    <x v="1"/>
  </r>
  <r>
    <n v="164109"/>
    <n v="89"/>
    <x v="0"/>
    <x v="387"/>
    <n v="61.01"/>
    <x v="1"/>
    <s v="USD"/>
    <n v="1577253600"/>
    <n v="1578981600"/>
    <d v="2019-12-25T06:00:00"/>
    <x v="511"/>
    <x v="0"/>
    <x v="0"/>
    <x v="3"/>
    <x v="3"/>
    <x v="3"/>
  </r>
  <r>
    <n v="6870"/>
    <n v="164"/>
    <x v="1"/>
    <x v="39"/>
    <n v="78.069999999999993"/>
    <x v="1"/>
    <s v="USD"/>
    <n v="1537160400"/>
    <n v="1537419600"/>
    <d v="2018-09-17T05:00:00"/>
    <x v="512"/>
    <x v="0"/>
    <x v="1"/>
    <x v="3"/>
    <x v="3"/>
    <x v="3"/>
  </r>
  <r>
    <n v="12597"/>
    <n v="969"/>
    <x v="1"/>
    <x v="388"/>
    <n v="80.75"/>
    <x v="1"/>
    <s v="USD"/>
    <n v="1422165600"/>
    <n v="1423202400"/>
    <d v="2015-01-25T06:00:00"/>
    <x v="513"/>
    <x v="0"/>
    <x v="0"/>
    <x v="6"/>
    <x v="4"/>
    <x v="6"/>
  </r>
  <r>
    <n v="179074"/>
    <n v="271"/>
    <x v="1"/>
    <x v="389"/>
    <n v="59.99"/>
    <x v="1"/>
    <s v="USD"/>
    <n v="1459486800"/>
    <n v="1460610000"/>
    <d v="2016-04-01T05:00:00"/>
    <x v="514"/>
    <x v="0"/>
    <x v="0"/>
    <x v="3"/>
    <x v="3"/>
    <x v="3"/>
  </r>
  <r>
    <n v="83843"/>
    <n v="284"/>
    <x v="1"/>
    <x v="390"/>
    <n v="110.03"/>
    <x v="1"/>
    <s v="USD"/>
    <n v="1369717200"/>
    <n v="1370494800"/>
    <d v="2013-05-28T05:00:00"/>
    <x v="515"/>
    <x v="0"/>
    <x v="0"/>
    <x v="8"/>
    <x v="2"/>
    <x v="8"/>
  </r>
  <r>
    <n v="4"/>
    <n v="4"/>
    <x v="3"/>
    <x v="49"/>
    <n v="4"/>
    <x v="5"/>
    <s v="CHF"/>
    <n v="1330495200"/>
    <n v="1332306000"/>
    <d v="2012-02-29T06:00:00"/>
    <x v="516"/>
    <x v="0"/>
    <x v="0"/>
    <x v="7"/>
    <x v="1"/>
    <x v="7"/>
  </r>
  <r>
    <n v="105598"/>
    <n v="59"/>
    <x v="0"/>
    <x v="391"/>
    <n v="38"/>
    <x v="2"/>
    <s v="AUD"/>
    <n v="1419055200"/>
    <n v="1422511200"/>
    <d v="2014-12-20T06:00:00"/>
    <x v="517"/>
    <x v="0"/>
    <x v="1"/>
    <x v="2"/>
    <x v="2"/>
    <x v="2"/>
  </r>
  <r>
    <n v="8866"/>
    <n v="99"/>
    <x v="0"/>
    <x v="45"/>
    <n v="96.37"/>
    <x v="1"/>
    <s v="USD"/>
    <n v="1480140000"/>
    <n v="1480312800"/>
    <d v="2016-11-26T06:00:00"/>
    <x v="518"/>
    <x v="0"/>
    <x v="0"/>
    <x v="3"/>
    <x v="3"/>
    <x v="3"/>
  </r>
  <r>
    <n v="75022"/>
    <n v="44"/>
    <x v="0"/>
    <x v="392"/>
    <n v="72.98"/>
    <x v="1"/>
    <s v="USD"/>
    <n v="1293948000"/>
    <n v="1294034400"/>
    <d v="2011-01-02T06:00:00"/>
    <x v="519"/>
    <x v="0"/>
    <x v="0"/>
    <x v="1"/>
    <x v="1"/>
    <x v="1"/>
  </r>
  <r>
    <n v="14408"/>
    <n v="152"/>
    <x v="1"/>
    <x v="353"/>
    <n v="26.01"/>
    <x v="0"/>
    <s v="CAD"/>
    <n v="1482127200"/>
    <n v="1482645600"/>
    <d v="2016-12-19T06:00:00"/>
    <x v="520"/>
    <x v="0"/>
    <x v="0"/>
    <x v="7"/>
    <x v="1"/>
    <x v="7"/>
  </r>
  <r>
    <n v="14089"/>
    <n v="224"/>
    <x v="1"/>
    <x v="18"/>
    <n v="104.36"/>
    <x v="3"/>
    <s v="DKK"/>
    <n v="1396414800"/>
    <n v="1399093200"/>
    <d v="2014-04-02T05:00:00"/>
    <x v="219"/>
    <x v="0"/>
    <x v="0"/>
    <x v="1"/>
    <x v="1"/>
    <x v="1"/>
  </r>
  <r>
    <n v="12467"/>
    <n v="240"/>
    <x v="1"/>
    <x v="393"/>
    <n v="102.19"/>
    <x v="1"/>
    <s v="USD"/>
    <n v="1315285200"/>
    <n v="1315890000"/>
    <d v="2011-09-06T05:00:00"/>
    <x v="521"/>
    <x v="0"/>
    <x v="1"/>
    <x v="18"/>
    <x v="5"/>
    <x v="18"/>
  </r>
  <r>
    <n v="11960"/>
    <n v="199"/>
    <x v="1"/>
    <x v="394"/>
    <n v="54.12"/>
    <x v="1"/>
    <s v="USD"/>
    <n v="1443762000"/>
    <n v="1444021200"/>
    <d v="2015-10-02T05:00:00"/>
    <x v="522"/>
    <x v="0"/>
    <x v="1"/>
    <x v="22"/>
    <x v="4"/>
    <x v="22"/>
  </r>
  <r>
    <n v="7966"/>
    <n v="137"/>
    <x v="1"/>
    <x v="105"/>
    <n v="63.22"/>
    <x v="1"/>
    <s v="USD"/>
    <n v="1456293600"/>
    <n v="1460005200"/>
    <d v="2016-02-24T06:00:00"/>
    <x v="523"/>
    <x v="0"/>
    <x v="0"/>
    <x v="3"/>
    <x v="3"/>
    <x v="3"/>
  </r>
  <r>
    <n v="106321"/>
    <n v="101"/>
    <x v="1"/>
    <x v="395"/>
    <n v="104.03"/>
    <x v="1"/>
    <s v="USD"/>
    <n v="1470114000"/>
    <n v="1470718800"/>
    <d v="2016-08-02T05:00:00"/>
    <x v="524"/>
    <x v="0"/>
    <x v="0"/>
    <x v="3"/>
    <x v="3"/>
    <x v="3"/>
  </r>
  <r>
    <n v="158832"/>
    <n v="794"/>
    <x v="1"/>
    <x v="396"/>
    <n v="49.99"/>
    <x v="1"/>
    <s v="USD"/>
    <n v="1321596000"/>
    <n v="1325052000"/>
    <d v="2011-11-18T06:00:00"/>
    <x v="348"/>
    <x v="0"/>
    <x v="0"/>
    <x v="10"/>
    <x v="4"/>
    <x v="10"/>
  </r>
  <r>
    <n v="11091"/>
    <n v="370"/>
    <x v="1"/>
    <x v="40"/>
    <n v="56.02"/>
    <x v="5"/>
    <s v="CHF"/>
    <n v="1318827600"/>
    <n v="1319000400"/>
    <d v="2011-10-17T05:00:00"/>
    <x v="280"/>
    <x v="0"/>
    <x v="0"/>
    <x v="3"/>
    <x v="3"/>
    <x v="3"/>
  </r>
  <r>
    <n v="1269"/>
    <n v="13"/>
    <x v="0"/>
    <x v="150"/>
    <n v="48.81"/>
    <x v="5"/>
    <s v="CHF"/>
    <n v="1552366800"/>
    <n v="1552539600"/>
    <d v="2019-03-12T05:00:00"/>
    <x v="525"/>
    <x v="0"/>
    <x v="0"/>
    <x v="1"/>
    <x v="1"/>
    <x v="1"/>
  </r>
  <r>
    <n v="5107"/>
    <n v="138"/>
    <x v="1"/>
    <x v="72"/>
    <n v="60.08"/>
    <x v="2"/>
    <s v="AUD"/>
    <n v="1542088800"/>
    <n v="1543816800"/>
    <d v="2018-11-13T06:00:00"/>
    <x v="526"/>
    <x v="0"/>
    <x v="0"/>
    <x v="4"/>
    <x v="4"/>
    <x v="4"/>
  </r>
  <r>
    <n v="141393"/>
    <n v="84"/>
    <x v="0"/>
    <x v="397"/>
    <n v="78.989999999999995"/>
    <x v="1"/>
    <s v="USD"/>
    <n v="1426395600"/>
    <n v="1427086800"/>
    <d v="2015-03-15T05:00:00"/>
    <x v="527"/>
    <x v="0"/>
    <x v="0"/>
    <x v="3"/>
    <x v="3"/>
    <x v="3"/>
  </r>
  <r>
    <n v="194166"/>
    <n v="205"/>
    <x v="1"/>
    <x v="398"/>
    <n v="53.99"/>
    <x v="1"/>
    <s v="USD"/>
    <n v="1321336800"/>
    <n v="1323064800"/>
    <d v="2011-11-15T06:00:00"/>
    <x v="528"/>
    <x v="0"/>
    <x v="0"/>
    <x v="3"/>
    <x v="3"/>
    <x v="3"/>
  </r>
  <r>
    <n v="4124"/>
    <n v="44"/>
    <x v="0"/>
    <x v="95"/>
    <n v="111.46"/>
    <x v="1"/>
    <s v="USD"/>
    <n v="1456293600"/>
    <n v="1458277200"/>
    <d v="2016-02-24T06:00:00"/>
    <x v="529"/>
    <x v="0"/>
    <x v="1"/>
    <x v="5"/>
    <x v="1"/>
    <x v="5"/>
  </r>
  <r>
    <n v="14865"/>
    <n v="219"/>
    <x v="1"/>
    <x v="146"/>
    <n v="60.92"/>
    <x v="1"/>
    <s v="USD"/>
    <n v="1404968400"/>
    <n v="1405141200"/>
    <d v="2014-07-10T05:00:00"/>
    <x v="360"/>
    <x v="0"/>
    <x v="0"/>
    <x v="1"/>
    <x v="1"/>
    <x v="1"/>
  </r>
  <r>
    <n v="134688"/>
    <n v="186"/>
    <x v="1"/>
    <x v="399"/>
    <n v="26"/>
    <x v="1"/>
    <s v="USD"/>
    <n v="1279170000"/>
    <n v="1283058000"/>
    <d v="2010-07-15T05:00:00"/>
    <x v="254"/>
    <x v="0"/>
    <x v="0"/>
    <x v="3"/>
    <x v="3"/>
    <x v="3"/>
  </r>
  <r>
    <n v="47705"/>
    <n v="237"/>
    <x v="1"/>
    <x v="400"/>
    <n v="80.989999999999995"/>
    <x v="6"/>
    <s v="EUR"/>
    <n v="1294725600"/>
    <n v="1295762400"/>
    <d v="2011-01-11T06:00:00"/>
    <x v="530"/>
    <x v="0"/>
    <x v="0"/>
    <x v="10"/>
    <x v="4"/>
    <x v="10"/>
  </r>
  <r>
    <n v="95364"/>
    <n v="306"/>
    <x v="1"/>
    <x v="401"/>
    <n v="35"/>
    <x v="1"/>
    <s v="USD"/>
    <n v="1419055200"/>
    <n v="1419573600"/>
    <d v="2014-12-20T06:00:00"/>
    <x v="531"/>
    <x v="0"/>
    <x v="1"/>
    <x v="1"/>
    <x v="1"/>
    <x v="1"/>
  </r>
  <r>
    <n v="3295"/>
    <n v="94"/>
    <x v="0"/>
    <x v="164"/>
    <n v="94.14"/>
    <x v="6"/>
    <s v="EUR"/>
    <n v="1434690000"/>
    <n v="1438750800"/>
    <d v="2015-06-19T05:00:00"/>
    <x v="532"/>
    <x v="0"/>
    <x v="0"/>
    <x v="12"/>
    <x v="4"/>
    <x v="12"/>
  </r>
  <r>
    <n v="4896"/>
    <n v="54"/>
    <x v="3"/>
    <x v="115"/>
    <n v="52.09"/>
    <x v="1"/>
    <s v="USD"/>
    <n v="1443416400"/>
    <n v="1444798800"/>
    <d v="2015-09-28T05:00:00"/>
    <x v="533"/>
    <x v="0"/>
    <x v="1"/>
    <x v="1"/>
    <x v="1"/>
    <x v="1"/>
  </r>
  <r>
    <n v="7496"/>
    <n v="112"/>
    <x v="1"/>
    <x v="402"/>
    <n v="24.99"/>
    <x v="1"/>
    <s v="USD"/>
    <n v="1399006800"/>
    <n v="1399179600"/>
    <d v="2014-05-02T05:00:00"/>
    <x v="534"/>
    <x v="0"/>
    <x v="0"/>
    <x v="23"/>
    <x v="8"/>
    <x v="23"/>
  </r>
  <r>
    <n v="9967"/>
    <n v="369"/>
    <x v="1"/>
    <x v="358"/>
    <n v="69.22"/>
    <x v="1"/>
    <s v="USD"/>
    <n v="1575698400"/>
    <n v="1576562400"/>
    <d v="2019-12-07T06:00:00"/>
    <x v="535"/>
    <x v="0"/>
    <x v="1"/>
    <x v="0"/>
    <x v="0"/>
    <x v="0"/>
  </r>
  <r>
    <n v="52421"/>
    <n v="63"/>
    <x v="0"/>
    <x v="21"/>
    <n v="93.94"/>
    <x v="1"/>
    <s v="USD"/>
    <n v="1400562000"/>
    <n v="1400821200"/>
    <d v="2014-05-20T05:00:00"/>
    <x v="536"/>
    <x v="0"/>
    <x v="1"/>
    <x v="3"/>
    <x v="3"/>
    <x v="3"/>
  </r>
  <r>
    <n v="6298"/>
    <n v="65"/>
    <x v="0"/>
    <x v="251"/>
    <n v="98.41"/>
    <x v="1"/>
    <s v="USD"/>
    <n v="1509512400"/>
    <n v="1510984800"/>
    <d v="2017-11-01T05:00:00"/>
    <x v="537"/>
    <x v="0"/>
    <x v="0"/>
    <x v="3"/>
    <x v="3"/>
    <x v="3"/>
  </r>
  <r>
    <n v="1546"/>
    <n v="19"/>
    <x v="3"/>
    <x v="95"/>
    <n v="41.78"/>
    <x v="1"/>
    <s v="USD"/>
    <n v="1299823200"/>
    <n v="1302066000"/>
    <d v="2011-03-11T06:00:00"/>
    <x v="538"/>
    <x v="0"/>
    <x v="0"/>
    <x v="17"/>
    <x v="1"/>
    <x v="17"/>
  </r>
  <r>
    <n v="16168"/>
    <n v="17"/>
    <x v="0"/>
    <x v="242"/>
    <n v="65.989999999999995"/>
    <x v="1"/>
    <s v="USD"/>
    <n v="1322719200"/>
    <n v="1322978400"/>
    <d v="2011-12-01T06:00:00"/>
    <x v="539"/>
    <x v="0"/>
    <x v="0"/>
    <x v="22"/>
    <x v="4"/>
    <x v="22"/>
  </r>
  <r>
    <n v="6269"/>
    <n v="101"/>
    <x v="1"/>
    <x v="215"/>
    <n v="72.06"/>
    <x v="1"/>
    <s v="USD"/>
    <n v="1312693200"/>
    <n v="1313730000"/>
    <d v="2011-08-07T05:00:00"/>
    <x v="540"/>
    <x v="0"/>
    <x v="0"/>
    <x v="17"/>
    <x v="1"/>
    <x v="17"/>
  </r>
  <r>
    <n v="149578"/>
    <n v="342"/>
    <x v="1"/>
    <x v="403"/>
    <n v="48"/>
    <x v="1"/>
    <s v="USD"/>
    <n v="1393394400"/>
    <n v="1394085600"/>
    <d v="2014-02-26T06:00:00"/>
    <x v="541"/>
    <x v="0"/>
    <x v="0"/>
    <x v="3"/>
    <x v="3"/>
    <x v="3"/>
  </r>
  <r>
    <n v="3841"/>
    <n v="64"/>
    <x v="0"/>
    <x v="83"/>
    <n v="54.1"/>
    <x v="1"/>
    <s v="USD"/>
    <n v="1304053200"/>
    <n v="1305349200"/>
    <d v="2011-04-29T05:00:00"/>
    <x v="542"/>
    <x v="0"/>
    <x v="0"/>
    <x v="2"/>
    <x v="2"/>
    <x v="2"/>
  </r>
  <r>
    <n v="4531"/>
    <n v="52"/>
    <x v="0"/>
    <x v="344"/>
    <n v="107.88"/>
    <x v="1"/>
    <s v="USD"/>
    <n v="1433912400"/>
    <n v="1434344400"/>
    <d v="2015-06-10T05:00:00"/>
    <x v="543"/>
    <x v="0"/>
    <x v="1"/>
    <x v="11"/>
    <x v="6"/>
    <x v="11"/>
  </r>
  <r>
    <n v="60934"/>
    <n v="322"/>
    <x v="1"/>
    <x v="404"/>
    <n v="67.03"/>
    <x v="1"/>
    <s v="USD"/>
    <n v="1329717600"/>
    <n v="1331186400"/>
    <d v="2012-02-20T06:00:00"/>
    <x v="544"/>
    <x v="0"/>
    <x v="0"/>
    <x v="4"/>
    <x v="4"/>
    <x v="4"/>
  </r>
  <r>
    <n v="103255"/>
    <n v="120"/>
    <x v="1"/>
    <x v="405"/>
    <n v="64.010000000000005"/>
    <x v="1"/>
    <s v="USD"/>
    <n v="1335330000"/>
    <n v="1336539600"/>
    <d v="2012-04-25T05:00:00"/>
    <x v="545"/>
    <x v="0"/>
    <x v="0"/>
    <x v="2"/>
    <x v="2"/>
    <x v="2"/>
  </r>
  <r>
    <n v="13065"/>
    <n v="147"/>
    <x v="1"/>
    <x v="158"/>
    <n v="96.07"/>
    <x v="1"/>
    <s v="USD"/>
    <n v="1268888400"/>
    <n v="1269752400"/>
    <d v="2010-03-18T05:00:00"/>
    <x v="546"/>
    <x v="0"/>
    <x v="0"/>
    <x v="18"/>
    <x v="5"/>
    <x v="18"/>
  </r>
  <r>
    <n v="6654"/>
    <n v="951"/>
    <x v="1"/>
    <x v="406"/>
    <n v="51.18"/>
    <x v="1"/>
    <s v="USD"/>
    <n v="1289973600"/>
    <n v="1291615200"/>
    <d v="2010-11-17T06:00:00"/>
    <x v="547"/>
    <x v="0"/>
    <x v="0"/>
    <x v="1"/>
    <x v="1"/>
    <x v="1"/>
  </r>
  <r>
    <n v="6852"/>
    <n v="73"/>
    <x v="0"/>
    <x v="388"/>
    <n v="43.92"/>
    <x v="0"/>
    <s v="CAD"/>
    <n v="1547877600"/>
    <n v="1552366800"/>
    <d v="2019-01-19T06:00:00"/>
    <x v="548"/>
    <x v="0"/>
    <x v="1"/>
    <x v="0"/>
    <x v="0"/>
    <x v="0"/>
  </r>
  <r>
    <n v="124517"/>
    <n v="79"/>
    <x v="0"/>
    <x v="407"/>
    <n v="91.02"/>
    <x v="4"/>
    <s v="GBP"/>
    <n v="1269493200"/>
    <n v="1272171600"/>
    <d v="2010-03-25T05:00:00"/>
    <x v="298"/>
    <x v="0"/>
    <x v="0"/>
    <x v="3"/>
    <x v="3"/>
    <x v="3"/>
  </r>
  <r>
    <n v="5113"/>
    <n v="65"/>
    <x v="0"/>
    <x v="408"/>
    <n v="50.13"/>
    <x v="1"/>
    <s v="USD"/>
    <n v="1436072400"/>
    <n v="1436677200"/>
    <d v="2015-07-05T05:00:00"/>
    <x v="549"/>
    <x v="0"/>
    <x v="0"/>
    <x v="4"/>
    <x v="4"/>
    <x v="4"/>
  </r>
  <r>
    <n v="5824"/>
    <n v="82"/>
    <x v="0"/>
    <x v="99"/>
    <n v="67.72"/>
    <x v="2"/>
    <s v="AUD"/>
    <n v="1419141600"/>
    <n v="1420092000"/>
    <d v="2014-12-21T06:00:00"/>
    <x v="550"/>
    <x v="0"/>
    <x v="0"/>
    <x v="15"/>
    <x v="5"/>
    <x v="15"/>
  </r>
  <r>
    <n v="6226"/>
    <n v="1038"/>
    <x v="1"/>
    <x v="408"/>
    <n v="61.04"/>
    <x v="1"/>
    <s v="USD"/>
    <n v="1279083600"/>
    <n v="1279947600"/>
    <d v="2010-07-14T05:00:00"/>
    <x v="551"/>
    <x v="0"/>
    <x v="0"/>
    <x v="11"/>
    <x v="6"/>
    <x v="11"/>
  </r>
  <r>
    <n v="20243"/>
    <n v="13"/>
    <x v="0"/>
    <x v="259"/>
    <n v="80.010000000000005"/>
    <x v="1"/>
    <s v="USD"/>
    <n v="1401426000"/>
    <n v="1402203600"/>
    <d v="2014-05-30T05:00:00"/>
    <x v="552"/>
    <x v="0"/>
    <x v="0"/>
    <x v="3"/>
    <x v="3"/>
    <x v="3"/>
  </r>
  <r>
    <n v="188288"/>
    <n v="155"/>
    <x v="1"/>
    <x v="409"/>
    <n v="47"/>
    <x v="1"/>
    <s v="USD"/>
    <n v="1395810000"/>
    <n v="1396933200"/>
    <d v="2014-03-26T05:00:00"/>
    <x v="238"/>
    <x v="0"/>
    <x v="0"/>
    <x v="10"/>
    <x v="4"/>
    <x v="10"/>
  </r>
  <r>
    <n v="11167"/>
    <n v="7"/>
    <x v="0"/>
    <x v="144"/>
    <n v="71.13"/>
    <x v="1"/>
    <s v="USD"/>
    <n v="1467003600"/>
    <n v="1467262800"/>
    <d v="2016-06-27T05:00:00"/>
    <x v="553"/>
    <x v="0"/>
    <x v="1"/>
    <x v="3"/>
    <x v="3"/>
    <x v="3"/>
  </r>
  <r>
    <n v="146595"/>
    <n v="209"/>
    <x v="1"/>
    <x v="410"/>
    <n v="89.99"/>
    <x v="1"/>
    <s v="USD"/>
    <n v="1268715600"/>
    <n v="1270530000"/>
    <d v="2010-03-16T05:00:00"/>
    <x v="554"/>
    <x v="0"/>
    <x v="1"/>
    <x v="3"/>
    <x v="3"/>
    <x v="3"/>
  </r>
  <r>
    <n v="7875"/>
    <n v="100"/>
    <x v="0"/>
    <x v="236"/>
    <n v="43.03"/>
    <x v="1"/>
    <s v="USD"/>
    <n v="1457157600"/>
    <n v="1457762400"/>
    <d v="2016-03-05T06:00:00"/>
    <x v="496"/>
    <x v="0"/>
    <x v="1"/>
    <x v="6"/>
    <x v="4"/>
    <x v="6"/>
  </r>
  <r>
    <n v="148779"/>
    <n v="202"/>
    <x v="1"/>
    <x v="411"/>
    <n v="68"/>
    <x v="1"/>
    <s v="USD"/>
    <n v="1573970400"/>
    <n v="1575525600"/>
    <d v="2019-11-17T06:00:00"/>
    <x v="555"/>
    <x v="0"/>
    <x v="0"/>
    <x v="3"/>
    <x v="3"/>
    <x v="3"/>
  </r>
  <r>
    <n v="175868"/>
    <n v="162"/>
    <x v="1"/>
    <x v="412"/>
    <n v="73"/>
    <x v="6"/>
    <s v="EUR"/>
    <n v="1276578000"/>
    <n v="1279083600"/>
    <d v="2010-06-15T05:00:00"/>
    <x v="556"/>
    <x v="0"/>
    <x v="0"/>
    <x v="1"/>
    <x v="1"/>
    <x v="1"/>
  </r>
  <r>
    <n v="5112"/>
    <n v="4"/>
    <x v="0"/>
    <x v="172"/>
    <n v="62.34"/>
    <x v="3"/>
    <s v="DKK"/>
    <n v="1423720800"/>
    <n v="1424412000"/>
    <d v="2015-02-12T06:00:00"/>
    <x v="557"/>
    <x v="0"/>
    <x v="0"/>
    <x v="4"/>
    <x v="4"/>
    <x v="4"/>
  </r>
  <r>
    <n v="5"/>
    <n v="5"/>
    <x v="0"/>
    <x v="49"/>
    <n v="5"/>
    <x v="4"/>
    <s v="GBP"/>
    <n v="1375160400"/>
    <n v="1376197200"/>
    <d v="2013-07-30T05:00:00"/>
    <x v="558"/>
    <x v="0"/>
    <x v="0"/>
    <x v="0"/>
    <x v="0"/>
    <x v="0"/>
  </r>
  <r>
    <n v="13018"/>
    <n v="207"/>
    <x v="1"/>
    <x v="346"/>
    <n v="67.099999999999994"/>
    <x v="1"/>
    <s v="USD"/>
    <n v="1401426000"/>
    <n v="1402894800"/>
    <d v="2014-05-30T05:00:00"/>
    <x v="559"/>
    <x v="1"/>
    <x v="0"/>
    <x v="8"/>
    <x v="2"/>
    <x v="8"/>
  </r>
  <r>
    <n v="91176"/>
    <n v="128"/>
    <x v="1"/>
    <x v="413"/>
    <n v="79.98"/>
    <x v="1"/>
    <s v="USD"/>
    <n v="1433480400"/>
    <n v="1434430800"/>
    <d v="2015-06-05T05:00:00"/>
    <x v="560"/>
    <x v="0"/>
    <x v="0"/>
    <x v="3"/>
    <x v="3"/>
    <x v="3"/>
  </r>
  <r>
    <n v="6342"/>
    <n v="120"/>
    <x v="1"/>
    <x v="408"/>
    <n v="62.18"/>
    <x v="1"/>
    <s v="USD"/>
    <n v="1555563600"/>
    <n v="1557896400"/>
    <d v="2019-04-18T05:00:00"/>
    <x v="561"/>
    <x v="0"/>
    <x v="0"/>
    <x v="3"/>
    <x v="3"/>
    <x v="3"/>
  </r>
  <r>
    <n v="151438"/>
    <n v="171"/>
    <x v="1"/>
    <x v="414"/>
    <n v="53.01"/>
    <x v="1"/>
    <s v="USD"/>
    <n v="1295676000"/>
    <n v="1297490400"/>
    <d v="2011-01-22T06:00:00"/>
    <x v="562"/>
    <x v="0"/>
    <x v="0"/>
    <x v="3"/>
    <x v="3"/>
    <x v="3"/>
  </r>
  <r>
    <n v="6178"/>
    <n v="187"/>
    <x v="1"/>
    <x v="37"/>
    <n v="57.74"/>
    <x v="1"/>
    <s v="USD"/>
    <n v="1443848400"/>
    <n v="1447394400"/>
    <d v="2015-10-03T05:00:00"/>
    <x v="563"/>
    <x v="0"/>
    <x v="0"/>
    <x v="9"/>
    <x v="5"/>
    <x v="9"/>
  </r>
  <r>
    <n v="6405"/>
    <n v="188"/>
    <x v="1"/>
    <x v="415"/>
    <n v="40.03"/>
    <x v="4"/>
    <s v="GBP"/>
    <n v="1457330400"/>
    <n v="1458277200"/>
    <d v="2016-03-07T06:00:00"/>
    <x v="529"/>
    <x v="0"/>
    <x v="0"/>
    <x v="1"/>
    <x v="1"/>
    <x v="1"/>
  </r>
  <r>
    <n v="180667"/>
    <n v="131"/>
    <x v="1"/>
    <x v="416"/>
    <n v="81.02"/>
    <x v="1"/>
    <s v="USD"/>
    <n v="1395550800"/>
    <n v="1395723600"/>
    <d v="2014-03-23T05:00:00"/>
    <x v="564"/>
    <x v="0"/>
    <x v="0"/>
    <x v="0"/>
    <x v="0"/>
    <x v="0"/>
  </r>
  <r>
    <n v="11075"/>
    <n v="284"/>
    <x v="1"/>
    <x v="417"/>
    <n v="35.049999999999997"/>
    <x v="1"/>
    <s v="USD"/>
    <n v="1551852000"/>
    <n v="1552197600"/>
    <d v="2019-03-06T06:00:00"/>
    <x v="565"/>
    <x v="0"/>
    <x v="1"/>
    <x v="17"/>
    <x v="1"/>
    <x v="17"/>
  </r>
  <r>
    <n v="12042"/>
    <n v="120"/>
    <x v="1"/>
    <x v="124"/>
    <n v="102.92"/>
    <x v="1"/>
    <s v="USD"/>
    <n v="1547618400"/>
    <n v="1549087200"/>
    <d v="2019-01-16T06:00:00"/>
    <x v="566"/>
    <x v="0"/>
    <x v="0"/>
    <x v="22"/>
    <x v="4"/>
    <x v="22"/>
  </r>
  <r>
    <n v="179356"/>
    <n v="419"/>
    <x v="1"/>
    <x v="418"/>
    <n v="28"/>
    <x v="1"/>
    <s v="USD"/>
    <n v="1355637600"/>
    <n v="1356847200"/>
    <d v="2012-12-16T06:00:00"/>
    <x v="567"/>
    <x v="0"/>
    <x v="0"/>
    <x v="3"/>
    <x v="3"/>
    <x v="3"/>
  </r>
  <r>
    <n v="1136"/>
    <n v="14"/>
    <x v="3"/>
    <x v="27"/>
    <n v="75.73"/>
    <x v="1"/>
    <s v="USD"/>
    <n v="1374728400"/>
    <n v="1375765200"/>
    <d v="2013-07-25T05:00:00"/>
    <x v="568"/>
    <x v="0"/>
    <x v="0"/>
    <x v="3"/>
    <x v="3"/>
    <x v="3"/>
  </r>
  <r>
    <n v="8645"/>
    <n v="139"/>
    <x v="1"/>
    <x v="325"/>
    <n v="45.03"/>
    <x v="1"/>
    <s v="USD"/>
    <n v="1287810000"/>
    <n v="1289800800"/>
    <d v="2010-10-23T05:00:00"/>
    <x v="569"/>
    <x v="0"/>
    <x v="0"/>
    <x v="5"/>
    <x v="1"/>
    <x v="5"/>
  </r>
  <r>
    <n v="1914"/>
    <n v="174"/>
    <x v="1"/>
    <x v="150"/>
    <n v="73.62"/>
    <x v="0"/>
    <s v="CAD"/>
    <n v="1503723600"/>
    <n v="1504501200"/>
    <d v="2017-08-26T05:00:00"/>
    <x v="570"/>
    <x v="0"/>
    <x v="0"/>
    <x v="3"/>
    <x v="3"/>
    <x v="3"/>
  </r>
  <r>
    <n v="41205"/>
    <n v="155"/>
    <x v="1"/>
    <x v="419"/>
    <n v="56.99"/>
    <x v="1"/>
    <s v="USD"/>
    <n v="1484114400"/>
    <n v="1485669600"/>
    <d v="2017-01-11T06:00:00"/>
    <x v="571"/>
    <x v="0"/>
    <x v="0"/>
    <x v="3"/>
    <x v="3"/>
    <x v="3"/>
  </r>
  <r>
    <n v="14488"/>
    <n v="170"/>
    <x v="1"/>
    <x v="73"/>
    <n v="85.22"/>
    <x v="6"/>
    <s v="EUR"/>
    <n v="1461906000"/>
    <n v="1462770000"/>
    <d v="2016-04-29T05:00:00"/>
    <x v="572"/>
    <x v="0"/>
    <x v="0"/>
    <x v="3"/>
    <x v="3"/>
    <x v="3"/>
  </r>
  <r>
    <n v="12129"/>
    <n v="190"/>
    <x v="1"/>
    <x v="202"/>
    <n v="50.96"/>
    <x v="4"/>
    <s v="GBP"/>
    <n v="1379653200"/>
    <n v="1379739600"/>
    <d v="2013-09-20T05:00:00"/>
    <x v="573"/>
    <x v="0"/>
    <x v="1"/>
    <x v="7"/>
    <x v="1"/>
    <x v="7"/>
  </r>
  <r>
    <n v="3496"/>
    <n v="250"/>
    <x v="1"/>
    <x v="12"/>
    <n v="63.56"/>
    <x v="1"/>
    <s v="USD"/>
    <n v="1401858000"/>
    <n v="1402722000"/>
    <d v="2014-06-04T05:00:00"/>
    <x v="471"/>
    <x v="0"/>
    <x v="0"/>
    <x v="3"/>
    <x v="3"/>
    <x v="3"/>
  </r>
  <r>
    <n v="97037"/>
    <n v="49"/>
    <x v="0"/>
    <x v="420"/>
    <n v="81"/>
    <x v="1"/>
    <s v="USD"/>
    <n v="1367470800"/>
    <n v="1369285200"/>
    <d v="2013-05-02T05:00:00"/>
    <x v="574"/>
    <x v="0"/>
    <x v="0"/>
    <x v="9"/>
    <x v="5"/>
    <x v="9"/>
  </r>
  <r>
    <n v="55757"/>
    <n v="28"/>
    <x v="0"/>
    <x v="355"/>
    <n v="86.04"/>
    <x v="1"/>
    <s v="USD"/>
    <n v="1304658000"/>
    <n v="1304744400"/>
    <d v="2011-05-06T05:00:00"/>
    <x v="575"/>
    <x v="1"/>
    <x v="1"/>
    <x v="3"/>
    <x v="3"/>
    <x v="3"/>
  </r>
  <r>
    <n v="11525"/>
    <n v="268"/>
    <x v="1"/>
    <x v="58"/>
    <n v="90.04"/>
    <x v="2"/>
    <s v="AUD"/>
    <n v="1467954000"/>
    <n v="1468299600"/>
    <d v="2016-07-08T05:00:00"/>
    <x v="576"/>
    <x v="0"/>
    <x v="0"/>
    <x v="14"/>
    <x v="7"/>
    <x v="14"/>
  </r>
  <r>
    <n v="158669"/>
    <n v="620"/>
    <x v="1"/>
    <x v="421"/>
    <n v="74.010000000000005"/>
    <x v="1"/>
    <s v="USD"/>
    <n v="1473742800"/>
    <n v="1474174800"/>
    <d v="2016-09-13T05:00:00"/>
    <x v="577"/>
    <x v="0"/>
    <x v="0"/>
    <x v="3"/>
    <x v="3"/>
    <x v="3"/>
  </r>
  <r>
    <n v="5916"/>
    <n v="3"/>
    <x v="0"/>
    <x v="251"/>
    <n v="92.44"/>
    <x v="1"/>
    <s v="USD"/>
    <n v="1523768400"/>
    <n v="1526014800"/>
    <d v="2018-04-15T05:00:00"/>
    <x v="578"/>
    <x v="0"/>
    <x v="0"/>
    <x v="7"/>
    <x v="1"/>
    <x v="7"/>
  </r>
  <r>
    <n v="150806"/>
    <n v="160"/>
    <x v="1"/>
    <x v="422"/>
    <n v="56"/>
    <x v="4"/>
    <s v="GBP"/>
    <n v="1437022800"/>
    <n v="1437454800"/>
    <d v="2015-07-16T05:00:00"/>
    <x v="477"/>
    <x v="0"/>
    <x v="0"/>
    <x v="3"/>
    <x v="3"/>
    <x v="3"/>
  </r>
  <r>
    <n v="14249"/>
    <n v="279"/>
    <x v="1"/>
    <x v="423"/>
    <n v="32.979999999999997"/>
    <x v="1"/>
    <s v="USD"/>
    <n v="1422165600"/>
    <n v="1422684000"/>
    <d v="2015-01-25T06:00:00"/>
    <x v="579"/>
    <x v="0"/>
    <x v="0"/>
    <x v="14"/>
    <x v="7"/>
    <x v="14"/>
  </r>
  <r>
    <n v="5803"/>
    <n v="77"/>
    <x v="0"/>
    <x v="197"/>
    <n v="93.6"/>
    <x v="1"/>
    <s v="USD"/>
    <n v="1580104800"/>
    <n v="1581314400"/>
    <d v="2020-01-27T06:00:00"/>
    <x v="580"/>
    <x v="0"/>
    <x v="0"/>
    <x v="3"/>
    <x v="3"/>
    <x v="3"/>
  </r>
  <r>
    <n v="13205"/>
    <n v="206"/>
    <x v="1"/>
    <x v="288"/>
    <n v="69.87"/>
    <x v="1"/>
    <s v="USD"/>
    <n v="1285650000"/>
    <n v="1286427600"/>
    <d v="2010-09-28T05:00:00"/>
    <x v="581"/>
    <x v="0"/>
    <x v="1"/>
    <x v="3"/>
    <x v="3"/>
    <x v="3"/>
  </r>
  <r>
    <n v="11108"/>
    <n v="694"/>
    <x v="1"/>
    <x v="110"/>
    <n v="72.13"/>
    <x v="4"/>
    <s v="GBP"/>
    <n v="1276664400"/>
    <n v="1278738000"/>
    <d v="2010-06-16T05:00:00"/>
    <x v="582"/>
    <x v="1"/>
    <x v="0"/>
    <x v="0"/>
    <x v="0"/>
    <x v="0"/>
  </r>
  <r>
    <n v="2884"/>
    <n v="152"/>
    <x v="1"/>
    <x v="87"/>
    <n v="30.04"/>
    <x v="1"/>
    <s v="USD"/>
    <n v="1286168400"/>
    <n v="1286427600"/>
    <d v="2010-10-04T05:00:00"/>
    <x v="581"/>
    <x v="0"/>
    <x v="0"/>
    <x v="7"/>
    <x v="1"/>
    <x v="7"/>
  </r>
  <r>
    <n v="55476"/>
    <n v="65"/>
    <x v="0"/>
    <x v="424"/>
    <n v="73.97"/>
    <x v="1"/>
    <s v="USD"/>
    <n v="1467781200"/>
    <n v="1467954000"/>
    <d v="2016-07-06T05:00:00"/>
    <x v="583"/>
    <x v="0"/>
    <x v="1"/>
    <x v="3"/>
    <x v="3"/>
    <x v="3"/>
  </r>
  <r>
    <n v="5973"/>
    <n v="63"/>
    <x v="3"/>
    <x v="215"/>
    <n v="68.66"/>
    <x v="1"/>
    <s v="USD"/>
    <n v="1556686800"/>
    <n v="1557637200"/>
    <d v="2019-05-01T05:00:00"/>
    <x v="584"/>
    <x v="0"/>
    <x v="1"/>
    <x v="3"/>
    <x v="3"/>
    <x v="3"/>
  </r>
  <r>
    <n v="183756"/>
    <n v="310"/>
    <x v="1"/>
    <x v="425"/>
    <n v="59.99"/>
    <x v="1"/>
    <s v="USD"/>
    <n v="1553576400"/>
    <n v="1553922000"/>
    <d v="2019-03-26T05:00:00"/>
    <x v="585"/>
    <x v="0"/>
    <x v="0"/>
    <x v="3"/>
    <x v="3"/>
    <x v="3"/>
  </r>
  <r>
    <n v="30902"/>
    <n v="43"/>
    <x v="2"/>
    <x v="426"/>
    <n v="111.16"/>
    <x v="1"/>
    <s v="USD"/>
    <n v="1414904400"/>
    <n v="1416463200"/>
    <d v="2014-11-02T05:00:00"/>
    <x v="586"/>
    <x v="0"/>
    <x v="0"/>
    <x v="3"/>
    <x v="3"/>
    <x v="3"/>
  </r>
  <r>
    <n v="5569"/>
    <n v="83"/>
    <x v="0"/>
    <x v="339"/>
    <n v="53.04"/>
    <x v="1"/>
    <s v="USD"/>
    <n v="1446876000"/>
    <n v="1447221600"/>
    <d v="2015-11-07T06:00:00"/>
    <x v="587"/>
    <x v="0"/>
    <x v="0"/>
    <x v="10"/>
    <x v="4"/>
    <x v="10"/>
  </r>
  <r>
    <n v="92824"/>
    <n v="79"/>
    <x v="3"/>
    <x v="427"/>
    <n v="55.99"/>
    <x v="1"/>
    <s v="USD"/>
    <n v="1490418000"/>
    <n v="1491627600"/>
    <d v="2017-03-25T05:00:00"/>
    <x v="588"/>
    <x v="0"/>
    <x v="0"/>
    <x v="19"/>
    <x v="4"/>
    <x v="19"/>
  </r>
  <r>
    <n v="158590"/>
    <n v="114"/>
    <x v="1"/>
    <x v="428"/>
    <n v="69.989999999999995"/>
    <x v="1"/>
    <s v="USD"/>
    <n v="1360389600"/>
    <n v="1363150800"/>
    <d v="2013-02-09T06:00:00"/>
    <x v="589"/>
    <x v="0"/>
    <x v="0"/>
    <x v="19"/>
    <x v="4"/>
    <x v="19"/>
  </r>
  <r>
    <n v="127591"/>
    <n v="65"/>
    <x v="0"/>
    <x v="429"/>
    <n v="49"/>
    <x v="3"/>
    <s v="DKK"/>
    <n v="1326866400"/>
    <n v="1330754400"/>
    <d v="2012-01-18T06:00:00"/>
    <x v="590"/>
    <x v="0"/>
    <x v="1"/>
    <x v="10"/>
    <x v="4"/>
    <x v="10"/>
  </r>
  <r>
    <n v="6750"/>
    <n v="79"/>
    <x v="0"/>
    <x v="167"/>
    <n v="103.85"/>
    <x v="1"/>
    <s v="USD"/>
    <n v="1479103200"/>
    <n v="1479794400"/>
    <d v="2016-11-14T06:00:00"/>
    <x v="591"/>
    <x v="0"/>
    <x v="0"/>
    <x v="3"/>
    <x v="3"/>
    <x v="3"/>
  </r>
  <r>
    <n v="9318"/>
    <n v="11"/>
    <x v="0"/>
    <x v="115"/>
    <n v="99.13"/>
    <x v="1"/>
    <s v="USD"/>
    <n v="1280206800"/>
    <n v="1281243600"/>
    <d v="2010-07-27T05:00:00"/>
    <x v="592"/>
    <x v="0"/>
    <x v="1"/>
    <x v="3"/>
    <x v="3"/>
    <x v="3"/>
  </r>
  <r>
    <n v="4832"/>
    <n v="56"/>
    <x v="2"/>
    <x v="430"/>
    <n v="107.38"/>
    <x v="1"/>
    <s v="USD"/>
    <n v="1532754000"/>
    <n v="1532754000"/>
    <d v="2018-07-28T05:00:00"/>
    <x v="593"/>
    <x v="0"/>
    <x v="1"/>
    <x v="6"/>
    <x v="4"/>
    <x v="6"/>
  </r>
  <r>
    <n v="19769"/>
    <n v="17"/>
    <x v="0"/>
    <x v="431"/>
    <n v="76.92"/>
    <x v="1"/>
    <s v="USD"/>
    <n v="1453096800"/>
    <n v="1453356000"/>
    <d v="2016-01-18T06:00:00"/>
    <x v="510"/>
    <x v="0"/>
    <x v="0"/>
    <x v="3"/>
    <x v="3"/>
    <x v="3"/>
  </r>
  <r>
    <n v="11277"/>
    <n v="120"/>
    <x v="1"/>
    <x v="346"/>
    <n v="58.13"/>
    <x v="5"/>
    <s v="CHF"/>
    <n v="1487570400"/>
    <n v="1489986000"/>
    <d v="2017-02-20T06:00:00"/>
    <x v="594"/>
    <x v="0"/>
    <x v="0"/>
    <x v="3"/>
    <x v="3"/>
    <x v="3"/>
  </r>
  <r>
    <n v="13382"/>
    <n v="145"/>
    <x v="1"/>
    <x v="30"/>
    <n v="103.74"/>
    <x v="0"/>
    <s v="CAD"/>
    <n v="1545026400"/>
    <n v="1545804000"/>
    <d v="2018-12-17T06:00:00"/>
    <x v="595"/>
    <x v="0"/>
    <x v="0"/>
    <x v="8"/>
    <x v="2"/>
    <x v="8"/>
  </r>
  <r>
    <n v="32986"/>
    <n v="221"/>
    <x v="1"/>
    <x v="432"/>
    <n v="87.96"/>
    <x v="1"/>
    <s v="USD"/>
    <n v="1488348000"/>
    <n v="1489899600"/>
    <d v="2017-03-01T06:00:00"/>
    <x v="596"/>
    <x v="0"/>
    <x v="0"/>
    <x v="3"/>
    <x v="3"/>
    <x v="3"/>
  </r>
  <r>
    <n v="81984"/>
    <n v="48"/>
    <x v="0"/>
    <x v="433"/>
    <n v="28"/>
    <x v="0"/>
    <s v="CAD"/>
    <n v="1545112800"/>
    <n v="1546495200"/>
    <d v="2018-12-18T06:00:00"/>
    <x v="597"/>
    <x v="0"/>
    <x v="0"/>
    <x v="3"/>
    <x v="3"/>
    <x v="3"/>
  </r>
  <r>
    <n v="178483"/>
    <n v="93"/>
    <x v="0"/>
    <x v="434"/>
    <n v="38"/>
    <x v="1"/>
    <s v="USD"/>
    <n v="1537938000"/>
    <n v="1539752400"/>
    <d v="2018-09-26T05:00:00"/>
    <x v="598"/>
    <x v="0"/>
    <x v="1"/>
    <x v="1"/>
    <x v="1"/>
    <x v="1"/>
  </r>
  <r>
    <n v="87448"/>
    <n v="89"/>
    <x v="0"/>
    <x v="435"/>
    <n v="30"/>
    <x v="1"/>
    <s v="USD"/>
    <n v="1363150800"/>
    <n v="1364101200"/>
    <d v="2013-03-13T05:00:00"/>
    <x v="599"/>
    <x v="0"/>
    <x v="0"/>
    <x v="11"/>
    <x v="6"/>
    <x v="11"/>
  </r>
  <r>
    <n v="1863"/>
    <n v="41"/>
    <x v="0"/>
    <x v="6"/>
    <n v="103.5"/>
    <x v="1"/>
    <s v="USD"/>
    <n v="1523250000"/>
    <n v="1525323600"/>
    <d v="2018-04-09T05:00:00"/>
    <x v="600"/>
    <x v="0"/>
    <x v="0"/>
    <x v="18"/>
    <x v="5"/>
    <x v="18"/>
  </r>
  <r>
    <n v="62174"/>
    <n v="63"/>
    <x v="3"/>
    <x v="419"/>
    <n v="85.99"/>
    <x v="1"/>
    <s v="USD"/>
    <n v="1499317200"/>
    <n v="1500872400"/>
    <d v="2017-07-06T05:00:00"/>
    <x v="601"/>
    <x v="1"/>
    <x v="0"/>
    <x v="0"/>
    <x v="0"/>
    <x v="0"/>
  </r>
  <r>
    <n v="59003"/>
    <n v="48"/>
    <x v="0"/>
    <x v="436"/>
    <n v="98.01"/>
    <x v="5"/>
    <s v="CHF"/>
    <n v="1287550800"/>
    <n v="1288501200"/>
    <d v="2010-10-20T05:00:00"/>
    <x v="602"/>
    <x v="1"/>
    <x v="1"/>
    <x v="3"/>
    <x v="3"/>
    <x v="3"/>
  </r>
  <r>
    <n v="2"/>
    <n v="2"/>
    <x v="0"/>
    <x v="49"/>
    <n v="2"/>
    <x v="1"/>
    <s v="USD"/>
    <n v="1404795600"/>
    <n v="1407128400"/>
    <d v="2014-07-08T05:00:00"/>
    <x v="603"/>
    <x v="0"/>
    <x v="0"/>
    <x v="17"/>
    <x v="1"/>
    <x v="17"/>
  </r>
  <r>
    <n v="174039"/>
    <n v="88"/>
    <x v="0"/>
    <x v="437"/>
    <n v="44.99"/>
    <x v="6"/>
    <s v="EUR"/>
    <n v="1393048800"/>
    <n v="1394344800"/>
    <d v="2014-02-22T06:00:00"/>
    <x v="604"/>
    <x v="0"/>
    <x v="0"/>
    <x v="12"/>
    <x v="4"/>
    <x v="12"/>
  </r>
  <r>
    <n v="12684"/>
    <n v="127"/>
    <x v="1"/>
    <x v="438"/>
    <n v="31.01"/>
    <x v="1"/>
    <s v="USD"/>
    <n v="1470373200"/>
    <n v="1474088400"/>
    <d v="2016-08-05T05:00:00"/>
    <x v="292"/>
    <x v="0"/>
    <x v="0"/>
    <x v="2"/>
    <x v="2"/>
    <x v="2"/>
  </r>
  <r>
    <n v="14033"/>
    <n v="2339"/>
    <x v="1"/>
    <x v="439"/>
    <n v="59.97"/>
    <x v="1"/>
    <s v="USD"/>
    <n v="1460091600"/>
    <n v="1460264400"/>
    <d v="2016-04-08T05:00:00"/>
    <x v="605"/>
    <x v="0"/>
    <x v="0"/>
    <x v="2"/>
    <x v="2"/>
    <x v="2"/>
  </r>
  <r>
    <n v="177936"/>
    <n v="508"/>
    <x v="1"/>
    <x v="440"/>
    <n v="59"/>
    <x v="1"/>
    <s v="USD"/>
    <n v="1440392400"/>
    <n v="1440824400"/>
    <d v="2015-08-24T05:00:00"/>
    <x v="606"/>
    <x v="0"/>
    <x v="0"/>
    <x v="16"/>
    <x v="1"/>
    <x v="16"/>
  </r>
  <r>
    <n v="13212"/>
    <n v="191"/>
    <x v="1"/>
    <x v="441"/>
    <n v="50.05"/>
    <x v="1"/>
    <s v="USD"/>
    <n v="1488434400"/>
    <n v="1489554000"/>
    <d v="2017-03-02T06:00:00"/>
    <x v="607"/>
    <x v="1"/>
    <x v="0"/>
    <x v="14"/>
    <x v="7"/>
    <x v="14"/>
  </r>
  <r>
    <n v="49879"/>
    <n v="42"/>
    <x v="0"/>
    <x v="442"/>
    <n v="98.97"/>
    <x v="2"/>
    <s v="AUD"/>
    <n v="1514440800"/>
    <n v="1514872800"/>
    <d v="2017-12-28T06:00:00"/>
    <x v="608"/>
    <x v="0"/>
    <x v="0"/>
    <x v="0"/>
    <x v="0"/>
    <x v="0"/>
  </r>
  <r>
    <n v="824"/>
    <n v="8"/>
    <x v="0"/>
    <x v="443"/>
    <n v="58.86"/>
    <x v="1"/>
    <s v="USD"/>
    <n v="1514354400"/>
    <n v="1515736800"/>
    <d v="2017-12-27T06:00:00"/>
    <x v="609"/>
    <x v="0"/>
    <x v="0"/>
    <x v="22"/>
    <x v="4"/>
    <x v="22"/>
  </r>
  <r>
    <n v="31594"/>
    <n v="60"/>
    <x v="3"/>
    <x v="444"/>
    <n v="81.010000000000005"/>
    <x v="1"/>
    <s v="USD"/>
    <n v="1440910800"/>
    <n v="1442898000"/>
    <d v="2015-08-30T05:00:00"/>
    <x v="610"/>
    <x v="0"/>
    <x v="0"/>
    <x v="1"/>
    <x v="1"/>
    <x v="1"/>
  </r>
  <r>
    <n v="57010"/>
    <n v="47"/>
    <x v="0"/>
    <x v="424"/>
    <n v="76.010000000000005"/>
    <x v="4"/>
    <s v="GBP"/>
    <n v="1296108000"/>
    <n v="1296194400"/>
    <d v="2011-01-27T06:00:00"/>
    <x v="611"/>
    <x v="0"/>
    <x v="0"/>
    <x v="4"/>
    <x v="4"/>
    <x v="4"/>
  </r>
  <r>
    <n v="7438"/>
    <n v="82"/>
    <x v="0"/>
    <x v="385"/>
    <n v="96.6"/>
    <x v="1"/>
    <s v="USD"/>
    <n v="1440133200"/>
    <n v="1440910800"/>
    <d v="2015-08-21T05:00:00"/>
    <x v="612"/>
    <x v="1"/>
    <x v="0"/>
    <x v="3"/>
    <x v="3"/>
    <x v="3"/>
  </r>
  <r>
    <n v="57872"/>
    <n v="54"/>
    <x v="0"/>
    <x v="445"/>
    <n v="76.959999999999994"/>
    <x v="3"/>
    <s v="DKK"/>
    <n v="1332910800"/>
    <n v="1335502800"/>
    <d v="2012-03-28T05:00:00"/>
    <x v="613"/>
    <x v="0"/>
    <x v="0"/>
    <x v="17"/>
    <x v="1"/>
    <x v="17"/>
  </r>
  <r>
    <n v="8906"/>
    <n v="98"/>
    <x v="0"/>
    <x v="54"/>
    <n v="67.98"/>
    <x v="1"/>
    <s v="USD"/>
    <n v="1544335200"/>
    <n v="1544680800"/>
    <d v="2018-12-09T06:00:00"/>
    <x v="614"/>
    <x v="0"/>
    <x v="0"/>
    <x v="3"/>
    <x v="3"/>
    <x v="3"/>
  </r>
  <r>
    <n v="7724"/>
    <n v="77"/>
    <x v="0"/>
    <x v="215"/>
    <n v="88.78"/>
    <x v="1"/>
    <s v="USD"/>
    <n v="1286427600"/>
    <n v="1288414800"/>
    <d v="2010-10-07T05:00:00"/>
    <x v="615"/>
    <x v="0"/>
    <x v="0"/>
    <x v="3"/>
    <x v="3"/>
    <x v="3"/>
  </r>
  <r>
    <n v="26571"/>
    <n v="33"/>
    <x v="0"/>
    <x v="446"/>
    <n v="25"/>
    <x v="1"/>
    <s v="USD"/>
    <n v="1329717600"/>
    <n v="1330581600"/>
    <d v="2012-02-20T06:00:00"/>
    <x v="616"/>
    <x v="0"/>
    <x v="0"/>
    <x v="17"/>
    <x v="1"/>
    <x v="17"/>
  </r>
  <r>
    <n v="12219"/>
    <n v="240"/>
    <x v="1"/>
    <x v="447"/>
    <n v="44.92"/>
    <x v="1"/>
    <s v="USD"/>
    <n v="1310187600"/>
    <n v="1311397200"/>
    <d v="2011-07-09T05:00:00"/>
    <x v="453"/>
    <x v="0"/>
    <x v="1"/>
    <x v="4"/>
    <x v="4"/>
    <x v="4"/>
  </r>
  <r>
    <n v="1985"/>
    <n v="64"/>
    <x v="3"/>
    <x v="270"/>
    <n v="79.400000000000006"/>
    <x v="1"/>
    <s v="USD"/>
    <n v="1377838800"/>
    <n v="1378357200"/>
    <d v="2013-08-30T05:00:00"/>
    <x v="617"/>
    <x v="0"/>
    <x v="1"/>
    <x v="3"/>
    <x v="3"/>
    <x v="3"/>
  </r>
  <r>
    <n v="12155"/>
    <n v="176"/>
    <x v="1"/>
    <x v="448"/>
    <n v="29.01"/>
    <x v="1"/>
    <s v="USD"/>
    <n v="1410325200"/>
    <n v="1411102800"/>
    <d v="2014-09-10T05:00:00"/>
    <x v="618"/>
    <x v="0"/>
    <x v="0"/>
    <x v="23"/>
    <x v="8"/>
    <x v="23"/>
  </r>
  <r>
    <n v="5593"/>
    <n v="20"/>
    <x v="0"/>
    <x v="70"/>
    <n v="73.59"/>
    <x v="1"/>
    <s v="USD"/>
    <n v="1343797200"/>
    <n v="1344834000"/>
    <d v="2012-08-01T05:00:00"/>
    <x v="619"/>
    <x v="0"/>
    <x v="0"/>
    <x v="3"/>
    <x v="3"/>
    <x v="3"/>
  </r>
  <r>
    <n v="175020"/>
    <n v="359"/>
    <x v="1"/>
    <x v="449"/>
    <n v="107.97"/>
    <x v="6"/>
    <s v="EUR"/>
    <n v="1498453200"/>
    <n v="1499230800"/>
    <d v="2017-06-26T05:00:00"/>
    <x v="620"/>
    <x v="0"/>
    <x v="0"/>
    <x v="3"/>
    <x v="3"/>
    <x v="3"/>
  </r>
  <r>
    <n v="75955"/>
    <n v="469"/>
    <x v="1"/>
    <x v="450"/>
    <n v="68.989999999999995"/>
    <x v="1"/>
    <s v="USD"/>
    <n v="1456380000"/>
    <n v="1457416800"/>
    <d v="2016-02-25T06:00:00"/>
    <x v="621"/>
    <x v="0"/>
    <x v="0"/>
    <x v="7"/>
    <x v="1"/>
    <x v="7"/>
  </r>
  <r>
    <n v="119127"/>
    <n v="122"/>
    <x v="1"/>
    <x v="451"/>
    <n v="111.02"/>
    <x v="1"/>
    <s v="USD"/>
    <n v="1280552400"/>
    <n v="1280898000"/>
    <d v="2010-07-31T05:00:00"/>
    <x v="622"/>
    <x v="0"/>
    <x v="1"/>
    <x v="3"/>
    <x v="3"/>
    <x v="3"/>
  </r>
  <r>
    <n v="110689"/>
    <n v="56"/>
    <x v="0"/>
    <x v="452"/>
    <n v="25"/>
    <x v="2"/>
    <s v="AUD"/>
    <n v="1521608400"/>
    <n v="1522472400"/>
    <d v="2018-03-21T05:00:00"/>
    <x v="623"/>
    <x v="0"/>
    <x v="0"/>
    <x v="3"/>
    <x v="3"/>
    <x v="3"/>
  </r>
  <r>
    <n v="2445"/>
    <n v="44"/>
    <x v="0"/>
    <x v="125"/>
    <n v="42.16"/>
    <x v="6"/>
    <s v="EUR"/>
    <n v="1460696400"/>
    <n v="1462510800"/>
    <d v="2016-04-15T05:00:00"/>
    <x v="624"/>
    <x v="0"/>
    <x v="0"/>
    <x v="7"/>
    <x v="1"/>
    <x v="7"/>
  </r>
  <r>
    <n v="57250"/>
    <n v="34"/>
    <x v="3"/>
    <x v="453"/>
    <n v="47"/>
    <x v="1"/>
    <s v="USD"/>
    <n v="1313730000"/>
    <n v="1317790800"/>
    <d v="2011-08-19T05:00:00"/>
    <x v="625"/>
    <x v="0"/>
    <x v="0"/>
    <x v="14"/>
    <x v="7"/>
    <x v="14"/>
  </r>
  <r>
    <n v="11929"/>
    <n v="123"/>
    <x v="1"/>
    <x v="269"/>
    <n v="36.04"/>
    <x v="1"/>
    <s v="USD"/>
    <n v="1568178000"/>
    <n v="1568782800"/>
    <d v="2019-09-11T05:00:00"/>
    <x v="626"/>
    <x v="0"/>
    <x v="0"/>
    <x v="23"/>
    <x v="8"/>
    <x v="23"/>
  </r>
  <r>
    <n v="118214"/>
    <n v="190"/>
    <x v="1"/>
    <x v="454"/>
    <n v="101.04"/>
    <x v="1"/>
    <s v="USD"/>
    <n v="1348635600"/>
    <n v="1349413200"/>
    <d v="2012-09-26T05:00:00"/>
    <x v="627"/>
    <x v="0"/>
    <x v="0"/>
    <x v="14"/>
    <x v="7"/>
    <x v="14"/>
  </r>
  <r>
    <n v="4432"/>
    <n v="84"/>
    <x v="0"/>
    <x v="41"/>
    <n v="39.93"/>
    <x v="1"/>
    <s v="USD"/>
    <n v="1468126800"/>
    <n v="1472446800"/>
    <d v="2016-07-10T05:00:00"/>
    <x v="491"/>
    <x v="0"/>
    <x v="0"/>
    <x v="13"/>
    <x v="5"/>
    <x v="13"/>
  </r>
  <r>
    <n v="17879"/>
    <n v="18"/>
    <x v="3"/>
    <x v="455"/>
    <n v="83.16"/>
    <x v="1"/>
    <s v="USD"/>
    <n v="1547877600"/>
    <n v="1548050400"/>
    <d v="2019-01-19T06:00:00"/>
    <x v="628"/>
    <x v="0"/>
    <x v="0"/>
    <x v="6"/>
    <x v="4"/>
    <x v="6"/>
  </r>
  <r>
    <n v="14511"/>
    <n v="1037"/>
    <x v="1"/>
    <x v="456"/>
    <n v="39.979999999999997"/>
    <x v="1"/>
    <s v="USD"/>
    <n v="1571374800"/>
    <n v="1571806800"/>
    <d v="2019-10-18T05:00:00"/>
    <x v="629"/>
    <x v="0"/>
    <x v="1"/>
    <x v="0"/>
    <x v="0"/>
    <x v="0"/>
  </r>
  <r>
    <n v="141822"/>
    <n v="97"/>
    <x v="0"/>
    <x v="457"/>
    <n v="47.99"/>
    <x v="1"/>
    <s v="USD"/>
    <n v="1576303200"/>
    <n v="1576476000"/>
    <d v="2019-12-14T06:00:00"/>
    <x v="630"/>
    <x v="0"/>
    <x v="1"/>
    <x v="20"/>
    <x v="6"/>
    <x v="20"/>
  </r>
  <r>
    <n v="159037"/>
    <n v="86"/>
    <x v="0"/>
    <x v="458"/>
    <n v="95.98"/>
    <x v="1"/>
    <s v="USD"/>
    <n v="1324447200"/>
    <n v="1324965600"/>
    <d v="2011-12-21T06:00:00"/>
    <x v="631"/>
    <x v="0"/>
    <x v="0"/>
    <x v="3"/>
    <x v="3"/>
    <x v="3"/>
  </r>
  <r>
    <n v="8109"/>
    <n v="150"/>
    <x v="1"/>
    <x v="459"/>
    <n v="78.73"/>
    <x v="1"/>
    <s v="USD"/>
    <n v="1386741600"/>
    <n v="1387519200"/>
    <d v="2013-12-11T06:00:00"/>
    <x v="632"/>
    <x v="0"/>
    <x v="0"/>
    <x v="3"/>
    <x v="3"/>
    <x v="3"/>
  </r>
  <r>
    <n v="8244"/>
    <n v="358"/>
    <x v="1"/>
    <x v="98"/>
    <n v="56.08"/>
    <x v="1"/>
    <s v="USD"/>
    <n v="1537074000"/>
    <n v="1537246800"/>
    <d v="2018-09-16T05:00:00"/>
    <x v="633"/>
    <x v="0"/>
    <x v="0"/>
    <x v="3"/>
    <x v="3"/>
    <x v="3"/>
  </r>
  <r>
    <n v="7600"/>
    <n v="543"/>
    <x v="1"/>
    <x v="460"/>
    <n v="69.09"/>
    <x v="0"/>
    <s v="CAD"/>
    <n v="1277787600"/>
    <n v="1279515600"/>
    <d v="2010-06-29T05:00:00"/>
    <x v="634"/>
    <x v="0"/>
    <x v="0"/>
    <x v="9"/>
    <x v="5"/>
    <x v="9"/>
  </r>
  <r>
    <n v="94501"/>
    <n v="68"/>
    <x v="0"/>
    <x v="461"/>
    <n v="102.05"/>
    <x v="0"/>
    <s v="CAD"/>
    <n v="1440306000"/>
    <n v="1442379600"/>
    <d v="2015-08-23T05:00:00"/>
    <x v="415"/>
    <x v="0"/>
    <x v="0"/>
    <x v="3"/>
    <x v="3"/>
    <x v="3"/>
  </r>
  <r>
    <n v="14381"/>
    <n v="192"/>
    <x v="1"/>
    <x v="38"/>
    <n v="107.32"/>
    <x v="1"/>
    <s v="USD"/>
    <n v="1522126800"/>
    <n v="1523077200"/>
    <d v="2018-03-27T05:00:00"/>
    <x v="635"/>
    <x v="0"/>
    <x v="0"/>
    <x v="8"/>
    <x v="2"/>
    <x v="8"/>
  </r>
  <r>
    <n v="13980"/>
    <n v="932"/>
    <x v="1"/>
    <x v="462"/>
    <n v="51.97"/>
    <x v="1"/>
    <s v="USD"/>
    <n v="1489298400"/>
    <n v="1489554000"/>
    <d v="2017-03-12T06:00:00"/>
    <x v="607"/>
    <x v="0"/>
    <x v="0"/>
    <x v="3"/>
    <x v="3"/>
    <x v="3"/>
  </r>
  <r>
    <n v="12449"/>
    <n v="429"/>
    <x v="1"/>
    <x v="463"/>
    <n v="71.14"/>
    <x v="1"/>
    <s v="USD"/>
    <n v="1547100000"/>
    <n v="1548482400"/>
    <d v="2019-01-10T06:00:00"/>
    <x v="636"/>
    <x v="0"/>
    <x v="1"/>
    <x v="19"/>
    <x v="4"/>
    <x v="19"/>
  </r>
  <r>
    <n v="7348"/>
    <n v="101"/>
    <x v="1"/>
    <x v="464"/>
    <n v="106.49"/>
    <x v="1"/>
    <s v="USD"/>
    <n v="1383022800"/>
    <n v="1384063200"/>
    <d v="2013-10-29T05:00:00"/>
    <x v="637"/>
    <x v="0"/>
    <x v="0"/>
    <x v="2"/>
    <x v="2"/>
    <x v="2"/>
  </r>
  <r>
    <n v="8158"/>
    <n v="227"/>
    <x v="1"/>
    <x v="257"/>
    <n v="42.94"/>
    <x v="1"/>
    <s v="USD"/>
    <n v="1322373600"/>
    <n v="1322892000"/>
    <d v="2011-11-27T06:00:00"/>
    <x v="638"/>
    <x v="0"/>
    <x v="1"/>
    <x v="4"/>
    <x v="4"/>
    <x v="4"/>
  </r>
  <r>
    <n v="7119"/>
    <n v="142"/>
    <x v="1"/>
    <x v="465"/>
    <n v="30.04"/>
    <x v="1"/>
    <s v="USD"/>
    <n v="1349240400"/>
    <n v="1350709200"/>
    <d v="2012-10-03T05:00:00"/>
    <x v="639"/>
    <x v="1"/>
    <x v="1"/>
    <x v="4"/>
    <x v="4"/>
    <x v="4"/>
  </r>
  <r>
    <n v="5438"/>
    <n v="91"/>
    <x v="0"/>
    <x v="385"/>
    <n v="70.62"/>
    <x v="4"/>
    <s v="GBP"/>
    <n v="1562648400"/>
    <n v="1564203600"/>
    <d v="2019-07-09T05:00:00"/>
    <x v="640"/>
    <x v="0"/>
    <x v="0"/>
    <x v="1"/>
    <x v="1"/>
    <x v="1"/>
  </r>
  <r>
    <n v="115396"/>
    <n v="64"/>
    <x v="0"/>
    <x v="466"/>
    <n v="66.02"/>
    <x v="1"/>
    <s v="USD"/>
    <n v="1508216400"/>
    <n v="1509685200"/>
    <d v="2017-10-17T05:00:00"/>
    <x v="641"/>
    <x v="0"/>
    <x v="0"/>
    <x v="3"/>
    <x v="3"/>
    <x v="3"/>
  </r>
  <r>
    <n v="7656"/>
    <n v="84"/>
    <x v="0"/>
    <x v="467"/>
    <n v="96.91"/>
    <x v="1"/>
    <s v="USD"/>
    <n v="1511762400"/>
    <n v="1514959200"/>
    <d v="2017-11-27T06:00:00"/>
    <x v="642"/>
    <x v="0"/>
    <x v="0"/>
    <x v="3"/>
    <x v="3"/>
    <x v="3"/>
  </r>
  <r>
    <n v="12322"/>
    <n v="134"/>
    <x v="1"/>
    <x v="468"/>
    <n v="62.87"/>
    <x v="6"/>
    <s v="EUR"/>
    <n v="1447480800"/>
    <n v="1448863200"/>
    <d v="2015-11-14T06:00:00"/>
    <x v="445"/>
    <x v="1"/>
    <x v="0"/>
    <x v="1"/>
    <x v="1"/>
    <x v="1"/>
  </r>
  <r>
    <n v="96888"/>
    <n v="59"/>
    <x v="0"/>
    <x v="469"/>
    <n v="108.99"/>
    <x v="1"/>
    <s v="USD"/>
    <n v="1429506000"/>
    <n v="1429592400"/>
    <d v="2015-04-20T05:00:00"/>
    <x v="116"/>
    <x v="0"/>
    <x v="1"/>
    <x v="3"/>
    <x v="3"/>
    <x v="3"/>
  </r>
  <r>
    <n v="196960"/>
    <n v="153"/>
    <x v="1"/>
    <x v="470"/>
    <n v="27"/>
    <x v="1"/>
    <s v="USD"/>
    <n v="1522472400"/>
    <n v="1522645200"/>
    <d v="2018-03-31T05:00:00"/>
    <x v="643"/>
    <x v="0"/>
    <x v="0"/>
    <x v="5"/>
    <x v="1"/>
    <x v="5"/>
  </r>
  <r>
    <n v="188057"/>
    <n v="447"/>
    <x v="1"/>
    <x v="471"/>
    <n v="65"/>
    <x v="0"/>
    <s v="CAD"/>
    <n v="1322114400"/>
    <n v="1323324000"/>
    <d v="2011-11-24T06:00:00"/>
    <x v="644"/>
    <x v="0"/>
    <x v="0"/>
    <x v="8"/>
    <x v="2"/>
    <x v="8"/>
  </r>
  <r>
    <n v="6245"/>
    <n v="84"/>
    <x v="0"/>
    <x v="75"/>
    <n v="111.52"/>
    <x v="1"/>
    <s v="USD"/>
    <n v="1561438800"/>
    <n v="1561525200"/>
    <d v="2019-06-25T05:00:00"/>
    <x v="645"/>
    <x v="0"/>
    <x v="0"/>
    <x v="6"/>
    <x v="4"/>
    <x v="6"/>
  </r>
  <r>
    <n v="3"/>
    <n v="3"/>
    <x v="0"/>
    <x v="49"/>
    <n v="3"/>
    <x v="1"/>
    <s v="USD"/>
    <n v="1264399200"/>
    <n v="1265695200"/>
    <d v="2010-01-25T06:00:00"/>
    <x v="646"/>
    <x v="0"/>
    <x v="0"/>
    <x v="8"/>
    <x v="2"/>
    <x v="8"/>
  </r>
  <r>
    <n v="91014"/>
    <n v="175"/>
    <x v="1"/>
    <x v="472"/>
    <n v="110.99"/>
    <x v="1"/>
    <s v="USD"/>
    <n v="1301202000"/>
    <n v="1301806800"/>
    <d v="2011-03-27T05:00:00"/>
    <x v="647"/>
    <x v="1"/>
    <x v="0"/>
    <x v="3"/>
    <x v="3"/>
    <x v="3"/>
  </r>
  <r>
    <n v="4710"/>
    <n v="54"/>
    <x v="0"/>
    <x v="100"/>
    <n v="56.75"/>
    <x v="1"/>
    <s v="USD"/>
    <n v="1374469200"/>
    <n v="1374901200"/>
    <d v="2013-07-22T05:00:00"/>
    <x v="467"/>
    <x v="0"/>
    <x v="0"/>
    <x v="8"/>
    <x v="2"/>
    <x v="8"/>
  </r>
  <r>
    <n v="197728"/>
    <n v="312"/>
    <x v="1"/>
    <x v="473"/>
    <n v="97.02"/>
    <x v="1"/>
    <s v="USD"/>
    <n v="1334984400"/>
    <n v="1336453200"/>
    <d v="2012-04-21T05:00:00"/>
    <x v="648"/>
    <x v="1"/>
    <x v="1"/>
    <x v="18"/>
    <x v="5"/>
    <x v="18"/>
  </r>
  <r>
    <n v="10682"/>
    <n v="123"/>
    <x v="1"/>
    <x v="220"/>
    <n v="92.09"/>
    <x v="1"/>
    <s v="USD"/>
    <n v="1467608400"/>
    <n v="1468904400"/>
    <d v="2016-07-04T05:00:00"/>
    <x v="649"/>
    <x v="0"/>
    <x v="0"/>
    <x v="10"/>
    <x v="4"/>
    <x v="10"/>
  </r>
  <r>
    <n v="168048"/>
    <n v="99"/>
    <x v="0"/>
    <x v="474"/>
    <n v="82.99"/>
    <x v="4"/>
    <s v="GBP"/>
    <n v="1386741600"/>
    <n v="1387087200"/>
    <d v="2013-12-11T06:00:00"/>
    <x v="650"/>
    <x v="0"/>
    <x v="0"/>
    <x v="9"/>
    <x v="5"/>
    <x v="9"/>
  </r>
  <r>
    <n v="138586"/>
    <n v="128"/>
    <x v="1"/>
    <x v="475"/>
    <n v="103.04"/>
    <x v="2"/>
    <s v="AUD"/>
    <n v="1546754400"/>
    <n v="1547445600"/>
    <d v="2019-01-06T06:00:00"/>
    <x v="651"/>
    <x v="0"/>
    <x v="1"/>
    <x v="2"/>
    <x v="2"/>
    <x v="2"/>
  </r>
  <r>
    <n v="11579"/>
    <n v="159"/>
    <x v="1"/>
    <x v="170"/>
    <n v="68.92"/>
    <x v="1"/>
    <s v="USD"/>
    <n v="1544248800"/>
    <n v="1547359200"/>
    <d v="2018-12-08T06:00:00"/>
    <x v="652"/>
    <x v="0"/>
    <x v="0"/>
    <x v="6"/>
    <x v="4"/>
    <x v="6"/>
  </r>
  <r>
    <n v="12020"/>
    <n v="707"/>
    <x v="1"/>
    <x v="231"/>
    <n v="87.74"/>
    <x v="5"/>
    <s v="CHF"/>
    <n v="1495429200"/>
    <n v="1496293200"/>
    <d v="2017-05-22T05:00:00"/>
    <x v="653"/>
    <x v="0"/>
    <x v="0"/>
    <x v="3"/>
    <x v="3"/>
    <x v="3"/>
  </r>
  <r>
    <n v="13954"/>
    <n v="142"/>
    <x v="1"/>
    <x v="129"/>
    <n v="75.02"/>
    <x v="6"/>
    <s v="EUR"/>
    <n v="1334811600"/>
    <n v="1335416400"/>
    <d v="2012-04-19T05:00:00"/>
    <x v="654"/>
    <x v="0"/>
    <x v="0"/>
    <x v="3"/>
    <x v="3"/>
    <x v="3"/>
  </r>
  <r>
    <n v="6358"/>
    <n v="148"/>
    <x v="1"/>
    <x v="476"/>
    <n v="50.86"/>
    <x v="1"/>
    <s v="USD"/>
    <n v="1531544400"/>
    <n v="1532149200"/>
    <d v="2018-07-14T05:00:00"/>
    <x v="655"/>
    <x v="0"/>
    <x v="1"/>
    <x v="3"/>
    <x v="3"/>
    <x v="3"/>
  </r>
  <r>
    <n v="1260"/>
    <n v="20"/>
    <x v="0"/>
    <x v="443"/>
    <n v="90"/>
    <x v="6"/>
    <s v="EUR"/>
    <n v="1453615200"/>
    <n v="1453788000"/>
    <d v="2016-01-24T06:00:00"/>
    <x v="656"/>
    <x v="1"/>
    <x v="1"/>
    <x v="3"/>
    <x v="3"/>
    <x v="3"/>
  </r>
  <r>
    <n v="14725"/>
    <n v="1841"/>
    <x v="1"/>
    <x v="381"/>
    <n v="72.900000000000006"/>
    <x v="1"/>
    <s v="USD"/>
    <n v="1467954000"/>
    <n v="1471496400"/>
    <d v="2016-07-08T05:00:00"/>
    <x v="657"/>
    <x v="0"/>
    <x v="0"/>
    <x v="3"/>
    <x v="3"/>
    <x v="3"/>
  </r>
  <r>
    <n v="11174"/>
    <n v="162"/>
    <x v="1"/>
    <x v="459"/>
    <n v="108.49"/>
    <x v="1"/>
    <s v="USD"/>
    <n v="1471842000"/>
    <n v="1472878800"/>
    <d v="2016-08-22T05:00:00"/>
    <x v="89"/>
    <x v="0"/>
    <x v="0"/>
    <x v="15"/>
    <x v="5"/>
    <x v="15"/>
  </r>
  <r>
    <n v="182036"/>
    <n v="473"/>
    <x v="1"/>
    <x v="477"/>
    <n v="101.98"/>
    <x v="1"/>
    <s v="USD"/>
    <n v="1408424400"/>
    <n v="1408510800"/>
    <d v="2014-08-19T05:00:00"/>
    <x v="658"/>
    <x v="0"/>
    <x v="0"/>
    <x v="1"/>
    <x v="1"/>
    <x v="1"/>
  </r>
  <r>
    <n v="28870"/>
    <n v="24"/>
    <x v="0"/>
    <x v="478"/>
    <n v="44.01"/>
    <x v="1"/>
    <s v="USD"/>
    <n v="1281157200"/>
    <n v="1281589200"/>
    <d v="2010-08-07T05:00:00"/>
    <x v="438"/>
    <x v="0"/>
    <x v="0"/>
    <x v="20"/>
    <x v="6"/>
    <x v="20"/>
  </r>
  <r>
    <n v="10353"/>
    <n v="518"/>
    <x v="1"/>
    <x v="144"/>
    <n v="65.94"/>
    <x v="1"/>
    <s v="USD"/>
    <n v="1373432400"/>
    <n v="1375851600"/>
    <d v="2013-07-10T05:00:00"/>
    <x v="659"/>
    <x v="0"/>
    <x v="1"/>
    <x v="3"/>
    <x v="3"/>
    <x v="3"/>
  </r>
  <r>
    <n v="13868"/>
    <n v="248"/>
    <x v="1"/>
    <x v="479"/>
    <n v="24.99"/>
    <x v="1"/>
    <s v="USD"/>
    <n v="1313989200"/>
    <n v="1315803600"/>
    <d v="2011-08-22T05:00:00"/>
    <x v="660"/>
    <x v="0"/>
    <x v="0"/>
    <x v="4"/>
    <x v="4"/>
    <x v="4"/>
  </r>
  <r>
    <n v="8317"/>
    <n v="100"/>
    <x v="1"/>
    <x v="480"/>
    <n v="28"/>
    <x v="1"/>
    <s v="USD"/>
    <n v="1371445200"/>
    <n v="1373691600"/>
    <d v="2013-06-17T05:00:00"/>
    <x v="661"/>
    <x v="0"/>
    <x v="0"/>
    <x v="8"/>
    <x v="2"/>
    <x v="8"/>
  </r>
  <r>
    <n v="10557"/>
    <n v="153"/>
    <x v="1"/>
    <x v="300"/>
    <n v="85.83"/>
    <x v="1"/>
    <s v="USD"/>
    <n v="1338267600"/>
    <n v="1339218000"/>
    <d v="2012-05-29T05:00:00"/>
    <x v="662"/>
    <x v="0"/>
    <x v="0"/>
    <x v="13"/>
    <x v="5"/>
    <x v="13"/>
  </r>
  <r>
    <n v="3227"/>
    <n v="37"/>
    <x v="3"/>
    <x v="63"/>
    <n v="84.92"/>
    <x v="3"/>
    <s v="DKK"/>
    <n v="1519192800"/>
    <n v="1520402400"/>
    <d v="2018-02-21T06:00:00"/>
    <x v="236"/>
    <x v="0"/>
    <x v="1"/>
    <x v="3"/>
    <x v="3"/>
    <x v="3"/>
  </r>
  <r>
    <n v="5429"/>
    <n v="4"/>
    <x v="3"/>
    <x v="101"/>
    <n v="90.48"/>
    <x v="1"/>
    <s v="USD"/>
    <n v="1522818000"/>
    <n v="1523336400"/>
    <d v="2018-04-04T05:00:00"/>
    <x v="663"/>
    <x v="0"/>
    <x v="0"/>
    <x v="1"/>
    <x v="1"/>
    <x v="1"/>
  </r>
  <r>
    <n v="75906"/>
    <n v="157"/>
    <x v="1"/>
    <x v="481"/>
    <n v="25"/>
    <x v="1"/>
    <s v="USD"/>
    <n v="1509948000"/>
    <n v="1512280800"/>
    <d v="2017-11-06T06:00:00"/>
    <x v="202"/>
    <x v="0"/>
    <x v="0"/>
    <x v="4"/>
    <x v="4"/>
    <x v="4"/>
  </r>
  <r>
    <n v="13250"/>
    <n v="270"/>
    <x v="1"/>
    <x v="358"/>
    <n v="92.01"/>
    <x v="2"/>
    <s v="AUD"/>
    <n v="1456898400"/>
    <n v="1458709200"/>
    <d v="2016-03-02T06:00:00"/>
    <x v="664"/>
    <x v="0"/>
    <x v="0"/>
    <x v="3"/>
    <x v="3"/>
    <x v="3"/>
  </r>
  <r>
    <n v="11261"/>
    <n v="134"/>
    <x v="1"/>
    <x v="246"/>
    <n v="93.07"/>
    <x v="4"/>
    <s v="GBP"/>
    <n v="1413954000"/>
    <n v="1414126800"/>
    <d v="2014-10-22T05:00:00"/>
    <x v="665"/>
    <x v="0"/>
    <x v="1"/>
    <x v="3"/>
    <x v="3"/>
    <x v="3"/>
  </r>
  <r>
    <n v="97369"/>
    <n v="50"/>
    <x v="0"/>
    <x v="482"/>
    <n v="61.01"/>
    <x v="1"/>
    <s v="USD"/>
    <n v="1416031200"/>
    <n v="1416204000"/>
    <d v="2014-11-15T06:00:00"/>
    <x v="666"/>
    <x v="0"/>
    <x v="0"/>
    <x v="20"/>
    <x v="6"/>
    <x v="20"/>
  </r>
  <r>
    <n v="48227"/>
    <n v="89"/>
    <x v="3"/>
    <x v="168"/>
    <n v="92.04"/>
    <x v="1"/>
    <s v="USD"/>
    <n v="1287982800"/>
    <n v="1288501200"/>
    <d v="2010-10-25T05:00:00"/>
    <x v="602"/>
    <x v="0"/>
    <x v="1"/>
    <x v="3"/>
    <x v="3"/>
    <x v="3"/>
  </r>
  <r>
    <n v="14685"/>
    <n v="165"/>
    <x v="1"/>
    <x v="483"/>
    <n v="81.13"/>
    <x v="1"/>
    <s v="USD"/>
    <n v="1547964000"/>
    <n v="1552971600"/>
    <d v="2019-01-20T06:00:00"/>
    <x v="667"/>
    <x v="0"/>
    <x v="0"/>
    <x v="2"/>
    <x v="2"/>
    <x v="2"/>
  </r>
  <r>
    <n v="735"/>
    <n v="18"/>
    <x v="0"/>
    <x v="234"/>
    <n v="73.5"/>
    <x v="1"/>
    <s v="USD"/>
    <n v="1464152400"/>
    <n v="1465102800"/>
    <d v="2016-05-25T05:00:00"/>
    <x v="668"/>
    <x v="0"/>
    <x v="0"/>
    <x v="3"/>
    <x v="3"/>
    <x v="3"/>
  </r>
  <r>
    <n v="10397"/>
    <n v="186"/>
    <x v="1"/>
    <x v="393"/>
    <n v="85.22"/>
    <x v="1"/>
    <s v="USD"/>
    <n v="1359957600"/>
    <n v="1360130400"/>
    <d v="2013-02-04T06:00:00"/>
    <x v="669"/>
    <x v="0"/>
    <x v="0"/>
    <x v="6"/>
    <x v="4"/>
    <x v="6"/>
  </r>
  <r>
    <n v="118847"/>
    <n v="413"/>
    <x v="1"/>
    <x v="130"/>
    <n v="110.97"/>
    <x v="0"/>
    <s v="CAD"/>
    <n v="1432357200"/>
    <n v="1432875600"/>
    <d v="2015-05-23T05:00:00"/>
    <x v="670"/>
    <x v="0"/>
    <x v="0"/>
    <x v="8"/>
    <x v="2"/>
    <x v="8"/>
  </r>
  <r>
    <n v="7220"/>
    <n v="90"/>
    <x v="3"/>
    <x v="319"/>
    <n v="32.97"/>
    <x v="1"/>
    <s v="USD"/>
    <n v="1500786000"/>
    <n v="1500872400"/>
    <d v="2017-07-23T05:00:00"/>
    <x v="601"/>
    <x v="0"/>
    <x v="0"/>
    <x v="2"/>
    <x v="2"/>
    <x v="2"/>
  </r>
  <r>
    <n v="107622"/>
    <n v="92"/>
    <x v="0"/>
    <x v="484"/>
    <n v="96.01"/>
    <x v="1"/>
    <s v="USD"/>
    <n v="1490158800"/>
    <n v="1492146000"/>
    <d v="2017-03-22T05:00:00"/>
    <x v="671"/>
    <x v="0"/>
    <x v="1"/>
    <x v="1"/>
    <x v="1"/>
    <x v="1"/>
  </r>
  <r>
    <n v="83267"/>
    <n v="527"/>
    <x v="1"/>
    <x v="485"/>
    <n v="84.97"/>
    <x v="1"/>
    <s v="USD"/>
    <n v="1406178000"/>
    <n v="1407301200"/>
    <d v="2014-07-24T05:00:00"/>
    <x v="672"/>
    <x v="0"/>
    <x v="0"/>
    <x v="16"/>
    <x v="1"/>
    <x v="16"/>
  </r>
  <r>
    <n v="13404"/>
    <n v="319"/>
    <x v="1"/>
    <x v="486"/>
    <n v="25.01"/>
    <x v="1"/>
    <s v="USD"/>
    <n v="1485583200"/>
    <n v="1486620000"/>
    <d v="2017-01-28T06:00:00"/>
    <x v="673"/>
    <x v="0"/>
    <x v="1"/>
    <x v="3"/>
    <x v="3"/>
    <x v="3"/>
  </r>
  <r>
    <n v="131404"/>
    <n v="354"/>
    <x v="1"/>
    <x v="487"/>
    <n v="66"/>
    <x v="1"/>
    <s v="USD"/>
    <n v="1459314000"/>
    <n v="1459918800"/>
    <d v="2016-03-30T05:00:00"/>
    <x v="674"/>
    <x v="0"/>
    <x v="0"/>
    <x v="14"/>
    <x v="7"/>
    <x v="14"/>
  </r>
  <r>
    <n v="2533"/>
    <n v="33"/>
    <x v="3"/>
    <x v="226"/>
    <n v="87.34"/>
    <x v="1"/>
    <s v="USD"/>
    <n v="1424412000"/>
    <n v="1424757600"/>
    <d v="2015-02-20T06:00:00"/>
    <x v="675"/>
    <x v="0"/>
    <x v="0"/>
    <x v="9"/>
    <x v="5"/>
    <x v="9"/>
  </r>
  <r>
    <n v="5028"/>
    <n v="136"/>
    <x v="1"/>
    <x v="80"/>
    <n v="27.93"/>
    <x v="1"/>
    <s v="USD"/>
    <n v="1478844000"/>
    <n v="1479880800"/>
    <d v="2016-11-11T06:00:00"/>
    <x v="676"/>
    <x v="0"/>
    <x v="0"/>
    <x v="7"/>
    <x v="1"/>
    <x v="7"/>
  </r>
  <r>
    <n v="1557"/>
    <n v="2"/>
    <x v="0"/>
    <x v="27"/>
    <n v="103.8"/>
    <x v="1"/>
    <s v="USD"/>
    <n v="1416117600"/>
    <n v="1418018400"/>
    <d v="2014-11-16T06:00:00"/>
    <x v="677"/>
    <x v="0"/>
    <x v="1"/>
    <x v="3"/>
    <x v="3"/>
    <x v="3"/>
  </r>
  <r>
    <n v="6100"/>
    <n v="61"/>
    <x v="0"/>
    <x v="271"/>
    <n v="31.94"/>
    <x v="1"/>
    <s v="USD"/>
    <n v="1340946000"/>
    <n v="1341032400"/>
    <d v="2012-06-29T05:00:00"/>
    <x v="678"/>
    <x v="0"/>
    <x v="0"/>
    <x v="7"/>
    <x v="1"/>
    <x v="7"/>
  </r>
  <r>
    <n v="1592"/>
    <n v="30"/>
    <x v="0"/>
    <x v="36"/>
    <n v="99.5"/>
    <x v="1"/>
    <s v="USD"/>
    <n v="1486101600"/>
    <n v="1486360800"/>
    <d v="2017-02-03T06:00:00"/>
    <x v="679"/>
    <x v="0"/>
    <x v="0"/>
    <x v="3"/>
    <x v="3"/>
    <x v="3"/>
  </r>
  <r>
    <n v="14150"/>
    <n v="1179"/>
    <x v="1"/>
    <x v="406"/>
    <n v="108.85"/>
    <x v="1"/>
    <s v="USD"/>
    <n v="1274590800"/>
    <n v="1274677200"/>
    <d v="2010-05-23T05:00:00"/>
    <x v="680"/>
    <x v="0"/>
    <x v="0"/>
    <x v="3"/>
    <x v="3"/>
    <x v="3"/>
  </r>
  <r>
    <n v="13513"/>
    <n v="1126"/>
    <x v="1"/>
    <x v="393"/>
    <n v="110.76"/>
    <x v="1"/>
    <s v="USD"/>
    <n v="1263880800"/>
    <n v="1267509600"/>
    <d v="2010-01-19T06:00:00"/>
    <x v="681"/>
    <x v="0"/>
    <x v="0"/>
    <x v="5"/>
    <x v="1"/>
    <x v="5"/>
  </r>
  <r>
    <n v="504"/>
    <n v="13"/>
    <x v="0"/>
    <x v="68"/>
    <n v="29.65"/>
    <x v="1"/>
    <s v="USD"/>
    <n v="1445403600"/>
    <n v="1445922000"/>
    <d v="2015-10-21T05:00:00"/>
    <x v="682"/>
    <x v="0"/>
    <x v="1"/>
    <x v="3"/>
    <x v="3"/>
    <x v="3"/>
  </r>
  <r>
    <n v="14240"/>
    <n v="712"/>
    <x v="1"/>
    <x v="382"/>
    <n v="101.71"/>
    <x v="1"/>
    <s v="USD"/>
    <n v="1533877200"/>
    <n v="1534050000"/>
    <d v="2018-08-10T05:00:00"/>
    <x v="683"/>
    <x v="0"/>
    <x v="1"/>
    <x v="3"/>
    <x v="3"/>
    <x v="3"/>
  </r>
  <r>
    <n v="2091"/>
    <n v="30"/>
    <x v="0"/>
    <x v="298"/>
    <n v="61.5"/>
    <x v="1"/>
    <s v="USD"/>
    <n v="1275195600"/>
    <n v="1277528400"/>
    <d v="2010-05-30T05:00:00"/>
    <x v="684"/>
    <x v="0"/>
    <x v="0"/>
    <x v="8"/>
    <x v="2"/>
    <x v="8"/>
  </r>
  <r>
    <n v="118580"/>
    <n v="213"/>
    <x v="1"/>
    <x v="488"/>
    <n v="35"/>
    <x v="1"/>
    <s v="USD"/>
    <n v="1318136400"/>
    <n v="1318568400"/>
    <d v="2011-10-09T05:00:00"/>
    <x v="685"/>
    <x v="0"/>
    <x v="0"/>
    <x v="2"/>
    <x v="2"/>
    <x v="2"/>
  </r>
  <r>
    <n v="11214"/>
    <n v="229"/>
    <x v="1"/>
    <x v="489"/>
    <n v="40.049999999999997"/>
    <x v="1"/>
    <s v="USD"/>
    <n v="1283403600"/>
    <n v="1284354000"/>
    <d v="2010-09-02T05:00:00"/>
    <x v="488"/>
    <x v="0"/>
    <x v="0"/>
    <x v="3"/>
    <x v="3"/>
    <x v="3"/>
  </r>
  <r>
    <n v="68137"/>
    <n v="35"/>
    <x v="3"/>
    <x v="490"/>
    <n v="110.97"/>
    <x v="1"/>
    <s v="USD"/>
    <n v="1267423200"/>
    <n v="1269579600"/>
    <d v="2010-03-01T06:00:00"/>
    <x v="686"/>
    <x v="0"/>
    <x v="1"/>
    <x v="10"/>
    <x v="4"/>
    <x v="10"/>
  </r>
  <r>
    <n v="13527"/>
    <n v="157"/>
    <x v="1"/>
    <x v="491"/>
    <n v="36.96"/>
    <x v="6"/>
    <s v="EUR"/>
    <n v="1412744400"/>
    <n v="1413781200"/>
    <d v="2014-10-08T05:00:00"/>
    <x v="687"/>
    <x v="0"/>
    <x v="1"/>
    <x v="8"/>
    <x v="2"/>
    <x v="8"/>
  </r>
  <r>
    <n v="1"/>
    <n v="1"/>
    <x v="0"/>
    <x v="49"/>
    <n v="1"/>
    <x v="4"/>
    <s v="GBP"/>
    <n v="1277960400"/>
    <n v="1280120400"/>
    <d v="2010-07-01T05:00:00"/>
    <x v="688"/>
    <x v="0"/>
    <x v="0"/>
    <x v="5"/>
    <x v="1"/>
    <x v="5"/>
  </r>
  <r>
    <n v="8363"/>
    <n v="232"/>
    <x v="1"/>
    <x v="492"/>
    <n v="30.97"/>
    <x v="1"/>
    <s v="USD"/>
    <n v="1458190800"/>
    <n v="1459486800"/>
    <d v="2016-03-17T05:00:00"/>
    <x v="689"/>
    <x v="1"/>
    <x v="1"/>
    <x v="9"/>
    <x v="5"/>
    <x v="9"/>
  </r>
  <r>
    <n v="5362"/>
    <n v="92"/>
    <x v="3"/>
    <x v="493"/>
    <n v="47.04"/>
    <x v="1"/>
    <s v="USD"/>
    <n v="1280984400"/>
    <n v="1282539600"/>
    <d v="2010-08-05T05:00:00"/>
    <x v="690"/>
    <x v="0"/>
    <x v="1"/>
    <x v="3"/>
    <x v="3"/>
    <x v="3"/>
  </r>
  <r>
    <n v="12065"/>
    <n v="257"/>
    <x v="1"/>
    <x v="231"/>
    <n v="88.07"/>
    <x v="1"/>
    <s v="USD"/>
    <n v="1274590800"/>
    <n v="1275886800"/>
    <d v="2010-05-23T05:00:00"/>
    <x v="691"/>
    <x v="0"/>
    <x v="0"/>
    <x v="14"/>
    <x v="7"/>
    <x v="14"/>
  </r>
  <r>
    <n v="118603"/>
    <n v="168"/>
    <x v="1"/>
    <x v="494"/>
    <n v="37.01"/>
    <x v="1"/>
    <s v="USD"/>
    <n v="1351400400"/>
    <n v="1355983200"/>
    <d v="2012-10-28T05:00:00"/>
    <x v="424"/>
    <x v="0"/>
    <x v="0"/>
    <x v="3"/>
    <x v="3"/>
    <x v="3"/>
  </r>
  <r>
    <n v="7496"/>
    <n v="167"/>
    <x v="1"/>
    <x v="495"/>
    <n v="26.03"/>
    <x v="3"/>
    <s v="DKK"/>
    <n v="1514354400"/>
    <n v="1515391200"/>
    <d v="2017-12-27T06:00:00"/>
    <x v="231"/>
    <x v="0"/>
    <x v="1"/>
    <x v="3"/>
    <x v="3"/>
    <x v="3"/>
  </r>
  <r>
    <n v="10037"/>
    <n v="772"/>
    <x v="1"/>
    <x v="496"/>
    <n v="67.819999999999993"/>
    <x v="1"/>
    <s v="USD"/>
    <n v="1421733600"/>
    <n v="1422252000"/>
    <d v="2015-01-20T06:00:00"/>
    <x v="692"/>
    <x v="0"/>
    <x v="0"/>
    <x v="3"/>
    <x v="3"/>
    <x v="3"/>
  </r>
  <r>
    <n v="5696"/>
    <n v="407"/>
    <x v="1"/>
    <x v="493"/>
    <n v="49.96"/>
    <x v="1"/>
    <s v="USD"/>
    <n v="1305176400"/>
    <n v="1305522000"/>
    <d v="2011-05-12T05:00:00"/>
    <x v="693"/>
    <x v="0"/>
    <x v="0"/>
    <x v="6"/>
    <x v="4"/>
    <x v="6"/>
  </r>
  <r>
    <n v="167005"/>
    <n v="564"/>
    <x v="1"/>
    <x v="497"/>
    <n v="110.02"/>
    <x v="0"/>
    <s v="CAD"/>
    <n v="1414126800"/>
    <n v="1414904400"/>
    <d v="2014-10-24T05:00:00"/>
    <x v="694"/>
    <x v="0"/>
    <x v="0"/>
    <x v="1"/>
    <x v="1"/>
    <x v="1"/>
  </r>
  <r>
    <n v="114615"/>
    <n v="68"/>
    <x v="0"/>
    <x v="498"/>
    <n v="89.96"/>
    <x v="1"/>
    <s v="USD"/>
    <n v="1517810400"/>
    <n v="1520402400"/>
    <d v="2018-02-05T06:00:00"/>
    <x v="236"/>
    <x v="0"/>
    <x v="0"/>
    <x v="5"/>
    <x v="1"/>
    <x v="5"/>
  </r>
  <r>
    <n v="16592"/>
    <n v="34"/>
    <x v="0"/>
    <x v="155"/>
    <n v="79.010000000000005"/>
    <x v="6"/>
    <s v="EUR"/>
    <n v="1564635600"/>
    <n v="1567141200"/>
    <d v="2019-08-01T05:00:00"/>
    <x v="695"/>
    <x v="0"/>
    <x v="1"/>
    <x v="11"/>
    <x v="6"/>
    <x v="11"/>
  </r>
  <r>
    <n v="14420"/>
    <n v="655"/>
    <x v="1"/>
    <x v="499"/>
    <n v="86.87"/>
    <x v="1"/>
    <s v="USD"/>
    <n v="1500699600"/>
    <n v="1501131600"/>
    <d v="2017-07-22T05:00:00"/>
    <x v="696"/>
    <x v="0"/>
    <x v="0"/>
    <x v="1"/>
    <x v="1"/>
    <x v="1"/>
  </r>
  <r>
    <n v="6204"/>
    <n v="177"/>
    <x v="1"/>
    <x v="16"/>
    <n v="62.04"/>
    <x v="2"/>
    <s v="AUD"/>
    <n v="1354082400"/>
    <n v="1355032800"/>
    <d v="2012-11-28T06:00:00"/>
    <x v="697"/>
    <x v="0"/>
    <x v="0"/>
    <x v="17"/>
    <x v="1"/>
    <x v="17"/>
  </r>
  <r>
    <n v="6338"/>
    <n v="113"/>
    <x v="1"/>
    <x v="500"/>
    <n v="26.97"/>
    <x v="1"/>
    <s v="USD"/>
    <n v="1336453200"/>
    <n v="1339477200"/>
    <d v="2012-05-08T05:00:00"/>
    <x v="698"/>
    <x v="0"/>
    <x v="1"/>
    <x v="3"/>
    <x v="3"/>
    <x v="3"/>
  </r>
  <r>
    <n v="8010"/>
    <n v="728"/>
    <x v="1"/>
    <x v="496"/>
    <n v="54.12"/>
    <x v="1"/>
    <s v="USD"/>
    <n v="1305262800"/>
    <n v="1305954000"/>
    <d v="2011-05-13T05:00:00"/>
    <x v="699"/>
    <x v="0"/>
    <x v="0"/>
    <x v="1"/>
    <x v="1"/>
    <x v="1"/>
  </r>
  <r>
    <n v="8125"/>
    <n v="208"/>
    <x v="1"/>
    <x v="40"/>
    <n v="41.04"/>
    <x v="1"/>
    <s v="USD"/>
    <n v="1492232400"/>
    <n v="1494392400"/>
    <d v="2017-04-15T05:00:00"/>
    <x v="489"/>
    <x v="1"/>
    <x v="1"/>
    <x v="7"/>
    <x v="1"/>
    <x v="7"/>
  </r>
  <r>
    <n v="13653"/>
    <n v="31"/>
    <x v="0"/>
    <x v="501"/>
    <n v="55.05"/>
    <x v="2"/>
    <s v="AUD"/>
    <n v="1537333200"/>
    <n v="1537419600"/>
    <d v="2018-09-19T05:00:00"/>
    <x v="512"/>
    <x v="0"/>
    <x v="0"/>
    <x v="22"/>
    <x v="4"/>
    <x v="22"/>
  </r>
  <r>
    <n v="55372"/>
    <n v="57"/>
    <x v="0"/>
    <x v="502"/>
    <n v="107.94"/>
    <x v="1"/>
    <s v="USD"/>
    <n v="1444107600"/>
    <n v="1447999200"/>
    <d v="2015-10-06T05:00:00"/>
    <x v="700"/>
    <x v="0"/>
    <x v="0"/>
    <x v="18"/>
    <x v="5"/>
    <x v="18"/>
  </r>
  <r>
    <n v="11088"/>
    <n v="231"/>
    <x v="1"/>
    <x v="503"/>
    <n v="73.92"/>
    <x v="1"/>
    <s v="USD"/>
    <n v="1386741600"/>
    <n v="1388037600"/>
    <d v="2013-12-11T06:00:00"/>
    <x v="701"/>
    <x v="0"/>
    <x v="0"/>
    <x v="3"/>
    <x v="3"/>
    <x v="3"/>
  </r>
  <r>
    <n v="109106"/>
    <n v="87"/>
    <x v="0"/>
    <x v="504"/>
    <n v="32"/>
    <x v="1"/>
    <s v="USD"/>
    <n v="1376542800"/>
    <n v="1378789200"/>
    <d v="2013-08-15T05:00:00"/>
    <x v="340"/>
    <x v="0"/>
    <x v="0"/>
    <x v="11"/>
    <x v="6"/>
    <x v="11"/>
  </r>
  <r>
    <n v="11642"/>
    <n v="271"/>
    <x v="1"/>
    <x v="505"/>
    <n v="53.9"/>
    <x v="6"/>
    <s v="EUR"/>
    <n v="1397451600"/>
    <n v="1398056400"/>
    <d v="2014-04-14T05:00:00"/>
    <x v="702"/>
    <x v="0"/>
    <x v="1"/>
    <x v="3"/>
    <x v="3"/>
    <x v="3"/>
  </r>
  <r>
    <n v="2769"/>
    <n v="49"/>
    <x v="3"/>
    <x v="150"/>
    <n v="106.5"/>
    <x v="1"/>
    <s v="USD"/>
    <n v="1548482400"/>
    <n v="1550815200"/>
    <d v="2019-01-26T06:00:00"/>
    <x v="703"/>
    <x v="0"/>
    <x v="0"/>
    <x v="3"/>
    <x v="3"/>
    <x v="3"/>
  </r>
  <r>
    <n v="169586"/>
    <n v="113"/>
    <x v="1"/>
    <x v="506"/>
    <n v="33"/>
    <x v="1"/>
    <s v="USD"/>
    <n v="1549692000"/>
    <n v="1550037600"/>
    <d v="2019-02-09T06:00:00"/>
    <x v="704"/>
    <x v="0"/>
    <x v="0"/>
    <x v="7"/>
    <x v="1"/>
    <x v="7"/>
  </r>
  <r>
    <n v="101185"/>
    <n v="191"/>
    <x v="1"/>
    <x v="507"/>
    <n v="43"/>
    <x v="1"/>
    <s v="USD"/>
    <n v="1492059600"/>
    <n v="1492923600"/>
    <d v="2017-04-13T05:00:00"/>
    <x v="705"/>
    <x v="0"/>
    <x v="0"/>
    <x v="3"/>
    <x v="3"/>
    <x v="3"/>
  </r>
  <r>
    <n v="6775"/>
    <n v="136"/>
    <x v="1"/>
    <x v="373"/>
    <n v="86.86"/>
    <x v="6"/>
    <s v="EUR"/>
    <n v="1463979600"/>
    <n v="1467522000"/>
    <d v="2016-05-23T05:00:00"/>
    <x v="706"/>
    <x v="0"/>
    <x v="0"/>
    <x v="2"/>
    <x v="2"/>
    <x v="2"/>
  </r>
  <r>
    <n v="968"/>
    <n v="10"/>
    <x v="0"/>
    <x v="234"/>
    <n v="96.8"/>
    <x v="1"/>
    <s v="USD"/>
    <n v="1415253600"/>
    <n v="1416117600"/>
    <d v="2014-11-06T06:00:00"/>
    <x v="707"/>
    <x v="0"/>
    <x v="0"/>
    <x v="1"/>
    <x v="1"/>
    <x v="1"/>
  </r>
  <r>
    <n v="72623"/>
    <n v="66"/>
    <x v="0"/>
    <x v="508"/>
    <n v="33"/>
    <x v="1"/>
    <s v="USD"/>
    <n v="1562216400"/>
    <n v="1563771600"/>
    <d v="2019-07-04T05:00:00"/>
    <x v="708"/>
    <x v="0"/>
    <x v="0"/>
    <x v="3"/>
    <x v="3"/>
    <x v="3"/>
  </r>
  <r>
    <n v="45987"/>
    <n v="49"/>
    <x v="0"/>
    <x v="103"/>
    <n v="68.03"/>
    <x v="1"/>
    <s v="USD"/>
    <n v="1316754000"/>
    <n v="1319259600"/>
    <d v="2011-09-23T05:00:00"/>
    <x v="709"/>
    <x v="0"/>
    <x v="0"/>
    <x v="3"/>
    <x v="3"/>
    <x v="3"/>
  </r>
  <r>
    <n v="10243"/>
    <n v="788"/>
    <x v="1"/>
    <x v="5"/>
    <n v="58.87"/>
    <x v="5"/>
    <s v="CHF"/>
    <n v="1313211600"/>
    <n v="1313643600"/>
    <d v="2011-08-13T05:00:00"/>
    <x v="710"/>
    <x v="0"/>
    <x v="0"/>
    <x v="10"/>
    <x v="4"/>
    <x v="10"/>
  </r>
  <r>
    <n v="87293"/>
    <n v="80"/>
    <x v="0"/>
    <x v="509"/>
    <n v="105.05"/>
    <x v="1"/>
    <s v="USD"/>
    <n v="1439528400"/>
    <n v="1440306000"/>
    <d v="2015-08-14T05:00:00"/>
    <x v="711"/>
    <x v="0"/>
    <x v="1"/>
    <x v="3"/>
    <x v="3"/>
    <x v="3"/>
  </r>
  <r>
    <n v="5421"/>
    <n v="106"/>
    <x v="1"/>
    <x v="55"/>
    <n v="33.049999999999997"/>
    <x v="1"/>
    <s v="USD"/>
    <n v="1469163600"/>
    <n v="1470805200"/>
    <d v="2016-07-22T05:00:00"/>
    <x v="712"/>
    <x v="0"/>
    <x v="1"/>
    <x v="6"/>
    <x v="4"/>
    <x v="6"/>
  </r>
  <r>
    <n v="4414"/>
    <n v="51"/>
    <x v="3"/>
    <x v="75"/>
    <n v="78.819999999999993"/>
    <x v="5"/>
    <s v="CHF"/>
    <n v="1288501200"/>
    <n v="1292911200"/>
    <d v="2010-10-31T05:00:00"/>
    <x v="70"/>
    <x v="0"/>
    <x v="0"/>
    <x v="3"/>
    <x v="3"/>
    <x v="3"/>
  </r>
  <r>
    <n v="10981"/>
    <n v="215"/>
    <x v="1"/>
    <x v="510"/>
    <n v="68.2"/>
    <x v="1"/>
    <s v="USD"/>
    <n v="1298959200"/>
    <n v="1301374800"/>
    <d v="2011-03-01T06:00:00"/>
    <x v="713"/>
    <x v="0"/>
    <x v="1"/>
    <x v="10"/>
    <x v="4"/>
    <x v="10"/>
  </r>
  <r>
    <n v="10451"/>
    <n v="141"/>
    <x v="1"/>
    <x v="188"/>
    <n v="75.73"/>
    <x v="1"/>
    <s v="USD"/>
    <n v="1387260000"/>
    <n v="1387864800"/>
    <d v="2013-12-17T06:00:00"/>
    <x v="714"/>
    <x v="0"/>
    <x v="0"/>
    <x v="1"/>
    <x v="1"/>
    <x v="1"/>
  </r>
  <r>
    <n v="102535"/>
    <n v="115"/>
    <x v="1"/>
    <x v="511"/>
    <n v="31"/>
    <x v="1"/>
    <s v="USD"/>
    <n v="1457244000"/>
    <n v="1458190800"/>
    <d v="2016-03-06T06:00:00"/>
    <x v="715"/>
    <x v="0"/>
    <x v="0"/>
    <x v="2"/>
    <x v="2"/>
    <x v="2"/>
  </r>
  <r>
    <n v="12939"/>
    <n v="193"/>
    <x v="1"/>
    <x v="78"/>
    <n v="101.88"/>
    <x v="2"/>
    <s v="AUD"/>
    <n v="1556341200"/>
    <n v="1559278800"/>
    <d v="2019-04-27T05:00:00"/>
    <x v="716"/>
    <x v="0"/>
    <x v="1"/>
    <x v="10"/>
    <x v="4"/>
    <x v="10"/>
  </r>
  <r>
    <n v="10946"/>
    <n v="730"/>
    <x v="1"/>
    <x v="512"/>
    <n v="52.88"/>
    <x v="6"/>
    <s v="EUR"/>
    <n v="1522126800"/>
    <n v="1522731600"/>
    <d v="2018-03-27T05:00:00"/>
    <x v="717"/>
    <x v="0"/>
    <x v="1"/>
    <x v="17"/>
    <x v="1"/>
    <x v="17"/>
  </r>
  <r>
    <n v="60994"/>
    <n v="100"/>
    <x v="0"/>
    <x v="513"/>
    <n v="71.010000000000005"/>
    <x v="0"/>
    <s v="CAD"/>
    <n v="1305954000"/>
    <n v="1306731600"/>
    <d v="2011-05-21T05:00:00"/>
    <x v="718"/>
    <x v="0"/>
    <x v="0"/>
    <x v="1"/>
    <x v="1"/>
    <x v="1"/>
  </r>
  <r>
    <n v="3174"/>
    <n v="88"/>
    <x v="2"/>
    <x v="249"/>
    <n v="102.39"/>
    <x v="1"/>
    <s v="USD"/>
    <n v="1350709200"/>
    <n v="1352527200"/>
    <d v="2012-10-20T05:00:00"/>
    <x v="719"/>
    <x v="0"/>
    <x v="0"/>
    <x v="10"/>
    <x v="4"/>
    <x v="10"/>
  </r>
  <r>
    <n v="3351"/>
    <n v="37"/>
    <x v="0"/>
    <x v="430"/>
    <n v="74.47"/>
    <x v="1"/>
    <s v="USD"/>
    <n v="1401166800"/>
    <n v="1404363600"/>
    <d v="2014-05-27T05:00:00"/>
    <x v="115"/>
    <x v="0"/>
    <x v="0"/>
    <x v="3"/>
    <x v="3"/>
    <x v="3"/>
  </r>
  <r>
    <n v="56774"/>
    <n v="31"/>
    <x v="3"/>
    <x v="260"/>
    <n v="51.01"/>
    <x v="1"/>
    <s v="USD"/>
    <n v="1266127200"/>
    <n v="1266645600"/>
    <d v="2010-02-14T06:00:00"/>
    <x v="720"/>
    <x v="0"/>
    <x v="0"/>
    <x v="3"/>
    <x v="3"/>
    <x v="3"/>
  </r>
  <r>
    <n v="540"/>
    <n v="26"/>
    <x v="0"/>
    <x v="514"/>
    <n v="90"/>
    <x v="1"/>
    <s v="USD"/>
    <n v="1481436000"/>
    <n v="1482818400"/>
    <d v="2016-12-11T06:00:00"/>
    <x v="721"/>
    <x v="0"/>
    <x v="0"/>
    <x v="0"/>
    <x v="0"/>
    <x v="0"/>
  </r>
  <r>
    <n v="680"/>
    <n v="34"/>
    <x v="0"/>
    <x v="243"/>
    <n v="97.14"/>
    <x v="1"/>
    <s v="USD"/>
    <n v="1372222800"/>
    <n v="1374642000"/>
    <d v="2013-06-26T05:00:00"/>
    <x v="722"/>
    <x v="0"/>
    <x v="1"/>
    <x v="3"/>
    <x v="3"/>
    <x v="3"/>
  </r>
  <r>
    <n v="13045"/>
    <n v="1186"/>
    <x v="1"/>
    <x v="483"/>
    <n v="72.069999999999993"/>
    <x v="5"/>
    <s v="CHF"/>
    <n v="1372136400"/>
    <n v="1372482000"/>
    <d v="2013-06-25T05:00:00"/>
    <x v="451"/>
    <x v="0"/>
    <x v="0"/>
    <x v="9"/>
    <x v="5"/>
    <x v="9"/>
  </r>
  <r>
    <n v="8276"/>
    <n v="125"/>
    <x v="1"/>
    <x v="460"/>
    <n v="75.239999999999995"/>
    <x v="1"/>
    <s v="USD"/>
    <n v="1513922400"/>
    <n v="1514959200"/>
    <d v="2017-12-22T06:00:00"/>
    <x v="642"/>
    <x v="0"/>
    <x v="0"/>
    <x v="1"/>
    <x v="1"/>
    <x v="1"/>
  </r>
  <r>
    <n v="1022"/>
    <n v="14"/>
    <x v="0"/>
    <x v="249"/>
    <n v="32.97"/>
    <x v="1"/>
    <s v="USD"/>
    <n v="1477976400"/>
    <n v="1478235600"/>
    <d v="2016-11-01T05:00:00"/>
    <x v="723"/>
    <x v="0"/>
    <x v="0"/>
    <x v="6"/>
    <x v="4"/>
    <x v="6"/>
  </r>
  <r>
    <n v="4275"/>
    <n v="55"/>
    <x v="0"/>
    <x v="373"/>
    <n v="54.81"/>
    <x v="1"/>
    <s v="USD"/>
    <n v="1407474000"/>
    <n v="1408078800"/>
    <d v="2014-08-08T05:00:00"/>
    <x v="724"/>
    <x v="0"/>
    <x v="1"/>
    <x v="20"/>
    <x v="6"/>
    <x v="20"/>
  </r>
  <r>
    <n v="8332"/>
    <n v="110"/>
    <x v="1"/>
    <x v="515"/>
    <n v="45.04"/>
    <x v="1"/>
    <s v="USD"/>
    <n v="1546149600"/>
    <n v="1548136800"/>
    <d v="2018-12-30T06:00:00"/>
    <x v="725"/>
    <x v="0"/>
    <x v="0"/>
    <x v="2"/>
    <x v="2"/>
    <x v="2"/>
  </r>
  <r>
    <n v="6408"/>
    <n v="188"/>
    <x v="1"/>
    <x v="246"/>
    <n v="52.96"/>
    <x v="1"/>
    <s v="USD"/>
    <n v="1338440400"/>
    <n v="1340859600"/>
    <d v="2012-05-31T05:00:00"/>
    <x v="726"/>
    <x v="0"/>
    <x v="1"/>
    <x v="3"/>
    <x v="3"/>
    <x v="3"/>
  </r>
  <r>
    <n v="73522"/>
    <n v="87"/>
    <x v="0"/>
    <x v="516"/>
    <n v="60.02"/>
    <x v="4"/>
    <s v="GBP"/>
    <n v="1454133600"/>
    <n v="1454479200"/>
    <d v="2016-01-30T06:00:00"/>
    <x v="727"/>
    <x v="0"/>
    <x v="0"/>
    <x v="3"/>
    <x v="3"/>
    <x v="3"/>
  </r>
  <r>
    <n v="1"/>
    <n v="1"/>
    <x v="0"/>
    <x v="49"/>
    <n v="1"/>
    <x v="5"/>
    <s v="CHF"/>
    <n v="1434085200"/>
    <n v="1434430800"/>
    <d v="2015-06-12T05:00:00"/>
    <x v="560"/>
    <x v="0"/>
    <x v="0"/>
    <x v="1"/>
    <x v="1"/>
    <x v="1"/>
  </r>
  <r>
    <n v="4667"/>
    <n v="203"/>
    <x v="1"/>
    <x v="88"/>
    <n v="44.03"/>
    <x v="1"/>
    <s v="USD"/>
    <n v="1577772000"/>
    <n v="1579672800"/>
    <d v="2019-12-31T06:00:00"/>
    <x v="728"/>
    <x v="0"/>
    <x v="1"/>
    <x v="14"/>
    <x v="7"/>
    <x v="14"/>
  </r>
  <r>
    <n v="12216"/>
    <n v="197"/>
    <x v="1"/>
    <x v="23"/>
    <n v="86.03"/>
    <x v="1"/>
    <s v="USD"/>
    <n v="1562216400"/>
    <n v="1562389200"/>
    <d v="2019-07-04T05:00:00"/>
    <x v="339"/>
    <x v="0"/>
    <x v="0"/>
    <x v="14"/>
    <x v="7"/>
    <x v="14"/>
  </r>
  <r>
    <n v="6527"/>
    <n v="107"/>
    <x v="1"/>
    <x v="517"/>
    <n v="28.01"/>
    <x v="1"/>
    <s v="USD"/>
    <n v="1548568800"/>
    <n v="1551506400"/>
    <d v="2019-01-27T06:00:00"/>
    <x v="35"/>
    <x v="0"/>
    <x v="0"/>
    <x v="3"/>
    <x v="3"/>
    <x v="3"/>
  </r>
  <r>
    <n v="6987"/>
    <n v="269"/>
    <x v="1"/>
    <x v="205"/>
    <n v="32.049999999999997"/>
    <x v="1"/>
    <s v="USD"/>
    <n v="1514872800"/>
    <n v="1516600800"/>
    <d v="2018-01-02T06:00:00"/>
    <x v="729"/>
    <x v="0"/>
    <x v="0"/>
    <x v="1"/>
    <x v="1"/>
    <x v="1"/>
  </r>
  <r>
    <n v="4932"/>
    <n v="51"/>
    <x v="0"/>
    <x v="109"/>
    <n v="73.61"/>
    <x v="2"/>
    <s v="AUD"/>
    <n v="1416031200"/>
    <n v="1420437600"/>
    <d v="2014-11-15T06:00:00"/>
    <x v="241"/>
    <x v="0"/>
    <x v="0"/>
    <x v="4"/>
    <x v="4"/>
    <x v="4"/>
  </r>
  <r>
    <n v="8262"/>
    <n v="1180"/>
    <x v="1"/>
    <x v="70"/>
    <n v="108.71"/>
    <x v="1"/>
    <s v="USD"/>
    <n v="1330927200"/>
    <n v="1332997200"/>
    <d v="2012-03-05T06:00:00"/>
    <x v="730"/>
    <x v="0"/>
    <x v="1"/>
    <x v="6"/>
    <x v="4"/>
    <x v="6"/>
  </r>
  <r>
    <n v="1848"/>
    <n v="264"/>
    <x v="1"/>
    <x v="177"/>
    <n v="42.98"/>
    <x v="1"/>
    <s v="USD"/>
    <n v="1571115600"/>
    <n v="1574920800"/>
    <d v="2019-10-15T05:00:00"/>
    <x v="322"/>
    <x v="0"/>
    <x v="1"/>
    <x v="3"/>
    <x v="3"/>
    <x v="3"/>
  </r>
  <r>
    <n v="1583"/>
    <n v="30"/>
    <x v="0"/>
    <x v="161"/>
    <n v="83.32"/>
    <x v="1"/>
    <s v="USD"/>
    <n v="1463461200"/>
    <n v="1464930000"/>
    <d v="2016-05-17T05:00:00"/>
    <x v="731"/>
    <x v="0"/>
    <x v="0"/>
    <x v="0"/>
    <x v="0"/>
    <x v="0"/>
  </r>
  <r>
    <n v="88536"/>
    <n v="63"/>
    <x v="0"/>
    <x v="518"/>
    <n v="42"/>
    <x v="5"/>
    <s v="CHF"/>
    <n v="1344920400"/>
    <n v="1345006800"/>
    <d v="2012-08-14T05:00:00"/>
    <x v="732"/>
    <x v="0"/>
    <x v="0"/>
    <x v="4"/>
    <x v="4"/>
    <x v="4"/>
  </r>
  <r>
    <n v="12360"/>
    <n v="193"/>
    <x v="1"/>
    <x v="394"/>
    <n v="55.93"/>
    <x v="1"/>
    <s v="USD"/>
    <n v="1511848800"/>
    <n v="1512712800"/>
    <d v="2017-11-28T06:00:00"/>
    <x v="157"/>
    <x v="0"/>
    <x v="1"/>
    <x v="3"/>
    <x v="3"/>
    <x v="3"/>
  </r>
  <r>
    <n v="71320"/>
    <n v="77"/>
    <x v="0"/>
    <x v="89"/>
    <n v="105.04"/>
    <x v="1"/>
    <s v="USD"/>
    <n v="1452319200"/>
    <n v="1452492000"/>
    <d v="2016-01-09T06:00:00"/>
    <x v="733"/>
    <x v="0"/>
    <x v="1"/>
    <x v="11"/>
    <x v="6"/>
    <x v="11"/>
  </r>
  <r>
    <n v="134640"/>
    <n v="226"/>
    <x v="1"/>
    <x v="519"/>
    <n v="48"/>
    <x v="0"/>
    <s v="CAD"/>
    <n v="1523854800"/>
    <n v="1524286800"/>
    <d v="2018-04-16T05:00:00"/>
    <x v="734"/>
    <x v="0"/>
    <x v="0"/>
    <x v="9"/>
    <x v="5"/>
    <x v="9"/>
  </r>
  <r>
    <n v="7661"/>
    <n v="239"/>
    <x v="1"/>
    <x v="520"/>
    <n v="112.66"/>
    <x v="1"/>
    <s v="USD"/>
    <n v="1346043600"/>
    <n v="1346907600"/>
    <d v="2012-08-27T05:00:00"/>
    <x v="735"/>
    <x v="0"/>
    <x v="0"/>
    <x v="11"/>
    <x v="6"/>
    <x v="11"/>
  </r>
  <r>
    <n v="2950"/>
    <n v="92"/>
    <x v="0"/>
    <x v="521"/>
    <n v="81.94"/>
    <x v="3"/>
    <s v="DKK"/>
    <n v="1464325200"/>
    <n v="1464498000"/>
    <d v="2016-05-27T05:00:00"/>
    <x v="736"/>
    <x v="0"/>
    <x v="1"/>
    <x v="1"/>
    <x v="1"/>
    <x v="1"/>
  </r>
  <r>
    <n v="11721"/>
    <n v="130"/>
    <x v="1"/>
    <x v="236"/>
    <n v="64.05"/>
    <x v="0"/>
    <s v="CAD"/>
    <n v="1511935200"/>
    <n v="1514181600"/>
    <d v="2017-11-29T06:00:00"/>
    <x v="737"/>
    <x v="0"/>
    <x v="0"/>
    <x v="1"/>
    <x v="1"/>
    <x v="1"/>
  </r>
  <r>
    <n v="14150"/>
    <n v="615"/>
    <x v="1"/>
    <x v="221"/>
    <n v="106.39"/>
    <x v="1"/>
    <s v="USD"/>
    <n v="1392012000"/>
    <n v="1392184800"/>
    <d v="2014-02-10T06:00:00"/>
    <x v="738"/>
    <x v="1"/>
    <x v="1"/>
    <x v="3"/>
    <x v="3"/>
    <x v="3"/>
  </r>
  <r>
    <n v="189192"/>
    <n v="369"/>
    <x v="1"/>
    <x v="522"/>
    <n v="76.010000000000005"/>
    <x v="6"/>
    <s v="EUR"/>
    <n v="1556946000"/>
    <n v="1559365200"/>
    <d v="2019-05-04T05:00:00"/>
    <x v="739"/>
    <x v="0"/>
    <x v="1"/>
    <x v="9"/>
    <x v="5"/>
    <x v="9"/>
  </r>
  <r>
    <n v="7664"/>
    <n v="1095"/>
    <x v="1"/>
    <x v="464"/>
    <n v="111.07"/>
    <x v="1"/>
    <s v="USD"/>
    <n v="1548050400"/>
    <n v="1549173600"/>
    <d v="2019-01-21T06:00:00"/>
    <x v="740"/>
    <x v="0"/>
    <x v="1"/>
    <x v="3"/>
    <x v="3"/>
    <x v="3"/>
  </r>
  <r>
    <n v="4509"/>
    <n v="51"/>
    <x v="0"/>
    <x v="523"/>
    <n v="95.94"/>
    <x v="1"/>
    <s v="USD"/>
    <n v="1353736800"/>
    <n v="1355032800"/>
    <d v="2012-11-24T06:00:00"/>
    <x v="697"/>
    <x v="1"/>
    <x v="0"/>
    <x v="11"/>
    <x v="6"/>
    <x v="11"/>
  </r>
  <r>
    <n v="12009"/>
    <n v="801"/>
    <x v="1"/>
    <x v="524"/>
    <n v="43.04"/>
    <x v="4"/>
    <s v="GBP"/>
    <n v="1532840400"/>
    <n v="1533963600"/>
    <d v="2018-07-29T05:00:00"/>
    <x v="741"/>
    <x v="0"/>
    <x v="1"/>
    <x v="1"/>
    <x v="1"/>
    <x v="1"/>
  </r>
  <r>
    <n v="14273"/>
    <n v="291"/>
    <x v="1"/>
    <x v="155"/>
    <n v="67.97"/>
    <x v="1"/>
    <s v="USD"/>
    <n v="1488261600"/>
    <n v="1489381200"/>
    <d v="2017-02-28T06:00:00"/>
    <x v="742"/>
    <x v="0"/>
    <x v="0"/>
    <x v="4"/>
    <x v="4"/>
    <x v="4"/>
  </r>
  <r>
    <n v="188982"/>
    <n v="350"/>
    <x v="1"/>
    <x v="525"/>
    <n v="89.99"/>
    <x v="1"/>
    <s v="USD"/>
    <n v="1393567200"/>
    <n v="1395032400"/>
    <d v="2014-02-28T06:00:00"/>
    <x v="743"/>
    <x v="0"/>
    <x v="0"/>
    <x v="1"/>
    <x v="1"/>
    <x v="1"/>
  </r>
  <r>
    <n v="14640"/>
    <n v="357"/>
    <x v="1"/>
    <x v="526"/>
    <n v="58.1"/>
    <x v="1"/>
    <s v="USD"/>
    <n v="1410325200"/>
    <n v="1412485200"/>
    <d v="2014-09-10T05:00:00"/>
    <x v="744"/>
    <x v="1"/>
    <x v="1"/>
    <x v="1"/>
    <x v="1"/>
    <x v="1"/>
  </r>
  <r>
    <n v="107516"/>
    <n v="126"/>
    <x v="1"/>
    <x v="527"/>
    <n v="84"/>
    <x v="1"/>
    <s v="USD"/>
    <n v="1276923600"/>
    <n v="1279688400"/>
    <d v="2010-06-19T05:00:00"/>
    <x v="269"/>
    <x v="0"/>
    <x v="1"/>
    <x v="9"/>
    <x v="5"/>
    <x v="9"/>
  </r>
  <r>
    <n v="13950"/>
    <n v="388"/>
    <x v="1"/>
    <x v="144"/>
    <n v="88.85"/>
    <x v="4"/>
    <s v="GBP"/>
    <n v="1500958800"/>
    <n v="1501995600"/>
    <d v="2017-07-25T05:00:00"/>
    <x v="745"/>
    <x v="0"/>
    <x v="0"/>
    <x v="12"/>
    <x v="4"/>
    <x v="12"/>
  </r>
  <r>
    <n v="12797"/>
    <n v="457"/>
    <x v="1"/>
    <x v="346"/>
    <n v="65.959999999999994"/>
    <x v="1"/>
    <s v="USD"/>
    <n v="1292220000"/>
    <n v="1294639200"/>
    <d v="2010-12-13T06:00:00"/>
    <x v="746"/>
    <x v="0"/>
    <x v="1"/>
    <x v="3"/>
    <x v="3"/>
    <x v="3"/>
  </r>
  <r>
    <n v="6134"/>
    <n v="267"/>
    <x v="1"/>
    <x v="172"/>
    <n v="74.8"/>
    <x v="2"/>
    <s v="AUD"/>
    <n v="1304398800"/>
    <n v="1305435600"/>
    <d v="2011-05-03T05:00:00"/>
    <x v="747"/>
    <x v="0"/>
    <x v="1"/>
    <x v="6"/>
    <x v="4"/>
    <x v="6"/>
  </r>
  <r>
    <n v="4899"/>
    <n v="69"/>
    <x v="0"/>
    <x v="131"/>
    <n v="69.989999999999995"/>
    <x v="1"/>
    <s v="USD"/>
    <n v="1535432400"/>
    <n v="1537592400"/>
    <d v="2018-08-28T05:00:00"/>
    <x v="503"/>
    <x v="0"/>
    <x v="0"/>
    <x v="3"/>
    <x v="3"/>
    <x v="3"/>
  </r>
  <r>
    <n v="4929"/>
    <n v="51"/>
    <x v="0"/>
    <x v="110"/>
    <n v="32.01"/>
    <x v="1"/>
    <s v="USD"/>
    <n v="1433826000"/>
    <n v="1435122000"/>
    <d v="2015-06-09T05:00:00"/>
    <x v="748"/>
    <x v="0"/>
    <x v="0"/>
    <x v="3"/>
    <x v="3"/>
    <x v="3"/>
  </r>
  <r>
    <n v="1424"/>
    <n v="1"/>
    <x v="0"/>
    <x v="528"/>
    <n v="64.73"/>
    <x v="1"/>
    <s v="USD"/>
    <n v="1514959200"/>
    <n v="1520056800"/>
    <d v="2018-01-03T06:00:00"/>
    <x v="330"/>
    <x v="0"/>
    <x v="0"/>
    <x v="3"/>
    <x v="3"/>
    <x v="3"/>
  </r>
  <r>
    <n v="105817"/>
    <n v="109"/>
    <x v="1"/>
    <x v="529"/>
    <n v="25"/>
    <x v="1"/>
    <s v="USD"/>
    <n v="1332738000"/>
    <n v="1335675600"/>
    <d v="2012-03-26T05:00:00"/>
    <x v="749"/>
    <x v="0"/>
    <x v="0"/>
    <x v="14"/>
    <x v="7"/>
    <x v="14"/>
  </r>
  <r>
    <n v="136156"/>
    <n v="315"/>
    <x v="1"/>
    <x v="265"/>
    <n v="104.98"/>
    <x v="3"/>
    <s v="DKK"/>
    <n v="1445490000"/>
    <n v="1448431200"/>
    <d v="2015-10-22T05:00:00"/>
    <x v="750"/>
    <x v="1"/>
    <x v="0"/>
    <x v="18"/>
    <x v="5"/>
    <x v="18"/>
  </r>
  <r>
    <n v="10723"/>
    <n v="158"/>
    <x v="1"/>
    <x v="34"/>
    <n v="64.989999999999995"/>
    <x v="3"/>
    <s v="DKK"/>
    <n v="1297663200"/>
    <n v="1298613600"/>
    <d v="2011-02-14T06:00:00"/>
    <x v="751"/>
    <x v="0"/>
    <x v="0"/>
    <x v="18"/>
    <x v="5"/>
    <x v="18"/>
  </r>
  <r>
    <n v="11228"/>
    <n v="154"/>
    <x v="1"/>
    <x v="530"/>
    <n v="94.35"/>
    <x v="1"/>
    <s v="USD"/>
    <n v="1371963600"/>
    <n v="1372482000"/>
    <d v="2013-06-23T05:00:00"/>
    <x v="451"/>
    <x v="0"/>
    <x v="0"/>
    <x v="3"/>
    <x v="3"/>
    <x v="3"/>
  </r>
  <r>
    <n v="77355"/>
    <n v="90"/>
    <x v="0"/>
    <x v="531"/>
    <n v="44"/>
    <x v="1"/>
    <s v="USD"/>
    <n v="1425103200"/>
    <n v="1425621600"/>
    <d v="2015-02-28T06:00:00"/>
    <x v="752"/>
    <x v="0"/>
    <x v="0"/>
    <x v="2"/>
    <x v="2"/>
    <x v="2"/>
  </r>
  <r>
    <n v="6086"/>
    <n v="75"/>
    <x v="0"/>
    <x v="115"/>
    <n v="64.739999999999995"/>
    <x v="1"/>
    <s v="USD"/>
    <n v="1265349600"/>
    <n v="1266300000"/>
    <d v="2010-02-05T06:00:00"/>
    <x v="753"/>
    <x v="0"/>
    <x v="0"/>
    <x v="7"/>
    <x v="1"/>
    <x v="7"/>
  </r>
  <r>
    <n v="150960"/>
    <n v="853"/>
    <x v="1"/>
    <x v="532"/>
    <n v="84.01"/>
    <x v="1"/>
    <s v="USD"/>
    <n v="1301202000"/>
    <n v="1305867600"/>
    <d v="2011-03-27T05:00:00"/>
    <x v="754"/>
    <x v="0"/>
    <x v="0"/>
    <x v="17"/>
    <x v="1"/>
    <x v="17"/>
  </r>
  <r>
    <n v="8890"/>
    <n v="139"/>
    <x v="1"/>
    <x v="210"/>
    <n v="34.06"/>
    <x v="1"/>
    <s v="USD"/>
    <n v="1538024400"/>
    <n v="1538802000"/>
    <d v="2018-09-27T05:00:00"/>
    <x v="755"/>
    <x v="0"/>
    <x v="0"/>
    <x v="3"/>
    <x v="3"/>
    <x v="3"/>
  </r>
  <r>
    <n v="14644"/>
    <n v="190"/>
    <x v="1"/>
    <x v="144"/>
    <n v="93.27"/>
    <x v="1"/>
    <s v="USD"/>
    <n v="1395032400"/>
    <n v="1398920400"/>
    <d v="2014-03-17T05:00:00"/>
    <x v="756"/>
    <x v="0"/>
    <x v="1"/>
    <x v="4"/>
    <x v="4"/>
    <x v="4"/>
  </r>
  <r>
    <n v="116583"/>
    <n v="100"/>
    <x v="1"/>
    <x v="533"/>
    <n v="33"/>
    <x v="1"/>
    <s v="USD"/>
    <n v="1405486800"/>
    <n v="1405659600"/>
    <d v="2014-07-16T05:00:00"/>
    <x v="757"/>
    <x v="0"/>
    <x v="1"/>
    <x v="3"/>
    <x v="3"/>
    <x v="3"/>
  </r>
  <r>
    <n v="12991"/>
    <n v="143"/>
    <x v="1"/>
    <x v="287"/>
    <n v="83.81"/>
    <x v="1"/>
    <s v="USD"/>
    <n v="1455861600"/>
    <n v="1457244000"/>
    <d v="2016-02-19T06:00:00"/>
    <x v="758"/>
    <x v="0"/>
    <x v="0"/>
    <x v="2"/>
    <x v="2"/>
    <x v="2"/>
  </r>
  <r>
    <n v="8447"/>
    <n v="563"/>
    <x v="1"/>
    <x v="227"/>
    <n v="63.99"/>
    <x v="6"/>
    <s v="EUR"/>
    <n v="1529038800"/>
    <n v="1529298000"/>
    <d v="2018-06-15T05:00:00"/>
    <x v="759"/>
    <x v="0"/>
    <x v="0"/>
    <x v="8"/>
    <x v="2"/>
    <x v="8"/>
  </r>
  <r>
    <n v="2703"/>
    <n v="31"/>
    <x v="0"/>
    <x v="254"/>
    <n v="81.91"/>
    <x v="1"/>
    <s v="USD"/>
    <n v="1535259600"/>
    <n v="1535778000"/>
    <d v="2018-08-26T05:00:00"/>
    <x v="760"/>
    <x v="0"/>
    <x v="0"/>
    <x v="14"/>
    <x v="7"/>
    <x v="14"/>
  </r>
  <r>
    <n v="8747"/>
    <n v="99"/>
    <x v="3"/>
    <x v="115"/>
    <n v="93.05"/>
    <x v="1"/>
    <s v="USD"/>
    <n v="1327212000"/>
    <n v="1327471200"/>
    <d v="2012-01-22T06:00:00"/>
    <x v="761"/>
    <x v="0"/>
    <x v="0"/>
    <x v="4"/>
    <x v="4"/>
    <x v="4"/>
  </r>
  <r>
    <n v="138087"/>
    <n v="198"/>
    <x v="1"/>
    <x v="534"/>
    <n v="101.98"/>
    <x v="4"/>
    <s v="GBP"/>
    <n v="1526360400"/>
    <n v="1529557200"/>
    <d v="2018-05-15T05:00:00"/>
    <x v="78"/>
    <x v="0"/>
    <x v="0"/>
    <x v="2"/>
    <x v="2"/>
    <x v="2"/>
  </r>
  <r>
    <n v="5085"/>
    <n v="509"/>
    <x v="1"/>
    <x v="44"/>
    <n v="105.94"/>
    <x v="1"/>
    <s v="USD"/>
    <n v="1532149200"/>
    <n v="1535259600"/>
    <d v="2018-07-21T05:00:00"/>
    <x v="762"/>
    <x v="1"/>
    <x v="1"/>
    <x v="2"/>
    <x v="2"/>
    <x v="2"/>
  </r>
  <r>
    <n v="11174"/>
    <n v="238"/>
    <x v="1"/>
    <x v="460"/>
    <n v="101.58"/>
    <x v="1"/>
    <s v="USD"/>
    <n v="1515304800"/>
    <n v="1515564000"/>
    <d v="2018-01-07T06:00:00"/>
    <x v="763"/>
    <x v="0"/>
    <x v="0"/>
    <x v="0"/>
    <x v="0"/>
    <x v="0"/>
  </r>
  <r>
    <n v="10831"/>
    <n v="338"/>
    <x v="1"/>
    <x v="535"/>
    <n v="62.97"/>
    <x v="1"/>
    <s v="USD"/>
    <n v="1276318800"/>
    <n v="1277096400"/>
    <d v="2010-06-12T05:00:00"/>
    <x v="764"/>
    <x v="0"/>
    <x v="0"/>
    <x v="6"/>
    <x v="4"/>
    <x v="6"/>
  </r>
  <r>
    <n v="8917"/>
    <n v="133"/>
    <x v="1"/>
    <x v="253"/>
    <n v="29.05"/>
    <x v="1"/>
    <s v="USD"/>
    <n v="1328767200"/>
    <n v="1329026400"/>
    <d v="2012-02-09T06:00:00"/>
    <x v="765"/>
    <x v="0"/>
    <x v="1"/>
    <x v="7"/>
    <x v="1"/>
    <x v="7"/>
  </r>
  <r>
    <n v="1"/>
    <n v="1"/>
    <x v="0"/>
    <x v="49"/>
    <n v="1"/>
    <x v="1"/>
    <s v="USD"/>
    <n v="1321682400"/>
    <n v="1322978400"/>
    <d v="2011-11-19T06:00:00"/>
    <x v="539"/>
    <x v="1"/>
    <x v="0"/>
    <x v="1"/>
    <x v="1"/>
    <x v="1"/>
  </r>
  <r>
    <n v="12468"/>
    <n v="208"/>
    <x v="1"/>
    <x v="415"/>
    <n v="77.930000000000007"/>
    <x v="1"/>
    <s v="USD"/>
    <n v="1335934800"/>
    <n v="1338786000"/>
    <d v="2012-05-02T05:00:00"/>
    <x v="766"/>
    <x v="0"/>
    <x v="0"/>
    <x v="5"/>
    <x v="1"/>
    <x v="5"/>
  </r>
  <r>
    <n v="2505"/>
    <n v="51"/>
    <x v="0"/>
    <x v="249"/>
    <n v="80.81"/>
    <x v="1"/>
    <s v="USD"/>
    <n v="1310792400"/>
    <n v="1311656400"/>
    <d v="2011-07-16T05:00:00"/>
    <x v="422"/>
    <x v="0"/>
    <x v="1"/>
    <x v="11"/>
    <x v="6"/>
    <x v="11"/>
  </r>
  <r>
    <n v="111502"/>
    <n v="652"/>
    <x v="1"/>
    <x v="50"/>
    <n v="76.010000000000005"/>
    <x v="0"/>
    <s v="CAD"/>
    <n v="1308546000"/>
    <n v="1308978000"/>
    <d v="2011-06-20T05:00:00"/>
    <x v="767"/>
    <x v="0"/>
    <x v="1"/>
    <x v="7"/>
    <x v="1"/>
    <x v="7"/>
  </r>
  <r>
    <n v="194309"/>
    <n v="114"/>
    <x v="1"/>
    <x v="536"/>
    <n v="72.989999999999995"/>
    <x v="0"/>
    <s v="CAD"/>
    <n v="1574056800"/>
    <n v="1576389600"/>
    <d v="2019-11-18T06:00:00"/>
    <x v="768"/>
    <x v="0"/>
    <x v="0"/>
    <x v="13"/>
    <x v="5"/>
    <x v="13"/>
  </r>
  <r>
    <n v="23956"/>
    <n v="102"/>
    <x v="1"/>
    <x v="15"/>
    <n v="53"/>
    <x v="2"/>
    <s v="AUD"/>
    <n v="1308373200"/>
    <n v="1311051600"/>
    <d v="2011-06-18T05:00:00"/>
    <x v="214"/>
    <x v="0"/>
    <x v="0"/>
    <x v="3"/>
    <x v="3"/>
    <x v="3"/>
  </r>
  <r>
    <n v="8558"/>
    <n v="357"/>
    <x v="1"/>
    <x v="1"/>
    <n v="54.16"/>
    <x v="1"/>
    <s v="USD"/>
    <n v="1335243600"/>
    <n v="1336712400"/>
    <d v="2012-04-24T05:00:00"/>
    <x v="769"/>
    <x v="0"/>
    <x v="0"/>
    <x v="0"/>
    <x v="0"/>
    <x v="0"/>
  </r>
  <r>
    <n v="7413"/>
    <n v="140"/>
    <x v="1"/>
    <x v="537"/>
    <n v="32.950000000000003"/>
    <x v="5"/>
    <s v="CHF"/>
    <n v="1328421600"/>
    <n v="1330408800"/>
    <d v="2012-02-05T06:00:00"/>
    <x v="770"/>
    <x v="1"/>
    <x v="0"/>
    <x v="12"/>
    <x v="4"/>
    <x v="12"/>
  </r>
  <r>
    <n v="2778"/>
    <n v="69"/>
    <x v="0"/>
    <x v="164"/>
    <n v="79.37"/>
    <x v="1"/>
    <s v="USD"/>
    <n v="1524286800"/>
    <n v="1524891600"/>
    <d v="2018-04-21T05:00:00"/>
    <x v="771"/>
    <x v="1"/>
    <x v="0"/>
    <x v="0"/>
    <x v="0"/>
    <x v="0"/>
  </r>
  <r>
    <n v="2594"/>
    <n v="36"/>
    <x v="0"/>
    <x v="377"/>
    <n v="41.17"/>
    <x v="1"/>
    <s v="USD"/>
    <n v="1362117600"/>
    <n v="1363669200"/>
    <d v="2013-03-01T06:00:00"/>
    <x v="250"/>
    <x v="0"/>
    <x v="1"/>
    <x v="3"/>
    <x v="3"/>
    <x v="3"/>
  </r>
  <r>
    <n v="5033"/>
    <n v="252"/>
    <x v="1"/>
    <x v="167"/>
    <n v="77.430000000000007"/>
    <x v="1"/>
    <s v="USD"/>
    <n v="1550556000"/>
    <n v="1551420000"/>
    <d v="2019-02-19T06:00:00"/>
    <x v="772"/>
    <x v="0"/>
    <x v="1"/>
    <x v="8"/>
    <x v="2"/>
    <x v="8"/>
  </r>
  <r>
    <n v="9317"/>
    <n v="106"/>
    <x v="1"/>
    <x v="25"/>
    <n v="57.16"/>
    <x v="1"/>
    <s v="USD"/>
    <n v="1269147600"/>
    <n v="1269838800"/>
    <d v="2010-03-21T05:00:00"/>
    <x v="773"/>
    <x v="0"/>
    <x v="0"/>
    <x v="3"/>
    <x v="3"/>
    <x v="3"/>
  </r>
  <r>
    <n v="6560"/>
    <n v="187"/>
    <x v="1"/>
    <x v="72"/>
    <n v="77.180000000000007"/>
    <x v="1"/>
    <s v="USD"/>
    <n v="1312174800"/>
    <n v="1312520400"/>
    <d v="2011-08-01T05:00:00"/>
    <x v="774"/>
    <x v="0"/>
    <x v="0"/>
    <x v="3"/>
    <x v="3"/>
    <x v="3"/>
  </r>
  <r>
    <n v="5415"/>
    <n v="387"/>
    <x v="1"/>
    <x v="538"/>
    <n v="24.95"/>
    <x v="1"/>
    <s v="USD"/>
    <n v="1434517200"/>
    <n v="1436504400"/>
    <d v="2015-06-17T05:00:00"/>
    <x v="331"/>
    <x v="0"/>
    <x v="1"/>
    <x v="19"/>
    <x v="4"/>
    <x v="19"/>
  </r>
  <r>
    <n v="14577"/>
    <n v="347"/>
    <x v="1"/>
    <x v="503"/>
    <n v="97.18"/>
    <x v="1"/>
    <s v="USD"/>
    <n v="1471582800"/>
    <n v="1472014800"/>
    <d v="2016-08-19T05:00:00"/>
    <x v="775"/>
    <x v="0"/>
    <x v="0"/>
    <x v="12"/>
    <x v="4"/>
    <x v="12"/>
  </r>
  <r>
    <n v="150515"/>
    <n v="186"/>
    <x v="1"/>
    <x v="539"/>
    <n v="46"/>
    <x v="1"/>
    <s v="USD"/>
    <n v="1410757200"/>
    <n v="1411534800"/>
    <d v="2014-09-15T05:00:00"/>
    <x v="776"/>
    <x v="0"/>
    <x v="0"/>
    <x v="3"/>
    <x v="3"/>
    <x v="3"/>
  </r>
  <r>
    <n v="79045"/>
    <n v="43"/>
    <x v="3"/>
    <x v="540"/>
    <n v="88.02"/>
    <x v="1"/>
    <s v="USD"/>
    <n v="1304830800"/>
    <n v="1304917200"/>
    <d v="2011-05-08T05:00:00"/>
    <x v="777"/>
    <x v="0"/>
    <x v="0"/>
    <x v="14"/>
    <x v="7"/>
    <x v="14"/>
  </r>
  <r>
    <n v="7797"/>
    <n v="162"/>
    <x v="1"/>
    <x v="402"/>
    <n v="25.99"/>
    <x v="1"/>
    <s v="USD"/>
    <n v="1539061200"/>
    <n v="1539579600"/>
    <d v="2018-10-09T05:00:00"/>
    <x v="778"/>
    <x v="0"/>
    <x v="0"/>
    <x v="0"/>
    <x v="0"/>
    <x v="0"/>
  </r>
  <r>
    <n v="12939"/>
    <n v="185"/>
    <x v="1"/>
    <x v="105"/>
    <n v="102.69"/>
    <x v="1"/>
    <s v="USD"/>
    <n v="1381554000"/>
    <n v="1382504400"/>
    <d v="2013-10-12T05:00:00"/>
    <x v="779"/>
    <x v="0"/>
    <x v="0"/>
    <x v="3"/>
    <x v="3"/>
    <x v="3"/>
  </r>
  <r>
    <n v="38376"/>
    <n v="24"/>
    <x v="0"/>
    <x v="541"/>
    <n v="72.959999999999994"/>
    <x v="1"/>
    <s v="USD"/>
    <n v="1277096400"/>
    <n v="1278306000"/>
    <d v="2010-06-21T05:00:00"/>
    <x v="780"/>
    <x v="0"/>
    <x v="0"/>
    <x v="6"/>
    <x v="4"/>
    <x v="6"/>
  </r>
  <r>
    <n v="6920"/>
    <n v="90"/>
    <x v="0"/>
    <x v="246"/>
    <n v="57.19"/>
    <x v="1"/>
    <s v="USD"/>
    <n v="1440392400"/>
    <n v="1442552400"/>
    <d v="2015-08-24T05:00:00"/>
    <x v="781"/>
    <x v="0"/>
    <x v="0"/>
    <x v="3"/>
    <x v="3"/>
    <x v="3"/>
  </r>
  <r>
    <n v="194912"/>
    <n v="273"/>
    <x v="1"/>
    <x v="542"/>
    <n v="84.01"/>
    <x v="1"/>
    <s v="USD"/>
    <n v="1509512400"/>
    <n v="1511071200"/>
    <d v="2017-11-01T05:00:00"/>
    <x v="782"/>
    <x v="0"/>
    <x v="1"/>
    <x v="3"/>
    <x v="3"/>
    <x v="3"/>
  </r>
  <r>
    <n v="7992"/>
    <n v="170"/>
    <x v="1"/>
    <x v="543"/>
    <n v="98.67"/>
    <x v="2"/>
    <s v="AUD"/>
    <n v="1535950800"/>
    <n v="1536382800"/>
    <d v="2018-09-03T05:00:00"/>
    <x v="783"/>
    <x v="0"/>
    <x v="0"/>
    <x v="22"/>
    <x v="4"/>
    <x v="22"/>
  </r>
  <r>
    <n v="79268"/>
    <n v="188"/>
    <x v="1"/>
    <x v="544"/>
    <n v="42.01"/>
    <x v="1"/>
    <s v="USD"/>
    <n v="1389160800"/>
    <n v="1389592800"/>
    <d v="2014-01-08T06:00:00"/>
    <x v="393"/>
    <x v="0"/>
    <x v="0"/>
    <x v="14"/>
    <x v="7"/>
    <x v="14"/>
  </r>
  <r>
    <n v="139468"/>
    <n v="347"/>
    <x v="1"/>
    <x v="545"/>
    <n v="32"/>
    <x v="1"/>
    <s v="USD"/>
    <n v="1271998800"/>
    <n v="1275282000"/>
    <d v="2010-04-23T05:00:00"/>
    <x v="784"/>
    <x v="0"/>
    <x v="1"/>
    <x v="14"/>
    <x v="7"/>
    <x v="14"/>
  </r>
  <r>
    <n v="5465"/>
    <n v="69"/>
    <x v="0"/>
    <x v="109"/>
    <n v="81.569999999999993"/>
    <x v="1"/>
    <s v="USD"/>
    <n v="1294898400"/>
    <n v="1294984800"/>
    <d v="2011-01-13T06:00:00"/>
    <x v="785"/>
    <x v="0"/>
    <x v="0"/>
    <x v="1"/>
    <x v="1"/>
    <x v="1"/>
  </r>
  <r>
    <n v="2111"/>
    <n v="25"/>
    <x v="0"/>
    <x v="176"/>
    <n v="37.04"/>
    <x v="0"/>
    <s v="CAD"/>
    <n v="1559970000"/>
    <n v="1562043600"/>
    <d v="2019-06-08T05:00:00"/>
    <x v="229"/>
    <x v="0"/>
    <x v="0"/>
    <x v="14"/>
    <x v="7"/>
    <x v="14"/>
  </r>
  <r>
    <n v="126628"/>
    <n v="77"/>
    <x v="0"/>
    <x v="546"/>
    <n v="103.03"/>
    <x v="1"/>
    <s v="USD"/>
    <n v="1469509200"/>
    <n v="1469595600"/>
    <d v="2016-07-26T05:00:00"/>
    <x v="786"/>
    <x v="0"/>
    <x v="0"/>
    <x v="0"/>
    <x v="0"/>
    <x v="0"/>
  </r>
  <r>
    <n v="1012"/>
    <n v="37"/>
    <x v="0"/>
    <x v="65"/>
    <n v="84.33"/>
    <x v="6"/>
    <s v="EUR"/>
    <n v="1579068000"/>
    <n v="1581141600"/>
    <d v="2020-01-15T06:00:00"/>
    <x v="787"/>
    <x v="0"/>
    <x v="0"/>
    <x v="16"/>
    <x v="1"/>
    <x v="16"/>
  </r>
  <r>
    <n v="5438"/>
    <n v="544"/>
    <x v="1"/>
    <x v="4"/>
    <n v="102.6"/>
    <x v="1"/>
    <s v="USD"/>
    <n v="1487743200"/>
    <n v="1488520800"/>
    <d v="2017-02-22T06:00:00"/>
    <x v="341"/>
    <x v="0"/>
    <x v="0"/>
    <x v="9"/>
    <x v="5"/>
    <x v="9"/>
  </r>
  <r>
    <n v="193101"/>
    <n v="229"/>
    <x v="1"/>
    <x v="547"/>
    <n v="79.989999999999995"/>
    <x v="1"/>
    <s v="USD"/>
    <n v="1563685200"/>
    <n v="1563858000"/>
    <d v="2019-07-21T05:00:00"/>
    <x v="788"/>
    <x v="0"/>
    <x v="0"/>
    <x v="5"/>
    <x v="1"/>
    <x v="5"/>
  </r>
  <r>
    <n v="31665"/>
    <n v="39"/>
    <x v="0"/>
    <x v="15"/>
    <n v="70.06"/>
    <x v="1"/>
    <s v="USD"/>
    <n v="1436418000"/>
    <n v="1438923600"/>
    <d v="2015-07-09T05:00:00"/>
    <x v="789"/>
    <x v="0"/>
    <x v="1"/>
    <x v="3"/>
    <x v="3"/>
    <x v="3"/>
  </r>
  <r>
    <n v="2960"/>
    <n v="370"/>
    <x v="1"/>
    <x v="175"/>
    <n v="37"/>
    <x v="1"/>
    <s v="USD"/>
    <n v="1421820000"/>
    <n v="1422165600"/>
    <d v="2015-01-21T06:00:00"/>
    <x v="790"/>
    <x v="0"/>
    <x v="0"/>
    <x v="3"/>
    <x v="3"/>
    <x v="3"/>
  </r>
  <r>
    <n v="8089"/>
    <n v="238"/>
    <x v="1"/>
    <x v="548"/>
    <n v="41.91"/>
    <x v="1"/>
    <s v="USD"/>
    <n v="1274763600"/>
    <n v="1277874000"/>
    <d v="2010-05-25T05:00:00"/>
    <x v="791"/>
    <x v="0"/>
    <x v="0"/>
    <x v="12"/>
    <x v="4"/>
    <x v="12"/>
  </r>
  <r>
    <n v="109374"/>
    <n v="64"/>
    <x v="0"/>
    <x v="549"/>
    <n v="57.99"/>
    <x v="1"/>
    <s v="USD"/>
    <n v="1399179600"/>
    <n v="1399352400"/>
    <d v="2014-05-04T05:00:00"/>
    <x v="792"/>
    <x v="0"/>
    <x v="1"/>
    <x v="3"/>
    <x v="3"/>
    <x v="3"/>
  </r>
  <r>
    <n v="2129"/>
    <n v="118"/>
    <x v="1"/>
    <x v="550"/>
    <n v="40.94"/>
    <x v="1"/>
    <s v="USD"/>
    <n v="1275800400"/>
    <n v="1279083600"/>
    <d v="2010-06-06T05:00:00"/>
    <x v="556"/>
    <x v="0"/>
    <x v="0"/>
    <x v="3"/>
    <x v="3"/>
    <x v="3"/>
  </r>
  <r>
    <n v="127745"/>
    <n v="85"/>
    <x v="0"/>
    <x v="551"/>
    <n v="70"/>
    <x v="1"/>
    <s v="USD"/>
    <n v="1282798800"/>
    <n v="1284354000"/>
    <d v="2010-08-26T05:00:00"/>
    <x v="488"/>
    <x v="0"/>
    <x v="0"/>
    <x v="7"/>
    <x v="1"/>
    <x v="7"/>
  </r>
  <r>
    <n v="2289"/>
    <n v="29"/>
    <x v="0"/>
    <x v="249"/>
    <n v="73.84"/>
    <x v="1"/>
    <s v="USD"/>
    <n v="1437109200"/>
    <n v="1441170000"/>
    <d v="2015-07-17T05:00:00"/>
    <x v="232"/>
    <x v="0"/>
    <x v="1"/>
    <x v="3"/>
    <x v="3"/>
    <x v="3"/>
  </r>
  <r>
    <n v="12174"/>
    <n v="210"/>
    <x v="1"/>
    <x v="552"/>
    <n v="41.98"/>
    <x v="1"/>
    <s v="USD"/>
    <n v="1491886800"/>
    <n v="1493528400"/>
    <d v="2017-04-11T05:00:00"/>
    <x v="793"/>
    <x v="0"/>
    <x v="0"/>
    <x v="3"/>
    <x v="3"/>
    <x v="3"/>
  </r>
  <r>
    <n v="9508"/>
    <n v="170"/>
    <x v="1"/>
    <x v="393"/>
    <n v="77.930000000000007"/>
    <x v="1"/>
    <s v="USD"/>
    <n v="1394600400"/>
    <n v="1395205200"/>
    <d v="2014-03-12T05:00:00"/>
    <x v="794"/>
    <x v="0"/>
    <x v="1"/>
    <x v="5"/>
    <x v="1"/>
    <x v="5"/>
  </r>
  <r>
    <n v="155849"/>
    <n v="116"/>
    <x v="1"/>
    <x v="553"/>
    <n v="106.02"/>
    <x v="1"/>
    <s v="USD"/>
    <n v="1561352400"/>
    <n v="1561438800"/>
    <d v="2019-06-24T05:00:00"/>
    <x v="138"/>
    <x v="0"/>
    <x v="0"/>
    <x v="7"/>
    <x v="1"/>
    <x v="7"/>
  </r>
  <r>
    <n v="7758"/>
    <n v="259"/>
    <x v="1"/>
    <x v="34"/>
    <n v="47.02"/>
    <x v="0"/>
    <s v="CAD"/>
    <n v="1322892000"/>
    <n v="1326693600"/>
    <d v="2011-12-03T06:00:00"/>
    <x v="795"/>
    <x v="0"/>
    <x v="0"/>
    <x v="4"/>
    <x v="4"/>
    <x v="4"/>
  </r>
  <r>
    <n v="13835"/>
    <n v="231"/>
    <x v="1"/>
    <x v="554"/>
    <n v="76.02"/>
    <x v="1"/>
    <s v="USD"/>
    <n v="1274418000"/>
    <n v="1277960400"/>
    <d v="2010-05-21T05:00:00"/>
    <x v="796"/>
    <x v="0"/>
    <x v="0"/>
    <x v="18"/>
    <x v="5"/>
    <x v="18"/>
  </r>
  <r>
    <n v="10770"/>
    <n v="128"/>
    <x v="1"/>
    <x v="134"/>
    <n v="54.12"/>
    <x v="6"/>
    <s v="EUR"/>
    <n v="1434344400"/>
    <n v="1434690000"/>
    <d v="2015-06-15T05:00:00"/>
    <x v="797"/>
    <x v="0"/>
    <x v="1"/>
    <x v="4"/>
    <x v="4"/>
    <x v="4"/>
  </r>
  <r>
    <n v="3208"/>
    <n v="189"/>
    <x v="1"/>
    <x v="75"/>
    <n v="57.29"/>
    <x v="4"/>
    <s v="GBP"/>
    <n v="1373518800"/>
    <n v="1376110800"/>
    <d v="2013-07-11T05:00:00"/>
    <x v="798"/>
    <x v="0"/>
    <x v="1"/>
    <x v="19"/>
    <x v="4"/>
    <x v="19"/>
  </r>
  <r>
    <n v="11108"/>
    <n v="7"/>
    <x v="0"/>
    <x v="37"/>
    <n v="103.81"/>
    <x v="1"/>
    <s v="USD"/>
    <n v="1517637600"/>
    <n v="1518415200"/>
    <d v="2018-02-03T06:00:00"/>
    <x v="799"/>
    <x v="0"/>
    <x v="0"/>
    <x v="3"/>
    <x v="3"/>
    <x v="3"/>
  </r>
  <r>
    <n v="153338"/>
    <n v="774"/>
    <x v="1"/>
    <x v="555"/>
    <n v="105.03"/>
    <x v="2"/>
    <s v="AUD"/>
    <n v="1310619600"/>
    <n v="1310878800"/>
    <d v="2011-07-14T05:00:00"/>
    <x v="800"/>
    <x v="0"/>
    <x v="1"/>
    <x v="0"/>
    <x v="0"/>
    <x v="0"/>
  </r>
  <r>
    <n v="2437"/>
    <n v="28"/>
    <x v="0"/>
    <x v="11"/>
    <n v="90.26"/>
    <x v="1"/>
    <s v="USD"/>
    <n v="1556427600"/>
    <n v="1556600400"/>
    <d v="2019-04-28T05:00:00"/>
    <x v="368"/>
    <x v="0"/>
    <x v="0"/>
    <x v="3"/>
    <x v="3"/>
    <x v="3"/>
  </r>
  <r>
    <n v="93991"/>
    <n v="52"/>
    <x v="0"/>
    <x v="556"/>
    <n v="76.98"/>
    <x v="1"/>
    <s v="USD"/>
    <n v="1576476000"/>
    <n v="1576994400"/>
    <d v="2019-12-16T06:00:00"/>
    <x v="801"/>
    <x v="0"/>
    <x v="0"/>
    <x v="4"/>
    <x v="4"/>
    <x v="4"/>
  </r>
  <r>
    <n v="12620"/>
    <n v="407"/>
    <x v="1"/>
    <x v="300"/>
    <n v="102.6"/>
    <x v="5"/>
    <s v="CHF"/>
    <n v="1381122000"/>
    <n v="1382677200"/>
    <d v="2013-10-07T05:00:00"/>
    <x v="802"/>
    <x v="0"/>
    <x v="0"/>
    <x v="17"/>
    <x v="1"/>
    <x v="17"/>
  </r>
  <r>
    <n v="2"/>
    <n v="2"/>
    <x v="0"/>
    <x v="49"/>
    <n v="2"/>
    <x v="1"/>
    <s v="USD"/>
    <n v="1411102800"/>
    <n v="1411189200"/>
    <d v="2014-09-19T05:00:00"/>
    <x v="803"/>
    <x v="0"/>
    <x v="1"/>
    <x v="2"/>
    <x v="2"/>
    <x v="2"/>
  </r>
  <r>
    <n v="8746"/>
    <n v="156"/>
    <x v="1"/>
    <x v="122"/>
    <n v="55.01"/>
    <x v="1"/>
    <s v="USD"/>
    <n v="1531803600"/>
    <n v="1534654800"/>
    <d v="2018-07-17T05:00:00"/>
    <x v="482"/>
    <x v="0"/>
    <x v="1"/>
    <x v="1"/>
    <x v="1"/>
    <x v="1"/>
  </r>
  <r>
    <n v="3534"/>
    <n v="252"/>
    <x v="1"/>
    <x v="460"/>
    <n v="32.130000000000003"/>
    <x v="1"/>
    <s v="USD"/>
    <n v="1454133600"/>
    <n v="1457762400"/>
    <d v="2016-01-30T06:00:00"/>
    <x v="496"/>
    <x v="0"/>
    <x v="0"/>
    <x v="2"/>
    <x v="2"/>
    <x v="2"/>
  </r>
  <r>
    <n v="709"/>
    <n v="2"/>
    <x v="2"/>
    <x v="443"/>
    <n v="50.64"/>
    <x v="1"/>
    <s v="USD"/>
    <n v="1336194000"/>
    <n v="1337490000"/>
    <d v="2012-05-05T05:00:00"/>
    <x v="804"/>
    <x v="0"/>
    <x v="1"/>
    <x v="9"/>
    <x v="5"/>
    <x v="9"/>
  </r>
  <r>
    <n v="795"/>
    <n v="12"/>
    <x v="0"/>
    <x v="36"/>
    <n v="49.69"/>
    <x v="1"/>
    <s v="USD"/>
    <n v="1349326800"/>
    <n v="1349672400"/>
    <d v="2012-10-04T05:00:00"/>
    <x v="805"/>
    <x v="0"/>
    <x v="0"/>
    <x v="15"/>
    <x v="5"/>
    <x v="15"/>
  </r>
  <r>
    <n v="12955"/>
    <n v="164"/>
    <x v="1"/>
    <x v="64"/>
    <n v="54.89"/>
    <x v="1"/>
    <s v="USD"/>
    <n v="1379566800"/>
    <n v="1379826000"/>
    <d v="2013-09-19T05:00:00"/>
    <x v="806"/>
    <x v="0"/>
    <x v="0"/>
    <x v="3"/>
    <x v="3"/>
    <x v="3"/>
  </r>
  <r>
    <n v="8964"/>
    <n v="163"/>
    <x v="1"/>
    <x v="271"/>
    <n v="46.93"/>
    <x v="1"/>
    <s v="USD"/>
    <n v="1494651600"/>
    <n v="1497762000"/>
    <d v="2017-05-13T05:00:00"/>
    <x v="807"/>
    <x v="1"/>
    <x v="1"/>
    <x v="4"/>
    <x v="4"/>
    <x v="4"/>
  </r>
  <r>
    <n v="1843"/>
    <n v="20"/>
    <x v="0"/>
    <x v="142"/>
    <n v="44.95"/>
    <x v="1"/>
    <s v="USD"/>
    <n v="1303880400"/>
    <n v="1304485200"/>
    <d v="2011-04-27T05:00:00"/>
    <x v="808"/>
    <x v="0"/>
    <x v="0"/>
    <x v="3"/>
    <x v="3"/>
    <x v="3"/>
  </r>
  <r>
    <n v="121950"/>
    <n v="319"/>
    <x v="1"/>
    <x v="557"/>
    <n v="31"/>
    <x v="1"/>
    <s v="USD"/>
    <n v="1335934800"/>
    <n v="1336885200"/>
    <d v="2012-05-02T05:00:00"/>
    <x v="104"/>
    <x v="0"/>
    <x v="0"/>
    <x v="11"/>
    <x v="6"/>
    <x v="11"/>
  </r>
  <r>
    <n v="8621"/>
    <n v="479"/>
    <x v="1"/>
    <x v="175"/>
    <n v="107.76"/>
    <x v="0"/>
    <s v="CAD"/>
    <n v="1528088400"/>
    <n v="1530421200"/>
    <d v="2018-06-04T05:00:00"/>
    <x v="809"/>
    <x v="0"/>
    <x v="1"/>
    <x v="3"/>
    <x v="3"/>
    <x v="3"/>
  </r>
  <r>
    <n v="30215"/>
    <n v="20"/>
    <x v="3"/>
    <x v="102"/>
    <n v="102.08"/>
    <x v="1"/>
    <s v="USD"/>
    <n v="1421906400"/>
    <n v="1421992800"/>
    <d v="2015-01-22T06:00:00"/>
    <x v="810"/>
    <x v="0"/>
    <x v="0"/>
    <x v="3"/>
    <x v="3"/>
    <x v="3"/>
  </r>
  <r>
    <n v="11539"/>
    <n v="199"/>
    <x v="1"/>
    <x v="558"/>
    <n v="24.98"/>
    <x v="1"/>
    <s v="USD"/>
    <n v="1568005200"/>
    <n v="1568178000"/>
    <d v="2019-09-09T05:00:00"/>
    <x v="811"/>
    <x v="1"/>
    <x v="0"/>
    <x v="2"/>
    <x v="2"/>
    <x v="2"/>
  </r>
  <r>
    <n v="14310"/>
    <n v="795"/>
    <x v="1"/>
    <x v="559"/>
    <n v="79.94"/>
    <x v="1"/>
    <s v="USD"/>
    <n v="1346821200"/>
    <n v="1347944400"/>
    <d v="2012-09-05T05:00:00"/>
    <x v="812"/>
    <x v="1"/>
    <x v="0"/>
    <x v="6"/>
    <x v="4"/>
    <x v="6"/>
  </r>
  <r>
    <n v="35536"/>
    <n v="51"/>
    <x v="0"/>
    <x v="560"/>
    <n v="67.95"/>
    <x v="2"/>
    <s v="AUD"/>
    <n v="1557637200"/>
    <n v="1558760400"/>
    <d v="2019-05-12T05:00:00"/>
    <x v="813"/>
    <x v="0"/>
    <x v="0"/>
    <x v="6"/>
    <x v="4"/>
    <x v="6"/>
  </r>
  <r>
    <n v="3676"/>
    <n v="57"/>
    <x v="0"/>
    <x v="561"/>
    <n v="26.07"/>
    <x v="4"/>
    <s v="GBP"/>
    <n v="1375592400"/>
    <n v="1376629200"/>
    <d v="2013-08-04T05:00:00"/>
    <x v="814"/>
    <x v="0"/>
    <x v="0"/>
    <x v="3"/>
    <x v="3"/>
    <x v="3"/>
  </r>
  <r>
    <n v="195936"/>
    <n v="156"/>
    <x v="1"/>
    <x v="562"/>
    <n v="105"/>
    <x v="4"/>
    <s v="GBP"/>
    <n v="1503982800"/>
    <n v="1504760400"/>
    <d v="2017-08-29T05:00:00"/>
    <x v="815"/>
    <x v="0"/>
    <x v="0"/>
    <x v="19"/>
    <x v="4"/>
    <x v="19"/>
  </r>
  <r>
    <n v="1343"/>
    <n v="36"/>
    <x v="0"/>
    <x v="550"/>
    <n v="25.83"/>
    <x v="1"/>
    <s v="USD"/>
    <n v="1418882400"/>
    <n v="1419660000"/>
    <d v="2014-12-18T06:00:00"/>
    <x v="414"/>
    <x v="0"/>
    <x v="0"/>
    <x v="14"/>
    <x v="7"/>
    <x v="14"/>
  </r>
  <r>
    <n v="2097"/>
    <n v="58"/>
    <x v="2"/>
    <x v="11"/>
    <n v="77.67"/>
    <x v="4"/>
    <s v="GBP"/>
    <n v="1309237200"/>
    <n v="1311310800"/>
    <d v="2011-06-28T05:00:00"/>
    <x v="816"/>
    <x v="0"/>
    <x v="1"/>
    <x v="12"/>
    <x v="4"/>
    <x v="12"/>
  </r>
  <r>
    <n v="9021"/>
    <n v="237"/>
    <x v="1"/>
    <x v="388"/>
    <n v="57.83"/>
    <x v="5"/>
    <s v="CHF"/>
    <n v="1343365200"/>
    <n v="1344315600"/>
    <d v="2012-07-27T05:00:00"/>
    <x v="82"/>
    <x v="0"/>
    <x v="0"/>
    <x v="15"/>
    <x v="5"/>
    <x v="15"/>
  </r>
  <r>
    <n v="20915"/>
    <n v="59"/>
    <x v="0"/>
    <x v="537"/>
    <n v="92.96"/>
    <x v="2"/>
    <s v="AUD"/>
    <n v="1507957200"/>
    <n v="1510725600"/>
    <d v="2017-10-14T05:00:00"/>
    <x v="817"/>
    <x v="0"/>
    <x v="1"/>
    <x v="3"/>
    <x v="3"/>
    <x v="3"/>
  </r>
  <r>
    <n v="9676"/>
    <n v="183"/>
    <x v="1"/>
    <x v="563"/>
    <n v="37.950000000000003"/>
    <x v="1"/>
    <s v="USD"/>
    <n v="1549519200"/>
    <n v="1551247200"/>
    <d v="2019-02-07T06:00:00"/>
    <x v="818"/>
    <x v="1"/>
    <x v="0"/>
    <x v="10"/>
    <x v="4"/>
    <x v="10"/>
  </r>
  <r>
    <n v="1210"/>
    <n v="1"/>
    <x v="0"/>
    <x v="63"/>
    <n v="31.84"/>
    <x v="1"/>
    <s v="USD"/>
    <n v="1329026400"/>
    <n v="1330236000"/>
    <d v="2012-02-12T06:00:00"/>
    <x v="819"/>
    <x v="0"/>
    <x v="0"/>
    <x v="2"/>
    <x v="2"/>
    <x v="2"/>
  </r>
  <r>
    <n v="90440"/>
    <n v="176"/>
    <x v="1"/>
    <x v="564"/>
    <n v="40"/>
    <x v="1"/>
    <s v="USD"/>
    <n v="1544335200"/>
    <n v="1545112800"/>
    <d v="2018-12-09T06:00:00"/>
    <x v="320"/>
    <x v="0"/>
    <x v="1"/>
    <x v="21"/>
    <x v="1"/>
    <x v="21"/>
  </r>
  <r>
    <n v="4044"/>
    <n v="238"/>
    <x v="1"/>
    <x v="174"/>
    <n v="101.1"/>
    <x v="1"/>
    <s v="USD"/>
    <n v="1279083600"/>
    <n v="1279170000"/>
    <d v="2010-07-14T05:00:00"/>
    <x v="820"/>
    <x v="0"/>
    <x v="0"/>
    <x v="3"/>
    <x v="3"/>
    <x v="3"/>
  </r>
  <r>
    <n v="192292"/>
    <n v="488"/>
    <x v="1"/>
    <x v="565"/>
    <n v="84.01"/>
    <x v="6"/>
    <s v="EUR"/>
    <n v="1572498000"/>
    <n v="1573452000"/>
    <d v="2019-10-31T05:00:00"/>
    <x v="821"/>
    <x v="0"/>
    <x v="0"/>
    <x v="3"/>
    <x v="3"/>
    <x v="3"/>
  </r>
  <r>
    <n v="6722"/>
    <n v="224"/>
    <x v="1"/>
    <x v="167"/>
    <n v="103.42"/>
    <x v="1"/>
    <s v="USD"/>
    <n v="1506056400"/>
    <n v="1507093200"/>
    <d v="2017-09-22T05:00:00"/>
    <x v="822"/>
    <x v="0"/>
    <x v="0"/>
    <x v="3"/>
    <x v="3"/>
    <x v="3"/>
  </r>
  <r>
    <n v="1577"/>
    <n v="18"/>
    <x v="0"/>
    <x v="27"/>
    <n v="105.13"/>
    <x v="1"/>
    <s v="USD"/>
    <n v="1463029200"/>
    <n v="1463374800"/>
    <d v="2016-05-12T05:00:00"/>
    <x v="823"/>
    <x v="0"/>
    <x v="0"/>
    <x v="0"/>
    <x v="0"/>
    <x v="0"/>
  </r>
  <r>
    <n v="3301"/>
    <n v="46"/>
    <x v="0"/>
    <x v="95"/>
    <n v="89.22"/>
    <x v="1"/>
    <s v="USD"/>
    <n v="1342069200"/>
    <n v="1344574800"/>
    <d v="2012-07-12T05:00:00"/>
    <x v="824"/>
    <x v="0"/>
    <x v="0"/>
    <x v="3"/>
    <x v="3"/>
    <x v="3"/>
  </r>
  <r>
    <n v="196386"/>
    <n v="117"/>
    <x v="1"/>
    <x v="566"/>
    <n v="52"/>
    <x v="6"/>
    <s v="EUR"/>
    <n v="1388296800"/>
    <n v="1389074400"/>
    <d v="2013-12-29T06:00:00"/>
    <x v="497"/>
    <x v="0"/>
    <x v="0"/>
    <x v="2"/>
    <x v="2"/>
    <x v="2"/>
  </r>
  <r>
    <n v="11952"/>
    <n v="217"/>
    <x v="1"/>
    <x v="229"/>
    <n v="64.959999999999994"/>
    <x v="4"/>
    <s v="GBP"/>
    <n v="1493787600"/>
    <n v="1494997200"/>
    <d v="2017-05-03T05:00:00"/>
    <x v="825"/>
    <x v="0"/>
    <x v="0"/>
    <x v="3"/>
    <x v="3"/>
    <x v="3"/>
  </r>
  <r>
    <n v="3930"/>
    <n v="112"/>
    <x v="1"/>
    <x v="72"/>
    <n v="46.24"/>
    <x v="1"/>
    <s v="USD"/>
    <n v="1424844000"/>
    <n v="1425448800"/>
    <d v="2015-02-25T06:00:00"/>
    <x v="826"/>
    <x v="0"/>
    <x v="1"/>
    <x v="3"/>
    <x v="3"/>
    <x v="3"/>
  </r>
  <r>
    <n v="5729"/>
    <n v="73"/>
    <x v="0"/>
    <x v="192"/>
    <n v="51.15"/>
    <x v="1"/>
    <s v="USD"/>
    <n v="1403931600"/>
    <n v="1404104400"/>
    <d v="2014-06-28T05:00:00"/>
    <x v="827"/>
    <x v="0"/>
    <x v="1"/>
    <x v="3"/>
    <x v="3"/>
    <x v="3"/>
  </r>
  <r>
    <n v="4883"/>
    <n v="212"/>
    <x v="1"/>
    <x v="358"/>
    <n v="33.909999999999997"/>
    <x v="1"/>
    <s v="USD"/>
    <n v="1394514000"/>
    <n v="1394773200"/>
    <d v="2014-03-11T05:00:00"/>
    <x v="828"/>
    <x v="0"/>
    <x v="0"/>
    <x v="1"/>
    <x v="1"/>
    <x v="1"/>
  </r>
  <r>
    <n v="175015"/>
    <n v="240"/>
    <x v="1"/>
    <x v="567"/>
    <n v="92.02"/>
    <x v="1"/>
    <s v="USD"/>
    <n v="1365397200"/>
    <n v="1366520400"/>
    <d v="2013-04-08T05:00:00"/>
    <x v="829"/>
    <x v="0"/>
    <x v="0"/>
    <x v="3"/>
    <x v="3"/>
    <x v="3"/>
  </r>
  <r>
    <n v="11280"/>
    <n v="182"/>
    <x v="1"/>
    <x v="339"/>
    <n v="107.43"/>
    <x v="1"/>
    <s v="USD"/>
    <n v="1456120800"/>
    <n v="1456639200"/>
    <d v="2016-02-22T06:00:00"/>
    <x v="830"/>
    <x v="0"/>
    <x v="0"/>
    <x v="3"/>
    <x v="3"/>
    <x v="3"/>
  </r>
  <r>
    <n v="10012"/>
    <n v="164"/>
    <x v="1"/>
    <x v="227"/>
    <n v="75.849999999999994"/>
    <x v="1"/>
    <s v="USD"/>
    <n v="1437714000"/>
    <n v="1438318800"/>
    <d v="2015-07-24T05:00:00"/>
    <x v="94"/>
    <x v="0"/>
    <x v="0"/>
    <x v="3"/>
    <x v="3"/>
    <x v="3"/>
  </r>
  <r>
    <n v="1690"/>
    <n v="2"/>
    <x v="0"/>
    <x v="356"/>
    <n v="80.48"/>
    <x v="1"/>
    <s v="USD"/>
    <n v="1563771600"/>
    <n v="1564030800"/>
    <d v="2019-07-22T05:00:00"/>
    <x v="831"/>
    <x v="1"/>
    <x v="0"/>
    <x v="3"/>
    <x v="3"/>
    <x v="3"/>
  </r>
  <r>
    <n v="84891"/>
    <n v="50"/>
    <x v="3"/>
    <x v="568"/>
    <n v="86.98"/>
    <x v="1"/>
    <s v="USD"/>
    <n v="1448517600"/>
    <n v="1449295200"/>
    <d v="2015-11-26T06:00:00"/>
    <x v="832"/>
    <x v="0"/>
    <x v="0"/>
    <x v="4"/>
    <x v="4"/>
    <x v="4"/>
  </r>
  <r>
    <n v="10093"/>
    <n v="110"/>
    <x v="1"/>
    <x v="87"/>
    <n v="105.14"/>
    <x v="1"/>
    <s v="USD"/>
    <n v="1528779600"/>
    <n v="1531890000"/>
    <d v="2018-06-12T05:00:00"/>
    <x v="833"/>
    <x v="0"/>
    <x v="1"/>
    <x v="13"/>
    <x v="5"/>
    <x v="13"/>
  </r>
  <r>
    <n v="3839"/>
    <n v="49"/>
    <x v="0"/>
    <x v="109"/>
    <n v="57.3"/>
    <x v="1"/>
    <s v="USD"/>
    <n v="1304744400"/>
    <n v="1306213200"/>
    <d v="2011-05-07T05:00:00"/>
    <x v="834"/>
    <x v="0"/>
    <x v="1"/>
    <x v="11"/>
    <x v="6"/>
    <x v="11"/>
  </r>
  <r>
    <n v="6161"/>
    <n v="62"/>
    <x v="2"/>
    <x v="569"/>
    <n v="93.35"/>
    <x v="0"/>
    <s v="CAD"/>
    <n v="1354341600"/>
    <n v="1356242400"/>
    <d v="2012-12-01T06:00:00"/>
    <x v="835"/>
    <x v="0"/>
    <x v="0"/>
    <x v="2"/>
    <x v="2"/>
    <x v="2"/>
  </r>
  <r>
    <n v="5615"/>
    <n v="13"/>
    <x v="0"/>
    <x v="373"/>
    <n v="71.989999999999995"/>
    <x v="1"/>
    <s v="USD"/>
    <n v="1294552800"/>
    <n v="1297576800"/>
    <d v="2011-01-09T06:00:00"/>
    <x v="836"/>
    <x v="1"/>
    <x v="0"/>
    <x v="3"/>
    <x v="3"/>
    <x v="3"/>
  </r>
  <r>
    <n v="6205"/>
    <n v="65"/>
    <x v="0"/>
    <x v="109"/>
    <n v="92.61"/>
    <x v="2"/>
    <s v="AUD"/>
    <n v="1295935200"/>
    <n v="1296194400"/>
    <d v="2011-01-25T06:00:00"/>
    <x v="611"/>
    <x v="0"/>
    <x v="0"/>
    <x v="3"/>
    <x v="3"/>
    <x v="3"/>
  </r>
  <r>
    <n v="11969"/>
    <n v="160"/>
    <x v="1"/>
    <x v="493"/>
    <n v="104.99"/>
    <x v="1"/>
    <s v="USD"/>
    <n v="1411534800"/>
    <n v="1414558800"/>
    <d v="2014-09-24T05:00:00"/>
    <x v="837"/>
    <x v="0"/>
    <x v="0"/>
    <x v="0"/>
    <x v="0"/>
    <x v="0"/>
  </r>
  <r>
    <n v="8142"/>
    <n v="81"/>
    <x v="0"/>
    <x v="570"/>
    <n v="30.96"/>
    <x v="2"/>
    <s v="AUD"/>
    <n v="1486706400"/>
    <n v="1488348000"/>
    <d v="2017-02-10T06:00:00"/>
    <x v="334"/>
    <x v="0"/>
    <x v="0"/>
    <x v="14"/>
    <x v="7"/>
    <x v="14"/>
  </r>
  <r>
    <n v="55805"/>
    <n v="32"/>
    <x v="0"/>
    <x v="571"/>
    <n v="33"/>
    <x v="1"/>
    <s v="USD"/>
    <n v="1333602000"/>
    <n v="1334898000"/>
    <d v="2012-04-05T05:00:00"/>
    <x v="838"/>
    <x v="1"/>
    <x v="0"/>
    <x v="14"/>
    <x v="7"/>
    <x v="14"/>
  </r>
  <r>
    <n v="15238"/>
    <n v="10"/>
    <x v="0"/>
    <x v="483"/>
    <n v="84.19"/>
    <x v="1"/>
    <s v="USD"/>
    <n v="1308200400"/>
    <n v="1308373200"/>
    <d v="2011-06-16T05:00:00"/>
    <x v="839"/>
    <x v="0"/>
    <x v="0"/>
    <x v="3"/>
    <x v="3"/>
    <x v="3"/>
  </r>
  <r>
    <n v="961"/>
    <n v="27"/>
    <x v="0"/>
    <x v="171"/>
    <n v="73.92"/>
    <x v="1"/>
    <s v="USD"/>
    <n v="1411707600"/>
    <n v="1412312400"/>
    <d v="2014-09-26T05:00:00"/>
    <x v="216"/>
    <x v="0"/>
    <x v="0"/>
    <x v="3"/>
    <x v="3"/>
    <x v="3"/>
  </r>
  <r>
    <n v="5918"/>
    <n v="63"/>
    <x v="3"/>
    <x v="415"/>
    <n v="36.99"/>
    <x v="1"/>
    <s v="USD"/>
    <n v="1418364000"/>
    <n v="1419228000"/>
    <d v="2014-12-12T06:00:00"/>
    <x v="840"/>
    <x v="1"/>
    <x v="1"/>
    <x v="4"/>
    <x v="4"/>
    <x v="4"/>
  </r>
  <r>
    <n v="9520"/>
    <n v="161"/>
    <x v="1"/>
    <x v="84"/>
    <n v="46.9"/>
    <x v="1"/>
    <s v="USD"/>
    <n v="1429333200"/>
    <n v="1430974800"/>
    <d v="2015-04-18T05:00:00"/>
    <x v="133"/>
    <x v="0"/>
    <x v="0"/>
    <x v="2"/>
    <x v="2"/>
    <x v="2"/>
  </r>
  <r>
    <n v="5"/>
    <n v="5"/>
    <x v="0"/>
    <x v="49"/>
    <n v="5"/>
    <x v="1"/>
    <s v="USD"/>
    <n v="1555390800"/>
    <n v="1555822800"/>
    <d v="2019-04-16T05:00:00"/>
    <x v="354"/>
    <x v="0"/>
    <x v="1"/>
    <x v="3"/>
    <x v="3"/>
    <x v="3"/>
  </r>
  <r>
    <n v="159056"/>
    <n v="1097"/>
    <x v="1"/>
    <x v="572"/>
    <n v="102.02"/>
    <x v="1"/>
    <s v="USD"/>
    <n v="1482732000"/>
    <n v="1482818400"/>
    <d v="2016-12-26T06:00:00"/>
    <x v="721"/>
    <x v="0"/>
    <x v="1"/>
    <x v="1"/>
    <x v="1"/>
    <x v="1"/>
  </r>
  <r>
    <n v="101987"/>
    <n v="70"/>
    <x v="3"/>
    <x v="428"/>
    <n v="45.01"/>
    <x v="1"/>
    <s v="USD"/>
    <n v="1470718800"/>
    <n v="1471928400"/>
    <d v="2016-08-09T05:00:00"/>
    <x v="841"/>
    <x v="0"/>
    <x v="0"/>
    <x v="4"/>
    <x v="4"/>
    <x v="4"/>
  </r>
  <r>
    <n v="1980"/>
    <n v="60"/>
    <x v="0"/>
    <x v="356"/>
    <n v="94.29"/>
    <x v="1"/>
    <s v="USD"/>
    <n v="1450591200"/>
    <n v="1453701600"/>
    <d v="2015-12-20T06:00:00"/>
    <x v="842"/>
    <x v="0"/>
    <x v="1"/>
    <x v="22"/>
    <x v="4"/>
    <x v="22"/>
  </r>
  <r>
    <n v="156384"/>
    <n v="367"/>
    <x v="1"/>
    <x v="573"/>
    <n v="101.02"/>
    <x v="2"/>
    <s v="AUD"/>
    <n v="1348290000"/>
    <n v="1350363600"/>
    <d v="2012-09-22T05:00:00"/>
    <x v="843"/>
    <x v="0"/>
    <x v="0"/>
    <x v="2"/>
    <x v="2"/>
    <x v="2"/>
  </r>
  <r>
    <n v="7763"/>
    <n v="1109"/>
    <x v="1"/>
    <x v="175"/>
    <n v="97.04"/>
    <x v="1"/>
    <s v="USD"/>
    <n v="1353823200"/>
    <n v="1353996000"/>
    <d v="2012-11-25T06:00:00"/>
    <x v="844"/>
    <x v="0"/>
    <x v="0"/>
    <x v="3"/>
    <x v="3"/>
    <x v="3"/>
  </r>
  <r>
    <n v="35698"/>
    <n v="19"/>
    <x v="0"/>
    <x v="268"/>
    <n v="43.01"/>
    <x v="1"/>
    <s v="USD"/>
    <n v="1450764000"/>
    <n v="1451109600"/>
    <d v="2015-12-22T06:00:00"/>
    <x v="845"/>
    <x v="0"/>
    <x v="0"/>
    <x v="22"/>
    <x v="4"/>
    <x v="22"/>
  </r>
  <r>
    <n v="12434"/>
    <n v="127"/>
    <x v="1"/>
    <x v="54"/>
    <n v="94.92"/>
    <x v="1"/>
    <s v="USD"/>
    <n v="1329372000"/>
    <n v="1329631200"/>
    <d v="2012-02-16T06:00:00"/>
    <x v="846"/>
    <x v="0"/>
    <x v="0"/>
    <x v="3"/>
    <x v="3"/>
    <x v="3"/>
  </r>
  <r>
    <n v="8081"/>
    <n v="735"/>
    <x v="1"/>
    <x v="192"/>
    <n v="72.150000000000006"/>
    <x v="1"/>
    <s v="USD"/>
    <n v="1277096400"/>
    <n v="1278997200"/>
    <d v="2010-06-21T05:00:00"/>
    <x v="847"/>
    <x v="0"/>
    <x v="0"/>
    <x v="10"/>
    <x v="4"/>
    <x v="10"/>
  </r>
  <r>
    <n v="6631"/>
    <n v="5"/>
    <x v="0"/>
    <x v="406"/>
    <n v="51.01"/>
    <x v="1"/>
    <s v="USD"/>
    <n v="1277701200"/>
    <n v="1280120400"/>
    <d v="2010-06-28T05:00:00"/>
    <x v="688"/>
    <x v="0"/>
    <x v="0"/>
    <x v="18"/>
    <x v="5"/>
    <x v="18"/>
  </r>
  <r>
    <n v="4678"/>
    <n v="85"/>
    <x v="0"/>
    <x v="12"/>
    <n v="85.05"/>
    <x v="1"/>
    <s v="USD"/>
    <n v="1454911200"/>
    <n v="1458104400"/>
    <d v="2016-02-08T06:00:00"/>
    <x v="848"/>
    <x v="0"/>
    <x v="0"/>
    <x v="2"/>
    <x v="2"/>
    <x v="2"/>
  </r>
  <r>
    <n v="6800"/>
    <n v="119"/>
    <x v="1"/>
    <x v="287"/>
    <n v="43.87"/>
    <x v="1"/>
    <s v="USD"/>
    <n v="1297922400"/>
    <n v="1298268000"/>
    <d v="2011-02-17T06:00:00"/>
    <x v="248"/>
    <x v="0"/>
    <x v="0"/>
    <x v="18"/>
    <x v="5"/>
    <x v="18"/>
  </r>
  <r>
    <n v="10657"/>
    <n v="296"/>
    <x v="1"/>
    <x v="574"/>
    <n v="40.06"/>
    <x v="1"/>
    <s v="USD"/>
    <n v="1384408800"/>
    <n v="1386223200"/>
    <d v="2013-11-14T06:00:00"/>
    <x v="849"/>
    <x v="0"/>
    <x v="0"/>
    <x v="0"/>
    <x v="0"/>
    <x v="0"/>
  </r>
  <r>
    <n v="4997"/>
    <n v="85"/>
    <x v="0"/>
    <x v="493"/>
    <n v="43.83"/>
    <x v="6"/>
    <s v="EUR"/>
    <n v="1299304800"/>
    <n v="1299823200"/>
    <d v="2011-03-05T06:00:00"/>
    <x v="850"/>
    <x v="0"/>
    <x v="1"/>
    <x v="14"/>
    <x v="7"/>
    <x v="14"/>
  </r>
  <r>
    <n v="13164"/>
    <n v="356"/>
    <x v="1"/>
    <x v="287"/>
    <n v="84.93"/>
    <x v="1"/>
    <s v="USD"/>
    <n v="1431320400"/>
    <n v="1431752400"/>
    <d v="2015-05-11T05:00:00"/>
    <x v="851"/>
    <x v="0"/>
    <x v="0"/>
    <x v="3"/>
    <x v="3"/>
    <x v="3"/>
  </r>
  <r>
    <n v="8501"/>
    <n v="386"/>
    <x v="1"/>
    <x v="512"/>
    <n v="41.07"/>
    <x v="4"/>
    <s v="GBP"/>
    <n v="1264399200"/>
    <n v="1267855200"/>
    <d v="2010-01-25T06:00:00"/>
    <x v="852"/>
    <x v="0"/>
    <x v="0"/>
    <x v="1"/>
    <x v="1"/>
    <x v="1"/>
  </r>
  <r>
    <n v="13468"/>
    <n v="792"/>
    <x v="1"/>
    <x v="242"/>
    <n v="54.97"/>
    <x v="1"/>
    <s v="USD"/>
    <n v="1497502800"/>
    <n v="1497675600"/>
    <d v="2017-06-15T05:00:00"/>
    <x v="853"/>
    <x v="0"/>
    <x v="0"/>
    <x v="3"/>
    <x v="3"/>
    <x v="3"/>
  </r>
  <r>
    <n v="121138"/>
    <n v="137"/>
    <x v="1"/>
    <x v="575"/>
    <n v="77.010000000000005"/>
    <x v="1"/>
    <s v="USD"/>
    <n v="1333688400"/>
    <n v="1336885200"/>
    <d v="2012-04-06T05:00:00"/>
    <x v="104"/>
    <x v="0"/>
    <x v="0"/>
    <x v="21"/>
    <x v="1"/>
    <x v="21"/>
  </r>
  <r>
    <n v="8117"/>
    <n v="338"/>
    <x v="1"/>
    <x v="493"/>
    <n v="71.2"/>
    <x v="1"/>
    <s v="USD"/>
    <n v="1293861600"/>
    <n v="1295157600"/>
    <d v="2011-01-01T06:00:00"/>
    <x v="854"/>
    <x v="0"/>
    <x v="0"/>
    <x v="0"/>
    <x v="0"/>
    <x v="0"/>
  </r>
  <r>
    <n v="8550"/>
    <n v="108"/>
    <x v="1"/>
    <x v="576"/>
    <n v="91.94"/>
    <x v="1"/>
    <s v="USD"/>
    <n v="1576994400"/>
    <n v="1577599200"/>
    <d v="2019-12-22T06:00:00"/>
    <x v="855"/>
    <x v="0"/>
    <x v="0"/>
    <x v="3"/>
    <x v="3"/>
    <x v="3"/>
  </r>
  <r>
    <n v="57659"/>
    <n v="61"/>
    <x v="0"/>
    <x v="577"/>
    <n v="97.07"/>
    <x v="1"/>
    <s v="USD"/>
    <n v="1304917200"/>
    <n v="1305003600"/>
    <d v="2011-05-09T05:00:00"/>
    <x v="856"/>
    <x v="0"/>
    <x v="0"/>
    <x v="3"/>
    <x v="3"/>
    <x v="3"/>
  </r>
  <r>
    <n v="1414"/>
    <n v="28"/>
    <x v="0"/>
    <x v="3"/>
    <n v="58.92"/>
    <x v="1"/>
    <s v="USD"/>
    <n v="1381208400"/>
    <n v="1381726800"/>
    <d v="2013-10-08T05:00:00"/>
    <x v="857"/>
    <x v="0"/>
    <x v="0"/>
    <x v="19"/>
    <x v="4"/>
    <x v="19"/>
  </r>
  <r>
    <n v="97524"/>
    <n v="228"/>
    <x v="1"/>
    <x v="578"/>
    <n v="58.02"/>
    <x v="1"/>
    <s v="USD"/>
    <n v="1401685200"/>
    <n v="1402462800"/>
    <d v="2014-06-02T05:00:00"/>
    <x v="858"/>
    <x v="0"/>
    <x v="1"/>
    <x v="2"/>
    <x v="2"/>
    <x v="2"/>
  </r>
  <r>
    <n v="26176"/>
    <n v="22"/>
    <x v="0"/>
    <x v="526"/>
    <n v="103.87"/>
    <x v="1"/>
    <s v="USD"/>
    <n v="1291960800"/>
    <n v="1292133600"/>
    <d v="2010-12-10T06:00:00"/>
    <x v="859"/>
    <x v="0"/>
    <x v="1"/>
    <x v="3"/>
    <x v="3"/>
    <x v="3"/>
  </r>
  <r>
    <n v="2991"/>
    <n v="374"/>
    <x v="1"/>
    <x v="235"/>
    <n v="93.47"/>
    <x v="1"/>
    <s v="USD"/>
    <n v="1368853200"/>
    <n v="1368939600"/>
    <d v="2013-05-18T05:00:00"/>
    <x v="860"/>
    <x v="0"/>
    <x v="0"/>
    <x v="7"/>
    <x v="1"/>
    <x v="7"/>
  </r>
  <r>
    <n v="8366"/>
    <n v="155"/>
    <x v="1"/>
    <x v="18"/>
    <n v="61.97"/>
    <x v="1"/>
    <s v="USD"/>
    <n v="1448776800"/>
    <n v="1452146400"/>
    <d v="2015-11-29T06:00:00"/>
    <x v="264"/>
    <x v="0"/>
    <x v="1"/>
    <x v="3"/>
    <x v="3"/>
    <x v="3"/>
  </r>
  <r>
    <n v="12886"/>
    <n v="322"/>
    <x v="1"/>
    <x v="382"/>
    <n v="92.04"/>
    <x v="1"/>
    <s v="USD"/>
    <n v="1296194400"/>
    <n v="1296712800"/>
    <d v="2011-01-28T06:00:00"/>
    <x v="65"/>
    <x v="0"/>
    <x v="1"/>
    <x v="3"/>
    <x v="3"/>
    <x v="3"/>
  </r>
  <r>
    <n v="5177"/>
    <n v="74"/>
    <x v="0"/>
    <x v="109"/>
    <n v="77.27"/>
    <x v="1"/>
    <s v="USD"/>
    <n v="1517983200"/>
    <n v="1520748000"/>
    <d v="2018-02-07T06:00:00"/>
    <x v="861"/>
    <x v="0"/>
    <x v="0"/>
    <x v="0"/>
    <x v="0"/>
    <x v="0"/>
  </r>
  <r>
    <n v="8641"/>
    <n v="864"/>
    <x v="1"/>
    <x v="45"/>
    <n v="93.92"/>
    <x v="1"/>
    <s v="USD"/>
    <n v="1478930400"/>
    <n v="1480831200"/>
    <d v="2016-11-12T06:00:00"/>
    <x v="862"/>
    <x v="0"/>
    <x v="0"/>
    <x v="11"/>
    <x v="6"/>
    <x v="11"/>
  </r>
  <r>
    <n v="86244"/>
    <n v="143"/>
    <x v="1"/>
    <x v="579"/>
    <n v="84.97"/>
    <x v="4"/>
    <s v="GBP"/>
    <n v="1426395600"/>
    <n v="1426914000"/>
    <d v="2015-03-15T05:00:00"/>
    <x v="454"/>
    <x v="0"/>
    <x v="0"/>
    <x v="3"/>
    <x v="3"/>
    <x v="3"/>
  </r>
  <r>
    <n v="78630"/>
    <n v="40"/>
    <x v="0"/>
    <x v="580"/>
    <n v="105.97"/>
    <x v="1"/>
    <s v="USD"/>
    <n v="1446181200"/>
    <n v="1446616800"/>
    <d v="2015-10-30T05:00:00"/>
    <x v="863"/>
    <x v="1"/>
    <x v="0"/>
    <x v="9"/>
    <x v="5"/>
    <x v="9"/>
  </r>
  <r>
    <n v="11941"/>
    <n v="178"/>
    <x v="1"/>
    <x v="581"/>
    <n v="36.97"/>
    <x v="1"/>
    <s v="USD"/>
    <n v="1514181600"/>
    <n v="1517032800"/>
    <d v="2017-12-25T06:00:00"/>
    <x v="864"/>
    <x v="0"/>
    <x v="0"/>
    <x v="2"/>
    <x v="2"/>
    <x v="2"/>
  </r>
  <r>
    <n v="6115"/>
    <n v="85"/>
    <x v="0"/>
    <x v="51"/>
    <n v="81.53"/>
    <x v="1"/>
    <s v="USD"/>
    <n v="1311051600"/>
    <n v="1311224400"/>
    <d v="2011-07-19T05:00:00"/>
    <x v="865"/>
    <x v="0"/>
    <x v="1"/>
    <x v="4"/>
    <x v="4"/>
    <x v="4"/>
  </r>
  <r>
    <n v="188404"/>
    <n v="146"/>
    <x v="1"/>
    <x v="582"/>
    <n v="81"/>
    <x v="1"/>
    <s v="USD"/>
    <n v="1564894800"/>
    <n v="1566190800"/>
    <d v="2019-08-04T05:00:00"/>
    <x v="866"/>
    <x v="0"/>
    <x v="0"/>
    <x v="4"/>
    <x v="4"/>
    <x v="4"/>
  </r>
  <r>
    <n v="9910"/>
    <n v="152"/>
    <x v="1"/>
    <x v="345"/>
    <n v="26.01"/>
    <x v="1"/>
    <s v="USD"/>
    <n v="1567918800"/>
    <n v="1570165200"/>
    <d v="2019-09-08T05:00:00"/>
    <x v="867"/>
    <x v="0"/>
    <x v="0"/>
    <x v="3"/>
    <x v="3"/>
    <x v="3"/>
  </r>
  <r>
    <n v="114523"/>
    <n v="67"/>
    <x v="0"/>
    <x v="583"/>
    <n v="26"/>
    <x v="1"/>
    <s v="USD"/>
    <n v="1386309600"/>
    <n v="1388556000"/>
    <d v="2013-12-06T06:00:00"/>
    <x v="868"/>
    <x v="0"/>
    <x v="1"/>
    <x v="1"/>
    <x v="1"/>
    <x v="1"/>
  </r>
  <r>
    <n v="3144"/>
    <n v="40"/>
    <x v="0"/>
    <x v="45"/>
    <n v="34.17"/>
    <x v="1"/>
    <s v="USD"/>
    <n v="1301979600"/>
    <n v="1303189200"/>
    <d v="2011-04-05T05:00:00"/>
    <x v="296"/>
    <x v="0"/>
    <x v="0"/>
    <x v="1"/>
    <x v="1"/>
    <x v="1"/>
  </r>
  <r>
    <n v="13441"/>
    <n v="217"/>
    <x v="1"/>
    <x v="584"/>
    <n v="28"/>
    <x v="1"/>
    <s v="USD"/>
    <n v="1493269200"/>
    <n v="1494478800"/>
    <d v="2017-04-27T05:00:00"/>
    <x v="869"/>
    <x v="0"/>
    <x v="0"/>
    <x v="4"/>
    <x v="4"/>
    <x v="4"/>
  </r>
  <r>
    <n v="4899"/>
    <n v="52"/>
    <x v="0"/>
    <x v="251"/>
    <n v="76.55"/>
    <x v="1"/>
    <s v="USD"/>
    <n v="1478930400"/>
    <n v="1480744800"/>
    <d v="2016-11-12T06:00:00"/>
    <x v="274"/>
    <x v="0"/>
    <x v="0"/>
    <x v="15"/>
    <x v="5"/>
    <x v="15"/>
  </r>
  <r>
    <n v="11990"/>
    <n v="500"/>
    <x v="1"/>
    <x v="31"/>
    <n v="53.05"/>
    <x v="1"/>
    <s v="USD"/>
    <n v="1555390800"/>
    <n v="1555822800"/>
    <d v="2019-04-16T05:00:00"/>
    <x v="354"/>
    <x v="0"/>
    <x v="0"/>
    <x v="18"/>
    <x v="5"/>
    <x v="18"/>
  </r>
  <r>
    <n v="6839"/>
    <n v="88"/>
    <x v="0"/>
    <x v="251"/>
    <n v="106.86"/>
    <x v="1"/>
    <s v="USD"/>
    <n v="1456984800"/>
    <n v="1458882000"/>
    <d v="2016-03-03T06:00:00"/>
    <x v="870"/>
    <x v="0"/>
    <x v="1"/>
    <x v="6"/>
    <x v="4"/>
    <x v="6"/>
  </r>
  <r>
    <n v="11091"/>
    <n v="113"/>
    <x v="1"/>
    <x v="585"/>
    <n v="46.02"/>
    <x v="1"/>
    <s v="USD"/>
    <n v="1411621200"/>
    <n v="1411966800"/>
    <d v="2014-09-25T05:00:00"/>
    <x v="871"/>
    <x v="0"/>
    <x v="1"/>
    <x v="1"/>
    <x v="1"/>
    <x v="1"/>
  </r>
  <r>
    <n v="13223"/>
    <n v="427"/>
    <x v="1"/>
    <x v="227"/>
    <n v="100.17"/>
    <x v="1"/>
    <s v="USD"/>
    <n v="1525669200"/>
    <n v="1526878800"/>
    <d v="2018-05-07T05:00:00"/>
    <x v="98"/>
    <x v="0"/>
    <x v="1"/>
    <x v="6"/>
    <x v="4"/>
    <x v="6"/>
  </r>
  <r>
    <n v="7608"/>
    <n v="78"/>
    <x v="3"/>
    <x v="51"/>
    <n v="101.44"/>
    <x v="6"/>
    <s v="EUR"/>
    <n v="1450936800"/>
    <n v="1452405600"/>
    <d v="2015-12-24T06:00:00"/>
    <x v="872"/>
    <x v="0"/>
    <x v="1"/>
    <x v="14"/>
    <x v="7"/>
    <x v="14"/>
  </r>
  <r>
    <n v="74073"/>
    <n v="52"/>
    <x v="0"/>
    <x v="586"/>
    <n v="87.97"/>
    <x v="1"/>
    <s v="USD"/>
    <n v="1413522000"/>
    <n v="1414040400"/>
    <d v="2014-10-17T05:00:00"/>
    <x v="873"/>
    <x v="0"/>
    <x v="1"/>
    <x v="18"/>
    <x v="5"/>
    <x v="18"/>
  </r>
  <r>
    <n v="153216"/>
    <n v="157"/>
    <x v="1"/>
    <x v="587"/>
    <n v="75"/>
    <x v="1"/>
    <s v="USD"/>
    <n v="1541307600"/>
    <n v="1543816800"/>
    <d v="2018-11-04T05:00:00"/>
    <x v="526"/>
    <x v="0"/>
    <x v="1"/>
    <x v="0"/>
    <x v="0"/>
    <x v="0"/>
  </r>
  <r>
    <n v="4814"/>
    <n v="73"/>
    <x v="0"/>
    <x v="192"/>
    <n v="42.98"/>
    <x v="1"/>
    <s v="USD"/>
    <n v="1357106400"/>
    <n v="1359698400"/>
    <d v="2013-01-02T06:00:00"/>
    <x v="874"/>
    <x v="0"/>
    <x v="0"/>
    <x v="3"/>
    <x v="3"/>
    <x v="3"/>
  </r>
  <r>
    <n v="4603"/>
    <n v="61"/>
    <x v="3"/>
    <x v="279"/>
    <n v="33.119999999999997"/>
    <x v="6"/>
    <s v="EUR"/>
    <n v="1390197600"/>
    <n v="1390629600"/>
    <d v="2014-01-20T06:00:00"/>
    <x v="875"/>
    <x v="0"/>
    <x v="0"/>
    <x v="3"/>
    <x v="3"/>
    <x v="3"/>
  </r>
  <r>
    <n v="37823"/>
    <n v="57"/>
    <x v="0"/>
    <x v="82"/>
    <n v="101.13"/>
    <x v="1"/>
    <s v="USD"/>
    <n v="1265868000"/>
    <n v="1267077600"/>
    <d v="2010-02-11T06:00:00"/>
    <x v="876"/>
    <x v="0"/>
    <x v="1"/>
    <x v="7"/>
    <x v="1"/>
    <x v="7"/>
  </r>
  <r>
    <n v="62819"/>
    <n v="57"/>
    <x v="3"/>
    <x v="588"/>
    <n v="55.99"/>
    <x v="1"/>
    <s v="USD"/>
    <n v="1467176400"/>
    <n v="1467781200"/>
    <d v="2016-06-29T05:00:00"/>
    <x v="877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6C9F2-C7E6-413C-AD9B-C41F7093CC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54F55-6D3E-4D29-B8F0-707AF03A4BA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3CDA6-DCC4-4F21-86DB-317357C658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38BF-C820-4971-B575-B6D1581FF141}">
  <sheetPr codeName="Sheet1"/>
  <dimension ref="A2:F15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5" bestFit="1" customWidth="1"/>
    <col min="8" max="8" width="5.875" bestFit="1" customWidth="1"/>
    <col min="9" max="9" width="8.75" bestFit="1" customWidth="1"/>
    <col min="10" max="10" width="11" bestFit="1" customWidth="1"/>
    <col min="11" max="11" width="5.25" bestFit="1" customWidth="1"/>
    <col min="12" max="12" width="14.25" bestFit="1" customWidth="1"/>
    <col min="13" max="14" width="11" bestFit="1" customWidth="1"/>
    <col min="15" max="92" width="2.875" bestFit="1" customWidth="1"/>
    <col min="93" max="360" width="3.875" bestFit="1" customWidth="1"/>
    <col min="361" max="590" width="4.875" bestFit="1" customWidth="1"/>
    <col min="591" max="591" width="11" bestFit="1" customWidth="1"/>
    <col min="592" max="716" width="4.875" bestFit="1" customWidth="1"/>
    <col min="717" max="717" width="14.25" bestFit="1" customWidth="1"/>
    <col min="718" max="718" width="11" bestFit="1" customWidth="1"/>
  </cols>
  <sheetData>
    <row r="2" spans="1:6" x14ac:dyDescent="0.25">
      <c r="A2" s="5" t="s">
        <v>6</v>
      </c>
      <c r="B2" t="s">
        <v>2035</v>
      </c>
    </row>
    <row r="4" spans="1:6" x14ac:dyDescent="0.25">
      <c r="A4" s="5" t="s">
        <v>2048</v>
      </c>
      <c r="B4" s="5" t="s">
        <v>2038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5">
      <c r="A6" s="6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2040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2041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2042</v>
      </c>
      <c r="E9">
        <v>4</v>
      </c>
      <c r="F9">
        <v>4</v>
      </c>
    </row>
    <row r="10" spans="1:6" x14ac:dyDescent="0.25">
      <c r="A10" s="6" t="s">
        <v>2043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2044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2046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2047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2037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808B-F751-441A-8225-2D76BE843B08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2035</v>
      </c>
    </row>
    <row r="2" spans="1:6" x14ac:dyDescent="0.25">
      <c r="A2" s="5" t="s">
        <v>2031</v>
      </c>
      <c r="B2" t="s">
        <v>2035</v>
      </c>
    </row>
    <row r="4" spans="1:6" x14ac:dyDescent="0.25">
      <c r="A4" s="5" t="s">
        <v>2048</v>
      </c>
      <c r="B4" s="5" t="s">
        <v>2038</v>
      </c>
    </row>
    <row r="5" spans="1:6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2050</v>
      </c>
      <c r="E7">
        <v>4</v>
      </c>
      <c r="F7">
        <v>4</v>
      </c>
    </row>
    <row r="8" spans="1:6" x14ac:dyDescent="0.25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2053</v>
      </c>
      <c r="C10">
        <v>8</v>
      </c>
      <c r="E10">
        <v>10</v>
      </c>
      <c r="F10">
        <v>18</v>
      </c>
    </row>
    <row r="11" spans="1:6" x14ac:dyDescent="0.25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2058</v>
      </c>
      <c r="C15">
        <v>3</v>
      </c>
      <c r="E15">
        <v>4</v>
      </c>
      <c r="F15">
        <v>7</v>
      </c>
    </row>
    <row r="16" spans="1:6" x14ac:dyDescent="0.2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2063</v>
      </c>
      <c r="C20">
        <v>4</v>
      </c>
      <c r="E20">
        <v>4</v>
      </c>
      <c r="F20">
        <v>8</v>
      </c>
    </row>
    <row r="21" spans="1:6" x14ac:dyDescent="0.25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2065</v>
      </c>
      <c r="C22">
        <v>9</v>
      </c>
      <c r="E22">
        <v>5</v>
      </c>
      <c r="F22">
        <v>14</v>
      </c>
    </row>
    <row r="23" spans="1:6" x14ac:dyDescent="0.25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2068</v>
      </c>
      <c r="C25">
        <v>7</v>
      </c>
      <c r="E25">
        <v>14</v>
      </c>
      <c r="F25">
        <v>21</v>
      </c>
    </row>
    <row r="26" spans="1:6" x14ac:dyDescent="0.25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2072</v>
      </c>
      <c r="E29">
        <v>3</v>
      </c>
      <c r="F29">
        <v>3</v>
      </c>
    </row>
    <row r="30" spans="1:6" x14ac:dyDescent="0.25">
      <c r="A30" s="6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E46D-BA6B-469C-BDD6-C040B6339F59}">
  <dimension ref="A1:E18"/>
  <sheetViews>
    <sheetView workbookViewId="0">
      <selection activeCell="L34" sqref="L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16.5" bestFit="1" customWidth="1"/>
    <col min="9" max="9" width="11" bestFit="1" customWidth="1"/>
    <col min="10" max="10" width="21.625" bestFit="1" customWidth="1"/>
    <col min="11" max="11" width="16" bestFit="1" customWidth="1"/>
  </cols>
  <sheetData>
    <row r="1" spans="1:5" x14ac:dyDescent="0.25">
      <c r="A1" s="5" t="s">
        <v>2031</v>
      </c>
      <c r="B1" t="s">
        <v>2035</v>
      </c>
    </row>
    <row r="2" spans="1:5" x14ac:dyDescent="0.25">
      <c r="A2" s="5" t="s">
        <v>2085</v>
      </c>
      <c r="B2" t="s">
        <v>2035</v>
      </c>
    </row>
    <row r="4" spans="1:5" x14ac:dyDescent="0.25">
      <c r="A4" s="5" t="s">
        <v>2048</v>
      </c>
      <c r="B4" s="5" t="s">
        <v>2038</v>
      </c>
    </row>
    <row r="5" spans="1:5" x14ac:dyDescent="0.25">
      <c r="A5" s="5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2037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1001"/>
  <sheetViews>
    <sheetView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customWidth="1"/>
    <col min="7" max="7" width="11" customWidth="1"/>
    <col min="8" max="8" width="13.5" bestFit="1" customWidth="1"/>
    <col min="9" max="9" width="16.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6">ROUND((E66/D66)*100,0)</f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2">ROUND((E130/D130)*100,0)</f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8">ROUND((E194/D194)*100,0)</f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4">ROUND((E258/D258)*100,0)</f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0">ROUND((E322/D322)*100,0)</f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6">ROUND((E386/D386)*100,0)</f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2">ROUND((E450/D450)*100,0)</f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8">ROUND((E514/D514)*100,0)</f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4">ROUND((E578/D578)*100,0)</f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0">ROUND((E642/D642)*100,0)</f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6">ROUND((E706/D706)*100,0)</f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2">ROUND((E770/D770)*100,0)</f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8">ROUND((E834/D834)*100,0)</f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4">ROUND((E898/D898)*100,0)</f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25" si="90">ROUND((E962/D962)*100,0)</f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H1001" xr:uid="{00000000-0001-0000-0000-000000000000}">
    <filterColumn colId="0">
      <filters>
        <filter val="failed"/>
      </filters>
    </filterColumn>
  </autoFilter>
  <conditionalFormatting sqref="F1:F1048576">
    <cfRule type="colorScale" priority="7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cellIs" dxfId="31" priority="1" stopIfTrue="1" operator="equal">
      <formula>"canceled"</formula>
    </cfRule>
    <cfRule type="cellIs" dxfId="30" priority="2" operator="equal">
      <formula>"successful"</formula>
    </cfRule>
    <cfRule type="cellIs" dxfId="29" priority="3" operator="equal">
      <formula>"failed"</formula>
    </cfRule>
    <cfRule type="cellIs" dxfId="28" priority="4" operator="equal">
      <formula>"live"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B7FD-C280-4EFE-9F6A-9B7EBC841352}">
  <dimension ref="A1:H13"/>
  <sheetViews>
    <sheetView tabSelected="1" zoomScale="90" zoomScaleNormal="90" workbookViewId="0">
      <selection activeCell="G8" sqref="G8"/>
    </sheetView>
  </sheetViews>
  <sheetFormatPr defaultRowHeight="15.75" x14ac:dyDescent="0.25"/>
  <cols>
    <col min="1" max="1" width="9" style="9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9" customFormat="1" x14ac:dyDescent="0.25">
      <c r="A1" s="10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ht="38.25" x14ac:dyDescent="0.25">
      <c r="A2" s="11" t="s">
        <v>2094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ht="25.5" x14ac:dyDescent="0.25">
      <c r="A3" s="11" t="s">
        <v>2095</v>
      </c>
      <c r="B3">
        <f>COUNTIFS(Crowdfunding!$G:$G,"=successful",Crowdfunding!$D:D,"&gt;=1000",Crowdfunding!$D:$D,"&lt;5000")</f>
        <v>191</v>
      </c>
      <c r="C3">
        <f>COUNTIFS(Crowdfunding!$G:$G,"=failed",Crowdfunding!$D:D,"&gt;=1000",Crowdfunding!$D:$D,"&lt;5000")</f>
        <v>38</v>
      </c>
      <c r="D3">
        <f>COUNTIFS(Crowdfunding!$G:$G,"=canceled",Crowdfunding!$D:D,"&gt;=1000",Crowdfunding!$D:$D,"&lt;5000")</f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ht="25.5" x14ac:dyDescent="0.25">
      <c r="A4" s="11" t="s">
        <v>2096</v>
      </c>
      <c r="B4">
        <f>COUNTIFS(Crowdfunding!$G:$G,"=successful",Crowdfunding!$D:D,"&gt;=5000",Crowdfunding!$D:$D,"&lt;10000")</f>
        <v>164</v>
      </c>
      <c r="C4">
        <f>COUNTIFS(Crowdfunding!$G:$G,"=failed",Crowdfunding!$D:D,"&gt;=5000",Crowdfunding!$D:$D,"&lt;10000")</f>
        <v>126</v>
      </c>
      <c r="D4">
        <f>COUNTIFS(Crowdfunding!$G:$G,"=canceled",Crowdfunding!$D:D,"&gt;=5000",Crowdfunding!$D:$D,"&lt;10000")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ht="25.5" x14ac:dyDescent="0.25">
      <c r="A5" s="11" t="s">
        <v>2097</v>
      </c>
      <c r="B5">
        <f>COUNTIFS(Crowdfunding!$G:$G,"=successful",Crowdfunding!$D:D,"&gt;=10000",Crowdfunding!$D:$D,"&lt;15000")</f>
        <v>4</v>
      </c>
      <c r="C5">
        <f>COUNTIFS(Crowdfunding!$G:$G,"=failed",Crowdfunding!$D:D,"&gt;=10000",Crowdfunding!$D:$D,"&lt;15000")</f>
        <v>5</v>
      </c>
      <c r="D5">
        <f>COUNTIFS(Crowdfunding!$G:$G,"=canceled",Crowdfunding!$D:D,"&gt;=10000",Crowdfunding!$D:$D,"&lt;15000")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25.5" x14ac:dyDescent="0.25">
      <c r="A6" s="11" t="s">
        <v>2098</v>
      </c>
      <c r="B6">
        <f>COUNTIFS(Crowdfunding!$G:$G,"=successful",Crowdfunding!$D:D,"&gt;=15000",Crowdfunding!$D:$D,"&lt;20000")</f>
        <v>10</v>
      </c>
      <c r="C6">
        <f>COUNTIFS(Crowdfunding!$G:$G,"=failed",Crowdfunding!$D:D,"&gt;=15000",Crowdfunding!$D:$D,"&lt;20000")</f>
        <v>0</v>
      </c>
      <c r="D6">
        <f>COUNTIFS(Crowdfunding!$G:$G,"=canceled",Crowdfunding!$D:D,"&gt;=15000",Crowdfunding!$D:$D,"&lt;20000")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25.5" x14ac:dyDescent="0.25">
      <c r="A7" s="11" t="s">
        <v>2099</v>
      </c>
      <c r="B7">
        <f>COUNTIFS(Crowdfunding!$G:$G,"=successful",Crowdfunding!$D:D,"&gt;=20000",Crowdfunding!$D:$D,"&lt;25000")</f>
        <v>7</v>
      </c>
      <c r="C7">
        <f>COUNTIFS(Crowdfunding!$G:$G,"=failed",Crowdfunding!$D:D,"&gt;=20000",Crowdfunding!$D:$D,"&lt;25000")</f>
        <v>0</v>
      </c>
      <c r="D7">
        <f>COUNTIFS(Crowdfunding!$G:$G,"=canceled",Crowdfunding!$D:D,"&gt;=20000",Crowdfunding!$D:$D,"&lt;25000")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25.5" x14ac:dyDescent="0.25">
      <c r="A8" s="11" t="s">
        <v>2100</v>
      </c>
      <c r="B8">
        <f>COUNTIFS(Crowdfunding!$G:$G,"=successful",Crowdfunding!$D:D,"&gt;=25000",Crowdfunding!$D:$D,"&lt;30000")</f>
        <v>11</v>
      </c>
      <c r="C8">
        <f>COUNTIFS(Crowdfunding!$G:$G,"=failed",Crowdfunding!$D:D,"&gt;=25000",Crowdfunding!$D:$D,"&lt;30000")</f>
        <v>3</v>
      </c>
      <c r="D8">
        <f>COUNTIFS(Crowdfunding!$G:$G,"=canceled",Crowdfunding!$D:D,"&gt;=25000",Crowdfunding!$D:$D,"&lt;30000")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25.5" x14ac:dyDescent="0.25">
      <c r="A9" s="11" t="s">
        <v>2101</v>
      </c>
      <c r="B9">
        <f>COUNTIFS(Crowdfunding!$G:$G,"=successful",Crowdfunding!$D:D,"&gt;=30000",Crowdfunding!$D:$D,"&lt;35000")</f>
        <v>7</v>
      </c>
      <c r="C9">
        <f>COUNTIFS(Crowdfunding!$G:$G,"=failed",Crowdfunding!$D:D,"&gt;=30000",Crowdfunding!$D:$D,"&lt;35000")</f>
        <v>0</v>
      </c>
      <c r="D9">
        <f>COUNTIFS(Crowdfunding!$G:$G,"=canceled",Crowdfunding!$D:D,"&gt;=30000",Crowdfunding!$D:$D,"&lt;35000")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25.5" x14ac:dyDescent="0.25">
      <c r="A10" s="11" t="s">
        <v>2102</v>
      </c>
      <c r="B10">
        <f>COUNTIFS(Crowdfunding!$G:$G,"=successful",Crowdfunding!$D:D,"&gt;=35000",Crowdfunding!$D:$D,"&lt;40000")</f>
        <v>8</v>
      </c>
      <c r="C10">
        <f>COUNTIFS(Crowdfunding!$G:$G,"=failed",Crowdfunding!$D:D,"&gt;=35000",Crowdfunding!$D:$D,"&lt;40000")</f>
        <v>3</v>
      </c>
      <c r="D10">
        <f>COUNTIFS(Crowdfunding!$G:$G,"=canceled",Crowdfunding!$D:D,"&gt;=35000",Crowdfunding!$D:$D,"&lt;40000")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25.5" x14ac:dyDescent="0.25">
      <c r="A11" s="11" t="s">
        <v>2103</v>
      </c>
      <c r="B11">
        <f>COUNTIFS(Crowdfunding!$G:$G,"=successful",Crowdfunding!$D:D,"&gt;=40000",Crowdfunding!$D:$D,"&lt;45000")</f>
        <v>11</v>
      </c>
      <c r="C11">
        <f>COUNTIFS(Crowdfunding!$G:$G,"=failed",Crowdfunding!$D:D,"&gt;=40000",Crowdfunding!$D:$D,"&lt;45000")</f>
        <v>3</v>
      </c>
      <c r="D11">
        <f>COUNTIFS(Crowdfunding!$G:$G,"=canceled",Crowdfunding!$D:D,"&gt;=40000",Crowdfunding!$D:$D,"&lt;45000")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25.5" x14ac:dyDescent="0.25">
      <c r="A12" s="11" t="s">
        <v>2104</v>
      </c>
      <c r="B12">
        <f>COUNTIFS(Crowdfunding!$G:$G,"=successful",Crowdfunding!$D:D,"&gt;=45000",Crowdfunding!$D:$D,"&lt;50000")</f>
        <v>8</v>
      </c>
      <c r="C12">
        <f>COUNTIFS(Crowdfunding!$G:$G,"=failed",Crowdfunding!$D:D,"&gt;=45000",Crowdfunding!$D:$D,"&lt;50000")</f>
        <v>3</v>
      </c>
      <c r="D12">
        <f>COUNTIFS(Crowdfunding!$G:$G,"=canceled",Crowdfunding!$D:D,"&gt;=45000",Crowdfunding!$D:$D,"&lt;50000")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51" x14ac:dyDescent="0.25">
      <c r="A13" s="11" t="s">
        <v>2105</v>
      </c>
      <c r="B13">
        <f>COUNTIFS(Crowdfunding!$G:$G,"=successful",Crowdfunding!$D:D,"&gt;=50000")</f>
        <v>114</v>
      </c>
      <c r="C13">
        <f>COUNTIFS(Crowdfunding!$G:$G,"=failed",Crowdfunding!$D:D,"&gt;=50000")</f>
        <v>163</v>
      </c>
      <c r="D13">
        <f>COUNTIFS(Crowdfunding!$G:$G,"=canceled",Crowdfunding!$D:D,"&gt;=50000")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4C9F-8EF9-43C5-951B-F5C8E3E8BABF}">
  <dimension ref="A1:M566"/>
  <sheetViews>
    <sheetView workbookViewId="0">
      <selection sqref="A1:B1048576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8.5" bestFit="1" customWidth="1"/>
    <col min="5" max="5" width="13.5" bestFit="1" customWidth="1"/>
    <col min="7" max="7" width="9.5" bestFit="1" customWidth="1"/>
    <col min="13" max="13" width="17.75" bestFit="1" customWidth="1"/>
  </cols>
  <sheetData>
    <row r="1" spans="1:13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2112</v>
      </c>
      <c r="L1" s="1" t="s">
        <v>2110</v>
      </c>
      <c r="M1" s="1" t="s">
        <v>2111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13" stopIfTrue="1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D1:D1047940">
    <cfRule type="cellIs" dxfId="11" priority="9" stopIfTrue="1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G2">
    <cfRule type="cellIs" dxfId="7" priority="5" stopIfTrue="1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G3">
    <cfRule type="cellIs" dxfId="3" priority="1" stopIfTrue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Sub-Category Stats</vt:lpstr>
      <vt:lpstr>Outcomes Based on Launch Date</vt:lpstr>
      <vt:lpstr>Crowdfunding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Emmanuel Garcia</cp:lastModifiedBy>
  <dcterms:created xsi:type="dcterms:W3CDTF">2021-09-29T18:52:28Z</dcterms:created>
  <dcterms:modified xsi:type="dcterms:W3CDTF">2022-12-23T04:47:50Z</dcterms:modified>
</cp:coreProperties>
</file>